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5180" windowHeight="6795"/>
  </bookViews>
  <sheets>
    <sheet name="VTS" sheetId="1" r:id="rId1"/>
    <sheet name="ART" sheetId="2" r:id="rId2"/>
  </sheets>
  <externalReferences>
    <externalReference r:id="rId3"/>
  </externalReferences>
  <definedNames>
    <definedName name="L_Articles">[1]ART!$C:$C</definedName>
  </definedNames>
  <calcPr calcId="145621"/>
</workbook>
</file>

<file path=xl/calcChain.xml><?xml version="1.0" encoding="utf-8"?>
<calcChain xmlns="http://schemas.openxmlformats.org/spreadsheetml/2006/main">
  <c r="I5" i="2" l="1"/>
  <c r="I7" i="2"/>
  <c r="E7" i="2" s="1"/>
  <c r="I9" i="2"/>
  <c r="I11" i="2"/>
  <c r="I13" i="2"/>
  <c r="I16" i="2" s="1"/>
  <c r="E16" i="2" s="1"/>
  <c r="I14" i="2"/>
  <c r="I15" i="2"/>
  <c r="E15" i="2" s="1"/>
  <c r="I17" i="2"/>
  <c r="E17" i="2" s="1"/>
  <c r="I18" i="2"/>
  <c r="I19" i="2" s="1"/>
  <c r="I22" i="2" s="1"/>
  <c r="I24" i="2"/>
  <c r="I25" i="2"/>
  <c r="G5" i="1"/>
  <c r="G6" i="1"/>
  <c r="G7" i="1"/>
  <c r="H7" i="1"/>
  <c r="G8" i="1"/>
  <c r="H8" i="1"/>
  <c r="G9" i="1"/>
  <c r="H9" i="1"/>
  <c r="G10" i="1"/>
  <c r="G11" i="1"/>
  <c r="H11" i="1"/>
  <c r="G12" i="1"/>
  <c r="H12" i="1"/>
  <c r="G13" i="1"/>
  <c r="G14" i="1"/>
  <c r="H14" i="1"/>
  <c r="G15" i="1"/>
  <c r="H15" i="1"/>
  <c r="G16" i="1"/>
  <c r="H16" i="1"/>
  <c r="E23" i="2"/>
  <c r="E12" i="2"/>
  <c r="E10" i="2"/>
  <c r="E8" i="2"/>
  <c r="E6" i="2"/>
  <c r="K16" i="1"/>
  <c r="J16" i="1"/>
  <c r="K15" i="1"/>
  <c r="J15" i="1"/>
  <c r="K14" i="1"/>
  <c r="J14" i="1"/>
  <c r="B14" i="1"/>
  <c r="B15" i="1" s="1"/>
  <c r="B16" i="1" s="1"/>
  <c r="K13" i="1"/>
  <c r="K12" i="1"/>
  <c r="J12" i="1"/>
  <c r="K11" i="1"/>
  <c r="J11" i="1"/>
  <c r="B11" i="1"/>
  <c r="B12" i="1" s="1"/>
  <c r="K10" i="1"/>
  <c r="K9" i="1"/>
  <c r="J9" i="1"/>
  <c r="K8" i="1"/>
  <c r="J8" i="1"/>
  <c r="K7" i="1"/>
  <c r="J7" i="1"/>
  <c r="K6" i="1"/>
  <c r="J6" i="1"/>
  <c r="B6" i="1"/>
  <c r="B7" i="1" s="1"/>
  <c r="B8" i="1" s="1"/>
  <c r="B9" i="1" s="1"/>
  <c r="E5" i="1"/>
  <c r="I20" i="2" l="1"/>
  <c r="I21" i="2"/>
  <c r="E21" i="2" s="1"/>
  <c r="I26" i="2"/>
  <c r="E26" i="2" s="1"/>
  <c r="E13" i="2"/>
  <c r="E14" i="2"/>
  <c r="E24" i="2"/>
  <c r="E5" i="2"/>
  <c r="E25" i="2"/>
  <c r="E9" i="2"/>
  <c r="E11" i="2"/>
  <c r="E18" i="2"/>
  <c r="D5" i="1"/>
  <c r="K5" i="1"/>
  <c r="E20" i="2" l="1"/>
  <c r="E22" i="2"/>
  <c r="E19" i="2"/>
  <c r="E10" i="1"/>
  <c r="E13" i="1" s="1"/>
  <c r="D6" i="1"/>
  <c r="A6" i="1" s="1"/>
  <c r="D13" i="1" l="1"/>
  <c r="D7" i="1"/>
  <c r="A7" i="1" s="1"/>
  <c r="M7" i="1" s="1"/>
  <c r="M6" i="1"/>
  <c r="D10" i="1"/>
  <c r="D8" i="1" l="1"/>
  <c r="A8" i="1" s="1"/>
  <c r="D11" i="1"/>
  <c r="D14" i="1"/>
  <c r="M8" i="1" l="1"/>
  <c r="D15" i="1"/>
  <c r="D9" i="1"/>
  <c r="A9" i="1" s="1"/>
  <c r="M9" i="1" s="1"/>
  <c r="D12" i="1"/>
  <c r="D16" i="1" l="1"/>
  <c r="A13" i="1" l="1"/>
  <c r="A10" i="1"/>
  <c r="M13" i="1" l="1"/>
  <c r="M10" i="1"/>
  <c r="M14" i="1"/>
  <c r="M11" i="1"/>
  <c r="M16" i="1"/>
  <c r="M15" i="1"/>
  <c r="M12" i="1"/>
</calcChain>
</file>

<file path=xl/comments1.xml><?xml version="1.0" encoding="utf-8"?>
<comments xmlns="http://schemas.openxmlformats.org/spreadsheetml/2006/main">
  <authors>
    <author>Didier FOURGEOT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Code TARIF</t>
        </r>
      </text>
    </comment>
    <comment ref="J1" authorId="0">
      <text>
        <r>
          <rPr>
            <b/>
            <sz val="9"/>
            <color indexed="81"/>
            <rFont val="Tahoma"/>
            <family val="2"/>
          </rPr>
          <t>Code TARIF</t>
        </r>
      </text>
    </comment>
    <comment ref="I3" authorId="0">
      <text>
        <r>
          <rPr>
            <b/>
            <sz val="9"/>
            <color indexed="81"/>
            <rFont val="Tahoma"/>
            <family val="2"/>
          </rPr>
          <t>Code TARIF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Code TARIF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Code TARIF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Code TARIF</t>
        </r>
      </text>
    </comment>
  </commentList>
</comments>
</file>

<file path=xl/sharedStrings.xml><?xml version="1.0" encoding="utf-8"?>
<sst xmlns="http://schemas.openxmlformats.org/spreadsheetml/2006/main" count="192" uniqueCount="120">
  <si>
    <t xml:space="preserve">  VENTES SAISIE</t>
  </si>
  <si>
    <t>N° Ordre</t>
  </si>
  <si>
    <t>Mois</t>
  </si>
  <si>
    <t>Date</t>
  </si>
  <si>
    <t>N°  Facture</t>
  </si>
  <si>
    <t>N° Facture</t>
  </si>
  <si>
    <r>
      <t xml:space="preserve">Client                                                     </t>
    </r>
    <r>
      <rPr>
        <sz val="11"/>
        <color theme="1"/>
        <rFont val="Calibri"/>
        <family val="2"/>
        <scheme val="minor"/>
      </rPr>
      <t>Code barre Produit</t>
    </r>
  </si>
  <si>
    <t>Réf. Article</t>
  </si>
  <si>
    <t>N° Art.</t>
  </si>
  <si>
    <t>Code Article</t>
  </si>
  <si>
    <t>Désignation Article</t>
  </si>
  <si>
    <t>Unité</t>
  </si>
  <si>
    <t>Quantité</t>
  </si>
  <si>
    <t>1</t>
  </si>
  <si>
    <t>C40</t>
  </si>
  <si>
    <t>I40</t>
  </si>
  <si>
    <t>PP</t>
  </si>
  <si>
    <t>TP</t>
  </si>
  <si>
    <t>PP0</t>
  </si>
  <si>
    <t>C30</t>
  </si>
  <si>
    <t>I30</t>
  </si>
  <si>
    <t>C4</t>
  </si>
  <si>
    <t>I42</t>
  </si>
  <si>
    <t>I3</t>
  </si>
  <si>
    <t>I4</t>
  </si>
  <si>
    <t>C3</t>
  </si>
  <si>
    <t>I42B</t>
  </si>
  <si>
    <t>TP0</t>
  </si>
  <si>
    <t>2</t>
  </si>
  <si>
    <t>I41</t>
  </si>
  <si>
    <t>3</t>
  </si>
  <si>
    <t xml:space="preserve">  ARTICLES</t>
  </si>
  <si>
    <t>Code</t>
  </si>
  <si>
    <t>Prix HT Comptoir</t>
  </si>
  <si>
    <t>Prix HT Convention</t>
  </si>
  <si>
    <t>Prix HT Spécial</t>
  </si>
  <si>
    <t>TVA</t>
  </si>
  <si>
    <t>Prix TTC Comptoir</t>
  </si>
  <si>
    <t>Prix TTC Convention</t>
  </si>
  <si>
    <t xml:space="preserve">Prix TTC Spécial </t>
  </si>
  <si>
    <t>Fournisseur</t>
  </si>
  <si>
    <t>N° Code Barre Réf. Article</t>
  </si>
  <si>
    <t>Prix HT Achat</t>
  </si>
  <si>
    <t>Coef. Vente</t>
  </si>
  <si>
    <t>Prix HT Vente</t>
  </si>
  <si>
    <t>Famille</t>
  </si>
  <si>
    <t>Sous Famille</t>
  </si>
  <si>
    <t>Inventaire 31-12-17</t>
  </si>
  <si>
    <t>Achat</t>
  </si>
  <si>
    <t>Vente</t>
  </si>
  <si>
    <t>Stock</t>
  </si>
  <si>
    <t>Prix Unité HT Moyen</t>
  </si>
  <si>
    <t>Montant HT Vente</t>
  </si>
  <si>
    <t>Dernier Prix Achat HT</t>
  </si>
  <si>
    <t xml:space="preserve">Copie Noir &amp; Blanc A3-R /  Papier </t>
  </si>
  <si>
    <t>U</t>
  </si>
  <si>
    <t>1-PRS</t>
  </si>
  <si>
    <t>11-CPF-NB</t>
  </si>
  <si>
    <t>4</t>
  </si>
  <si>
    <t>5</t>
  </si>
  <si>
    <t>6</t>
  </si>
  <si>
    <t>7</t>
  </si>
  <si>
    <t>Copie Noir &amp; Blanc A4-R /  Papier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</si>
  <si>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</si>
  <si>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</si>
  <si>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</si>
  <si>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</si>
  <si>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</si>
  <si>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</si>
  <si>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</si>
  <si>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</si>
  <si>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</si>
  <si>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</si>
  <si>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</si>
  <si>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</si>
  <si>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Copie Couleur A3-R /  Papier (aucun aplat)</t>
  </si>
  <si>
    <t>11-CPF-CL</t>
  </si>
  <si>
    <t>20</t>
  </si>
  <si>
    <t>21</t>
  </si>
  <si>
    <t>22</t>
  </si>
  <si>
    <t>Copie Couleur A4-R /  Papier (aucun aplat)</t>
  </si>
  <si>
    <t>Impression Noir &amp; Blanc A3-R /  Papier</t>
  </si>
  <si>
    <t>12-IPF-NB</t>
  </si>
  <si>
    <t>Impression Noir &amp; Blanc A4-R /  Papier</t>
  </si>
  <si>
    <t>Impression Couleur A3-R /  Papier (aucun aplat)</t>
  </si>
  <si>
    <t>12-IPF-CL</t>
  </si>
  <si>
    <t>Impression Couleur A4-R /  Papier (aucun aplat)</t>
  </si>
  <si>
    <t>I40B</t>
  </si>
  <si>
    <t>Impression Couleur A4-R / Bristol (aucun aplat)</t>
  </si>
  <si>
    <t>Impression Couleur A4-R /  Papier (avec aplats)</t>
  </si>
  <si>
    <t>I41B</t>
  </si>
  <si>
    <t>Impression Couleur A4-R / Bristol (avec aplats)</t>
  </si>
  <si>
    <t>Impression Couleur A4-R /  Papier (tout aplat)</t>
  </si>
  <si>
    <t>Impression Couleur A4-R / Bristol (tout aplat)</t>
  </si>
  <si>
    <t>I80</t>
  </si>
  <si>
    <t>Impression Couleur A4-RV /  Papier (aucun aplat)</t>
  </si>
  <si>
    <t>I81</t>
  </si>
  <si>
    <t>Impression Couleur A4-RV /  Papier (avec aplats)</t>
  </si>
  <si>
    <t>I80B</t>
  </si>
  <si>
    <t>Impression Couleur A4-RV / Bristol (aucun aplat)</t>
  </si>
  <si>
    <t>I82</t>
  </si>
  <si>
    <t>Impression Couleur A4-RV /  Papier (tout aplat)</t>
  </si>
  <si>
    <t>I81B</t>
  </si>
  <si>
    <t>Impression Couleur A4-RV / Bristol (avec aplats)</t>
  </si>
  <si>
    <t>ML</t>
  </si>
  <si>
    <t>13-TGF-NB</t>
  </si>
  <si>
    <t>Tirage Noir &amp; Blanc / Papier</t>
  </si>
  <si>
    <t xml:space="preserve">Tirage Couleur / Papier (aucun aplat) </t>
  </si>
  <si>
    <t>13-TGF-CL</t>
  </si>
  <si>
    <t>14-PGF-NB</t>
  </si>
  <si>
    <t xml:space="preserve">Traçage Noir &amp; Blanc / Papier </t>
  </si>
  <si>
    <t>Traçage Couleur / Papier (aucun aplat)</t>
  </si>
  <si>
    <t>14-PGF-CL</t>
  </si>
  <si>
    <t>CLIENT A</t>
  </si>
  <si>
    <t>CLENT B</t>
  </si>
  <si>
    <t>CLIENT C</t>
  </si>
  <si>
    <t>QUESTION</t>
  </si>
  <si>
    <t>Comment bloquer les prix de la colonne M en rapport avec les dates correspondantes de saisie.</t>
  </si>
  <si>
    <t>Ces prix sont issus d'une base de données située dans la feuille "ART"</t>
  </si>
  <si>
    <t>Si après, on doit changer les prix de la feuille "ART", colonne E, les prix ci-dessus déjà saisis ne doivent pas changer (Facture déjà établie et validée 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</si>
</sst>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D_A_-;\-* #,##0.00\ _D_A_-;_-* &quot;-&quot;??\ _D_A_-;_-@_-"/>
    <numFmt numFmtId="164" formatCode="dd/mm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36"/>
      <color theme="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Felix Titling"/>
      <family val="5"/>
    </font>
    <font>
      <b/>
      <sz val="10"/>
      <color theme="1"/>
      <name val="Felix Titling"/>
      <family val="5"/>
    </font>
    <font>
      <b/>
      <sz val="10"/>
      <color theme="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10"/>
      <color theme="0" tint="-0.34998626667073579"/>
      <name val="Arial"/>
      <family val="2"/>
    </font>
    <font>
      <b/>
      <sz val="10"/>
      <color rgb="FF00B050"/>
      <name val="Felix Titling"/>
      <family val="5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sz val="10"/>
      <color theme="1"/>
      <name val="Felix Titling"/>
      <family val="5"/>
    </font>
    <font>
      <b/>
      <sz val="9"/>
      <color indexed="81"/>
      <name val="Tahoma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2FFD2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theme="0"/>
      </right>
      <top/>
      <bottom style="medium">
        <color theme="0"/>
      </bottom>
      <diagonal/>
    </border>
    <border>
      <left/>
      <right style="hair">
        <color theme="0"/>
      </right>
      <top/>
      <bottom style="medium">
        <color theme="0"/>
      </bottom>
      <diagonal/>
    </border>
    <border>
      <left style="hair">
        <color theme="0"/>
      </left>
      <right style="hair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ck">
        <color rgb="FF00B050"/>
      </top>
      <bottom style="hair">
        <color indexed="64"/>
      </bottom>
      <diagonal/>
    </border>
    <border>
      <left style="thin">
        <color auto="1"/>
      </left>
      <right/>
      <top style="thick">
        <color rgb="FF00B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3" fillId="2" borderId="1" xfId="2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vertical="center"/>
    </xf>
    <xf numFmtId="0" fontId="5" fillId="3" borderId="3" xfId="0" applyNumberFormat="1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4" fontId="5" fillId="3" borderId="3" xfId="0" quotePrefix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NumberFormat="1" applyFont="1" applyAlignment="1" applyProtection="1">
      <alignment vertical="center"/>
    </xf>
    <xf numFmtId="0" fontId="8" fillId="0" borderId="0" xfId="0" applyFont="1" applyAlignment="1">
      <alignment vertical="center"/>
    </xf>
    <xf numFmtId="0" fontId="11" fillId="2" borderId="4" xfId="0" applyNumberFormat="1" applyFont="1" applyFill="1" applyBorder="1" applyAlignment="1" applyProtection="1">
      <alignment vertical="top" wrapText="1"/>
    </xf>
    <xf numFmtId="49" fontId="11" fillId="2" borderId="5" xfId="0" applyNumberFormat="1" applyFont="1" applyFill="1" applyBorder="1" applyAlignment="1" applyProtection="1">
      <alignment vertical="top" wrapText="1"/>
    </xf>
    <xf numFmtId="0" fontId="11" fillId="2" borderId="6" xfId="0" applyFont="1" applyFill="1" applyBorder="1" applyAlignment="1" applyProtection="1">
      <alignment vertical="top" wrapText="1"/>
      <protection locked="0"/>
    </xf>
    <xf numFmtId="0" fontId="11" fillId="2" borderId="6" xfId="0" applyNumberFormat="1" applyFont="1" applyFill="1" applyBorder="1" applyAlignment="1" applyProtection="1">
      <alignment vertical="top" wrapText="1"/>
    </xf>
    <xf numFmtId="0" fontId="11" fillId="2" borderId="6" xfId="0" applyNumberFormat="1" applyFont="1" applyFill="1" applyBorder="1" applyAlignment="1" applyProtection="1">
      <alignment vertical="top" wrapText="1"/>
      <protection locked="0"/>
    </xf>
    <xf numFmtId="0" fontId="11" fillId="2" borderId="5" xfId="0" applyFont="1" applyFill="1" applyBorder="1" applyAlignment="1" applyProtection="1">
      <alignment vertical="top" wrapText="1"/>
    </xf>
    <xf numFmtId="0" fontId="11" fillId="2" borderId="5" xfId="0" applyNumberFormat="1" applyFont="1" applyFill="1" applyBorder="1" applyAlignment="1" applyProtection="1">
      <alignment vertical="top" wrapText="1"/>
    </xf>
    <xf numFmtId="0" fontId="11" fillId="2" borderId="6" xfId="0" applyFont="1" applyFill="1" applyBorder="1" applyAlignment="1" applyProtection="1">
      <alignment vertical="top" wrapText="1"/>
    </xf>
    <xf numFmtId="0" fontId="7" fillId="0" borderId="0" xfId="0" applyFont="1" applyAlignment="1" applyProtection="1">
      <alignment vertical="top"/>
    </xf>
    <xf numFmtId="0" fontId="8" fillId="3" borderId="7" xfId="0" applyNumberFormat="1" applyFont="1" applyFill="1" applyBorder="1" applyAlignment="1" applyProtection="1">
      <alignment horizontal="center" vertical="center"/>
    </xf>
    <xf numFmtId="49" fontId="12" fillId="3" borderId="7" xfId="0" applyNumberFormat="1" applyFont="1" applyFill="1" applyBorder="1" applyAlignment="1" applyProtection="1">
      <alignment horizontal="center" vertical="center" wrapText="1"/>
    </xf>
    <xf numFmtId="164" fontId="13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7" xfId="0" applyNumberFormat="1" applyFont="1" applyFill="1" applyBorder="1" applyAlignment="1" applyProtection="1">
      <alignment horizontal="center" vertical="center" wrapText="1"/>
    </xf>
    <xf numFmtId="0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7" xfId="0" applyNumberFormat="1" applyFont="1" applyFill="1" applyBorder="1" applyAlignment="1" applyProtection="1">
      <alignment vertical="center" wrapText="1"/>
      <protection locked="0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0" fontId="15" fillId="3" borderId="8" xfId="0" quotePrefix="1" applyNumberFormat="1" applyFont="1" applyFill="1" applyBorder="1" applyAlignment="1">
      <alignment horizontal="center" vertical="center" wrapText="1"/>
    </xf>
    <xf numFmtId="0" fontId="16" fillId="3" borderId="7" xfId="0" applyNumberFormat="1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8" xfId="0" applyNumberFormat="1" applyFont="1" applyFill="1" applyBorder="1" applyAlignment="1" applyProtection="1">
      <alignment horizontal="right" vertical="center" wrapText="1"/>
    </xf>
    <xf numFmtId="0" fontId="8" fillId="5" borderId="11" xfId="0" applyNumberFormat="1" applyFont="1" applyFill="1" applyBorder="1" applyAlignment="1" applyProtection="1">
      <alignment horizontal="center" vertical="center"/>
    </xf>
    <xf numFmtId="49" fontId="14" fillId="5" borderId="10" xfId="0" applyNumberFormat="1" applyFont="1" applyFill="1" applyBorder="1" applyAlignment="1" applyProtection="1">
      <alignment horizontal="center" vertical="center" wrapText="1"/>
    </xf>
    <xf numFmtId="164" fontId="17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0" xfId="0" applyNumberFormat="1" applyFont="1" applyFill="1" applyBorder="1" applyAlignment="1" applyProtection="1">
      <alignment horizontal="center" vertical="center" wrapText="1"/>
    </xf>
    <xf numFmtId="0" fontId="18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1" xfId="0" applyNumberFormat="1" applyFont="1" applyFill="1" applyBorder="1" applyAlignment="1" applyProtection="1">
      <alignment vertical="center" wrapText="1"/>
      <protection locked="0"/>
    </xf>
    <xf numFmtId="0" fontId="5" fillId="5" borderId="10" xfId="0" applyNumberFormat="1" applyFont="1" applyFill="1" applyBorder="1" applyAlignment="1" applyProtection="1">
      <alignment horizontal="center" vertical="center" wrapText="1"/>
    </xf>
    <xf numFmtId="0" fontId="9" fillId="5" borderId="10" xfId="0" applyNumberFormat="1" applyFont="1" applyFill="1" applyBorder="1" applyAlignment="1" applyProtection="1">
      <alignment horizontal="left" vertical="center" wrapText="1"/>
      <protection locked="0"/>
    </xf>
    <xf numFmtId="0" fontId="5" fillId="5" borderId="10" xfId="0" applyNumberFormat="1" applyFont="1" applyFill="1" applyBorder="1" applyAlignment="1" applyProtection="1">
      <alignment horizontal="left" vertical="center" wrapText="1"/>
    </xf>
    <xf numFmtId="4" fontId="6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5" fillId="5" borderId="10" xfId="0" applyNumberFormat="1" applyFont="1" applyFill="1" applyBorder="1" applyAlignment="1" applyProtection="1">
      <alignment horizontal="right" vertical="center" wrapText="1"/>
    </xf>
    <xf numFmtId="0" fontId="1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vertical="center"/>
    </xf>
    <xf numFmtId="0" fontId="17" fillId="0" borderId="0" xfId="0" applyFont="1" applyAlignment="1" applyProtection="1">
      <alignment vertical="center"/>
      <protection locked="0"/>
    </xf>
    <xf numFmtId="0" fontId="7" fillId="0" borderId="0" xfId="0" applyNumberFormat="1" applyFont="1" applyAlignment="1" applyProtection="1">
      <alignment vertical="center"/>
    </xf>
    <xf numFmtId="0" fontId="16" fillId="0" borderId="0" xfId="0" applyNumberFormat="1" applyFont="1" applyAlignment="1" applyProtection="1">
      <alignment vertical="center"/>
      <protection locked="0"/>
    </xf>
    <xf numFmtId="0" fontId="5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</xf>
    <xf numFmtId="0" fontId="19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0" fontId="3" fillId="2" borderId="1" xfId="2" applyFont="1" applyFill="1" applyBorder="1" applyAlignment="1" applyProtection="1">
      <alignment horizontal="center" vertical="center"/>
    </xf>
    <xf numFmtId="49" fontId="21" fillId="3" borderId="2" xfId="0" applyNumberFormat="1" applyFont="1" applyFill="1" applyBorder="1" applyAlignment="1" applyProtection="1">
      <alignment vertical="center"/>
      <protection locked="0" hidden="1"/>
    </xf>
    <xf numFmtId="49" fontId="22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/>
    </xf>
    <xf numFmtId="49" fontId="0" fillId="2" borderId="12" xfId="0" applyNumberFormat="1" applyFill="1" applyBorder="1" applyAlignment="1">
      <alignment vertical="top" wrapText="1"/>
    </xf>
    <xf numFmtId="49" fontId="0" fillId="2" borderId="13" xfId="0" applyNumberFormat="1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4" fontId="0" fillId="2" borderId="13" xfId="0" applyNumberFormat="1" applyFill="1" applyBorder="1" applyAlignment="1">
      <alignment vertical="top" wrapText="1"/>
    </xf>
    <xf numFmtId="9" fontId="0" fillId="2" borderId="13" xfId="0" applyNumberFormat="1" applyFill="1" applyBorder="1" applyAlignment="1">
      <alignment vertical="top" wrapText="1"/>
    </xf>
    <xf numFmtId="4" fontId="0" fillId="2" borderId="14" xfId="0" applyNumberFormat="1" applyFill="1" applyBorder="1" applyAlignment="1">
      <alignment vertical="top" wrapText="1"/>
    </xf>
    <xf numFmtId="4" fontId="0" fillId="2" borderId="14" xfId="1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9" fontId="0" fillId="3" borderId="9" xfId="0" applyNumberForma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49" fontId="0" fillId="0" borderId="9" xfId="0" applyNumberFormat="1" applyBorder="1" applyAlignment="1">
      <alignment horizontal="center" vertical="center"/>
    </xf>
    <xf numFmtId="49" fontId="0" fillId="0" borderId="9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4" fontId="0" fillId="6" borderId="9" xfId="0" applyNumberFormat="1" applyFill="1" applyBorder="1" applyAlignment="1">
      <alignment vertical="center"/>
    </xf>
    <xf numFmtId="4" fontId="0" fillId="7" borderId="9" xfId="0" applyNumberFormat="1" applyFill="1" applyBorder="1" applyAlignment="1">
      <alignment vertical="center"/>
    </xf>
    <xf numFmtId="4" fontId="0" fillId="8" borderId="9" xfId="0" applyNumberFormat="1" applyFill="1" applyBorder="1" applyAlignment="1">
      <alignment vertical="center"/>
    </xf>
    <xf numFmtId="4" fontId="0" fillId="9" borderId="9" xfId="0" applyNumberFormat="1" applyFill="1" applyBorder="1" applyAlignment="1">
      <alignment vertical="center"/>
    </xf>
    <xf numFmtId="4" fontId="0" fillId="0" borderId="9" xfId="0" applyNumberFormat="1" applyBorder="1" applyAlignment="1">
      <alignment vertical="center"/>
    </xf>
    <xf numFmtId="49" fontId="0" fillId="0" borderId="9" xfId="0" applyNumberFormat="1" applyFill="1" applyBorder="1" applyAlignment="1">
      <alignment horizontal="center" vertical="center"/>
    </xf>
    <xf numFmtId="9" fontId="0" fillId="0" borderId="9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4" fontId="0" fillId="0" borderId="15" xfId="1" applyNumberFormat="1" applyFont="1" applyFill="1" applyBorder="1" applyAlignment="1">
      <alignment vertical="center"/>
    </xf>
    <xf numFmtId="4" fontId="0" fillId="0" borderId="15" xfId="1" applyNumberFormat="1" applyFont="1" applyFill="1" applyBorder="1" applyAlignment="1">
      <alignment horizontal="right" vertical="center"/>
    </xf>
    <xf numFmtId="4" fontId="0" fillId="0" borderId="15" xfId="0" applyNumberFormat="1" applyFill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4" fontId="0" fillId="0" borderId="0" xfId="1" applyNumberFormat="1" applyFont="1" applyAlignment="1">
      <alignment vertical="center"/>
    </xf>
    <xf numFmtId="4" fontId="0" fillId="0" borderId="0" xfId="1" applyNumberFormat="1" applyFont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 applyProtection="1">
      <alignment vertical="center"/>
    </xf>
    <xf numFmtId="0" fontId="5" fillId="2" borderId="16" xfId="0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8" fillId="3" borderId="0" xfId="0" applyNumberFormat="1" applyFont="1" applyFill="1" applyAlignment="1" applyProtection="1">
      <alignment vertical="center"/>
    </xf>
    <xf numFmtId="49" fontId="8" fillId="3" borderId="0" xfId="0" applyNumberFormat="1" applyFont="1" applyFill="1" applyAlignment="1" applyProtection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4" fillId="10" borderId="0" xfId="0" applyFont="1" applyFill="1" applyAlignment="1">
      <alignment vertical="center"/>
    </xf>
    <xf numFmtId="0" fontId="23" fillId="10" borderId="0" xfId="0" applyNumberFormat="1" applyFont="1" applyFill="1" applyAlignment="1" applyProtection="1">
      <alignment vertical="center"/>
      <protection locked="0"/>
    </xf>
    <xf numFmtId="0" fontId="23" fillId="10" borderId="0" xfId="0" applyFont="1" applyFill="1" applyAlignment="1">
      <alignment vertical="center"/>
    </xf>
    <xf numFmtId="0" fontId="24" fillId="10" borderId="0" xfId="0" applyFont="1" applyFill="1" applyAlignment="1" applyProtection="1">
      <alignment vertical="center"/>
      <protection locked="0"/>
    </xf>
    <xf numFmtId="0" fontId="25" fillId="0" borderId="0" xfId="0" applyNumberFormat="1" applyFont="1" applyAlignment="1" applyProtection="1">
      <alignment horizontal="center" vertical="center"/>
      <protection locked="0"/>
    </xf>
    <xf numFmtId="0" fontId="24" fillId="10" borderId="0" xfId="0" applyFont="1" applyFill="1" applyAlignment="1" applyProtection="1">
      <alignment vertical="center"/>
    </xf>
    <xf numFmtId="0" fontId="25" fillId="0" borderId="0" xfId="0" applyNumberFormat="1" applyFont="1" applyAlignment="1" applyProtection="1">
      <alignment horizontal="center" vertical="center"/>
      <protection locked="0"/>
    </xf>
  </cellXfs>
  <cellStyles count="3">
    <cellStyle name="Lien hypertexte" xfId="2" builtinId="8"/>
    <cellStyle name="Milliers" xfId="1" builtinId="3"/>
    <cellStyle name="Normal" xfId="0" builtinId="0"/>
  </cellStyles>
  <dxfs count="48">
    <dxf>
      <fill>
        <patternFill>
          <bgColor rgb="FFFFC000"/>
        </patternFill>
      </fill>
    </dxf>
    <dxf>
      <fill>
        <patternFill>
          <bgColor rgb="FFFFC000"/>
        </patternFill>
      </fill>
    </dxf>
    <dxf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fill>
        <patternFill patternType="solid">
          <fgColor indexed="64"/>
          <bgColor theme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3" formatCode="0%"/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>
          <fgColor indexed="64"/>
          <bgColor theme="0"/>
        </patternFill>
      </fill>
      <alignment horizontal="left"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Felix Titling"/>
        <scheme val="none"/>
      </font>
      <numFmt numFmtId="0" formatCode="General"/>
      <fill>
        <patternFill>
          <fgColor indexed="64"/>
          <bgColor theme="0"/>
        </patternFill>
      </fill>
      <alignment horizontal="left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0"/>
        <color rgb="FF0070C0"/>
        <name val="Arial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1" hidden="0"/>
    </dxf>
    <dxf>
      <border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_Comp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"/>
      <sheetName val="SAI"/>
      <sheetName val="CTS"/>
      <sheetName val="CTR"/>
      <sheetName val="PRS"/>
      <sheetName val="PRR"/>
      <sheetName val="BRO"/>
      <sheetName val="VTE"/>
      <sheetName val="VTS"/>
      <sheetName val="VTR"/>
      <sheetName val="VTT"/>
      <sheetName val="VTJ"/>
      <sheetName val="ACS"/>
      <sheetName val="ACR"/>
      <sheetName val="ACT"/>
      <sheetName val="ACB"/>
      <sheetName val="CLT"/>
      <sheetName val="FRN"/>
      <sheetName val="ART"/>
      <sheetName val="INV"/>
      <sheetName val="AMO"/>
      <sheetName val="SAL"/>
      <sheetName val="ASR"/>
      <sheetName val="IMP"/>
      <sheetName val="BEA"/>
      <sheetName val="BNP"/>
      <sheetName val="CAS"/>
      <sheetName val="TRS"/>
      <sheetName val="SAR"/>
      <sheetName val="COM"/>
      <sheetName val="SVT"/>
      <sheetName val="RES"/>
      <sheetName val="BIL"/>
      <sheetName val="PRF"/>
      <sheetName val="BH0"/>
      <sheetName val="BV0"/>
      <sheetName val="BV1"/>
      <sheetName val="BV2"/>
      <sheetName val="FT1"/>
      <sheetName val="FT2"/>
      <sheetName val="FT3"/>
      <sheetName val="FRM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&lt;</v>
          </cell>
        </row>
        <row r="4">
          <cell r="A4" t="str">
            <v>N° Ordre</v>
          </cell>
          <cell r="D4" t="str">
            <v>N° Facture</v>
          </cell>
        </row>
        <row r="5">
          <cell r="A5">
            <v>0.11</v>
          </cell>
          <cell r="D5" t="str">
            <v>12/106</v>
          </cell>
        </row>
        <row r="6">
          <cell r="A6">
            <v>0.12</v>
          </cell>
          <cell r="D6" t="str">
            <v>12/124</v>
          </cell>
        </row>
        <row r="7">
          <cell r="A7">
            <v>0.13</v>
          </cell>
          <cell r="D7" t="str">
            <v>12/307</v>
          </cell>
        </row>
        <row r="8">
          <cell r="A8">
            <v>0.14000000000000001</v>
          </cell>
          <cell r="D8" t="str">
            <v>13/148</v>
          </cell>
        </row>
        <row r="9">
          <cell r="A9">
            <v>0.15</v>
          </cell>
          <cell r="D9" t="str">
            <v>13/324</v>
          </cell>
        </row>
        <row r="10">
          <cell r="A10">
            <v>0.16</v>
          </cell>
          <cell r="D10" t="str">
            <v>14/467</v>
          </cell>
        </row>
        <row r="11">
          <cell r="A11">
            <v>0.17</v>
          </cell>
          <cell r="D11" t="str">
            <v>15/049</v>
          </cell>
        </row>
        <row r="12">
          <cell r="A12">
            <v>0.18</v>
          </cell>
          <cell r="D12" t="str">
            <v>15-08/10</v>
          </cell>
        </row>
        <row r="13">
          <cell r="A13">
            <v>0.19</v>
          </cell>
          <cell r="D13" t="str">
            <v>15-11/25</v>
          </cell>
        </row>
        <row r="14">
          <cell r="A14">
            <v>0.2</v>
          </cell>
          <cell r="D14" t="str">
            <v>16.04-17</v>
          </cell>
        </row>
        <row r="15">
          <cell r="A15">
            <v>0.21</v>
          </cell>
          <cell r="D15" t="str">
            <v>16.06-06</v>
          </cell>
        </row>
        <row r="16">
          <cell r="A16">
            <v>0.22</v>
          </cell>
          <cell r="D16" t="str">
            <v>16.09-04</v>
          </cell>
        </row>
        <row r="17">
          <cell r="A17">
            <v>0.23</v>
          </cell>
          <cell r="D17" t="str">
            <v>17.03-05</v>
          </cell>
        </row>
        <row r="18">
          <cell r="A18">
            <v>0.24</v>
          </cell>
          <cell r="D18" t="str">
            <v>17.04-12</v>
          </cell>
        </row>
        <row r="19">
          <cell r="A19">
            <v>0.25</v>
          </cell>
          <cell r="D19" t="str">
            <v>17.04-14</v>
          </cell>
        </row>
        <row r="20">
          <cell r="A20">
            <v>0.26</v>
          </cell>
          <cell r="D20" t="str">
            <v>17.06-30</v>
          </cell>
        </row>
        <row r="21">
          <cell r="A21">
            <v>0.27</v>
          </cell>
          <cell r="D21" t="str">
            <v>17.07-48</v>
          </cell>
        </row>
        <row r="22">
          <cell r="A22">
            <v>0.28000000000000003</v>
          </cell>
          <cell r="D22" t="str">
            <v>17.07-52</v>
          </cell>
        </row>
        <row r="23">
          <cell r="A23">
            <v>0.28999999999999998</v>
          </cell>
          <cell r="D23" t="str">
            <v>17.07-58</v>
          </cell>
        </row>
        <row r="24">
          <cell r="A24">
            <v>0.3</v>
          </cell>
          <cell r="D24" t="str">
            <v>17.08-18</v>
          </cell>
        </row>
        <row r="25">
          <cell r="A25">
            <v>0.31</v>
          </cell>
          <cell r="D25" t="str">
            <v>17.08-27</v>
          </cell>
        </row>
        <row r="26">
          <cell r="A26">
            <v>0.32</v>
          </cell>
          <cell r="D26" t="str">
            <v>17.09-13</v>
          </cell>
        </row>
        <row r="27">
          <cell r="A27">
            <v>0.33</v>
          </cell>
          <cell r="D27" t="str">
            <v>17.09-31</v>
          </cell>
        </row>
        <row r="28">
          <cell r="A28">
            <v>0.34</v>
          </cell>
          <cell r="D28" t="str">
            <v>17.10-36</v>
          </cell>
        </row>
        <row r="29">
          <cell r="A29">
            <v>0.35</v>
          </cell>
          <cell r="D29" t="str">
            <v>17.11-03</v>
          </cell>
        </row>
        <row r="30">
          <cell r="A30">
            <v>0.36</v>
          </cell>
          <cell r="D30" t="str">
            <v>17.11-07</v>
          </cell>
        </row>
        <row r="31">
          <cell r="A31">
            <v>0.37</v>
          </cell>
          <cell r="D31" t="str">
            <v>17.11-11</v>
          </cell>
        </row>
        <row r="32">
          <cell r="A32">
            <v>0.38</v>
          </cell>
          <cell r="D32" t="str">
            <v>17.11-23</v>
          </cell>
        </row>
        <row r="33">
          <cell r="A33">
            <v>0.39</v>
          </cell>
          <cell r="D33" t="str">
            <v>17.11-24</v>
          </cell>
        </row>
        <row r="34">
          <cell r="A34">
            <v>0.4</v>
          </cell>
          <cell r="D34" t="str">
            <v>17.11-25</v>
          </cell>
        </row>
        <row r="35">
          <cell r="A35">
            <v>0.41</v>
          </cell>
          <cell r="D35" t="str">
            <v>17.11-26</v>
          </cell>
        </row>
        <row r="36">
          <cell r="A36">
            <v>0.42</v>
          </cell>
          <cell r="D36" t="str">
            <v>17.11-29</v>
          </cell>
        </row>
        <row r="37">
          <cell r="A37">
            <v>0.43</v>
          </cell>
          <cell r="D37" t="str">
            <v>17.11-34</v>
          </cell>
        </row>
        <row r="38">
          <cell r="A38">
            <v>0.44</v>
          </cell>
          <cell r="D38" t="str">
            <v>17.11-35</v>
          </cell>
        </row>
        <row r="39">
          <cell r="A39">
            <v>0.45</v>
          </cell>
          <cell r="D39" t="str">
            <v>17.11-37</v>
          </cell>
        </row>
        <row r="40">
          <cell r="A40">
            <v>0.46</v>
          </cell>
          <cell r="D40" t="str">
            <v>17.11-40</v>
          </cell>
        </row>
        <row r="41">
          <cell r="A41">
            <v>0.47</v>
          </cell>
          <cell r="D41" t="str">
            <v>17.11-41</v>
          </cell>
        </row>
        <row r="42">
          <cell r="A42">
            <v>0.48</v>
          </cell>
          <cell r="D42" t="str">
            <v>17.11-42</v>
          </cell>
        </row>
        <row r="43">
          <cell r="A43">
            <v>0.49</v>
          </cell>
          <cell r="D43" t="str">
            <v>17.12-03</v>
          </cell>
        </row>
        <row r="44">
          <cell r="A44">
            <v>0.5</v>
          </cell>
          <cell r="D44" t="str">
            <v>17.12-04</v>
          </cell>
        </row>
        <row r="45">
          <cell r="A45">
            <v>0.51</v>
          </cell>
          <cell r="D45" t="str">
            <v>17.12-06</v>
          </cell>
        </row>
        <row r="46">
          <cell r="A46">
            <v>0.52</v>
          </cell>
          <cell r="D46" t="str">
            <v>17.12-09</v>
          </cell>
        </row>
        <row r="47">
          <cell r="A47">
            <v>0.53</v>
          </cell>
          <cell r="D47" t="str">
            <v>17.12-13</v>
          </cell>
        </row>
        <row r="48">
          <cell r="A48">
            <v>0.54</v>
          </cell>
          <cell r="D48" t="str">
            <v>17.12-14</v>
          </cell>
        </row>
        <row r="49">
          <cell r="A49">
            <v>0.55000000000000004</v>
          </cell>
          <cell r="D49" t="str">
            <v>17.12-15</v>
          </cell>
        </row>
        <row r="50">
          <cell r="A50">
            <v>0.56000000000000005</v>
          </cell>
          <cell r="D50" t="str">
            <v>17.12-16</v>
          </cell>
        </row>
        <row r="51">
          <cell r="A51">
            <v>0.56999999999999995</v>
          </cell>
          <cell r="D51" t="str">
            <v>17.12-17</v>
          </cell>
        </row>
        <row r="52">
          <cell r="A52">
            <v>0.57999999999999996</v>
          </cell>
          <cell r="D52" t="str">
            <v>17.12-18</v>
          </cell>
        </row>
        <row r="53">
          <cell r="A53">
            <v>0.59</v>
          </cell>
          <cell r="D53" t="str">
            <v>17.12-19</v>
          </cell>
        </row>
        <row r="54">
          <cell r="A54">
            <v>1</v>
          </cell>
          <cell r="D54" t="str">
            <v>18.01-01</v>
          </cell>
        </row>
        <row r="55">
          <cell r="A55">
            <v>2</v>
          </cell>
          <cell r="D55" t="str">
            <v>18.01-02</v>
          </cell>
        </row>
        <row r="56">
          <cell r="A56">
            <v>3</v>
          </cell>
          <cell r="D56" t="str">
            <v>18.01-03</v>
          </cell>
        </row>
        <row r="57">
          <cell r="A57">
            <v>4</v>
          </cell>
          <cell r="D57" t="str">
            <v>18.01-04</v>
          </cell>
        </row>
        <row r="58">
          <cell r="A58">
            <v>5</v>
          </cell>
          <cell r="D58" t="str">
            <v>18.01-05</v>
          </cell>
        </row>
        <row r="59">
          <cell r="A59">
            <v>6</v>
          </cell>
          <cell r="D59" t="str">
            <v>18.01-06</v>
          </cell>
        </row>
        <row r="60">
          <cell r="A60">
            <v>7</v>
          </cell>
          <cell r="D60" t="str">
            <v>18.01-07</v>
          </cell>
        </row>
        <row r="61">
          <cell r="A61">
            <v>8</v>
          </cell>
          <cell r="D61" t="str">
            <v>18.01-08</v>
          </cell>
        </row>
        <row r="62">
          <cell r="A62">
            <v>9</v>
          </cell>
          <cell r="D62" t="str">
            <v>18.01-09</v>
          </cell>
        </row>
        <row r="63">
          <cell r="A63">
            <v>10</v>
          </cell>
          <cell r="D63" t="str">
            <v>18.01-10</v>
          </cell>
        </row>
        <row r="64">
          <cell r="A64">
            <v>11</v>
          </cell>
          <cell r="D64" t="str">
            <v>18.01-11</v>
          </cell>
        </row>
        <row r="65">
          <cell r="A65">
            <v>12</v>
          </cell>
          <cell r="D65" t="str">
            <v>18.01-12</v>
          </cell>
        </row>
        <row r="66">
          <cell r="A66">
            <v>13</v>
          </cell>
          <cell r="D66" t="str">
            <v>18.01-13</v>
          </cell>
        </row>
        <row r="67">
          <cell r="A67">
            <v>14</v>
          </cell>
          <cell r="D67" t="str">
            <v>18.01-14</v>
          </cell>
        </row>
        <row r="68">
          <cell r="A68">
            <v>15</v>
          </cell>
          <cell r="D68" t="str">
            <v>18.01-15</v>
          </cell>
        </row>
        <row r="69">
          <cell r="A69">
            <v>16</v>
          </cell>
          <cell r="D69" t="str">
            <v>18.01-16</v>
          </cell>
        </row>
        <row r="70">
          <cell r="A70">
            <v>17</v>
          </cell>
          <cell r="D70" t="str">
            <v>18.01-17</v>
          </cell>
        </row>
        <row r="71">
          <cell r="A71">
            <v>18</v>
          </cell>
          <cell r="D71" t="str">
            <v>18.01-18</v>
          </cell>
        </row>
        <row r="72">
          <cell r="A72">
            <v>19</v>
          </cell>
          <cell r="D72" t="str">
            <v>18.01-19</v>
          </cell>
        </row>
        <row r="73">
          <cell r="A73">
            <v>20</v>
          </cell>
          <cell r="D73" t="str">
            <v>18.01-20</v>
          </cell>
        </row>
        <row r="74">
          <cell r="A74">
            <v>21</v>
          </cell>
          <cell r="D74" t="str">
            <v>18.01-21</v>
          </cell>
        </row>
        <row r="75">
          <cell r="A75">
            <v>22</v>
          </cell>
          <cell r="D75" t="str">
            <v>18.01-22</v>
          </cell>
        </row>
        <row r="76">
          <cell r="A76">
            <v>23</v>
          </cell>
          <cell r="D76" t="str">
            <v>18.01-23</v>
          </cell>
        </row>
        <row r="77">
          <cell r="A77">
            <v>24</v>
          </cell>
          <cell r="D77" t="str">
            <v>18.01-24</v>
          </cell>
        </row>
        <row r="78">
          <cell r="A78">
            <v>25</v>
          </cell>
          <cell r="D78" t="str">
            <v>18.01-25</v>
          </cell>
        </row>
        <row r="79">
          <cell r="A79">
            <v>26</v>
          </cell>
          <cell r="D79" t="str">
            <v>18.01-26</v>
          </cell>
        </row>
        <row r="80">
          <cell r="A80">
            <v>27</v>
          </cell>
          <cell r="D80" t="str">
            <v>18.01-27</v>
          </cell>
        </row>
        <row r="81">
          <cell r="A81">
            <v>28</v>
          </cell>
          <cell r="D81" t="str">
            <v>18.01-28</v>
          </cell>
        </row>
        <row r="82">
          <cell r="A82">
            <v>29</v>
          </cell>
          <cell r="D82" t="str">
            <v>18.01-29</v>
          </cell>
        </row>
        <row r="83">
          <cell r="A83">
            <v>30</v>
          </cell>
          <cell r="D83" t="str">
            <v>18.01-30</v>
          </cell>
        </row>
        <row r="84">
          <cell r="A84">
            <v>31</v>
          </cell>
          <cell r="D84" t="str">
            <v>18.01-31</v>
          </cell>
        </row>
        <row r="85">
          <cell r="A85">
            <v>32</v>
          </cell>
          <cell r="D85" t="str">
            <v>18.01-32</v>
          </cell>
        </row>
        <row r="86">
          <cell r="A86">
            <v>33</v>
          </cell>
          <cell r="D86" t="str">
            <v>18.01-33</v>
          </cell>
        </row>
        <row r="87">
          <cell r="A87">
            <v>34</v>
          </cell>
          <cell r="D87" t="str">
            <v>18.01-34</v>
          </cell>
        </row>
        <row r="88">
          <cell r="A88">
            <v>35</v>
          </cell>
          <cell r="D88" t="str">
            <v>18.01-35</v>
          </cell>
        </row>
        <row r="89">
          <cell r="A89">
            <v>36</v>
          </cell>
          <cell r="D89" t="str">
            <v>18.01-36</v>
          </cell>
        </row>
        <row r="90">
          <cell r="A90">
            <v>37</v>
          </cell>
          <cell r="D90" t="str">
            <v>18.01-37</v>
          </cell>
        </row>
        <row r="91">
          <cell r="A91">
            <v>38</v>
          </cell>
          <cell r="D91" t="str">
            <v>18.01-38</v>
          </cell>
        </row>
        <row r="92">
          <cell r="A92">
            <v>39</v>
          </cell>
          <cell r="D92" t="str">
            <v>18.01-39</v>
          </cell>
        </row>
        <row r="93">
          <cell r="A93">
            <v>40</v>
          </cell>
          <cell r="D93" t="str">
            <v>18.01-40</v>
          </cell>
        </row>
        <row r="94">
          <cell r="A94">
            <v>41</v>
          </cell>
          <cell r="D94" t="str">
            <v>18.01-41</v>
          </cell>
        </row>
        <row r="95">
          <cell r="A95">
            <v>42</v>
          </cell>
          <cell r="D95" t="str">
            <v>18.01-42</v>
          </cell>
        </row>
        <row r="96">
          <cell r="A96">
            <v>43</v>
          </cell>
          <cell r="D96" t="str">
            <v>18.01-43</v>
          </cell>
        </row>
        <row r="97">
          <cell r="A97">
            <v>44</v>
          </cell>
          <cell r="D97" t="str">
            <v>18.01-44</v>
          </cell>
        </row>
        <row r="98">
          <cell r="A98">
            <v>45</v>
          </cell>
          <cell r="D98" t="str">
            <v>18.01-45</v>
          </cell>
        </row>
        <row r="99">
          <cell r="A99">
            <v>46</v>
          </cell>
          <cell r="D99" t="str">
            <v>18.01-46</v>
          </cell>
        </row>
        <row r="100">
          <cell r="A100">
            <v>47</v>
          </cell>
          <cell r="D100" t="str">
            <v>18.02-01</v>
          </cell>
        </row>
        <row r="101">
          <cell r="A101">
            <v>48</v>
          </cell>
          <cell r="D101" t="str">
            <v>18.02-02</v>
          </cell>
        </row>
        <row r="102">
          <cell r="A102">
            <v>49</v>
          </cell>
          <cell r="D102" t="str">
            <v>18.02-03</v>
          </cell>
        </row>
        <row r="103">
          <cell r="A103">
            <v>50</v>
          </cell>
          <cell r="D103" t="str">
            <v>18.02-04</v>
          </cell>
        </row>
        <row r="104">
          <cell r="A104">
            <v>51</v>
          </cell>
          <cell r="D104" t="str">
            <v>18.02-05</v>
          </cell>
        </row>
        <row r="105">
          <cell r="A105">
            <v>52</v>
          </cell>
          <cell r="D105" t="str">
            <v>18.02-06</v>
          </cell>
        </row>
        <row r="106">
          <cell r="A106">
            <v>53</v>
          </cell>
          <cell r="D106" t="str">
            <v>18.02-07</v>
          </cell>
        </row>
        <row r="107">
          <cell r="A107">
            <v>54</v>
          </cell>
          <cell r="D107" t="str">
            <v>18.02-08</v>
          </cell>
        </row>
        <row r="108">
          <cell r="A108">
            <v>55</v>
          </cell>
          <cell r="D108" t="str">
            <v>18.02-09</v>
          </cell>
        </row>
        <row r="109">
          <cell r="A109">
            <v>56</v>
          </cell>
          <cell r="D109" t="str">
            <v>18.02-10</v>
          </cell>
        </row>
        <row r="110">
          <cell r="A110">
            <v>57</v>
          </cell>
          <cell r="D110" t="str">
            <v>18.02-11</v>
          </cell>
        </row>
        <row r="111">
          <cell r="A111">
            <v>58</v>
          </cell>
          <cell r="D111" t="str">
            <v>18.02-12</v>
          </cell>
        </row>
        <row r="112">
          <cell r="A112">
            <v>59</v>
          </cell>
          <cell r="D112" t="str">
            <v>18.02-13</v>
          </cell>
        </row>
        <row r="113">
          <cell r="A113">
            <v>60</v>
          </cell>
          <cell r="D113" t="str">
            <v>18.02-14</v>
          </cell>
        </row>
        <row r="114">
          <cell r="A114">
            <v>61</v>
          </cell>
          <cell r="D114" t="str">
            <v>18.02-15</v>
          </cell>
        </row>
        <row r="115">
          <cell r="A115">
            <v>62</v>
          </cell>
          <cell r="D115" t="str">
            <v>18.02-16</v>
          </cell>
        </row>
        <row r="116">
          <cell r="A116">
            <v>63</v>
          </cell>
          <cell r="D116" t="str">
            <v>18.02-17</v>
          </cell>
        </row>
        <row r="117">
          <cell r="A117">
            <v>64</v>
          </cell>
          <cell r="D117" t="str">
            <v>18.02-18</v>
          </cell>
        </row>
        <row r="118">
          <cell r="A118">
            <v>65</v>
          </cell>
          <cell r="D118" t="str">
            <v>18.02-19</v>
          </cell>
        </row>
        <row r="119">
          <cell r="A119">
            <v>66</v>
          </cell>
          <cell r="D119" t="str">
            <v>18.02-20</v>
          </cell>
        </row>
        <row r="120">
          <cell r="A120">
            <v>67</v>
          </cell>
          <cell r="D120" t="str">
            <v>18.02-21</v>
          </cell>
        </row>
        <row r="121">
          <cell r="A121">
            <v>68</v>
          </cell>
          <cell r="D121" t="str">
            <v>18.02-22</v>
          </cell>
        </row>
        <row r="122">
          <cell r="A122">
            <v>69</v>
          </cell>
          <cell r="D122" t="str">
            <v>18.02-23</v>
          </cell>
        </row>
        <row r="123">
          <cell r="A123">
            <v>70</v>
          </cell>
          <cell r="D123" t="str">
            <v>18.02-24</v>
          </cell>
        </row>
        <row r="124">
          <cell r="A124">
            <v>71</v>
          </cell>
          <cell r="D124" t="str">
            <v>18.02-25</v>
          </cell>
        </row>
        <row r="125">
          <cell r="A125">
            <v>72</v>
          </cell>
          <cell r="D125" t="str">
            <v>18.02-26</v>
          </cell>
        </row>
        <row r="126">
          <cell r="A126">
            <v>73</v>
          </cell>
          <cell r="D126" t="str">
            <v>18.02-27</v>
          </cell>
        </row>
        <row r="127">
          <cell r="A127">
            <v>74</v>
          </cell>
          <cell r="D127" t="str">
            <v>18.02-28</v>
          </cell>
        </row>
        <row r="128">
          <cell r="A128">
            <v>75</v>
          </cell>
          <cell r="D128" t="str">
            <v>18.02-29</v>
          </cell>
        </row>
        <row r="129">
          <cell r="A129">
            <v>76</v>
          </cell>
          <cell r="D129" t="str">
            <v>18.02-30</v>
          </cell>
        </row>
        <row r="130">
          <cell r="A130">
            <v>77</v>
          </cell>
          <cell r="D130" t="str">
            <v>18.02-31</v>
          </cell>
        </row>
        <row r="131">
          <cell r="A131">
            <v>78</v>
          </cell>
          <cell r="D131" t="str">
            <v>18.02-32</v>
          </cell>
        </row>
        <row r="132">
          <cell r="A132">
            <v>79</v>
          </cell>
          <cell r="D132" t="str">
            <v>18.03-01</v>
          </cell>
        </row>
        <row r="133">
          <cell r="A133">
            <v>80</v>
          </cell>
          <cell r="D133" t="str">
            <v>18.03-02</v>
          </cell>
        </row>
        <row r="134">
          <cell r="A134">
            <v>81</v>
          </cell>
          <cell r="D134" t="str">
            <v>18.03-03</v>
          </cell>
        </row>
        <row r="135">
          <cell r="A135">
            <v>82</v>
          </cell>
          <cell r="D135" t="str">
            <v>18.03-04</v>
          </cell>
        </row>
        <row r="136">
          <cell r="A136">
            <v>83</v>
          </cell>
          <cell r="D136" t="str">
            <v>18.03-05</v>
          </cell>
        </row>
        <row r="137">
          <cell r="A137">
            <v>84</v>
          </cell>
          <cell r="D137" t="str">
            <v>18.03-06</v>
          </cell>
        </row>
        <row r="138">
          <cell r="A138">
            <v>85</v>
          </cell>
          <cell r="D138" t="str">
            <v>18.03-07</v>
          </cell>
        </row>
        <row r="139">
          <cell r="A139">
            <v>86</v>
          </cell>
          <cell r="D139" t="str">
            <v>18.03-08</v>
          </cell>
        </row>
        <row r="140">
          <cell r="A140">
            <v>87</v>
          </cell>
          <cell r="D140" t="str">
            <v>18.03-09</v>
          </cell>
        </row>
        <row r="141">
          <cell r="A141">
            <v>88</v>
          </cell>
          <cell r="D141" t="str">
            <v>18.03-10</v>
          </cell>
        </row>
        <row r="142">
          <cell r="A142">
            <v>89</v>
          </cell>
          <cell r="D142" t="str">
            <v>18.03-11</v>
          </cell>
        </row>
        <row r="143">
          <cell r="A143">
            <v>90</v>
          </cell>
          <cell r="D143" t="str">
            <v>18.03-12</v>
          </cell>
        </row>
        <row r="144">
          <cell r="A144">
            <v>91</v>
          </cell>
          <cell r="D144" t="str">
            <v>18.03-13</v>
          </cell>
        </row>
        <row r="145">
          <cell r="A145">
            <v>92</v>
          </cell>
          <cell r="D145" t="str">
            <v>18.03-14</v>
          </cell>
        </row>
        <row r="146">
          <cell r="A146">
            <v>93</v>
          </cell>
          <cell r="D146" t="str">
            <v>18.03-15</v>
          </cell>
        </row>
        <row r="147">
          <cell r="A147">
            <v>94</v>
          </cell>
          <cell r="D147" t="str">
            <v>18.03-16</v>
          </cell>
        </row>
        <row r="148">
          <cell r="A148">
            <v>95</v>
          </cell>
          <cell r="D148" t="str">
            <v>18.03-17</v>
          </cell>
        </row>
        <row r="149">
          <cell r="A149">
            <v>96</v>
          </cell>
          <cell r="D149" t="str">
            <v>18.03-18</v>
          </cell>
        </row>
        <row r="150">
          <cell r="A150">
            <v>97</v>
          </cell>
          <cell r="D150" t="str">
            <v>18.03-19</v>
          </cell>
        </row>
        <row r="151">
          <cell r="A151">
            <v>98</v>
          </cell>
          <cell r="D151" t="str">
            <v>18.03-20</v>
          </cell>
        </row>
        <row r="152">
          <cell r="A152">
            <v>99</v>
          </cell>
          <cell r="D152" t="str">
            <v>18.03-21</v>
          </cell>
        </row>
        <row r="153">
          <cell r="A153">
            <v>100</v>
          </cell>
          <cell r="D153" t="str">
            <v>18.03-22</v>
          </cell>
        </row>
        <row r="154">
          <cell r="A154">
            <v>101</v>
          </cell>
          <cell r="D154" t="str">
            <v>18.03-23</v>
          </cell>
        </row>
        <row r="155">
          <cell r="A155">
            <v>102</v>
          </cell>
          <cell r="D155" t="str">
            <v>18.03-24</v>
          </cell>
        </row>
        <row r="156">
          <cell r="A156">
            <v>103</v>
          </cell>
          <cell r="D156" t="str">
            <v>18.03-25</v>
          </cell>
        </row>
        <row r="157">
          <cell r="A157">
            <v>104</v>
          </cell>
          <cell r="D157" t="str">
            <v>18.03-26</v>
          </cell>
        </row>
        <row r="158">
          <cell r="A158">
            <v>105</v>
          </cell>
          <cell r="D158" t="str">
            <v>18.03-27</v>
          </cell>
        </row>
        <row r="159">
          <cell r="A159">
            <v>106</v>
          </cell>
          <cell r="D159" t="str">
            <v>18.03-28</v>
          </cell>
        </row>
        <row r="160">
          <cell r="A160">
            <v>107</v>
          </cell>
          <cell r="D160" t="str">
            <v>18.03-29</v>
          </cell>
        </row>
        <row r="161">
          <cell r="A161">
            <v>108</v>
          </cell>
          <cell r="D161" t="str">
            <v>18.03-30</v>
          </cell>
        </row>
        <row r="162">
          <cell r="A162">
            <v>109</v>
          </cell>
          <cell r="D162" t="str">
            <v>18.03-31</v>
          </cell>
        </row>
        <row r="163">
          <cell r="A163">
            <v>110</v>
          </cell>
          <cell r="D163" t="str">
            <v>18.03-32</v>
          </cell>
        </row>
        <row r="164">
          <cell r="A164">
            <v>111</v>
          </cell>
          <cell r="D164" t="str">
            <v>18.03-33</v>
          </cell>
        </row>
        <row r="165">
          <cell r="A165">
            <v>112</v>
          </cell>
          <cell r="D165" t="str">
            <v>18.03-34</v>
          </cell>
        </row>
        <row r="166">
          <cell r="A166">
            <v>113</v>
          </cell>
          <cell r="D166" t="str">
            <v>18.03-35</v>
          </cell>
        </row>
        <row r="167">
          <cell r="A167">
            <v>114</v>
          </cell>
          <cell r="D167" t="str">
            <v>18.03-36</v>
          </cell>
        </row>
        <row r="168">
          <cell r="A168">
            <v>115</v>
          </cell>
          <cell r="D168" t="str">
            <v>18.03-37</v>
          </cell>
        </row>
        <row r="169">
          <cell r="A169">
            <v>116</v>
          </cell>
          <cell r="D169" t="str">
            <v>18.03-38</v>
          </cell>
        </row>
        <row r="170">
          <cell r="A170">
            <v>117</v>
          </cell>
          <cell r="D170" t="str">
            <v>18.03-39</v>
          </cell>
        </row>
        <row r="171">
          <cell r="A171">
            <v>118</v>
          </cell>
          <cell r="D171" t="str">
            <v>18.03-40</v>
          </cell>
        </row>
        <row r="172">
          <cell r="A172">
            <v>119</v>
          </cell>
          <cell r="D172" t="str">
            <v>18.03-41</v>
          </cell>
        </row>
        <row r="173">
          <cell r="A173">
            <v>120</v>
          </cell>
          <cell r="D173" t="str">
            <v>18.03-42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B1" t="str">
            <v xml:space="preserve">  ARTICLES</v>
          </cell>
        </row>
        <row r="4">
          <cell r="B4" t="str">
            <v>Code</v>
          </cell>
          <cell r="C4" t="str">
            <v>Désignation Article</v>
          </cell>
          <cell r="D4" t="str">
            <v>Unité</v>
          </cell>
          <cell r="Q4" t="str">
            <v>Famille</v>
          </cell>
        </row>
        <row r="5">
          <cell r="C5" t="str">
            <v>1-PRESTATIONS</v>
          </cell>
        </row>
        <row r="6">
          <cell r="C6" t="str">
            <v>11-COPIE (Petit Format Noir &amp; Blanc)</v>
          </cell>
        </row>
        <row r="7">
          <cell r="B7" t="str">
            <v>C3</v>
          </cell>
          <cell r="C7" t="str">
            <v xml:space="preserve">Copie Noir &amp; Blanc A3-R /  Papier </v>
          </cell>
          <cell r="D7" t="str">
            <v>U</v>
          </cell>
          <cell r="Q7" t="str">
            <v>1-PRS</v>
          </cell>
        </row>
        <row r="8">
          <cell r="B8" t="str">
            <v>C3B</v>
          </cell>
          <cell r="C8" t="str">
            <v>Copie Noir &amp; Blanc A3-R / Bristol</v>
          </cell>
          <cell r="D8" t="str">
            <v>U</v>
          </cell>
          <cell r="Q8" t="str">
            <v>1-PRS</v>
          </cell>
        </row>
        <row r="9">
          <cell r="B9" t="str">
            <v>C3C</v>
          </cell>
          <cell r="C9" t="str">
            <v>Copie Noir &amp; Blanc A3-R / Calque</v>
          </cell>
          <cell r="D9" t="str">
            <v>U</v>
          </cell>
          <cell r="Q9" t="str">
            <v>1-PRS</v>
          </cell>
        </row>
        <row r="10">
          <cell r="B10" t="str">
            <v>C3S</v>
          </cell>
          <cell r="C10" t="str">
            <v xml:space="preserve">Copie Noir &amp; Blanc A3-R /  Papier / Spéciale </v>
          </cell>
          <cell r="D10" t="str">
            <v>U</v>
          </cell>
          <cell r="Q10" t="str">
            <v>1-PRS</v>
          </cell>
        </row>
        <row r="11">
          <cell r="B11" t="str">
            <v>C4</v>
          </cell>
          <cell r="C11" t="str">
            <v>Copie Noir &amp; Blanc A4-R /  Papier</v>
          </cell>
          <cell r="D11" t="str">
            <v>U</v>
          </cell>
          <cell r="Q11" t="str">
            <v>1-PRS</v>
          </cell>
        </row>
        <row r="12">
          <cell r="B12" t="str">
            <v>C4B</v>
          </cell>
          <cell r="C12" t="str">
            <v>Copie Noir &amp; Blanc A4-R / Bristol</v>
          </cell>
          <cell r="D12" t="str">
            <v>U</v>
          </cell>
          <cell r="Q12" t="str">
            <v>1-PRS</v>
          </cell>
        </row>
        <row r="13">
          <cell r="B13" t="str">
            <v>C4C</v>
          </cell>
          <cell r="C13" t="str">
            <v>Copie Noir &amp; Blanc A4-R / Calque</v>
          </cell>
          <cell r="D13" t="str">
            <v>U</v>
          </cell>
          <cell r="Q13" t="str">
            <v>1-PRS</v>
          </cell>
        </row>
        <row r="14">
          <cell r="B14" t="str">
            <v>C4S</v>
          </cell>
          <cell r="C14" t="str">
            <v>Copie Noir &amp; Blanc A4-R /  Papier / Spéciale</v>
          </cell>
          <cell r="D14" t="str">
            <v>U</v>
          </cell>
          <cell r="Q14" t="str">
            <v>1-PRS</v>
          </cell>
        </row>
        <row r="15">
          <cell r="B15" t="str">
            <v>C4TC</v>
          </cell>
          <cell r="C15" t="str">
            <v xml:space="preserve">Copie Noir &amp; Blanc A4-R / Tirage Cachet + Agrafage </v>
          </cell>
          <cell r="D15" t="str">
            <v>U</v>
          </cell>
          <cell r="Q15" t="str">
            <v>1-PRS</v>
          </cell>
        </row>
        <row r="16">
          <cell r="B16" t="str">
            <v>C6</v>
          </cell>
          <cell r="C16" t="str">
            <v>Copie Noir &amp; Blanc A3-RV /  Papier</v>
          </cell>
          <cell r="D16" t="str">
            <v>U</v>
          </cell>
          <cell r="Q16" t="str">
            <v>1-PRS</v>
          </cell>
        </row>
        <row r="17">
          <cell r="B17" t="str">
            <v>C6B</v>
          </cell>
          <cell r="C17" t="str">
            <v>Copie Noir &amp; Blanc A3-RV / Bristol</v>
          </cell>
          <cell r="D17" t="str">
            <v>U</v>
          </cell>
          <cell r="Q17" t="str">
            <v>1-PRS</v>
          </cell>
        </row>
        <row r="18">
          <cell r="B18" t="str">
            <v>C6S</v>
          </cell>
          <cell r="C18" t="str">
            <v xml:space="preserve">Copie Noir &amp; Blanc A3-RV /  Papier / Spéciale </v>
          </cell>
          <cell r="D18" t="str">
            <v>U</v>
          </cell>
          <cell r="Q18" t="str">
            <v>1-PRS</v>
          </cell>
        </row>
        <row r="19">
          <cell r="B19" t="str">
            <v>C8</v>
          </cell>
          <cell r="C19" t="str">
            <v>Copie Noir &amp; Blanc A4-RV /  Papier</v>
          </cell>
          <cell r="D19" t="str">
            <v>U</v>
          </cell>
          <cell r="Q19" t="str">
            <v>1-PRS</v>
          </cell>
        </row>
        <row r="20">
          <cell r="B20" t="str">
            <v>C8B</v>
          </cell>
          <cell r="C20" t="str">
            <v>Copie Noir &amp; Blanc A4-RV / Bristol</v>
          </cell>
          <cell r="D20" t="str">
            <v>U</v>
          </cell>
          <cell r="Q20" t="str">
            <v>1-PRS</v>
          </cell>
        </row>
        <row r="21">
          <cell r="B21" t="str">
            <v>C8S</v>
          </cell>
          <cell r="C21" t="str">
            <v xml:space="preserve">Copie Noir &amp; Blanc A4-RV /  Papier / Spéciale </v>
          </cell>
          <cell r="D21" t="str">
            <v>U</v>
          </cell>
          <cell r="Q21" t="str">
            <v>1-PRS</v>
          </cell>
        </row>
        <row r="22">
          <cell r="C22" t="str">
            <v>11-COPIE (Petit Format Couleur)</v>
          </cell>
        </row>
        <row r="23">
          <cell r="B23" t="str">
            <v>C30</v>
          </cell>
          <cell r="C23" t="str">
            <v>Copie Couleur A3-R /  Papier (aucun aplat)</v>
          </cell>
          <cell r="D23" t="str">
            <v>U</v>
          </cell>
          <cell r="Q23" t="str">
            <v>1-PRS</v>
          </cell>
        </row>
        <row r="24">
          <cell r="B24" t="str">
            <v>C30B</v>
          </cell>
          <cell r="C24" t="str">
            <v>Copie Couleur A3-R / Bristol (aucun aplat)</v>
          </cell>
          <cell r="D24" t="str">
            <v>U</v>
          </cell>
          <cell r="Q24" t="str">
            <v>1-PRS</v>
          </cell>
        </row>
        <row r="25">
          <cell r="B25" t="str">
            <v>C31</v>
          </cell>
          <cell r="C25" t="str">
            <v>Copie Couleur A3-R /  Papier (avec aplats)</v>
          </cell>
          <cell r="D25" t="str">
            <v>U</v>
          </cell>
          <cell r="Q25" t="str">
            <v>1-PRS</v>
          </cell>
        </row>
        <row r="26">
          <cell r="B26" t="str">
            <v>C31B</v>
          </cell>
          <cell r="C26" t="str">
            <v>Copie Couleur A3-R / Bristol (avec aplats)</v>
          </cell>
          <cell r="D26" t="str">
            <v>U</v>
          </cell>
          <cell r="Q26" t="str">
            <v>1-PRS</v>
          </cell>
        </row>
        <row r="27">
          <cell r="B27" t="str">
            <v>C32</v>
          </cell>
          <cell r="C27" t="str">
            <v>Copie Couleur A3-R /  Papier (tout aplat)</v>
          </cell>
          <cell r="D27" t="str">
            <v>U</v>
          </cell>
          <cell r="Q27" t="str">
            <v>1-PRS</v>
          </cell>
        </row>
        <row r="28">
          <cell r="B28" t="str">
            <v>C32B</v>
          </cell>
          <cell r="C28" t="str">
            <v>Copie Couleur A3-R / Bristol (tout aplat)</v>
          </cell>
          <cell r="D28" t="str">
            <v>U</v>
          </cell>
          <cell r="Q28" t="str">
            <v>1-PRS</v>
          </cell>
        </row>
        <row r="29">
          <cell r="B29" t="str">
            <v>C40</v>
          </cell>
          <cell r="C29" t="str">
            <v>Copie Couleur A4-R /  Papier (aucun aplat)</v>
          </cell>
          <cell r="D29" t="str">
            <v>U</v>
          </cell>
          <cell r="Q29" t="str">
            <v>1-PRS</v>
          </cell>
        </row>
        <row r="30">
          <cell r="B30" t="str">
            <v>C40B</v>
          </cell>
          <cell r="C30" t="str">
            <v>Copie Couleur A4-R / Bristol (aucun aplat)</v>
          </cell>
          <cell r="D30" t="str">
            <v>U</v>
          </cell>
          <cell r="Q30" t="str">
            <v>1-PRS</v>
          </cell>
        </row>
        <row r="31">
          <cell r="B31" t="str">
            <v>C40S</v>
          </cell>
          <cell r="C31" t="str">
            <v>Copie Couleur A4-R /  Spéciale (aucun aplat)</v>
          </cell>
          <cell r="D31" t="str">
            <v>U</v>
          </cell>
          <cell r="Q31" t="str">
            <v>1-PRS</v>
          </cell>
        </row>
        <row r="32">
          <cell r="B32" t="str">
            <v>C41</v>
          </cell>
          <cell r="C32" t="str">
            <v>Copie Couleur A4-R /  Papier (avec aplats)</v>
          </cell>
          <cell r="D32" t="str">
            <v>U</v>
          </cell>
          <cell r="Q32" t="str">
            <v>1-PRS</v>
          </cell>
        </row>
        <row r="33">
          <cell r="B33" t="str">
            <v>C41B</v>
          </cell>
          <cell r="C33" t="str">
            <v>Copie Couleur A4-R / Bristol (avec aplats)</v>
          </cell>
          <cell r="D33" t="str">
            <v>U</v>
          </cell>
          <cell r="Q33" t="str">
            <v>1-PRS</v>
          </cell>
        </row>
        <row r="34">
          <cell r="B34" t="str">
            <v>C42</v>
          </cell>
          <cell r="C34" t="str">
            <v>Copie Couleur A4-R /  Papier (tout aplat)</v>
          </cell>
          <cell r="D34" t="str">
            <v>U</v>
          </cell>
          <cell r="Q34" t="str">
            <v>1-PRS</v>
          </cell>
        </row>
        <row r="35">
          <cell r="B35" t="str">
            <v>C42B</v>
          </cell>
          <cell r="C35" t="str">
            <v>Copie Couleur A4-R / Bristol (tout aplat)</v>
          </cell>
          <cell r="D35" t="str">
            <v>U</v>
          </cell>
          <cell r="Q35" t="str">
            <v>1-PRS</v>
          </cell>
        </row>
        <row r="36">
          <cell r="B36" t="str">
            <v>C60</v>
          </cell>
          <cell r="C36" t="str">
            <v xml:space="preserve">Copie Couleur A3-RV /  Papier (aucun aplat) </v>
          </cell>
          <cell r="D36" t="str">
            <v>U</v>
          </cell>
          <cell r="Q36" t="str">
            <v>1-PRS</v>
          </cell>
        </row>
        <row r="37">
          <cell r="B37" t="str">
            <v>C60B</v>
          </cell>
          <cell r="C37" t="str">
            <v>Copie Couleur A3-RV / Bristol (aucun aplat)</v>
          </cell>
          <cell r="D37" t="str">
            <v>U</v>
          </cell>
          <cell r="Q37" t="str">
            <v>1-PRS</v>
          </cell>
        </row>
        <row r="38">
          <cell r="B38" t="str">
            <v>C61</v>
          </cell>
          <cell r="C38" t="str">
            <v>Copie Couleur A3-RV / Bristol (avec aplats)</v>
          </cell>
          <cell r="D38" t="str">
            <v>U</v>
          </cell>
          <cell r="Q38" t="str">
            <v>1-PRS</v>
          </cell>
        </row>
        <row r="39">
          <cell r="B39" t="str">
            <v>C61B</v>
          </cell>
          <cell r="C39" t="str">
            <v>Copie Couleur A3-RV / Bristol (avec aplats)</v>
          </cell>
          <cell r="D39" t="str">
            <v>U</v>
          </cell>
          <cell r="Q39" t="str">
            <v>1-PRS</v>
          </cell>
        </row>
        <row r="40">
          <cell r="B40" t="str">
            <v>C62</v>
          </cell>
          <cell r="C40" t="str">
            <v>Copie Couleur A3-RV /  Papier (tout aplat)</v>
          </cell>
          <cell r="D40" t="str">
            <v>U</v>
          </cell>
          <cell r="Q40" t="str">
            <v>1-PRS</v>
          </cell>
        </row>
        <row r="41">
          <cell r="B41" t="str">
            <v>C62B</v>
          </cell>
          <cell r="C41" t="str">
            <v>Copie Couleur A3-RV / Bristol (tout aplat)</v>
          </cell>
          <cell r="D41" t="str">
            <v>U</v>
          </cell>
          <cell r="Q41" t="str">
            <v>1-PRS</v>
          </cell>
        </row>
        <row r="42">
          <cell r="B42" t="str">
            <v>C80</v>
          </cell>
          <cell r="C42" t="str">
            <v>Copie Couleur A4-RV /  Papier (aucun aplat)</v>
          </cell>
          <cell r="D42" t="str">
            <v>U</v>
          </cell>
          <cell r="Q42" t="str">
            <v>1-PRS</v>
          </cell>
        </row>
        <row r="43">
          <cell r="B43" t="str">
            <v>C80B</v>
          </cell>
          <cell r="C43" t="str">
            <v>Copie Couleur A4-RV / Bristol (aucun aplat)</v>
          </cell>
          <cell r="D43" t="str">
            <v>U</v>
          </cell>
          <cell r="Q43" t="str">
            <v>1-PRS</v>
          </cell>
        </row>
        <row r="44">
          <cell r="B44" t="str">
            <v>C81</v>
          </cell>
          <cell r="C44" t="str">
            <v>Copie Couleur A4-RV /  Papier (avec aplats)</v>
          </cell>
          <cell r="D44" t="str">
            <v>U</v>
          </cell>
          <cell r="Q44" t="str">
            <v>1-PRS</v>
          </cell>
        </row>
        <row r="45">
          <cell r="B45" t="str">
            <v>C81B</v>
          </cell>
          <cell r="C45" t="str">
            <v>Copie Couleur A4-RV / Bristol (avec aplats)</v>
          </cell>
          <cell r="D45" t="str">
            <v>U</v>
          </cell>
          <cell r="Q45" t="str">
            <v>1-PRS</v>
          </cell>
        </row>
        <row r="46">
          <cell r="B46" t="str">
            <v>C82</v>
          </cell>
          <cell r="C46" t="str">
            <v>Copie Couleur A4-RV /  Papier (tout aplat)</v>
          </cell>
          <cell r="D46" t="str">
            <v>U</v>
          </cell>
          <cell r="Q46" t="str">
            <v>1-PRS</v>
          </cell>
        </row>
        <row r="47">
          <cell r="B47" t="str">
            <v>C82B</v>
          </cell>
          <cell r="C47" t="str">
            <v>Copie Couleur A4-RV / Bristol (tout aplat)</v>
          </cell>
          <cell r="D47" t="str">
            <v>U</v>
          </cell>
          <cell r="Q47" t="str">
            <v>1-PRS</v>
          </cell>
        </row>
        <row r="48">
          <cell r="C48" t="str">
            <v>12-IMPRESSION (Petit Format Noir &amp; Blanc)</v>
          </cell>
        </row>
        <row r="49">
          <cell r="B49" t="str">
            <v>I3</v>
          </cell>
          <cell r="C49" t="str">
            <v>Impression Noir &amp; Blanc A3-R /  Papier</v>
          </cell>
          <cell r="D49" t="str">
            <v>U</v>
          </cell>
          <cell r="Q49" t="str">
            <v>1-PRS</v>
          </cell>
        </row>
        <row r="50">
          <cell r="B50" t="str">
            <v>I3B</v>
          </cell>
          <cell r="C50" t="str">
            <v>Impression Noir &amp; Blanc A3-R / Bristol</v>
          </cell>
          <cell r="D50" t="str">
            <v>U</v>
          </cell>
          <cell r="Q50" t="str">
            <v>1-PRS</v>
          </cell>
        </row>
        <row r="51">
          <cell r="B51" t="str">
            <v>I3C</v>
          </cell>
          <cell r="C51" t="str">
            <v>Impression Noir &amp; Blanc A3-R / Calque</v>
          </cell>
          <cell r="D51" t="str">
            <v>U</v>
          </cell>
          <cell r="Q51" t="str">
            <v>1-PRS</v>
          </cell>
        </row>
        <row r="52">
          <cell r="B52" t="str">
            <v>I6</v>
          </cell>
          <cell r="C52" t="str">
            <v>Impression Noir &amp; Blanc A3-RV /  Papier</v>
          </cell>
          <cell r="D52" t="str">
            <v>U</v>
          </cell>
          <cell r="Q52" t="str">
            <v>1-PRS</v>
          </cell>
        </row>
        <row r="53">
          <cell r="B53" t="str">
            <v>I6B</v>
          </cell>
          <cell r="C53" t="str">
            <v>Impression Noir &amp; Blanc A3-RV / Bristol</v>
          </cell>
          <cell r="D53" t="str">
            <v>U</v>
          </cell>
          <cell r="Q53" t="str">
            <v>1-PRS</v>
          </cell>
        </row>
        <row r="54">
          <cell r="B54" t="str">
            <v>I4</v>
          </cell>
          <cell r="C54" t="str">
            <v>Impression Noir &amp; Blanc A4-R /  Papier</v>
          </cell>
          <cell r="D54" t="str">
            <v>U</v>
          </cell>
          <cell r="Q54" t="str">
            <v>1-PRS</v>
          </cell>
        </row>
        <row r="55">
          <cell r="B55" t="str">
            <v>I4B</v>
          </cell>
          <cell r="C55" t="str">
            <v>Impression Noir &amp; Blanc A4-R / Bristol</v>
          </cell>
          <cell r="D55" t="str">
            <v>U</v>
          </cell>
          <cell r="Q55" t="str">
            <v>1-PRS</v>
          </cell>
        </row>
        <row r="56">
          <cell r="B56" t="str">
            <v>I4C</v>
          </cell>
          <cell r="C56" t="str">
            <v>Impression Noir &amp; Blanc A4-R / Calque</v>
          </cell>
          <cell r="D56" t="str">
            <v>U</v>
          </cell>
          <cell r="Q56" t="str">
            <v>1-PRS</v>
          </cell>
        </row>
        <row r="57">
          <cell r="B57" t="str">
            <v>I8</v>
          </cell>
          <cell r="C57" t="str">
            <v>Impression Noir &amp; Blanc A4-RV /  Papier</v>
          </cell>
          <cell r="D57" t="str">
            <v>U</v>
          </cell>
          <cell r="Q57" t="str">
            <v>1-PRS</v>
          </cell>
        </row>
        <row r="58">
          <cell r="B58" t="str">
            <v>I8B</v>
          </cell>
          <cell r="C58" t="str">
            <v>Impression Noir &amp; Blanc A4-RV / Bristol</v>
          </cell>
          <cell r="D58" t="str">
            <v>U</v>
          </cell>
          <cell r="Q58" t="str">
            <v>1-PRS</v>
          </cell>
        </row>
        <row r="59">
          <cell r="C59" t="str">
            <v>12-IMPRESSION (Petit Format Couleur)</v>
          </cell>
        </row>
        <row r="60">
          <cell r="B60" t="str">
            <v>I30</v>
          </cell>
          <cell r="C60" t="str">
            <v>Impression Couleur A3-R /  Papier (aucun aplat)</v>
          </cell>
          <cell r="D60" t="str">
            <v>U</v>
          </cell>
          <cell r="Q60" t="str">
            <v>1-PRS</v>
          </cell>
        </row>
        <row r="61">
          <cell r="B61" t="str">
            <v>I31</v>
          </cell>
          <cell r="C61" t="str">
            <v>Impression Couleur A3-R /  Papier (avec aplats)</v>
          </cell>
          <cell r="D61" t="str">
            <v>U</v>
          </cell>
          <cell r="Q61" t="str">
            <v>1-PRS</v>
          </cell>
        </row>
        <row r="62">
          <cell r="B62" t="str">
            <v>I32</v>
          </cell>
          <cell r="C62" t="str">
            <v>Impression Couleur A3-R /  Papier (tout aplat)</v>
          </cell>
          <cell r="D62" t="str">
            <v>U</v>
          </cell>
          <cell r="Q62" t="str">
            <v>1-PRS</v>
          </cell>
        </row>
        <row r="63">
          <cell r="B63" t="str">
            <v>I30B</v>
          </cell>
          <cell r="C63" t="str">
            <v>Impression Couleur A3-R / Bristol (aucun aplat)</v>
          </cell>
          <cell r="D63" t="str">
            <v>U</v>
          </cell>
          <cell r="Q63" t="str">
            <v>1-PRS</v>
          </cell>
        </row>
        <row r="64">
          <cell r="B64" t="str">
            <v>I31B</v>
          </cell>
          <cell r="C64" t="str">
            <v>Impression Couleur A3-R / Bristol (avec aplats)</v>
          </cell>
          <cell r="D64" t="str">
            <v>U</v>
          </cell>
          <cell r="Q64" t="str">
            <v>1-PRS</v>
          </cell>
        </row>
        <row r="65">
          <cell r="B65" t="str">
            <v>I32B</v>
          </cell>
          <cell r="C65" t="str">
            <v>Impression Couleur A3-R / Bristol (tout aplat)</v>
          </cell>
          <cell r="D65" t="str">
            <v>U</v>
          </cell>
          <cell r="Q65" t="str">
            <v>1-PRS</v>
          </cell>
        </row>
        <row r="66">
          <cell r="B66" t="str">
            <v>I60</v>
          </cell>
          <cell r="C66" t="str">
            <v>Impression Couleur A3-RV /  Papier (aucun aplat)</v>
          </cell>
          <cell r="D66" t="str">
            <v>U</v>
          </cell>
          <cell r="Q66" t="str">
            <v>1-PRS</v>
          </cell>
        </row>
        <row r="67">
          <cell r="B67" t="str">
            <v>I61</v>
          </cell>
          <cell r="C67" t="str">
            <v>Impression Couleur A3-RV /  Papier (avec aplats)</v>
          </cell>
          <cell r="D67" t="str">
            <v>U</v>
          </cell>
          <cell r="Q67" t="str">
            <v>1-PRS</v>
          </cell>
        </row>
        <row r="68">
          <cell r="B68" t="str">
            <v>I62</v>
          </cell>
          <cell r="C68" t="str">
            <v>Impression Couleur A3-RV /  Papier (tout aplat)</v>
          </cell>
          <cell r="D68" t="str">
            <v>U</v>
          </cell>
          <cell r="Q68" t="str">
            <v>1-PRS</v>
          </cell>
        </row>
        <row r="69">
          <cell r="B69" t="str">
            <v>I60B</v>
          </cell>
          <cell r="C69" t="str">
            <v>Impression Couleur A3-RV / Bristol (aucun aplat)</v>
          </cell>
          <cell r="D69" t="str">
            <v>U</v>
          </cell>
          <cell r="Q69" t="str">
            <v>1-PRS</v>
          </cell>
        </row>
        <row r="70">
          <cell r="B70" t="str">
            <v>I61B</v>
          </cell>
          <cell r="C70" t="str">
            <v>Impression Couleur A3-RV / Bristol (avec aplats)</v>
          </cell>
          <cell r="D70" t="str">
            <v>U</v>
          </cell>
          <cell r="Q70" t="str">
            <v>1-PRS</v>
          </cell>
        </row>
        <row r="71">
          <cell r="B71" t="str">
            <v>I62B</v>
          </cell>
          <cell r="C71" t="str">
            <v>Impression Couleur A3-RV / Bristol (tout aplat)</v>
          </cell>
          <cell r="D71" t="str">
            <v>U</v>
          </cell>
          <cell r="Q71" t="str">
            <v>1-PRS</v>
          </cell>
        </row>
        <row r="72">
          <cell r="B72" t="str">
            <v>I40</v>
          </cell>
          <cell r="C72" t="str">
            <v>Impression Couleur A4-R /  Papier (aucun aplat)</v>
          </cell>
          <cell r="D72" t="str">
            <v>U</v>
          </cell>
          <cell r="Q72" t="str">
            <v>1-PRS</v>
          </cell>
        </row>
        <row r="73">
          <cell r="B73" t="str">
            <v>I41</v>
          </cell>
          <cell r="C73" t="str">
            <v>Impression Couleur A4-R /  Papier (avec aplats)</v>
          </cell>
          <cell r="D73" t="str">
            <v>U</v>
          </cell>
          <cell r="Q73" t="str">
            <v>1-PRS</v>
          </cell>
        </row>
        <row r="74">
          <cell r="B74" t="str">
            <v>I42</v>
          </cell>
          <cell r="C74" t="str">
            <v>Impression Couleur A4-R /  Papier (tout aplat)</v>
          </cell>
          <cell r="D74" t="str">
            <v>U</v>
          </cell>
          <cell r="Q74" t="str">
            <v>1-PRS</v>
          </cell>
        </row>
        <row r="75">
          <cell r="B75" t="str">
            <v>I40B</v>
          </cell>
          <cell r="C75" t="str">
            <v>Impression Couleur A4-R / Bristol (aucun aplat)</v>
          </cell>
          <cell r="D75" t="str">
            <v>U</v>
          </cell>
          <cell r="Q75" t="str">
            <v>1-PRS</v>
          </cell>
        </row>
        <row r="76">
          <cell r="B76" t="str">
            <v>I41B</v>
          </cell>
          <cell r="C76" t="str">
            <v>Impression Couleur A4-R / Bristol (avec aplats)</v>
          </cell>
          <cell r="D76" t="str">
            <v>U</v>
          </cell>
          <cell r="Q76" t="str">
            <v>1-PRS</v>
          </cell>
        </row>
        <row r="77">
          <cell r="B77" t="str">
            <v>I42B</v>
          </cell>
          <cell r="C77" t="str">
            <v>Impression Couleur A4-R / Bristol (tout aplat)</v>
          </cell>
          <cell r="D77" t="str">
            <v>U</v>
          </cell>
          <cell r="Q77" t="str">
            <v>1-PRS</v>
          </cell>
        </row>
        <row r="78">
          <cell r="B78" t="str">
            <v>I80</v>
          </cell>
          <cell r="C78" t="str">
            <v>Impression Couleur A4-RV /  Papier (aucun aplat)</v>
          </cell>
          <cell r="D78" t="str">
            <v>U</v>
          </cell>
          <cell r="Q78" t="str">
            <v>1-PRS</v>
          </cell>
        </row>
        <row r="79">
          <cell r="B79" t="str">
            <v>I81</v>
          </cell>
          <cell r="C79" t="str">
            <v>Impression Couleur A4-RV /  Papier (avec aplats)</v>
          </cell>
          <cell r="D79" t="str">
            <v>U</v>
          </cell>
          <cell r="Q79" t="str">
            <v>1-PRS</v>
          </cell>
        </row>
        <row r="80">
          <cell r="B80" t="str">
            <v>I82</v>
          </cell>
          <cell r="C80" t="str">
            <v>Impression Couleur A4-RV /  Papier (tout aplat)</v>
          </cell>
          <cell r="D80" t="str">
            <v>U</v>
          </cell>
          <cell r="Q80" t="str">
            <v>1-PRS</v>
          </cell>
        </row>
        <row r="81">
          <cell r="B81" t="str">
            <v>I80B</v>
          </cell>
          <cell r="C81" t="str">
            <v>Impression Couleur A4-RV / Bristol (aucun aplat)</v>
          </cell>
          <cell r="D81" t="str">
            <v>U</v>
          </cell>
          <cell r="Q81" t="str">
            <v>1-PRS</v>
          </cell>
        </row>
        <row r="82">
          <cell r="B82" t="str">
            <v>I81B</v>
          </cell>
          <cell r="C82" t="str">
            <v>Impression Couleur A4-RV / Bristol (avec aplats)</v>
          </cell>
          <cell r="D82" t="str">
            <v>U</v>
          </cell>
          <cell r="Q82" t="str">
            <v>1-PRS</v>
          </cell>
        </row>
        <row r="83">
          <cell r="B83" t="str">
            <v>I82B</v>
          </cell>
          <cell r="C83" t="str">
            <v>Impression Couleur A4-RV / Bristol (tout aplat)</v>
          </cell>
          <cell r="D83" t="str">
            <v>U</v>
          </cell>
          <cell r="Q83" t="str">
            <v>1-PRS</v>
          </cell>
        </row>
        <row r="84">
          <cell r="C84" t="str">
            <v>13-TIRAGE (Grand Format Noir &amp; Blanc)</v>
          </cell>
        </row>
        <row r="85">
          <cell r="B85" t="str">
            <v>TC</v>
          </cell>
          <cell r="C85" t="str">
            <v xml:space="preserve">Tirage Noir &amp; Blanc / Calque </v>
          </cell>
          <cell r="D85" t="str">
            <v>ML</v>
          </cell>
          <cell r="Q85" t="str">
            <v>1-PRS</v>
          </cell>
        </row>
        <row r="86">
          <cell r="B86" t="str">
            <v>TCS</v>
          </cell>
          <cell r="C86" t="str">
            <v>Tirage Noir &amp; Blanc Spécial / Calque (avec aplats)</v>
          </cell>
          <cell r="D86" t="str">
            <v>ML</v>
          </cell>
          <cell r="Q86" t="str">
            <v>1-PRS</v>
          </cell>
        </row>
        <row r="87">
          <cell r="B87" t="str">
            <v>TP</v>
          </cell>
          <cell r="C87" t="str">
            <v>Tirage Noir &amp; Blanc / Papier</v>
          </cell>
          <cell r="D87" t="str">
            <v>ML</v>
          </cell>
          <cell r="Q87" t="str">
            <v>1-PRS</v>
          </cell>
        </row>
        <row r="88">
          <cell r="B88" t="str">
            <v>TPA0</v>
          </cell>
          <cell r="C88" t="str">
            <v>Tirage Noir &amp; Blanc / Format A0</v>
          </cell>
          <cell r="D88" t="str">
            <v>U</v>
          </cell>
          <cell r="Q88" t="str">
            <v>1-PRS</v>
          </cell>
        </row>
        <row r="89">
          <cell r="B89" t="str">
            <v>TPA1</v>
          </cell>
          <cell r="C89" t="str">
            <v>Tirage Noir &amp; Blanc / Format A1</v>
          </cell>
          <cell r="D89" t="str">
            <v>U</v>
          </cell>
          <cell r="Q89" t="str">
            <v>1-PRS</v>
          </cell>
        </row>
        <row r="90">
          <cell r="B90" t="str">
            <v>TPRV</v>
          </cell>
          <cell r="C90" t="str">
            <v xml:space="preserve">Tirage Noir &amp; Blanc Recto Verso / Papier </v>
          </cell>
          <cell r="D90" t="str">
            <v>ML</v>
          </cell>
          <cell r="Q90" t="str">
            <v>1-PRS</v>
          </cell>
        </row>
        <row r="91">
          <cell r="C91" t="str">
            <v>13-TIRAGE (Grand Format Couleur)</v>
          </cell>
        </row>
        <row r="92">
          <cell r="B92" t="str">
            <v>TP0</v>
          </cell>
          <cell r="C92" t="str">
            <v xml:space="preserve">Tirage Couleur / Papier (aucun aplat) </v>
          </cell>
          <cell r="D92" t="str">
            <v>ML</v>
          </cell>
          <cell r="Q92" t="str">
            <v>1-PRS</v>
          </cell>
        </row>
        <row r="93">
          <cell r="B93" t="str">
            <v>TP0A0</v>
          </cell>
          <cell r="C93" t="str">
            <v xml:space="preserve">Tirage Couleur / Papier A0 (aucun aplat) </v>
          </cell>
          <cell r="D93" t="str">
            <v>U</v>
          </cell>
          <cell r="Q93" t="str">
            <v>1-PRS</v>
          </cell>
        </row>
        <row r="94">
          <cell r="B94" t="str">
            <v>TP0A1</v>
          </cell>
          <cell r="C94" t="str">
            <v xml:space="preserve">Tirage Couleur / Papier A1 (aucun aplat) </v>
          </cell>
          <cell r="D94" t="str">
            <v>U</v>
          </cell>
          <cell r="Q94" t="str">
            <v>1-PRS</v>
          </cell>
        </row>
        <row r="95">
          <cell r="B95" t="str">
            <v>TP1</v>
          </cell>
          <cell r="C95" t="str">
            <v>Tirage Couleur / Papier (avec aplats)</v>
          </cell>
          <cell r="D95" t="str">
            <v>ML</v>
          </cell>
          <cell r="Q95" t="str">
            <v>1-PRS</v>
          </cell>
        </row>
        <row r="96">
          <cell r="B96" t="str">
            <v>TP2</v>
          </cell>
          <cell r="C96" t="str">
            <v>Tirage Couleur / Papier (tout aplat)</v>
          </cell>
          <cell r="D96" t="str">
            <v>ML</v>
          </cell>
          <cell r="Q96" t="str">
            <v>1-PRS</v>
          </cell>
        </row>
        <row r="97">
          <cell r="B97" t="str">
            <v>TPF</v>
          </cell>
          <cell r="C97" t="str">
            <v xml:space="preserve">Tirage Couleur / Polyester Film </v>
          </cell>
          <cell r="D97" t="str">
            <v>ML</v>
          </cell>
          <cell r="Q97" t="str">
            <v>1-PRS</v>
          </cell>
        </row>
        <row r="98">
          <cell r="B98" t="str">
            <v>TPP</v>
          </cell>
          <cell r="C98" t="str">
            <v>Tirage Couleur / Papier Photo</v>
          </cell>
          <cell r="D98" t="str">
            <v>ML</v>
          </cell>
          <cell r="Q98" t="str">
            <v>1-PRS</v>
          </cell>
        </row>
        <row r="99">
          <cell r="C99" t="str">
            <v>14-TRACAGE (Grand Format Noir &amp; Blanc)</v>
          </cell>
        </row>
        <row r="100">
          <cell r="B100" t="str">
            <v>PC</v>
          </cell>
          <cell r="C100" t="str">
            <v xml:space="preserve">Traçage Noir &amp; Blanc / Calque </v>
          </cell>
          <cell r="D100" t="str">
            <v>ML</v>
          </cell>
          <cell r="Q100" t="str">
            <v>1-PRS</v>
          </cell>
        </row>
        <row r="101">
          <cell r="B101" t="str">
            <v>PCS</v>
          </cell>
          <cell r="C101" t="str">
            <v>Traçage Noir &amp; Blanc Spécial / Calque (avec aplats)</v>
          </cell>
          <cell r="D101" t="str">
            <v>ML</v>
          </cell>
          <cell r="Q101" t="str">
            <v>1-PRS</v>
          </cell>
        </row>
        <row r="102">
          <cell r="B102" t="str">
            <v>PP</v>
          </cell>
          <cell r="C102" t="str">
            <v xml:space="preserve">Traçage Noir &amp; Blanc / Papier </v>
          </cell>
          <cell r="D102" t="str">
            <v>ML</v>
          </cell>
          <cell r="Q102" t="str">
            <v>1-PRS</v>
          </cell>
        </row>
        <row r="103">
          <cell r="B103" t="str">
            <v>PPA0</v>
          </cell>
          <cell r="C103" t="str">
            <v xml:space="preserve">Traçage Noir &amp; Blanc / Papier A0 </v>
          </cell>
          <cell r="D103" t="str">
            <v>U</v>
          </cell>
          <cell r="Q103" t="str">
            <v>1-PRS</v>
          </cell>
        </row>
        <row r="104">
          <cell r="B104" t="str">
            <v>PPA1</v>
          </cell>
          <cell r="C104" t="str">
            <v>Traçage Noir &amp; Blanc / Papier A1</v>
          </cell>
          <cell r="D104" t="str">
            <v>U</v>
          </cell>
          <cell r="Q104" t="str">
            <v>1-PRS</v>
          </cell>
        </row>
        <row r="105">
          <cell r="B105" t="str">
            <v>PPS</v>
          </cell>
          <cell r="C105" t="str">
            <v>Traçage Noir &amp; Blanc Spécial /  Papier (avec aplats)</v>
          </cell>
          <cell r="D105" t="str">
            <v>ML</v>
          </cell>
          <cell r="Q105" t="str">
            <v>1-PRS</v>
          </cell>
        </row>
        <row r="106">
          <cell r="C106" t="str">
            <v>14-TRACAGE (Grand Format Couleur)</v>
          </cell>
        </row>
        <row r="107">
          <cell r="B107" t="str">
            <v>PP0</v>
          </cell>
          <cell r="C107" t="str">
            <v>Traçage Couleur / Papier (aucun aplat)</v>
          </cell>
          <cell r="D107" t="str">
            <v>ML</v>
          </cell>
          <cell r="Q107" t="str">
            <v>1-PRS</v>
          </cell>
        </row>
        <row r="108">
          <cell r="B108" t="str">
            <v>PP0A0</v>
          </cell>
          <cell r="C108" t="str">
            <v>Traçage Couleur / Papier A0 (aucun aplat)</v>
          </cell>
          <cell r="D108" t="str">
            <v>U</v>
          </cell>
          <cell r="Q108" t="str">
            <v>1-PRS</v>
          </cell>
        </row>
        <row r="109">
          <cell r="B109" t="str">
            <v>PP1</v>
          </cell>
          <cell r="C109" t="str">
            <v>Traçage Couleur / Papier (avec aplats)</v>
          </cell>
          <cell r="D109" t="str">
            <v>ML</v>
          </cell>
          <cell r="Q109" t="str">
            <v>1-PRS</v>
          </cell>
        </row>
        <row r="110">
          <cell r="B110" t="str">
            <v>PP1A0</v>
          </cell>
          <cell r="C110" t="str">
            <v>Traçage Couleur / Papier A0 (avec aplats)</v>
          </cell>
          <cell r="D110" t="str">
            <v>U</v>
          </cell>
          <cell r="Q110" t="str">
            <v>1-PRS</v>
          </cell>
        </row>
        <row r="111">
          <cell r="B111" t="str">
            <v>PP2</v>
          </cell>
          <cell r="C111" t="str">
            <v>Traçage Couleur / Papier (tout aplat)</v>
          </cell>
          <cell r="D111" t="str">
            <v>ML</v>
          </cell>
          <cell r="Q111" t="str">
            <v>1-PRS</v>
          </cell>
        </row>
        <row r="112">
          <cell r="B112" t="str">
            <v>PP2A0</v>
          </cell>
          <cell r="C112" t="str">
            <v>Traçage Couleur / Papier A0 (tout aplat)</v>
          </cell>
          <cell r="D112" t="str">
            <v>U</v>
          </cell>
          <cell r="Q112" t="str">
            <v>1-PRS</v>
          </cell>
        </row>
        <row r="113">
          <cell r="B113" t="str">
            <v>PPB</v>
          </cell>
          <cell r="C113" t="str">
            <v>Traçage Couleur Bâche</v>
          </cell>
          <cell r="D113" t="str">
            <v>ML</v>
          </cell>
          <cell r="Q113" t="str">
            <v>1-PRS</v>
          </cell>
        </row>
        <row r="114">
          <cell r="B114" t="str">
            <v>PPF</v>
          </cell>
          <cell r="C114" t="str">
            <v>Traçage Couleur / Polyester film</v>
          </cell>
          <cell r="D114" t="str">
            <v>ML</v>
          </cell>
          <cell r="Q114" t="str">
            <v>1-PRS</v>
          </cell>
        </row>
        <row r="115">
          <cell r="B115" t="str">
            <v>PPP</v>
          </cell>
          <cell r="C115" t="str">
            <v>Traçage Couleur / Papier Photo</v>
          </cell>
          <cell r="D115" t="str">
            <v>ML</v>
          </cell>
          <cell r="Q115" t="str">
            <v>1-PRS</v>
          </cell>
        </row>
        <row r="116">
          <cell r="C116" t="str">
            <v>15-NUMERISATION (Noir &amp; Blanc)</v>
          </cell>
        </row>
        <row r="117">
          <cell r="B117" t="str">
            <v>N3</v>
          </cell>
          <cell r="C117" t="str">
            <v>Numérisation Noir &amp; Blanc A3 à plat</v>
          </cell>
          <cell r="D117" t="str">
            <v>U</v>
          </cell>
          <cell r="Q117" t="str">
            <v>1-PRS</v>
          </cell>
        </row>
        <row r="118">
          <cell r="B118" t="str">
            <v>N4</v>
          </cell>
          <cell r="C118" t="str">
            <v>Numérisation Noir &amp; Blanc A4 à plat</v>
          </cell>
          <cell r="D118" t="str">
            <v>U</v>
          </cell>
          <cell r="Q118" t="str">
            <v>1-PRS</v>
          </cell>
        </row>
        <row r="119">
          <cell r="B119" t="str">
            <v>NP</v>
          </cell>
          <cell r="C119" t="str">
            <v>Numérisation Noir &amp; Blanc de plan ou carte</v>
          </cell>
          <cell r="D119" t="str">
            <v>ML</v>
          </cell>
          <cell r="Q119" t="str">
            <v>1-PRS</v>
          </cell>
        </row>
        <row r="120">
          <cell r="C120" t="str">
            <v>15-NUMERISATION (Couleur)</v>
          </cell>
        </row>
        <row r="121">
          <cell r="B121" t="str">
            <v>N30</v>
          </cell>
          <cell r="C121" t="str">
            <v>Numérisation Couleur A3 à plat</v>
          </cell>
          <cell r="D121" t="str">
            <v>U</v>
          </cell>
          <cell r="Q121" t="str">
            <v>1-PRS</v>
          </cell>
        </row>
        <row r="122">
          <cell r="B122" t="str">
            <v>N40</v>
          </cell>
          <cell r="C122" t="str">
            <v>Numérisation Couleur A4 à plat</v>
          </cell>
          <cell r="D122" t="str">
            <v>U</v>
          </cell>
          <cell r="Q122" t="str">
            <v>1-PRS</v>
          </cell>
        </row>
        <row r="123">
          <cell r="B123" t="str">
            <v>NP0</v>
          </cell>
          <cell r="C123" t="str">
            <v>Numérisation Couleur de plan ou carte</v>
          </cell>
          <cell r="D123" t="str">
            <v>ML</v>
          </cell>
          <cell r="Q123" t="str">
            <v>1-PRS</v>
          </cell>
        </row>
        <row r="124">
          <cell r="C124" t="str">
            <v>16-FACONNAGE (Reliure)</v>
          </cell>
        </row>
        <row r="125">
          <cell r="B125" t="str">
            <v>R3B1</v>
          </cell>
          <cell r="C125" t="str">
            <v>Reliure  A3 Baguette n° 03 à 06 + Transp. + Bristol</v>
          </cell>
          <cell r="D125" t="str">
            <v>U</v>
          </cell>
          <cell r="Q125" t="str">
            <v>1-PRS</v>
          </cell>
        </row>
        <row r="126">
          <cell r="B126" t="str">
            <v>R3B2</v>
          </cell>
          <cell r="C126" t="str">
            <v>Reliure  A3 Baguette n° 08 à 16 + Transp. + Bristol</v>
          </cell>
          <cell r="D126" t="str">
            <v>U</v>
          </cell>
          <cell r="Q126" t="str">
            <v>1-PRS</v>
          </cell>
        </row>
        <row r="127">
          <cell r="B127" t="str">
            <v>R3S1</v>
          </cell>
          <cell r="C127" t="str">
            <v>Reliure  A3 Spirale n° 06 à 19 + Transp. + Bristol</v>
          </cell>
          <cell r="D127" t="str">
            <v>U</v>
          </cell>
          <cell r="Q127" t="str">
            <v>1-PRS</v>
          </cell>
        </row>
        <row r="128">
          <cell r="B128" t="str">
            <v>R3S2</v>
          </cell>
          <cell r="C128" t="str">
            <v>Reliure  A3 Spirale n° 22 à 51 + Transp. + Bristol</v>
          </cell>
          <cell r="D128" t="str">
            <v>U</v>
          </cell>
          <cell r="Q128" t="str">
            <v>1-PRS</v>
          </cell>
        </row>
        <row r="129">
          <cell r="B129" t="str">
            <v>R4B1</v>
          </cell>
          <cell r="C129" t="str">
            <v>Reliure  A4 Baguette n° 03 à 06 + Transp. + Bristol</v>
          </cell>
          <cell r="D129" t="str">
            <v>U</v>
          </cell>
          <cell r="Q129" t="str">
            <v>1-PRS</v>
          </cell>
        </row>
        <row r="130">
          <cell r="B130" t="str">
            <v>R4B2</v>
          </cell>
          <cell r="C130" t="str">
            <v>Reliure  A4 Baguette n° 08 à 16 + Transp. + Bristol</v>
          </cell>
          <cell r="D130" t="str">
            <v>U</v>
          </cell>
          <cell r="Q130" t="str">
            <v>1-PRS</v>
          </cell>
        </row>
        <row r="131">
          <cell r="B131" t="str">
            <v>R4M</v>
          </cell>
          <cell r="C131" t="str">
            <v>Reliure  A4 Spirale métal + Transp. + Bristol</v>
          </cell>
          <cell r="D131" t="str">
            <v>U</v>
          </cell>
          <cell r="Q131" t="str">
            <v>1-PRS</v>
          </cell>
        </row>
        <row r="132">
          <cell r="B132" t="str">
            <v>R4P</v>
          </cell>
          <cell r="C132" t="str">
            <v>Reliure  A4 Baguette press + Transp. + Bristol</v>
          </cell>
          <cell r="D132" t="str">
            <v>U</v>
          </cell>
          <cell r="Q132" t="str">
            <v>1-PRS</v>
          </cell>
        </row>
        <row r="133">
          <cell r="B133" t="str">
            <v>R4S1</v>
          </cell>
          <cell r="C133" t="str">
            <v>Reliure  A4 Spirale n° 06 à 19 + Transp. + Bristol</v>
          </cell>
          <cell r="D133" t="str">
            <v>U</v>
          </cell>
          <cell r="Q133" t="str">
            <v>1-PRS</v>
          </cell>
        </row>
        <row r="134">
          <cell r="B134" t="str">
            <v>R4S2</v>
          </cell>
          <cell r="C134" t="str">
            <v>Reliure  A4 Spirale n° 22 à 51 + Transp. + Bristol</v>
          </cell>
          <cell r="D134" t="str">
            <v>U</v>
          </cell>
          <cell r="Q134" t="str">
            <v>1-PRS</v>
          </cell>
        </row>
        <row r="135">
          <cell r="B135" t="str">
            <v>R4T</v>
          </cell>
          <cell r="C135" t="str">
            <v xml:space="preserve">Reliure  A4 Thermique </v>
          </cell>
          <cell r="D135" t="str">
            <v>U</v>
          </cell>
          <cell r="Q135" t="str">
            <v>1-PRS</v>
          </cell>
        </row>
        <row r="136">
          <cell r="B136" t="str">
            <v>RB1</v>
          </cell>
          <cell r="C136" t="str">
            <v>Reliure Baguette plas. n° 03 à 06 + insertion feuilles</v>
          </cell>
          <cell r="D136" t="str">
            <v>U</v>
          </cell>
          <cell r="Q136" t="str">
            <v>1-PRS</v>
          </cell>
        </row>
        <row r="137">
          <cell r="B137" t="str">
            <v>RB2</v>
          </cell>
          <cell r="C137" t="str">
            <v>Reliure Baguette plas. n° 08 à 16 + insertion feuilles</v>
          </cell>
          <cell r="D137" t="str">
            <v>U</v>
          </cell>
          <cell r="Q137" t="str">
            <v>1-PRS</v>
          </cell>
        </row>
        <row r="138">
          <cell r="B138" t="str">
            <v>RS1</v>
          </cell>
          <cell r="C138" t="str">
            <v>Reliure Spirale plas. n° 06 à 19 + perfo. / inser. feuilles</v>
          </cell>
          <cell r="D138" t="str">
            <v>U</v>
          </cell>
          <cell r="Q138" t="str">
            <v>1-PRS</v>
          </cell>
        </row>
        <row r="139">
          <cell r="B139" t="str">
            <v>RS2</v>
          </cell>
          <cell r="C139" t="str">
            <v>Reliure Spirale plas. n° 22 à 51 + perfo. / inser. feuilles</v>
          </cell>
          <cell r="D139" t="str">
            <v>U</v>
          </cell>
          <cell r="Q139" t="str">
            <v>1-PRS</v>
          </cell>
        </row>
        <row r="140">
          <cell r="C140" t="str">
            <v>16-FACONNAGE (Manipulation)</v>
          </cell>
        </row>
        <row r="141">
          <cell r="B141" t="str">
            <v>AGG</v>
          </cell>
          <cell r="C141" t="str">
            <v>Agrafage document (agrafes GM) 101 f et +</v>
          </cell>
          <cell r="D141" t="str">
            <v>U</v>
          </cell>
          <cell r="Q141" t="str">
            <v>1-PRS</v>
          </cell>
        </row>
        <row r="142">
          <cell r="B142" t="str">
            <v>AGM</v>
          </cell>
          <cell r="C142" t="str">
            <v>Agrafage document (agrafes MM) 20 à 100 f</v>
          </cell>
          <cell r="D142" t="str">
            <v>U</v>
          </cell>
          <cell r="Q142" t="str">
            <v>1-PRS</v>
          </cell>
        </row>
        <row r="143">
          <cell r="B143" t="str">
            <v>AGP</v>
          </cell>
          <cell r="C143" t="str">
            <v>Agrafage document (agrafes PM) - de 20 f</v>
          </cell>
          <cell r="D143" t="str">
            <v>U</v>
          </cell>
          <cell r="Q143" t="str">
            <v>1-PRS</v>
          </cell>
        </row>
        <row r="144">
          <cell r="B144" t="str">
            <v>DEC</v>
          </cell>
          <cell r="C144" t="str">
            <v>Découpe feuille A4</v>
          </cell>
          <cell r="D144" t="str">
            <v>U</v>
          </cell>
          <cell r="Q144" t="str">
            <v>1-PRS</v>
          </cell>
        </row>
        <row r="145">
          <cell r="B145" t="str">
            <v>DEG</v>
          </cell>
          <cell r="C145" t="str">
            <v xml:space="preserve">Dégrafage, décollage documents </v>
          </cell>
          <cell r="D145" t="str">
            <v>U</v>
          </cell>
          <cell r="Q145" t="str">
            <v>1-PRS</v>
          </cell>
        </row>
        <row r="146">
          <cell r="B146" t="str">
            <v>INS</v>
          </cell>
          <cell r="C146" t="str">
            <v>Insertion feuilles (spirale, classeur, chrono, pochette)</v>
          </cell>
          <cell r="D146" t="str">
            <v>U</v>
          </cell>
          <cell r="Q146" t="str">
            <v>1-PRS</v>
          </cell>
        </row>
        <row r="147">
          <cell r="B147" t="str">
            <v>MAN</v>
          </cell>
          <cell r="C147" t="str">
            <v>Manipulation Originaux</v>
          </cell>
          <cell r="D147" t="str">
            <v>U</v>
          </cell>
          <cell r="Q147" t="str">
            <v>1-PRS</v>
          </cell>
        </row>
        <row r="148">
          <cell r="B148" t="str">
            <v>MEF</v>
          </cell>
          <cell r="C148" t="str">
            <v>Mise en forme documents</v>
          </cell>
          <cell r="D148" t="str">
            <v>U</v>
          </cell>
          <cell r="Q148" t="str">
            <v>1-PRS</v>
          </cell>
        </row>
        <row r="149">
          <cell r="B149" t="str">
            <v>PER</v>
          </cell>
          <cell r="C149" t="str">
            <v>Perforation feuilles (spirale, classeur, chrono)</v>
          </cell>
          <cell r="D149" t="str">
            <v>U</v>
          </cell>
          <cell r="Q149" t="str">
            <v>1-PRS</v>
          </cell>
        </row>
        <row r="150">
          <cell r="B150" t="str">
            <v>PIN</v>
          </cell>
          <cell r="C150" t="str">
            <v>Perforation feuilles et insertion classeur</v>
          </cell>
          <cell r="D150" t="str">
            <v>U</v>
          </cell>
          <cell r="Q150" t="str">
            <v>1-PRS</v>
          </cell>
        </row>
        <row r="151">
          <cell r="B151" t="str">
            <v>PL3</v>
          </cell>
          <cell r="C151" t="str">
            <v>Plastification à chaud A3</v>
          </cell>
          <cell r="D151" t="str">
            <v>U</v>
          </cell>
          <cell r="Q151" t="str">
            <v>1-PRS</v>
          </cell>
        </row>
        <row r="152">
          <cell r="B152" t="str">
            <v>PL4</v>
          </cell>
          <cell r="C152" t="str">
            <v>Plastification à chaud A4</v>
          </cell>
          <cell r="D152" t="str">
            <v>U</v>
          </cell>
          <cell r="Q152" t="str">
            <v>1-PRS</v>
          </cell>
        </row>
        <row r="153">
          <cell r="B153" t="str">
            <v>PL5</v>
          </cell>
          <cell r="C153" t="str">
            <v>Plastification à chaud A5 et moins</v>
          </cell>
          <cell r="D153" t="str">
            <v>U</v>
          </cell>
          <cell r="Q153" t="str">
            <v>1-PRS</v>
          </cell>
        </row>
        <row r="154">
          <cell r="B154" t="str">
            <v>PLI</v>
          </cell>
          <cell r="C154" t="str">
            <v>Pliage de plan au format A4</v>
          </cell>
          <cell r="D154" t="str">
            <v>ML</v>
          </cell>
          <cell r="Q154" t="str">
            <v>1-PRS</v>
          </cell>
        </row>
        <row r="155">
          <cell r="C155" t="str">
            <v>17-AUTRES PRESTATIONS (Gravure)</v>
          </cell>
        </row>
        <row r="156">
          <cell r="B156" t="str">
            <v>GCD</v>
          </cell>
          <cell r="C156" t="str">
            <v>Gravure de fichiers sur CD</v>
          </cell>
          <cell r="D156" t="str">
            <v>U</v>
          </cell>
          <cell r="Q156" t="str">
            <v>1-PRS</v>
          </cell>
        </row>
        <row r="157">
          <cell r="B157" t="str">
            <v>GVD</v>
          </cell>
          <cell r="C157" t="str">
            <v>Gravure de fichiers sur DVD</v>
          </cell>
          <cell r="D157" t="str">
            <v>U</v>
          </cell>
          <cell r="Q157" t="str">
            <v>1-PRS</v>
          </cell>
        </row>
        <row r="158">
          <cell r="B158" t="str">
            <v>GSF</v>
          </cell>
          <cell r="C158" t="str">
            <v>Gravure de fichiers sur support fourni</v>
          </cell>
          <cell r="D158" t="str">
            <v>U</v>
          </cell>
          <cell r="Q158" t="str">
            <v>1-PRS</v>
          </cell>
        </row>
        <row r="159">
          <cell r="C159" t="str">
            <v>17-AUTRES PRESTATIONS (Cartes de visite)</v>
          </cell>
        </row>
        <row r="160">
          <cell r="B160" t="str">
            <v>CVM</v>
          </cell>
          <cell r="C160" t="str">
            <v>Mise en page maquette carte de visite</v>
          </cell>
          <cell r="D160" t="str">
            <v>U</v>
          </cell>
          <cell r="Q160" t="str">
            <v>1-PRS</v>
          </cell>
        </row>
        <row r="161">
          <cell r="B161" t="str">
            <v>CVR</v>
          </cell>
          <cell r="C161" t="str">
            <v>Carte de Visite / Recto / Papier Couché Mat 300gr.</v>
          </cell>
          <cell r="D161" t="str">
            <v>U</v>
          </cell>
          <cell r="Q161" t="str">
            <v>1-PRS</v>
          </cell>
        </row>
        <row r="162">
          <cell r="B162" t="str">
            <v>CVRV</v>
          </cell>
          <cell r="C162" t="str">
            <v>Carte de Visite / Recto Verso / Papier Couché Mat 300gr.</v>
          </cell>
          <cell r="D162" t="str">
            <v>U</v>
          </cell>
          <cell r="Q162" t="str">
            <v>1-PRS</v>
          </cell>
        </row>
        <row r="163">
          <cell r="C163" t="str">
            <v>17-AUTRES PRESTATIONS (Assistance Micro)</v>
          </cell>
        </row>
        <row r="164">
          <cell r="B164" t="str">
            <v>MANF</v>
          </cell>
          <cell r="C164" t="str">
            <v>Manipulation fichier (cadrage, cartouche, échelle...)</v>
          </cell>
          <cell r="D164" t="str">
            <v>MIN</v>
          </cell>
          <cell r="Q164" t="str">
            <v>1-PRS</v>
          </cell>
        </row>
        <row r="165">
          <cell r="B165" t="str">
            <v>MANL</v>
          </cell>
          <cell r="C165" t="str">
            <v>Manipulation logiciel (autocad, photoshop...)</v>
          </cell>
          <cell r="D165" t="str">
            <v>MIN</v>
          </cell>
          <cell r="Q165" t="str">
            <v>1-PRS</v>
          </cell>
        </row>
        <row r="166">
          <cell r="B166" t="str">
            <v>MANS</v>
          </cell>
          <cell r="C166" t="str">
            <v>Manipulation support (retouche...)</v>
          </cell>
          <cell r="D166" t="str">
            <v>MIN</v>
          </cell>
          <cell r="Q166" t="str">
            <v>1-PRS</v>
          </cell>
        </row>
        <row r="167">
          <cell r="B167" t="str">
            <v>MAND</v>
          </cell>
          <cell r="C167" t="str">
            <v>Divers</v>
          </cell>
          <cell r="D167" t="str">
            <v>F</v>
          </cell>
          <cell r="Q167" t="str">
            <v>1-PRS</v>
          </cell>
        </row>
        <row r="168">
          <cell r="C168" t="str">
            <v>17-AUTRES PRESTATIONS (Autres)</v>
          </cell>
        </row>
        <row r="169">
          <cell r="B169" t="str">
            <v>IET</v>
          </cell>
          <cell r="C169" t="str">
            <v>Impression et découpe étiquettes adhésives</v>
          </cell>
          <cell r="D169" t="str">
            <v>U</v>
          </cell>
          <cell r="Q169" t="str">
            <v>1-PRS</v>
          </cell>
        </row>
        <row r="170">
          <cell r="B170" t="str">
            <v>TRP</v>
          </cell>
          <cell r="C170" t="str">
            <v>Tirage de plans</v>
          </cell>
          <cell r="D170" t="str">
            <v>ML</v>
          </cell>
          <cell r="Q170" t="str">
            <v>1-PRS</v>
          </cell>
        </row>
        <row r="171">
          <cell r="B171" t="str">
            <v>DOC</v>
          </cell>
          <cell r="C171" t="str">
            <v>Documentation</v>
          </cell>
          <cell r="D171" t="str">
            <v>U</v>
          </cell>
          <cell r="Q171" t="str">
            <v>1-PRS</v>
          </cell>
        </row>
        <row r="174">
          <cell r="B174" t="str">
            <v>Code</v>
          </cell>
          <cell r="C174" t="str">
            <v>Désignation Article</v>
          </cell>
          <cell r="D174" t="str">
            <v>Unité</v>
          </cell>
          <cell r="Q174" t="str">
            <v>Famille</v>
          </cell>
        </row>
        <row r="175">
          <cell r="C175" t="str">
            <v>2-BUREAUTIQUE</v>
          </cell>
        </row>
        <row r="176">
          <cell r="C176" t="str">
            <v>21-PAPIER</v>
          </cell>
        </row>
        <row r="177">
          <cell r="B177" t="str">
            <v>1-C0M</v>
          </cell>
          <cell r="C177" t="str">
            <v xml:space="preserve">Calque A0 / 90 gr (métrage) </v>
          </cell>
          <cell r="D177" t="str">
            <v>U</v>
          </cell>
          <cell r="Q177" t="str">
            <v>2-BUR</v>
          </cell>
        </row>
        <row r="178">
          <cell r="B178" t="str">
            <v>1-C0P50</v>
          </cell>
          <cell r="C178" t="str">
            <v>Calque A0 / 90 gr (914 mm x 50 m) Print</v>
          </cell>
          <cell r="D178" t="str">
            <v>U</v>
          </cell>
          <cell r="Q178" t="str">
            <v>2-BUR</v>
          </cell>
        </row>
        <row r="179">
          <cell r="B179" t="str">
            <v>1-C0T100</v>
          </cell>
          <cell r="C179" t="str">
            <v xml:space="preserve">Calque A0 / 90 gr (914 mm x 100 m) Tirage </v>
          </cell>
          <cell r="D179" t="str">
            <v>U</v>
          </cell>
          <cell r="Q179" t="str">
            <v>2-BUR</v>
          </cell>
        </row>
        <row r="180">
          <cell r="B180" t="str">
            <v>1-P0F30</v>
          </cell>
          <cell r="C180" t="str">
            <v>Papier A0 / 180 gr (914 mm x 30 m) Photo</v>
          </cell>
          <cell r="D180" t="str">
            <v>U</v>
          </cell>
          <cell r="Q180" t="str">
            <v>2-BUR</v>
          </cell>
        </row>
        <row r="181">
          <cell r="B181" t="str">
            <v>1-P0M</v>
          </cell>
          <cell r="C181" t="str">
            <v>Papier A0 / 080 gr Métrage</v>
          </cell>
          <cell r="D181" t="str">
            <v>U</v>
          </cell>
          <cell r="Q181" t="str">
            <v>2-BUR</v>
          </cell>
        </row>
        <row r="182">
          <cell r="B182" t="str">
            <v>1-P0P120</v>
          </cell>
          <cell r="C182" t="str">
            <v>Papier A0 / 080 gr (914 mm x 120 m) Print</v>
          </cell>
          <cell r="D182" t="str">
            <v>U</v>
          </cell>
          <cell r="Q182" t="str">
            <v>2-BUR</v>
          </cell>
        </row>
        <row r="183">
          <cell r="B183" t="str">
            <v>1-P0P50</v>
          </cell>
          <cell r="C183" t="str">
            <v>Papier A0 / 080 gr (900 mm x 90 m) Print</v>
          </cell>
          <cell r="D183" t="str">
            <v>U</v>
          </cell>
          <cell r="Q183" t="str">
            <v>2-BUR</v>
          </cell>
        </row>
        <row r="184">
          <cell r="B184" t="str">
            <v>1-P0P90</v>
          </cell>
          <cell r="C184" t="str">
            <v>Papier A0 / 150 gr (914 mm x 50 m) Print</v>
          </cell>
          <cell r="D184" t="str">
            <v>U</v>
          </cell>
          <cell r="Q184" t="str">
            <v>2-BUR</v>
          </cell>
        </row>
        <row r="185">
          <cell r="B185" t="str">
            <v>1-P0T150</v>
          </cell>
          <cell r="C185" t="str">
            <v>Papier A0 / 080 gr (914 mm x 150 m) Tirage</v>
          </cell>
          <cell r="D185" t="str">
            <v>U</v>
          </cell>
          <cell r="Q185" t="str">
            <v>2-BUR</v>
          </cell>
        </row>
        <row r="186">
          <cell r="B186" t="str">
            <v>1-P0T175</v>
          </cell>
          <cell r="C186" t="str">
            <v>Papier A0 / 080 gr (914 mm x 175 m) Tirage</v>
          </cell>
          <cell r="D186" t="str">
            <v>U</v>
          </cell>
          <cell r="Q186" t="str">
            <v>2-BUR</v>
          </cell>
        </row>
        <row r="187">
          <cell r="B187" t="str">
            <v>1-P1T150</v>
          </cell>
          <cell r="C187" t="str">
            <v>Papier A1 / 080 gr (625 mm x 150 m) Tirage</v>
          </cell>
          <cell r="D187" t="str">
            <v>U</v>
          </cell>
          <cell r="Q187" t="str">
            <v>2-BUR</v>
          </cell>
        </row>
        <row r="188">
          <cell r="B188" t="str">
            <v>1-P1T175</v>
          </cell>
          <cell r="C188" t="str">
            <v>Papier A1 / 075 gr (625 mm x 175 m) Tirage</v>
          </cell>
          <cell r="D188" t="str">
            <v>U</v>
          </cell>
          <cell r="Q188" t="str">
            <v>2-BUR</v>
          </cell>
        </row>
        <row r="189">
          <cell r="B189" t="str">
            <v>1-P2T150</v>
          </cell>
          <cell r="C189" t="str">
            <v xml:space="preserve">Papier A2 / 080 gr (420 mm x 150 m) Tirage </v>
          </cell>
          <cell r="D189" t="str">
            <v>U</v>
          </cell>
          <cell r="Q189" t="str">
            <v>2-BUR</v>
          </cell>
        </row>
        <row r="190">
          <cell r="B190" t="str">
            <v>1-P2T175</v>
          </cell>
          <cell r="C190" t="str">
            <v xml:space="preserve">Papier A2 / 075 gr (420 mm x 175 m) Tirage </v>
          </cell>
          <cell r="D190" t="str">
            <v>U</v>
          </cell>
          <cell r="Q190" t="str">
            <v>2-BUR</v>
          </cell>
        </row>
        <row r="191">
          <cell r="B191" t="str">
            <v>1-P3FB</v>
          </cell>
          <cell r="C191" t="str">
            <v>Papier A3 / 080 gr / 500 f. extra blanc Fabs</v>
          </cell>
          <cell r="D191" t="str">
            <v>U</v>
          </cell>
          <cell r="Q191" t="str">
            <v>2-BUR</v>
          </cell>
        </row>
        <row r="192">
          <cell r="B192" t="str">
            <v>1-P3RG</v>
          </cell>
          <cell r="C192" t="str">
            <v>Papier A3 / 080 gr / 500 f. extra blanc Ramos Golden</v>
          </cell>
          <cell r="D192" t="str">
            <v>U</v>
          </cell>
          <cell r="Q192" t="str">
            <v>2-BUR</v>
          </cell>
        </row>
        <row r="193">
          <cell r="B193" t="str">
            <v>1-P3XP</v>
          </cell>
          <cell r="C193" t="str">
            <v>Papier A3 / 080 gr / 500 f. extra blanc Xeropap</v>
          </cell>
          <cell r="D193" t="str">
            <v>U</v>
          </cell>
          <cell r="Q193" t="str">
            <v>2-BUR</v>
          </cell>
        </row>
        <row r="194">
          <cell r="B194" t="str">
            <v>1-P4A250</v>
          </cell>
          <cell r="C194" t="str">
            <v>Papier A4 Assorti Offset / 250 f.</v>
          </cell>
          <cell r="D194" t="str">
            <v>U</v>
          </cell>
          <cell r="Q194" t="str">
            <v>2-BUR</v>
          </cell>
        </row>
        <row r="195">
          <cell r="B195" t="str">
            <v>1-P4C250</v>
          </cell>
          <cell r="C195" t="str">
            <v>Papier A4 Couleur Offset / 250 f.</v>
          </cell>
          <cell r="D195" t="str">
            <v>U</v>
          </cell>
          <cell r="Q195" t="str">
            <v>2-BUR</v>
          </cell>
        </row>
        <row r="196">
          <cell r="B196" t="str">
            <v>1-P4C500</v>
          </cell>
          <cell r="C196" t="str">
            <v>Papier A4 Couleur Offset / 500 f.</v>
          </cell>
          <cell r="D196" t="str">
            <v>U</v>
          </cell>
          <cell r="Q196" t="str">
            <v>2-BUR</v>
          </cell>
        </row>
        <row r="197">
          <cell r="B197" t="str">
            <v>1-P4TR</v>
          </cell>
          <cell r="C197" t="str">
            <v>Papier A4 / 080 gr / 500 f. extra blanc Topram</v>
          </cell>
          <cell r="D197" t="str">
            <v>U</v>
          </cell>
          <cell r="Q197" t="str">
            <v>2-BUR</v>
          </cell>
        </row>
        <row r="198">
          <cell r="B198" t="str">
            <v>1-P4XB</v>
          </cell>
          <cell r="C198" t="str">
            <v>Papier A4 / 080 gr / 500 f. extra blanc Xeropap Bleu</v>
          </cell>
          <cell r="D198" t="str">
            <v>U</v>
          </cell>
          <cell r="Q198" t="str">
            <v>2-BUR</v>
          </cell>
        </row>
        <row r="199">
          <cell r="B199" t="str">
            <v>1-P4XR</v>
          </cell>
          <cell r="C199" t="str">
            <v>Papier A4 / 080 gr / 500 f. extra blanc Xeropap Rouge</v>
          </cell>
          <cell r="D199" t="str">
            <v>U</v>
          </cell>
          <cell r="Q199" t="str">
            <v>2-BUR</v>
          </cell>
        </row>
        <row r="200">
          <cell r="B200" t="str">
            <v>1-PC4</v>
          </cell>
          <cell r="C200" t="str">
            <v>Planchette à clip A4</v>
          </cell>
          <cell r="D200" t="str">
            <v>U</v>
          </cell>
          <cell r="Q200" t="str">
            <v>2-BUR</v>
          </cell>
        </row>
        <row r="201">
          <cell r="C201" t="str">
            <v>22-ENCRE</v>
          </cell>
        </row>
        <row r="202">
          <cell r="B202" t="str">
            <v>2-CN</v>
          </cell>
          <cell r="C202" t="str">
            <v>Crayon Noir avec gomme</v>
          </cell>
          <cell r="D202" t="str">
            <v>U</v>
          </cell>
          <cell r="Q202" t="str">
            <v>2-BUR</v>
          </cell>
        </row>
        <row r="203">
          <cell r="B203" t="str">
            <v>2-CN10</v>
          </cell>
          <cell r="C203" t="str">
            <v>Crayons Noirs / 10 u + Gomme + Taille cayon</v>
          </cell>
          <cell r="D203" t="str">
            <v>U</v>
          </cell>
          <cell r="Q203" t="str">
            <v>2-BUR</v>
          </cell>
        </row>
        <row r="204">
          <cell r="B204" t="str">
            <v>2-FPCD</v>
          </cell>
          <cell r="C204" t="str">
            <v>Feutre permanent CD</v>
          </cell>
          <cell r="D204" t="str">
            <v>U</v>
          </cell>
          <cell r="Q204" t="str">
            <v>2-BUR</v>
          </cell>
        </row>
        <row r="205">
          <cell r="B205" t="str">
            <v>2-MHBN</v>
          </cell>
          <cell r="C205" t="str">
            <v>Mines 0,5 HB N</v>
          </cell>
          <cell r="D205" t="str">
            <v>U</v>
          </cell>
          <cell r="Q205" t="str">
            <v>2-BUR</v>
          </cell>
        </row>
        <row r="206">
          <cell r="B206" t="str">
            <v>2-MHS</v>
          </cell>
          <cell r="C206" t="str">
            <v>Mines 0,5 HB Staedtler</v>
          </cell>
          <cell r="D206" t="str">
            <v>U</v>
          </cell>
          <cell r="Q206" t="str">
            <v>2-BUR</v>
          </cell>
        </row>
        <row r="207">
          <cell r="B207" t="str">
            <v>2-MS130</v>
          </cell>
          <cell r="C207" t="str">
            <v>Marqueur permanet Schneider Maxx130</v>
          </cell>
          <cell r="D207" t="str">
            <v>U</v>
          </cell>
          <cell r="Q207" t="str">
            <v>2-BUR</v>
          </cell>
        </row>
        <row r="208">
          <cell r="B208" t="str">
            <v>2-MS133</v>
          </cell>
          <cell r="C208" t="str">
            <v xml:space="preserve">Marqueur Schneider 133 </v>
          </cell>
          <cell r="D208" t="str">
            <v>U</v>
          </cell>
          <cell r="Q208" t="str">
            <v>2-BUR</v>
          </cell>
        </row>
        <row r="209">
          <cell r="B209" t="str">
            <v>2-MTB4</v>
          </cell>
          <cell r="C209" t="str">
            <v>Marqueur tableau blanc / 4 u</v>
          </cell>
          <cell r="D209" t="str">
            <v>U</v>
          </cell>
          <cell r="Q209" t="str">
            <v>2-BUR</v>
          </cell>
        </row>
        <row r="210">
          <cell r="B210" t="str">
            <v>2-PM</v>
          </cell>
          <cell r="C210" t="str">
            <v>Porte mine 0.5</v>
          </cell>
          <cell r="D210" t="str">
            <v>U</v>
          </cell>
          <cell r="Q210" t="str">
            <v>2-BUR</v>
          </cell>
        </row>
        <row r="211">
          <cell r="B211" t="str">
            <v>2-PMS</v>
          </cell>
          <cell r="C211" t="str">
            <v>Porte mine 0.5 Staedtler</v>
          </cell>
          <cell r="D211" t="str">
            <v>U</v>
          </cell>
          <cell r="Q211" t="str">
            <v>2-BUR</v>
          </cell>
        </row>
        <row r="212">
          <cell r="B212" t="str">
            <v>2-S224</v>
          </cell>
          <cell r="C212" t="str">
            <v>Stylo Schneider 224</v>
          </cell>
          <cell r="D212" t="str">
            <v>U</v>
          </cell>
          <cell r="Q212" t="str">
            <v>2-BUR</v>
          </cell>
        </row>
        <row r="213">
          <cell r="B213" t="str">
            <v>2-S621</v>
          </cell>
          <cell r="C213" t="str">
            <v xml:space="preserve">Stylo à bille 621 </v>
          </cell>
          <cell r="D213" t="str">
            <v>U</v>
          </cell>
          <cell r="Q213" t="str">
            <v>2-BUR</v>
          </cell>
        </row>
        <row r="214">
          <cell r="B214" t="str">
            <v>2-S857</v>
          </cell>
          <cell r="C214" t="str">
            <v xml:space="preserve">Stylo Topball 857 </v>
          </cell>
          <cell r="D214" t="str">
            <v>U</v>
          </cell>
          <cell r="Q214" t="str">
            <v>2-BUR</v>
          </cell>
        </row>
        <row r="215">
          <cell r="B215" t="str">
            <v>2-S967</v>
          </cell>
          <cell r="C215" t="str">
            <v>Stylo Topliner 967</v>
          </cell>
          <cell r="D215" t="str">
            <v>U</v>
          </cell>
          <cell r="Q215" t="str">
            <v>2-BUR</v>
          </cell>
        </row>
        <row r="216">
          <cell r="B216" t="str">
            <v>2-SBF</v>
          </cell>
          <cell r="C216" t="str">
            <v>Stylo à bille Fave</v>
          </cell>
          <cell r="D216" t="str">
            <v>U</v>
          </cell>
          <cell r="Q216" t="str">
            <v>2-BUR</v>
          </cell>
        </row>
        <row r="217">
          <cell r="B217" t="str">
            <v>2-SBM</v>
          </cell>
          <cell r="C217" t="str">
            <v>Stylo à bille Medium</v>
          </cell>
          <cell r="D217" t="str">
            <v>U</v>
          </cell>
          <cell r="Q217" t="str">
            <v>2-BUR</v>
          </cell>
        </row>
        <row r="218">
          <cell r="B218" t="str">
            <v>2-SBT</v>
          </cell>
          <cell r="C218" t="str">
            <v>Stylo à bille Techno</v>
          </cell>
          <cell r="D218" t="str">
            <v>U</v>
          </cell>
          <cell r="Q218" t="str">
            <v>2-BUR</v>
          </cell>
        </row>
        <row r="219">
          <cell r="B219" t="str">
            <v>2-SBTT</v>
          </cell>
          <cell r="C219" t="str">
            <v>Stylo à bille Techno Transparent</v>
          </cell>
          <cell r="D219" t="str">
            <v>U</v>
          </cell>
          <cell r="Q219" t="str">
            <v>2-BUR</v>
          </cell>
        </row>
        <row r="220">
          <cell r="B220" t="str">
            <v>2-SF</v>
          </cell>
          <cell r="C220" t="str">
            <v>Stylo à bille Fabs</v>
          </cell>
          <cell r="D220" t="str">
            <v>U</v>
          </cell>
          <cell r="Q220" t="str">
            <v>2-BUR</v>
          </cell>
        </row>
        <row r="221">
          <cell r="B221" t="str">
            <v>2-SF1</v>
          </cell>
          <cell r="C221" t="str">
            <v>Surligneur Fluo</v>
          </cell>
          <cell r="D221" t="str">
            <v>U</v>
          </cell>
          <cell r="Q221" t="str">
            <v>2-BUR</v>
          </cell>
        </row>
        <row r="222">
          <cell r="B222" t="str">
            <v>2-SFS4</v>
          </cell>
          <cell r="C222" t="str">
            <v>Surligneurs Fluo Schneider / 4u</v>
          </cell>
          <cell r="D222" t="str">
            <v>U</v>
          </cell>
          <cell r="Q222" t="str">
            <v>2-BUR</v>
          </cell>
        </row>
        <row r="223">
          <cell r="B223" t="str">
            <v>2-SG6</v>
          </cell>
          <cell r="C223" t="str">
            <v>Stylo gel 0,6 mm</v>
          </cell>
          <cell r="D223" t="str">
            <v>U</v>
          </cell>
          <cell r="Q223" t="str">
            <v>2-BUR</v>
          </cell>
        </row>
        <row r="224">
          <cell r="B224" t="str">
            <v>2-SK15</v>
          </cell>
          <cell r="C224" t="str">
            <v>Stylo à bille K15</v>
          </cell>
          <cell r="D224" t="str">
            <v>U</v>
          </cell>
          <cell r="Q224" t="str">
            <v>2-BUR</v>
          </cell>
        </row>
        <row r="225">
          <cell r="B225" t="str">
            <v>2-SPG</v>
          </cell>
          <cell r="C225" t="str">
            <v>Stylo à pointe 1 mm Grippo</v>
          </cell>
          <cell r="D225" t="str">
            <v>U</v>
          </cell>
          <cell r="Q225" t="str">
            <v>2-BUR</v>
          </cell>
        </row>
        <row r="226">
          <cell r="B226" t="str">
            <v>2-STF</v>
          </cell>
          <cell r="C226" t="str">
            <v>Surligneur Techno fluo</v>
          </cell>
          <cell r="D226" t="str">
            <v>U</v>
          </cell>
          <cell r="Q226" t="str">
            <v>2-BUR</v>
          </cell>
        </row>
        <row r="227">
          <cell r="C227" t="str">
            <v>23-RELIURE</v>
          </cell>
        </row>
        <row r="228">
          <cell r="B228" t="str">
            <v>3-RBP03</v>
          </cell>
          <cell r="C228" t="str">
            <v>Reliure : Baguette plastique n° 03</v>
          </cell>
          <cell r="D228" t="str">
            <v>U</v>
          </cell>
          <cell r="Q228" t="str">
            <v>2-BUR</v>
          </cell>
        </row>
        <row r="229">
          <cell r="B229" t="str">
            <v>3-RBP04</v>
          </cell>
          <cell r="C229" t="str">
            <v>Reliure : Baguette plastique n° 04</v>
          </cell>
          <cell r="D229" t="str">
            <v>U</v>
          </cell>
          <cell r="Q229" t="str">
            <v>2-BUR</v>
          </cell>
        </row>
        <row r="230">
          <cell r="B230" t="str">
            <v>3-RBP06</v>
          </cell>
          <cell r="C230" t="str">
            <v>Reliure : Baguette plastique n° 06</v>
          </cell>
          <cell r="D230" t="str">
            <v>U</v>
          </cell>
          <cell r="Q230" t="str">
            <v>2-BUR</v>
          </cell>
        </row>
        <row r="231">
          <cell r="B231" t="str">
            <v>3-RBP08</v>
          </cell>
          <cell r="C231" t="str">
            <v>Reliure : Baguette plastique n° 08</v>
          </cell>
          <cell r="D231" t="str">
            <v>U</v>
          </cell>
          <cell r="Q231" t="str">
            <v>2-BUR</v>
          </cell>
        </row>
        <row r="232">
          <cell r="B232" t="str">
            <v>3-RBP10</v>
          </cell>
          <cell r="C232" t="str">
            <v>Reliure : Baguette plastique n° 10</v>
          </cell>
          <cell r="D232" t="str">
            <v>U</v>
          </cell>
          <cell r="Q232" t="str">
            <v>2-BUR</v>
          </cell>
        </row>
        <row r="233">
          <cell r="B233" t="str">
            <v>3-RBP12</v>
          </cell>
          <cell r="C233" t="str">
            <v>Reliure : Baguette plastique n° 12_x000D_</v>
          </cell>
          <cell r="D233" t="str">
            <v>U</v>
          </cell>
          <cell r="Q233" t="str">
            <v>2-BUR</v>
          </cell>
        </row>
        <row r="234">
          <cell r="B234" t="str">
            <v>3-RBP14</v>
          </cell>
          <cell r="C234" t="str">
            <v>Reliure : Baguette plastique n° 14</v>
          </cell>
          <cell r="D234" t="str">
            <v>U</v>
          </cell>
          <cell r="Q234" t="str">
            <v>2-BUR</v>
          </cell>
        </row>
        <row r="235">
          <cell r="B235" t="str">
            <v>3-RBP15</v>
          </cell>
          <cell r="C235" t="str">
            <v>Reliure : Baguette plastique n° 15</v>
          </cell>
          <cell r="D235" t="str">
            <v>U</v>
          </cell>
          <cell r="Q235" t="str">
            <v>2-BUR</v>
          </cell>
        </row>
        <row r="236">
          <cell r="B236" t="str">
            <v>3-RBP18</v>
          </cell>
          <cell r="C236" t="str">
            <v>Reliure : Baguette plastique n° 18</v>
          </cell>
          <cell r="D236" t="str">
            <v>U</v>
          </cell>
          <cell r="Q236" t="str">
            <v>2-BUR</v>
          </cell>
        </row>
        <row r="237">
          <cell r="B237" t="str">
            <v>3-RBPR</v>
          </cell>
          <cell r="C237" t="str">
            <v>Reliure : Baguette plastique perforée</v>
          </cell>
          <cell r="D237" t="str">
            <v>U</v>
          </cell>
          <cell r="Q237" t="str">
            <v>2-BUR</v>
          </cell>
        </row>
        <row r="238">
          <cell r="B238" t="str">
            <v>3-RBR05</v>
          </cell>
          <cell r="C238" t="str">
            <v>Reliure : Baguette press n° 05.0</v>
          </cell>
          <cell r="D238" t="str">
            <v>U</v>
          </cell>
          <cell r="Q238" t="str">
            <v>2-BUR</v>
          </cell>
        </row>
        <row r="239">
          <cell r="B239" t="str">
            <v>3-RBR07</v>
          </cell>
          <cell r="C239" t="str">
            <v>Reliure : Baguette press n° 07.5</v>
          </cell>
          <cell r="D239" t="str">
            <v>U</v>
          </cell>
          <cell r="Q239" t="str">
            <v>2-BUR</v>
          </cell>
        </row>
        <row r="240">
          <cell r="B240" t="str">
            <v>3-RBR10</v>
          </cell>
          <cell r="C240" t="str">
            <v>Reliure : Baguette press n° 10.0</v>
          </cell>
          <cell r="D240" t="str">
            <v>U</v>
          </cell>
          <cell r="Q240" t="str">
            <v>2-BUR</v>
          </cell>
        </row>
        <row r="241">
          <cell r="B241" t="str">
            <v>3-RP5</v>
          </cell>
          <cell r="C241" t="str">
            <v>Reliure : Pack / 5 u</v>
          </cell>
          <cell r="D241" t="str">
            <v>U</v>
          </cell>
          <cell r="Q241" t="str">
            <v>2-BUR</v>
          </cell>
        </row>
        <row r="242">
          <cell r="B242" t="str">
            <v>3-RSM04</v>
          </cell>
          <cell r="C242" t="str">
            <v>Reliure : Spirale métallique n° 04</v>
          </cell>
          <cell r="D242" t="str">
            <v>U</v>
          </cell>
          <cell r="Q242" t="str">
            <v>2-BUR</v>
          </cell>
        </row>
        <row r="243">
          <cell r="B243" t="str">
            <v>3-RSM08</v>
          </cell>
          <cell r="C243" t="str">
            <v xml:space="preserve">Reliure : Spirale métallique n° 08 </v>
          </cell>
          <cell r="D243" t="str">
            <v>U</v>
          </cell>
          <cell r="Q243" t="str">
            <v>2-BUR</v>
          </cell>
        </row>
        <row r="244">
          <cell r="B244" t="str">
            <v>3-RSM11</v>
          </cell>
          <cell r="C244" t="str">
            <v>Reliure : Spirale métallique n° 11</v>
          </cell>
          <cell r="D244" t="str">
            <v>U</v>
          </cell>
          <cell r="Q244" t="str">
            <v>2-BUR</v>
          </cell>
        </row>
        <row r="245">
          <cell r="B245" t="str">
            <v>3-RSM14</v>
          </cell>
          <cell r="C245" t="str">
            <v>Reliure : Spirale métallique n° 14</v>
          </cell>
          <cell r="D245" t="str">
            <v>U</v>
          </cell>
          <cell r="Q245" t="str">
            <v>2-BUR</v>
          </cell>
        </row>
        <row r="246">
          <cell r="B246" t="str">
            <v>3-RSP06</v>
          </cell>
          <cell r="C246" t="str">
            <v>Reliure : Spirale plastique n° 06</v>
          </cell>
          <cell r="D246" t="str">
            <v>U</v>
          </cell>
          <cell r="Q246" t="str">
            <v>2-BUR</v>
          </cell>
        </row>
        <row r="247">
          <cell r="B247" t="str">
            <v>3-RSP08</v>
          </cell>
          <cell r="C247" t="str">
            <v>Reliure : Spirale plastique n° 08</v>
          </cell>
          <cell r="D247" t="str">
            <v>U</v>
          </cell>
          <cell r="Q247" t="str">
            <v>2-BUR</v>
          </cell>
        </row>
        <row r="248">
          <cell r="B248" t="str">
            <v>3-RSP10</v>
          </cell>
          <cell r="C248" t="str">
            <v>Reliure : Spirale plastique n° 10</v>
          </cell>
          <cell r="D248" t="str">
            <v>U</v>
          </cell>
          <cell r="Q248" t="str">
            <v>2-BUR</v>
          </cell>
        </row>
        <row r="249">
          <cell r="B249" t="str">
            <v>3-RSP12</v>
          </cell>
          <cell r="C249" t="str">
            <v>Reliure : Spirale plastique n° 12</v>
          </cell>
          <cell r="D249" t="str">
            <v>U</v>
          </cell>
          <cell r="Q249" t="str">
            <v>2-BUR</v>
          </cell>
        </row>
        <row r="250">
          <cell r="B250" t="str">
            <v>3-RSP14</v>
          </cell>
          <cell r="C250" t="str">
            <v>Reliure : Spirale plastique n° 14</v>
          </cell>
          <cell r="D250" t="str">
            <v>U</v>
          </cell>
          <cell r="Q250" t="str">
            <v>2-BUR</v>
          </cell>
        </row>
        <row r="251">
          <cell r="B251" t="str">
            <v>3-RSP16</v>
          </cell>
          <cell r="C251" t="str">
            <v>Reliure : Spirale plastique n° 16</v>
          </cell>
          <cell r="D251" t="str">
            <v>U</v>
          </cell>
          <cell r="Q251" t="str">
            <v>2-BUR</v>
          </cell>
        </row>
        <row r="252">
          <cell r="B252" t="str">
            <v>3-RSP18</v>
          </cell>
          <cell r="C252" t="str">
            <v>Reliure : Spirale plastique n° 18</v>
          </cell>
          <cell r="D252" t="str">
            <v>U</v>
          </cell>
          <cell r="Q252" t="str">
            <v>2-BUR</v>
          </cell>
        </row>
        <row r="253">
          <cell r="B253" t="str">
            <v>3-RSP20</v>
          </cell>
          <cell r="C253" t="str">
            <v>Reliure : Spirale plastique n° 20</v>
          </cell>
          <cell r="D253" t="str">
            <v>U</v>
          </cell>
          <cell r="Q253" t="str">
            <v>2-BUR</v>
          </cell>
        </row>
        <row r="254">
          <cell r="B254" t="str">
            <v>3-RSP22</v>
          </cell>
          <cell r="C254" t="str">
            <v>Reliure : Spirale plastique n° 22</v>
          </cell>
          <cell r="D254" t="str">
            <v>U</v>
          </cell>
          <cell r="Q254" t="str">
            <v>2-BUR</v>
          </cell>
        </row>
        <row r="255">
          <cell r="B255" t="str">
            <v>3-RSP25</v>
          </cell>
          <cell r="C255" t="str">
            <v xml:space="preserve">Reliure : Spirale plastique n° 25 </v>
          </cell>
          <cell r="D255" t="str">
            <v>U</v>
          </cell>
          <cell r="Q255" t="str">
            <v>2-BUR</v>
          </cell>
        </row>
        <row r="256">
          <cell r="B256" t="str">
            <v>3-RSP28</v>
          </cell>
          <cell r="C256" t="str">
            <v>Reliure : Spirale plastique n° 28</v>
          </cell>
          <cell r="D256" t="str">
            <v>U</v>
          </cell>
          <cell r="Q256" t="str">
            <v>2-BUR</v>
          </cell>
        </row>
        <row r="257">
          <cell r="B257" t="str">
            <v>3-RSP32</v>
          </cell>
          <cell r="C257" t="str">
            <v>Reliure : Spirale plastique n° 32</v>
          </cell>
          <cell r="D257" t="str">
            <v>U</v>
          </cell>
          <cell r="Q257" t="str">
            <v>2-BUR</v>
          </cell>
        </row>
        <row r="258">
          <cell r="B258" t="str">
            <v>3-RSP38</v>
          </cell>
          <cell r="C258" t="str">
            <v>Reliure : Spirale plastique n° 38</v>
          </cell>
          <cell r="D258" t="str">
            <v>U</v>
          </cell>
          <cell r="Q258" t="str">
            <v>2-BUR</v>
          </cell>
        </row>
        <row r="259">
          <cell r="B259" t="str">
            <v>3-RSP45</v>
          </cell>
          <cell r="C259" t="str">
            <v>Reliure : Spirale plastique n° 45</v>
          </cell>
          <cell r="D259" t="str">
            <v>U</v>
          </cell>
          <cell r="Q259" t="str">
            <v>2-BUR</v>
          </cell>
        </row>
        <row r="260">
          <cell r="B260" t="str">
            <v>3-RSP51</v>
          </cell>
          <cell r="C260" t="str">
            <v>Reliure : Spirale plastique n° 51</v>
          </cell>
          <cell r="D260" t="str">
            <v>U</v>
          </cell>
          <cell r="Q260" t="str">
            <v>2-BUR</v>
          </cell>
        </row>
        <row r="261">
          <cell r="C261" t="str">
            <v>24-COUVERTURE</v>
          </cell>
        </row>
        <row r="262">
          <cell r="B262" t="str">
            <v>4-C3B180</v>
          </cell>
          <cell r="C262" t="str">
            <v>Couverture A3 Bristol 180 gr / 100 u</v>
          </cell>
          <cell r="D262" t="str">
            <v>U</v>
          </cell>
          <cell r="Q262" t="str">
            <v>2-BUR</v>
          </cell>
        </row>
        <row r="263">
          <cell r="B263" t="str">
            <v>4-C3B200</v>
          </cell>
          <cell r="C263" t="str">
            <v>Couverture A3 Bristol 200 gr / 100 u</v>
          </cell>
          <cell r="D263" t="str">
            <v>U</v>
          </cell>
          <cell r="Q263" t="str">
            <v>2-BUR</v>
          </cell>
        </row>
        <row r="264">
          <cell r="B264" t="str">
            <v>4-C4B180</v>
          </cell>
          <cell r="C264" t="str">
            <v>Couverture A4 Bristol 180 gr / 100 u</v>
          </cell>
          <cell r="D264" t="str">
            <v>U</v>
          </cell>
          <cell r="Q264" t="str">
            <v>2-BUR</v>
          </cell>
        </row>
        <row r="265">
          <cell r="B265" t="str">
            <v>4-C4B200</v>
          </cell>
          <cell r="C265" t="str">
            <v>Couverture A4 Bristol 200 gr / 100 u</v>
          </cell>
          <cell r="D265" t="str">
            <v>U</v>
          </cell>
          <cell r="Q265" t="str">
            <v>2-BUR</v>
          </cell>
        </row>
        <row r="266">
          <cell r="B266" t="str">
            <v>4-C4G250</v>
          </cell>
          <cell r="C266" t="str">
            <v>Couverture A4 Grain de Cuir 250 gr / 100 u</v>
          </cell>
          <cell r="D266" t="str">
            <v>U</v>
          </cell>
          <cell r="Q266" t="str">
            <v>2-BUR</v>
          </cell>
        </row>
        <row r="267">
          <cell r="B267" t="str">
            <v>4-C4G300</v>
          </cell>
          <cell r="C267" t="str">
            <v>Couverture A4 Grain de Cuir 300 gr / 100 u</v>
          </cell>
          <cell r="D267" t="str">
            <v>U</v>
          </cell>
          <cell r="Q267" t="str">
            <v>2-BUR</v>
          </cell>
        </row>
        <row r="268">
          <cell r="B268" t="str">
            <v>4-CB3</v>
          </cell>
          <cell r="C268" t="str">
            <v>Couverture A3 bristol (feuille)</v>
          </cell>
          <cell r="D268" t="str">
            <v>U</v>
          </cell>
          <cell r="Q268" t="str">
            <v>2-BUR</v>
          </cell>
        </row>
        <row r="269">
          <cell r="B269" t="str">
            <v>4-CB4</v>
          </cell>
          <cell r="C269" t="str">
            <v>Couverture A4 bristol (feuille)</v>
          </cell>
          <cell r="D269" t="str">
            <v>U</v>
          </cell>
          <cell r="Q269" t="str">
            <v>2-BUR</v>
          </cell>
        </row>
        <row r="270">
          <cell r="B270" t="str">
            <v>4-CGC</v>
          </cell>
          <cell r="C270" t="str">
            <v>Couverture A4 grain de cuir (feuille)</v>
          </cell>
          <cell r="D270" t="str">
            <v>U</v>
          </cell>
          <cell r="Q270" t="str">
            <v>2-BUR</v>
          </cell>
        </row>
        <row r="271">
          <cell r="B271" t="str">
            <v>4-FPA3</v>
          </cell>
          <cell r="C271" t="str">
            <v>Film de Plastification A3 / 100 u</v>
          </cell>
          <cell r="D271" t="str">
            <v>U</v>
          </cell>
          <cell r="Q271" t="str">
            <v>2-BUR</v>
          </cell>
        </row>
        <row r="272">
          <cell r="B272" t="str">
            <v>4-FPA4</v>
          </cell>
          <cell r="C272" t="str">
            <v>Film de Plastification A4 / 100 u</v>
          </cell>
          <cell r="D272" t="str">
            <v>U</v>
          </cell>
          <cell r="Q272" t="str">
            <v>2-BUR</v>
          </cell>
        </row>
        <row r="273">
          <cell r="B273" t="str">
            <v>4-FPA5</v>
          </cell>
          <cell r="C273" t="str">
            <v>Film de Plastification A5 / 100 u</v>
          </cell>
          <cell r="D273" t="str">
            <v>U</v>
          </cell>
          <cell r="Q273" t="str">
            <v>2-BUR</v>
          </cell>
        </row>
        <row r="274">
          <cell r="B274" t="str">
            <v>4-T3N100</v>
          </cell>
          <cell r="C274" t="str">
            <v>Transparent A3 Neutre / 100 u</v>
          </cell>
          <cell r="D274" t="str">
            <v>U</v>
          </cell>
          <cell r="Q274" t="str">
            <v>2-BUR</v>
          </cell>
        </row>
        <row r="275">
          <cell r="B275" t="str">
            <v>4-T4C100</v>
          </cell>
          <cell r="C275" t="str">
            <v>Transparent A4 Couleur / 100 u</v>
          </cell>
          <cell r="D275" t="str">
            <v>U</v>
          </cell>
          <cell r="Q275" t="str">
            <v>2-BUR</v>
          </cell>
        </row>
        <row r="276">
          <cell r="B276" t="str">
            <v>4-T4N100</v>
          </cell>
          <cell r="C276" t="str">
            <v>Transparent A4 Neutre / 100 u</v>
          </cell>
          <cell r="D276" t="str">
            <v>U</v>
          </cell>
          <cell r="Q276" t="str">
            <v>2-BUR</v>
          </cell>
        </row>
        <row r="277">
          <cell r="B277" t="str">
            <v>4-TN3</v>
          </cell>
          <cell r="C277" t="str">
            <v>Transparent A3 neutre (feuille)</v>
          </cell>
          <cell r="D277" t="str">
            <v>U</v>
          </cell>
          <cell r="Q277" t="str">
            <v>2-BUR</v>
          </cell>
        </row>
        <row r="278">
          <cell r="B278" t="str">
            <v>4-TN4</v>
          </cell>
          <cell r="C278" t="str">
            <v>Transparent A4 neutre (feuille)</v>
          </cell>
          <cell r="D278" t="str">
            <v>U</v>
          </cell>
          <cell r="Q278" t="str">
            <v>2-BUR</v>
          </cell>
        </row>
        <row r="279">
          <cell r="C279" t="str">
            <v>25-CLASSEMENT</v>
          </cell>
        </row>
        <row r="280">
          <cell r="B280" t="str">
            <v>5-AR10</v>
          </cell>
          <cell r="C280" t="str">
            <v>Album rigide 010 pochettes (20 vues)</v>
          </cell>
          <cell r="D280" t="str">
            <v>U</v>
          </cell>
          <cell r="Q280" t="str">
            <v>2-BUR</v>
          </cell>
        </row>
        <row r="281">
          <cell r="B281" t="str">
            <v>5-AR100</v>
          </cell>
          <cell r="C281" t="str">
            <v>Album rigide 100 pochettes (200 vues)</v>
          </cell>
          <cell r="D281" t="str">
            <v>U</v>
          </cell>
          <cell r="Q281" t="str">
            <v>2-BUR</v>
          </cell>
        </row>
        <row r="282">
          <cell r="B282" t="str">
            <v>5-AR20</v>
          </cell>
          <cell r="C282" t="str">
            <v>Album rigide 020 pochettes (40 vues)</v>
          </cell>
          <cell r="D282" t="str">
            <v>U</v>
          </cell>
          <cell r="Q282" t="str">
            <v>2-BUR</v>
          </cell>
        </row>
        <row r="283">
          <cell r="B283" t="str">
            <v>5-AR30</v>
          </cell>
          <cell r="C283" t="str">
            <v>Album rigide 030 pochettes (60 vues)</v>
          </cell>
          <cell r="D283" t="str">
            <v>U</v>
          </cell>
          <cell r="Q283" t="str">
            <v>2-BUR</v>
          </cell>
        </row>
        <row r="284">
          <cell r="B284" t="str">
            <v>5-AR40</v>
          </cell>
          <cell r="C284" t="str">
            <v>Album rigide 040 pochettes (80 vues)</v>
          </cell>
          <cell r="D284" t="str">
            <v>U</v>
          </cell>
          <cell r="Q284" t="str">
            <v>2-BUR</v>
          </cell>
        </row>
        <row r="285">
          <cell r="B285" t="str">
            <v>5-AR60</v>
          </cell>
          <cell r="C285" t="str">
            <v>Album rigide 060 pochettes (120 vues)</v>
          </cell>
          <cell r="D285" t="str">
            <v>U</v>
          </cell>
          <cell r="Q285" t="str">
            <v>2-BUR</v>
          </cell>
        </row>
        <row r="286">
          <cell r="B286" t="str">
            <v>5-AR80</v>
          </cell>
          <cell r="C286" t="str">
            <v>Album rigide 080 pochettes (160 vues)</v>
          </cell>
          <cell r="D286" t="str">
            <v>U</v>
          </cell>
          <cell r="Q286" t="str">
            <v>2-BUR</v>
          </cell>
        </row>
        <row r="287">
          <cell r="B287" t="str">
            <v>5-BC35</v>
          </cell>
          <cell r="C287" t="str">
            <v>Boite de classement en PP D.35</v>
          </cell>
          <cell r="D287" t="str">
            <v>U</v>
          </cell>
          <cell r="Q287" t="str">
            <v>2-BUR</v>
          </cell>
        </row>
        <row r="288">
          <cell r="B288" t="str">
            <v>5-BC55</v>
          </cell>
          <cell r="C288" t="str">
            <v>Boite de classement en PP Dos 55</v>
          </cell>
          <cell r="D288" t="str">
            <v>U</v>
          </cell>
          <cell r="Q288" t="str">
            <v>2-BUR</v>
          </cell>
        </row>
        <row r="289">
          <cell r="B289" t="str">
            <v>5-CCC25</v>
          </cell>
          <cell r="C289" t="str">
            <v>Chemise de classement en carte lustrée D.25</v>
          </cell>
          <cell r="D289" t="str">
            <v>U</v>
          </cell>
          <cell r="Q289" t="str">
            <v>2-BUR</v>
          </cell>
        </row>
        <row r="290">
          <cell r="B290" t="str">
            <v>5-CCC40</v>
          </cell>
          <cell r="C290" t="str">
            <v>Chemise de classement en carte lustrée D.40</v>
          </cell>
          <cell r="D290" t="str">
            <v>U</v>
          </cell>
          <cell r="Q290" t="str">
            <v>2-BUR</v>
          </cell>
        </row>
        <row r="291">
          <cell r="B291" t="str">
            <v>5-CCC60</v>
          </cell>
          <cell r="C291" t="str">
            <v>Chemise de classement en carte lustrée D.60</v>
          </cell>
          <cell r="D291" t="str">
            <v>U</v>
          </cell>
          <cell r="Q291" t="str">
            <v>2-BUR</v>
          </cell>
        </row>
        <row r="292">
          <cell r="B292" t="str">
            <v>5-CCP25</v>
          </cell>
          <cell r="C292" t="str">
            <v>Chemise de classement PP classique D.25</v>
          </cell>
          <cell r="D292" t="str">
            <v>U</v>
          </cell>
          <cell r="Q292" t="str">
            <v>2-BUR</v>
          </cell>
        </row>
        <row r="293">
          <cell r="B293" t="str">
            <v>5-CCP40</v>
          </cell>
          <cell r="C293" t="str">
            <v>Chemise de classement PP classique D.40</v>
          </cell>
          <cell r="D293" t="str">
            <v>U</v>
          </cell>
          <cell r="Q293" t="str">
            <v>2-BUR</v>
          </cell>
        </row>
        <row r="294">
          <cell r="B294" t="str">
            <v>5-CCU</v>
          </cell>
          <cell r="C294" t="str">
            <v>Classeur en carton uni</v>
          </cell>
          <cell r="D294" t="str">
            <v>U</v>
          </cell>
          <cell r="Q294" t="str">
            <v>2-BUR</v>
          </cell>
        </row>
        <row r="295">
          <cell r="B295" t="str">
            <v>5-CD100</v>
          </cell>
          <cell r="C295" t="str">
            <v>Chemise dossier 180 grs / 100 u</v>
          </cell>
          <cell r="D295" t="str">
            <v>U</v>
          </cell>
          <cell r="Q295" t="str">
            <v>2-BUR</v>
          </cell>
        </row>
        <row r="296">
          <cell r="B296" t="str">
            <v>5-CD125</v>
          </cell>
          <cell r="C296" t="str">
            <v>Chemise dossier 180 grs / 125 u</v>
          </cell>
          <cell r="D296" t="str">
            <v>U</v>
          </cell>
          <cell r="Q296" t="str">
            <v>2-BUR</v>
          </cell>
        </row>
        <row r="297">
          <cell r="B297" t="str">
            <v>5-CD200</v>
          </cell>
          <cell r="C297" t="str">
            <v>Chemise dossier 180 grs / 200 u</v>
          </cell>
          <cell r="D297" t="str">
            <v>U</v>
          </cell>
          <cell r="Q297" t="str">
            <v>2-BUR</v>
          </cell>
        </row>
        <row r="298">
          <cell r="B298" t="str">
            <v>5-CDP10</v>
          </cell>
          <cell r="C298" t="str">
            <v>Chemise dossier pliée / 10 u</v>
          </cell>
          <cell r="D298" t="str">
            <v>U</v>
          </cell>
          <cell r="Q298" t="str">
            <v>2-BUR</v>
          </cell>
        </row>
        <row r="299">
          <cell r="B299" t="str">
            <v>5-CDS</v>
          </cell>
          <cell r="C299" t="str">
            <v>Chemise dossier simple</v>
          </cell>
          <cell r="D299" t="str">
            <v>U</v>
          </cell>
          <cell r="Q299" t="str">
            <v>2-BUR</v>
          </cell>
        </row>
        <row r="300">
          <cell r="B300" t="str">
            <v>5-CH50C</v>
          </cell>
          <cell r="C300" t="str">
            <v>Chrono en PVC D.50 CV</v>
          </cell>
          <cell r="D300" t="str">
            <v>U</v>
          </cell>
          <cell r="Q300" t="str">
            <v>2-BUR</v>
          </cell>
        </row>
        <row r="301">
          <cell r="B301" t="str">
            <v>5-CH50F</v>
          </cell>
          <cell r="C301" t="str">
            <v>Chrono en PVC D.50 Fabs</v>
          </cell>
          <cell r="D301" t="str">
            <v>U</v>
          </cell>
          <cell r="Q301" t="str">
            <v>2-BUR</v>
          </cell>
        </row>
        <row r="302">
          <cell r="B302" t="str">
            <v>5-CHA3</v>
          </cell>
          <cell r="C302" t="str">
            <v xml:space="preserve">Chrono en PVC A3 </v>
          </cell>
          <cell r="D302" t="str">
            <v>U</v>
          </cell>
          <cell r="Q302" t="str">
            <v>2-BUR</v>
          </cell>
        </row>
        <row r="303">
          <cell r="B303" t="str">
            <v>5-CHC70</v>
          </cell>
          <cell r="C303" t="str">
            <v>Chrono en Carton D.70</v>
          </cell>
          <cell r="D303" t="str">
            <v>U</v>
          </cell>
          <cell r="Q303" t="str">
            <v>2-BUR</v>
          </cell>
        </row>
        <row r="304">
          <cell r="B304" t="str">
            <v>5-CHP70</v>
          </cell>
          <cell r="C304" t="str">
            <v>Chrono en PVC D.70</v>
          </cell>
          <cell r="D304" t="str">
            <v>U</v>
          </cell>
          <cell r="Q304" t="str">
            <v>2-BUR</v>
          </cell>
        </row>
        <row r="305">
          <cell r="B305" t="str">
            <v>5-CHP75</v>
          </cell>
          <cell r="C305" t="str">
            <v>Chrono pelliculé D.75</v>
          </cell>
          <cell r="D305" t="str">
            <v>U</v>
          </cell>
          <cell r="Q305" t="str">
            <v>2-BUR</v>
          </cell>
        </row>
        <row r="306">
          <cell r="B306" t="str">
            <v>5-CHPR</v>
          </cell>
          <cell r="C306" t="str">
            <v>Chrono en PVC Prestige</v>
          </cell>
          <cell r="D306" t="str">
            <v>U</v>
          </cell>
          <cell r="Q306" t="str">
            <v>2-BUR</v>
          </cell>
        </row>
        <row r="307">
          <cell r="B307" t="str">
            <v>5-CP160</v>
          </cell>
          <cell r="C307" t="str">
            <v>Classeur personnalisable (160f 0,5")</v>
          </cell>
          <cell r="D307" t="str">
            <v>U</v>
          </cell>
          <cell r="Q307" t="str">
            <v>2-BUR</v>
          </cell>
        </row>
        <row r="308">
          <cell r="B308" t="str">
            <v>5-CP250</v>
          </cell>
          <cell r="C308" t="str">
            <v>Classeur personnalisable (250f 1,0")</v>
          </cell>
          <cell r="D308" t="str">
            <v>U</v>
          </cell>
          <cell r="Q308" t="str">
            <v>2-BUR</v>
          </cell>
        </row>
        <row r="309">
          <cell r="B309" t="str">
            <v>5-CP300</v>
          </cell>
          <cell r="C309" t="str">
            <v>Classeur personnalisable (300f 1,5")</v>
          </cell>
          <cell r="D309" t="str">
            <v>U</v>
          </cell>
          <cell r="Q309" t="str">
            <v>2-BUR</v>
          </cell>
        </row>
        <row r="310">
          <cell r="B310" t="str">
            <v>5-CP400</v>
          </cell>
          <cell r="C310" t="str">
            <v>Classeur personnalisable (400f 1,5")</v>
          </cell>
          <cell r="D310" t="str">
            <v>U</v>
          </cell>
          <cell r="Q310" t="str">
            <v>2-BUR</v>
          </cell>
        </row>
        <row r="311">
          <cell r="B311" t="str">
            <v>5-CP500</v>
          </cell>
          <cell r="C311" t="str">
            <v>Classeur personnalisable (500f 2,0")</v>
          </cell>
          <cell r="D311" t="str">
            <v>U</v>
          </cell>
          <cell r="Q311" t="str">
            <v>2-BUR</v>
          </cell>
        </row>
        <row r="312">
          <cell r="B312" t="str">
            <v>5-CP650</v>
          </cell>
          <cell r="C312" t="str">
            <v>Classeur personnalisable (650f 2,5")</v>
          </cell>
          <cell r="D312" t="str">
            <v>U</v>
          </cell>
          <cell r="Q312" t="str">
            <v>2-BUR</v>
          </cell>
        </row>
        <row r="313">
          <cell r="B313" t="str">
            <v>5-CP760</v>
          </cell>
          <cell r="C313" t="str">
            <v>Classeur personnalisable (760f 3,0")</v>
          </cell>
          <cell r="D313" t="str">
            <v>U</v>
          </cell>
          <cell r="Q313" t="str">
            <v>2-BUR</v>
          </cell>
        </row>
        <row r="314">
          <cell r="B314" t="str">
            <v>5-CPL</v>
          </cell>
          <cell r="C314" t="str">
            <v>Chemise de présentation à lamelle</v>
          </cell>
          <cell r="D314" t="str">
            <v>U</v>
          </cell>
          <cell r="Q314" t="str">
            <v>2-BUR</v>
          </cell>
        </row>
        <row r="315">
          <cell r="B315" t="str">
            <v>5-CRCE</v>
          </cell>
          <cell r="C315" t="str">
            <v>Chemise à rabats cartonnée avec élastiques</v>
          </cell>
          <cell r="D315" t="str">
            <v>U</v>
          </cell>
          <cell r="Q315" t="str">
            <v>2-BUR</v>
          </cell>
        </row>
        <row r="316">
          <cell r="B316" t="str">
            <v>5-CRPE</v>
          </cell>
          <cell r="C316" t="str">
            <v>Chemise à rabats plastique avec élastiques</v>
          </cell>
          <cell r="D316" t="str">
            <v>U</v>
          </cell>
          <cell r="Q316" t="str">
            <v>2-BUR</v>
          </cell>
        </row>
        <row r="317">
          <cell r="B317" t="str">
            <v>5-CRR</v>
          </cell>
          <cell r="C317" t="str">
            <v>Chemise à rabats en rigidex avec élastiques</v>
          </cell>
          <cell r="D317" t="str">
            <v>U</v>
          </cell>
          <cell r="Q317" t="str">
            <v>2-BUR</v>
          </cell>
        </row>
        <row r="318">
          <cell r="B318" t="str">
            <v>5-I312</v>
          </cell>
          <cell r="C318" t="str">
            <v xml:space="preserve">Intercalaire A3 / 12 positions </v>
          </cell>
          <cell r="D318" t="str">
            <v>U</v>
          </cell>
          <cell r="Q318" t="str">
            <v>2-BUR</v>
          </cell>
        </row>
        <row r="319">
          <cell r="B319" t="str">
            <v>5-IB12</v>
          </cell>
          <cell r="C319" t="str">
            <v>Intercalaire bristol 12 positions</v>
          </cell>
          <cell r="D319" t="str">
            <v>U</v>
          </cell>
          <cell r="Q319" t="str">
            <v>2-BUR</v>
          </cell>
        </row>
        <row r="320">
          <cell r="B320" t="str">
            <v>5-IM</v>
          </cell>
          <cell r="C320" t="str">
            <v>Intercalaire mensuel</v>
          </cell>
          <cell r="D320" t="str">
            <v>U</v>
          </cell>
          <cell r="Q320" t="str">
            <v>2-BUR</v>
          </cell>
        </row>
        <row r="321">
          <cell r="B321" t="str">
            <v>5-IN06</v>
          </cell>
          <cell r="C321" t="str">
            <v>Intercalaire numérique 1-6</v>
          </cell>
          <cell r="D321" t="str">
            <v>U</v>
          </cell>
          <cell r="Q321" t="str">
            <v>2-BUR</v>
          </cell>
        </row>
        <row r="322">
          <cell r="B322" t="str">
            <v>5-IN12</v>
          </cell>
          <cell r="C322" t="str">
            <v>Intercalaire numérique 1-12</v>
          </cell>
          <cell r="D322" t="str">
            <v>U</v>
          </cell>
          <cell r="Q322" t="str">
            <v>2-BUR</v>
          </cell>
        </row>
        <row r="323">
          <cell r="B323" t="str">
            <v>5-IN31</v>
          </cell>
          <cell r="C323" t="str">
            <v xml:space="preserve">Intercalaire numérique 1-31 </v>
          </cell>
          <cell r="D323" t="str">
            <v>U</v>
          </cell>
          <cell r="Q323" t="str">
            <v>2-BUR</v>
          </cell>
        </row>
        <row r="324">
          <cell r="B324" t="str">
            <v>5-IP06</v>
          </cell>
          <cell r="C324" t="str">
            <v xml:space="preserve">Intercalaire PP 06 positions </v>
          </cell>
          <cell r="D324" t="str">
            <v>U</v>
          </cell>
          <cell r="Q324" t="str">
            <v>2-BUR</v>
          </cell>
        </row>
        <row r="325">
          <cell r="B325" t="str">
            <v>5-IP10</v>
          </cell>
          <cell r="C325" t="str">
            <v>Intercalaire PP 10 positions</v>
          </cell>
          <cell r="D325" t="str">
            <v>U</v>
          </cell>
          <cell r="Q325" t="str">
            <v>2-BUR</v>
          </cell>
        </row>
        <row r="326">
          <cell r="B326" t="str">
            <v>5-IP12</v>
          </cell>
          <cell r="C326" t="str">
            <v>Intercalaire PP 12 positions</v>
          </cell>
          <cell r="D326" t="str">
            <v>U</v>
          </cell>
          <cell r="Q326" t="str">
            <v>2-BUR</v>
          </cell>
        </row>
        <row r="327">
          <cell r="B327" t="str">
            <v>5-IPAZ</v>
          </cell>
          <cell r="C327" t="str">
            <v>Intercalaire alphabétique A-Z</v>
          </cell>
          <cell r="D327" t="str">
            <v>U</v>
          </cell>
          <cell r="Q327" t="str">
            <v>2-BUR</v>
          </cell>
        </row>
        <row r="328">
          <cell r="B328" t="str">
            <v>5-IPC4</v>
          </cell>
          <cell r="C328" t="str">
            <v xml:space="preserve">Intercalaire Papier Couleur A4 </v>
          </cell>
          <cell r="D328" t="str">
            <v>U</v>
          </cell>
          <cell r="Q328" t="str">
            <v>2-BUR</v>
          </cell>
        </row>
        <row r="329">
          <cell r="B329" t="str">
            <v>5-PCC</v>
          </cell>
          <cell r="C329" t="str">
            <v>Pochette coin carton</v>
          </cell>
          <cell r="D329" t="str">
            <v>U</v>
          </cell>
          <cell r="Q329" t="str">
            <v>2-BUR</v>
          </cell>
        </row>
        <row r="330">
          <cell r="B330" t="str">
            <v>5-PCV160</v>
          </cell>
          <cell r="C330" t="str">
            <v>Porte cartes de visite / 160 u</v>
          </cell>
          <cell r="D330" t="str">
            <v>U</v>
          </cell>
          <cell r="Q330" t="str">
            <v>2-BUR</v>
          </cell>
        </row>
        <row r="331">
          <cell r="B331" t="str">
            <v>5-PCV192</v>
          </cell>
          <cell r="C331" t="str">
            <v>Porte cartes de visite / 192 u</v>
          </cell>
          <cell r="D331" t="str">
            <v>U</v>
          </cell>
          <cell r="Q331" t="str">
            <v>2-BUR</v>
          </cell>
        </row>
        <row r="332">
          <cell r="B332" t="str">
            <v>5-PCV240</v>
          </cell>
          <cell r="C332" t="str">
            <v>Porte cartes de visite / 240 u</v>
          </cell>
          <cell r="D332" t="str">
            <v>U</v>
          </cell>
          <cell r="Q332" t="str">
            <v>2-BUR</v>
          </cell>
        </row>
        <row r="333">
          <cell r="B333" t="str">
            <v>5-PCV360</v>
          </cell>
          <cell r="C333" t="str">
            <v>Porte cartes de visite 360 u</v>
          </cell>
          <cell r="D333" t="str">
            <v>U</v>
          </cell>
          <cell r="Q333" t="str">
            <v>2-BUR</v>
          </cell>
        </row>
        <row r="334">
          <cell r="B334" t="str">
            <v>5-PPC25</v>
          </cell>
          <cell r="C334" t="str">
            <v>Pochette perforée A4 couleur / 25 u</v>
          </cell>
          <cell r="D334" t="str">
            <v>U</v>
          </cell>
          <cell r="Q334" t="str">
            <v>2-BUR</v>
          </cell>
        </row>
        <row r="335">
          <cell r="B335" t="str">
            <v>5-PPCU</v>
          </cell>
          <cell r="C335" t="str">
            <v>Pochette perforée A4 couleur</v>
          </cell>
          <cell r="D335" t="str">
            <v>U</v>
          </cell>
          <cell r="Q335" t="str">
            <v>2-BUR</v>
          </cell>
        </row>
        <row r="336">
          <cell r="B336" t="str">
            <v>5-PPF</v>
          </cell>
          <cell r="C336" t="str">
            <v xml:space="preserve">Pochette perforée photos </v>
          </cell>
          <cell r="D336" t="str">
            <v>U</v>
          </cell>
          <cell r="Q336" t="str">
            <v>2-BUR</v>
          </cell>
        </row>
        <row r="337">
          <cell r="B337" t="str">
            <v>5-PPN100</v>
          </cell>
          <cell r="C337" t="str">
            <v>Pochette perforée A4  neutre / 100 u</v>
          </cell>
          <cell r="D337" t="str">
            <v>U</v>
          </cell>
          <cell r="Q337" t="str">
            <v>2-BUR</v>
          </cell>
        </row>
        <row r="338">
          <cell r="B338" t="str">
            <v>5-PPNU</v>
          </cell>
          <cell r="C338" t="str">
            <v xml:space="preserve">Pochette perforée A4 neutre </v>
          </cell>
          <cell r="D338" t="str">
            <v>U</v>
          </cell>
          <cell r="Q338" t="str">
            <v>2-BUR</v>
          </cell>
        </row>
        <row r="339">
          <cell r="B339" t="str">
            <v>5-PTB</v>
          </cell>
          <cell r="C339" t="str">
            <v>Pochette transparente en PP avec bouton</v>
          </cell>
          <cell r="D339" t="str">
            <v>U</v>
          </cell>
          <cell r="Q339" t="str">
            <v>2-BUR</v>
          </cell>
        </row>
        <row r="340">
          <cell r="B340" t="str">
            <v>5-PTS</v>
          </cell>
          <cell r="C340" t="str">
            <v>Pochette transparente en PP et scrach</v>
          </cell>
          <cell r="D340" t="str">
            <v>U</v>
          </cell>
          <cell r="Q340" t="str">
            <v>2-BUR</v>
          </cell>
        </row>
        <row r="341">
          <cell r="B341" t="str">
            <v>5-SC250</v>
          </cell>
          <cell r="C341" t="str">
            <v>Sous Chemise 60 gr / 250 u</v>
          </cell>
          <cell r="D341" t="str">
            <v>U</v>
          </cell>
          <cell r="Q341" t="str">
            <v>2-BUR</v>
          </cell>
        </row>
        <row r="342">
          <cell r="B342" t="str">
            <v>5-SC500</v>
          </cell>
          <cell r="C342" t="str">
            <v>Sous Chemise 60 gr / 500 u</v>
          </cell>
          <cell r="D342" t="str">
            <v>U</v>
          </cell>
          <cell r="Q342" t="str">
            <v>2-BUR</v>
          </cell>
        </row>
        <row r="343">
          <cell r="B343" t="str">
            <v>5-SCS</v>
          </cell>
          <cell r="C343" t="str">
            <v>Sous chemise simple</v>
          </cell>
          <cell r="D343" t="str">
            <v>U</v>
          </cell>
          <cell r="Q343" t="str">
            <v>2-BUR</v>
          </cell>
        </row>
        <row r="344">
          <cell r="C344" t="str">
            <v>26-RANGEMENT</v>
          </cell>
        </row>
        <row r="345">
          <cell r="B345" t="str">
            <v>6-BAC15</v>
          </cell>
          <cell r="C345" t="str">
            <v>Boite d'archives en carte pelliculé Dos 15cm</v>
          </cell>
          <cell r="D345" t="str">
            <v>U</v>
          </cell>
          <cell r="Q345" t="str">
            <v>2-BUR</v>
          </cell>
        </row>
        <row r="346">
          <cell r="B346" t="str">
            <v>6-BAC20</v>
          </cell>
          <cell r="C346" t="str">
            <v>Boite d'archives en carton pelliculé Dos 20cm</v>
          </cell>
          <cell r="D346" t="str">
            <v>U</v>
          </cell>
          <cell r="Q346" t="str">
            <v>2-BUR</v>
          </cell>
        </row>
        <row r="347">
          <cell r="B347" t="str">
            <v>6-BACC</v>
          </cell>
          <cell r="C347" t="str">
            <v>Boite d'archives en carton couleur</v>
          </cell>
          <cell r="D347" t="str">
            <v>U</v>
          </cell>
          <cell r="Q347" t="str">
            <v>2-BUR</v>
          </cell>
        </row>
        <row r="348">
          <cell r="B348" t="str">
            <v>6-BACL</v>
          </cell>
          <cell r="C348" t="str">
            <v>Boite d'archives en carte lustrée</v>
          </cell>
          <cell r="D348" t="str">
            <v>U</v>
          </cell>
          <cell r="Q348" t="str">
            <v>2-BUR</v>
          </cell>
        </row>
        <row r="349">
          <cell r="B349" t="str">
            <v>6-BACO</v>
          </cell>
          <cell r="C349" t="str">
            <v>Boite d'archives en carton ondulé</v>
          </cell>
          <cell r="D349" t="str">
            <v>U</v>
          </cell>
          <cell r="Q349" t="str">
            <v>2-BUR</v>
          </cell>
        </row>
        <row r="350">
          <cell r="B350" t="str">
            <v>6-BACO15</v>
          </cell>
          <cell r="C350" t="str">
            <v>Boîte d'archives en carton ondulé Dos 15cm</v>
          </cell>
          <cell r="D350" t="str">
            <v>U</v>
          </cell>
          <cell r="Q350" t="str">
            <v>2-BUR</v>
          </cell>
        </row>
        <row r="351">
          <cell r="B351" t="str">
            <v>6-BACP15</v>
          </cell>
          <cell r="C351" t="str">
            <v>Boite d'archives en carton pelliculé Dos 15cm</v>
          </cell>
          <cell r="D351" t="str">
            <v>U</v>
          </cell>
          <cell r="Q351" t="str">
            <v>2-BUR</v>
          </cell>
        </row>
        <row r="352">
          <cell r="B352" t="str">
            <v>6-BACR</v>
          </cell>
          <cell r="C352" t="str">
            <v>Boite d'archives en carton rigide</v>
          </cell>
          <cell r="D352" t="str">
            <v>U</v>
          </cell>
          <cell r="Q352" t="str">
            <v>2-BUR</v>
          </cell>
        </row>
        <row r="353">
          <cell r="B353" t="str">
            <v>6-BAD15</v>
          </cell>
          <cell r="C353" t="str">
            <v>Boite d'archives en carton Dos 15cm</v>
          </cell>
          <cell r="D353" t="str">
            <v>U</v>
          </cell>
          <cell r="Q353" t="str">
            <v>2-BUR</v>
          </cell>
        </row>
        <row r="354">
          <cell r="B354" t="str">
            <v>6-BAPA</v>
          </cell>
          <cell r="C354" t="str">
            <v>Boite d'archives en PP alvéolaire</v>
          </cell>
          <cell r="D354" t="str">
            <v>U</v>
          </cell>
          <cell r="Q354" t="str">
            <v>2-BUR</v>
          </cell>
        </row>
        <row r="355">
          <cell r="B355" t="str">
            <v>6-CCCR</v>
          </cell>
          <cell r="C355" t="str">
            <v>Caisse container en carton rouge</v>
          </cell>
          <cell r="D355" t="str">
            <v>U</v>
          </cell>
          <cell r="Q355" t="str">
            <v>2-BUR</v>
          </cell>
        </row>
        <row r="356">
          <cell r="B356" t="str">
            <v>6-CNGM</v>
          </cell>
          <cell r="C356" t="str">
            <v xml:space="preserve">Cartable noir GM </v>
          </cell>
          <cell r="D356" t="str">
            <v>U</v>
          </cell>
          <cell r="Q356" t="str">
            <v>2-BUR</v>
          </cell>
        </row>
        <row r="357">
          <cell r="B357" t="str">
            <v>6-EB06819</v>
          </cell>
          <cell r="C357" t="str">
            <v>Enveloppe blanche 162 x 229 (n° 06819) H</v>
          </cell>
          <cell r="D357" t="str">
            <v>U</v>
          </cell>
          <cell r="Q357" t="str">
            <v>2-BUR</v>
          </cell>
        </row>
        <row r="358">
          <cell r="B358" t="str">
            <v>6-EB15155</v>
          </cell>
          <cell r="C358" t="str">
            <v xml:space="preserve">Enveloppe blanche 110 x 220 / 50 u (n° 15155) H fenêtre </v>
          </cell>
          <cell r="D358" t="str">
            <v>U</v>
          </cell>
          <cell r="Q358" t="str">
            <v>2-BUR</v>
          </cell>
        </row>
        <row r="359">
          <cell r="B359" t="str">
            <v>6-EB16711</v>
          </cell>
          <cell r="C359" t="str">
            <v>Enveloppe blanche 162 x 229 (n° 16711) V</v>
          </cell>
          <cell r="D359" t="str">
            <v>U</v>
          </cell>
          <cell r="Q359" t="str">
            <v>2-BUR</v>
          </cell>
        </row>
        <row r="360">
          <cell r="B360" t="str">
            <v>6-EB28218</v>
          </cell>
          <cell r="C360" t="str">
            <v>Enveloppe blanche 114 x 162 (n° 28218) H</v>
          </cell>
          <cell r="D360" t="str">
            <v>U</v>
          </cell>
          <cell r="Q360" t="str">
            <v>2-BUR</v>
          </cell>
        </row>
        <row r="361">
          <cell r="B361" t="str">
            <v>6-EB43219</v>
          </cell>
          <cell r="C361" t="str">
            <v>Enveloppe blanche 162 x 219 (n° 43219) H</v>
          </cell>
          <cell r="D361" t="str">
            <v>U</v>
          </cell>
          <cell r="Q361" t="str">
            <v>2-BUR</v>
          </cell>
        </row>
        <row r="362">
          <cell r="B362" t="str">
            <v>6-EB50219</v>
          </cell>
          <cell r="C362" t="str">
            <v>Enveloppe blanche 229 x 324 (n° 50219) H</v>
          </cell>
          <cell r="D362" t="str">
            <v>U</v>
          </cell>
          <cell r="Q362" t="str">
            <v>2-BUR</v>
          </cell>
        </row>
        <row r="363">
          <cell r="B363" t="str">
            <v>6-EB52219</v>
          </cell>
          <cell r="C363" t="str">
            <v>Enveloppe blanche 260 x 360 (n° 52219) H</v>
          </cell>
          <cell r="D363" t="str">
            <v>U</v>
          </cell>
          <cell r="Q363" t="str">
            <v>2-BUR</v>
          </cell>
        </row>
        <row r="364">
          <cell r="B364" t="str">
            <v>6-EB53269</v>
          </cell>
          <cell r="C364" t="str">
            <v>Enveloppe blanche 110 x 220 (n° 53269) H</v>
          </cell>
          <cell r="D364" t="str">
            <v>U</v>
          </cell>
          <cell r="Q364" t="str">
            <v>2-BUR</v>
          </cell>
        </row>
        <row r="365">
          <cell r="B365" t="str">
            <v>6-EB53349</v>
          </cell>
          <cell r="C365" t="str">
            <v xml:space="preserve">Enveloppe blanche 110 x 220 (n° 53349) H fenêtre </v>
          </cell>
          <cell r="D365" t="str">
            <v>U</v>
          </cell>
          <cell r="Q365" t="str">
            <v>2-BUR</v>
          </cell>
        </row>
        <row r="366">
          <cell r="B366" t="str">
            <v>6-EBR</v>
          </cell>
          <cell r="C366" t="str">
            <v>Enveloppe blanche radio (n° 3745110) V</v>
          </cell>
          <cell r="D366" t="str">
            <v>U</v>
          </cell>
          <cell r="Q366" t="str">
            <v>2-BUR</v>
          </cell>
        </row>
        <row r="367">
          <cell r="B367" t="str">
            <v>6-EKA19142</v>
          </cell>
          <cell r="C367" t="str">
            <v>Enveloppe Kraft armée 229 x 324 (n° 19142)</v>
          </cell>
          <cell r="D367" t="str">
            <v>U</v>
          </cell>
          <cell r="Q367" t="str">
            <v>2-BUR</v>
          </cell>
        </row>
        <row r="368">
          <cell r="B368" t="str">
            <v>6-EKR</v>
          </cell>
          <cell r="C368" t="str">
            <v>Enveloppe kraft radio (n° 3745039) V</v>
          </cell>
          <cell r="D368" t="str">
            <v>U</v>
          </cell>
          <cell r="Q368" t="str">
            <v>2-BUR</v>
          </cell>
        </row>
        <row r="369">
          <cell r="B369" t="str">
            <v>6-MAP</v>
          </cell>
          <cell r="C369" t="str">
            <v>Malette artistique en PP</v>
          </cell>
          <cell r="D369" t="str">
            <v>U</v>
          </cell>
          <cell r="Q369" t="str">
            <v>2-BUR</v>
          </cell>
        </row>
        <row r="370">
          <cell r="B370" t="str">
            <v>6-PD30</v>
          </cell>
          <cell r="C370" t="str">
            <v>Porte documents en PVC D.30</v>
          </cell>
          <cell r="D370" t="str">
            <v>U</v>
          </cell>
          <cell r="Q370" t="str">
            <v>2-BUR</v>
          </cell>
        </row>
        <row r="371">
          <cell r="B371" t="str">
            <v>6-VAL</v>
          </cell>
          <cell r="C371" t="str">
            <v>Valisette en PVC</v>
          </cell>
          <cell r="D371" t="str">
            <v>U</v>
          </cell>
          <cell r="Q371" t="str">
            <v>2-BUR</v>
          </cell>
        </row>
        <row r="372">
          <cell r="C372" t="str">
            <v>27-INFORMATIQUE</v>
          </cell>
        </row>
        <row r="373">
          <cell r="B373" t="str">
            <v>7-CDV</v>
          </cell>
          <cell r="C373" t="str">
            <v>CD Vierge</v>
          </cell>
          <cell r="D373" t="str">
            <v>U</v>
          </cell>
          <cell r="Q373" t="str">
            <v>2-BUR</v>
          </cell>
        </row>
        <row r="374">
          <cell r="B374" t="str">
            <v>7-CM</v>
          </cell>
          <cell r="C374" t="str">
            <v>Calculatrice mini</v>
          </cell>
          <cell r="D374" t="str">
            <v>U</v>
          </cell>
          <cell r="Q374" t="str">
            <v>2-BUR</v>
          </cell>
        </row>
        <row r="375">
          <cell r="B375" t="str">
            <v>7-CS1830</v>
          </cell>
          <cell r="C375" t="str">
            <v>Calculatrice de bureau "Comix" 10 chiffres</v>
          </cell>
          <cell r="D375" t="str">
            <v>U</v>
          </cell>
          <cell r="Q375" t="str">
            <v>2-BUR</v>
          </cell>
        </row>
        <row r="376">
          <cell r="B376" t="str">
            <v>7-CS2292</v>
          </cell>
          <cell r="C376" t="str">
            <v>Calculatrice de bureau "Comix" 12 chiffres</v>
          </cell>
          <cell r="D376" t="str">
            <v>U</v>
          </cell>
          <cell r="Q376" t="str">
            <v>2-BUR</v>
          </cell>
        </row>
        <row r="377">
          <cell r="B377" t="str">
            <v>7-DVD</v>
          </cell>
          <cell r="C377" t="str">
            <v xml:space="preserve">DVD vierge </v>
          </cell>
          <cell r="D377" t="str">
            <v>U</v>
          </cell>
          <cell r="Q377" t="str">
            <v>2-BUR</v>
          </cell>
        </row>
        <row r="378">
          <cell r="B378" t="str">
            <v>7-PCD</v>
          </cell>
          <cell r="C378" t="str">
            <v>Pochette CD plastic simple</v>
          </cell>
          <cell r="D378" t="str">
            <v>U</v>
          </cell>
          <cell r="Q378" t="str">
            <v>2-BUR</v>
          </cell>
        </row>
        <row r="379">
          <cell r="B379" t="str">
            <v>7-USBV16</v>
          </cell>
          <cell r="C379" t="str">
            <v>Clé USB Verbatim 16 Go</v>
          </cell>
          <cell r="D379" t="str">
            <v>U</v>
          </cell>
          <cell r="Q379" t="str">
            <v>2-BUR</v>
          </cell>
        </row>
        <row r="380">
          <cell r="B380" t="str">
            <v>7-USBV32</v>
          </cell>
          <cell r="C380" t="str">
            <v>Clé USB Verbatim 32 Go</v>
          </cell>
          <cell r="D380" t="str">
            <v>U</v>
          </cell>
          <cell r="Q380" t="str">
            <v>2-BUR</v>
          </cell>
        </row>
        <row r="381">
          <cell r="B381" t="str">
            <v>7-USBV8</v>
          </cell>
          <cell r="C381" t="str">
            <v>Clé USB Verbatim 8 Go</v>
          </cell>
          <cell r="D381" t="str">
            <v>U</v>
          </cell>
          <cell r="Q381" t="str">
            <v>2-BUR</v>
          </cell>
        </row>
        <row r="382">
          <cell r="C382" t="str">
            <v>28-DIVERS</v>
          </cell>
        </row>
        <row r="383">
          <cell r="B383" t="str">
            <v>8-ABM</v>
          </cell>
          <cell r="C383" t="str">
            <v>Agrafeuse de bureau Mini "GENMES"</v>
          </cell>
          <cell r="D383" t="str">
            <v>U</v>
          </cell>
          <cell r="Q383" t="str">
            <v>2-BUR</v>
          </cell>
        </row>
        <row r="384">
          <cell r="B384" t="str">
            <v>8-ABMG</v>
          </cell>
          <cell r="C384" t="str">
            <v>Agrafeuse de bureau MM "Genmes"</v>
          </cell>
          <cell r="D384" t="str">
            <v>U</v>
          </cell>
          <cell r="Q384" t="str">
            <v>2-BUR</v>
          </cell>
        </row>
        <row r="385">
          <cell r="B385" t="str">
            <v>8-ABPG</v>
          </cell>
          <cell r="C385" t="str">
            <v>Agrafeuse de bureau PM "GENMES"</v>
          </cell>
          <cell r="D385" t="str">
            <v>U</v>
          </cell>
          <cell r="Q385" t="str">
            <v>2-BUR</v>
          </cell>
        </row>
        <row r="386">
          <cell r="B386" t="str">
            <v>8-ABS</v>
          </cell>
          <cell r="C386" t="str">
            <v>Article de Bureau avec Sérigraphie</v>
          </cell>
          <cell r="D386" t="str">
            <v>U</v>
          </cell>
          <cell r="Q386" t="str">
            <v>2-BUR</v>
          </cell>
        </row>
        <row r="387">
          <cell r="B387" t="str">
            <v>8-ADP</v>
          </cell>
          <cell r="C387" t="str">
            <v>Agrafeuse de poche</v>
          </cell>
          <cell r="D387" t="str">
            <v>U</v>
          </cell>
          <cell r="Q387" t="str">
            <v>2-BUR</v>
          </cell>
        </row>
        <row r="388">
          <cell r="B388" t="str">
            <v>8-AGL</v>
          </cell>
          <cell r="C388" t="str">
            <v>Agrafes galvanisées 24/06</v>
          </cell>
          <cell r="D388" t="str">
            <v>U</v>
          </cell>
          <cell r="Q388" t="str">
            <v>2-BUR</v>
          </cell>
        </row>
        <row r="389">
          <cell r="B389" t="str">
            <v>8-AMGM</v>
          </cell>
          <cell r="C389" t="str">
            <v>Agrafeuse métal GM</v>
          </cell>
          <cell r="D389" t="str">
            <v>U</v>
          </cell>
          <cell r="Q389" t="str">
            <v>2-BUR</v>
          </cell>
        </row>
        <row r="390">
          <cell r="B390" t="str">
            <v>8-AMMM</v>
          </cell>
          <cell r="C390" t="str">
            <v>Agrafeuse métal MM</v>
          </cell>
          <cell r="D390" t="str">
            <v>U</v>
          </cell>
          <cell r="Q390" t="str">
            <v>2-BUR</v>
          </cell>
        </row>
        <row r="391">
          <cell r="B391" t="str">
            <v>8-APGM</v>
          </cell>
          <cell r="C391" t="str">
            <v>Agrafeuse plastic GM</v>
          </cell>
          <cell r="D391" t="str">
            <v>U</v>
          </cell>
          <cell r="Q391" t="str">
            <v>2-BUR</v>
          </cell>
        </row>
        <row r="392">
          <cell r="B392" t="str">
            <v>8-APMM</v>
          </cell>
          <cell r="C392" t="str">
            <v>Agrafeuse plastic MM</v>
          </cell>
          <cell r="D392" t="str">
            <v>U</v>
          </cell>
          <cell r="Q392" t="str">
            <v>2-BUR</v>
          </cell>
        </row>
        <row r="393">
          <cell r="B393" t="str">
            <v>8-BADC</v>
          </cell>
          <cell r="C393" t="str">
            <v>Badge avec clip</v>
          </cell>
          <cell r="D393" t="str">
            <v>U</v>
          </cell>
          <cell r="Q393" t="str">
            <v>2-BUR</v>
          </cell>
        </row>
        <row r="394">
          <cell r="B394" t="str">
            <v>8-BN50G</v>
          </cell>
          <cell r="C394" t="str">
            <v>Bloc notes sténo A4 50 feuilles</v>
          </cell>
          <cell r="D394" t="str">
            <v>U</v>
          </cell>
          <cell r="Q394" t="str">
            <v>2-BUR</v>
          </cell>
        </row>
        <row r="395">
          <cell r="B395" t="str">
            <v>8-BN50P</v>
          </cell>
          <cell r="C395" t="str">
            <v>Bloc notes sténo A5 50 feuilles</v>
          </cell>
          <cell r="D395" t="str">
            <v>U</v>
          </cell>
          <cell r="Q395" t="str">
            <v>2-BUR</v>
          </cell>
        </row>
        <row r="396">
          <cell r="B396" t="str">
            <v>8-BTB</v>
          </cell>
          <cell r="C396" t="str">
            <v xml:space="preserve">Brosse à tableau blanc magnétique </v>
          </cell>
          <cell r="D396" t="str">
            <v>U</v>
          </cell>
          <cell r="Q396" t="str">
            <v>2-BUR</v>
          </cell>
        </row>
        <row r="397">
          <cell r="B397" t="str">
            <v>8-CC16</v>
          </cell>
          <cell r="C397" t="str">
            <v>Ciseaux 16cm</v>
          </cell>
          <cell r="D397" t="str">
            <v>U</v>
          </cell>
          <cell r="Q397" t="str">
            <v>2-BUR</v>
          </cell>
        </row>
        <row r="398">
          <cell r="B398" t="str">
            <v>8-CLF</v>
          </cell>
          <cell r="C398" t="str">
            <v>Colle liquide en flacon</v>
          </cell>
          <cell r="D398" t="str">
            <v>U</v>
          </cell>
          <cell r="Q398" t="str">
            <v>2-BUR</v>
          </cell>
        </row>
        <row r="399">
          <cell r="B399" t="str">
            <v>8-CF</v>
          </cell>
          <cell r="C399" t="str">
            <v>Correcteur en Flacon 20 ml "Fabs"</v>
          </cell>
          <cell r="D399" t="str">
            <v>U</v>
          </cell>
          <cell r="Q399" t="str">
            <v>2-BUR</v>
          </cell>
        </row>
        <row r="400">
          <cell r="B400" t="str">
            <v>8-CLT</v>
          </cell>
          <cell r="C400" t="str">
            <v>Colle transparente en tube</v>
          </cell>
          <cell r="D400" t="str">
            <v>U</v>
          </cell>
          <cell r="Q400" t="str">
            <v>2-BUR</v>
          </cell>
        </row>
        <row r="401">
          <cell r="B401" t="str">
            <v>8-CS</v>
          </cell>
          <cell r="C401" t="str">
            <v>Correcteur en Stylo à pointe bille 7ml "Fabs"</v>
          </cell>
          <cell r="D401" t="str">
            <v>U</v>
          </cell>
          <cell r="Q401" t="str">
            <v>2-BUR</v>
          </cell>
        </row>
        <row r="402">
          <cell r="B402" t="str">
            <v>8-CS08</v>
          </cell>
          <cell r="C402" t="str">
            <v>Colle stick 08 gr</v>
          </cell>
          <cell r="D402" t="str">
            <v>U</v>
          </cell>
          <cell r="Q402" t="str">
            <v>2-BUR</v>
          </cell>
        </row>
        <row r="403">
          <cell r="B403" t="str">
            <v>8-CSGM</v>
          </cell>
          <cell r="C403" t="str">
            <v>Colle stick GM</v>
          </cell>
          <cell r="D403" t="str">
            <v>U</v>
          </cell>
          <cell r="Q403" t="str">
            <v>2-BUR</v>
          </cell>
        </row>
        <row r="404">
          <cell r="B404" t="str">
            <v>8-CSPM</v>
          </cell>
          <cell r="C404" t="str">
            <v>Colle stick PM</v>
          </cell>
          <cell r="D404" t="str">
            <v>U</v>
          </cell>
          <cell r="Q404" t="str">
            <v>2-BUR</v>
          </cell>
        </row>
        <row r="405">
          <cell r="B405" t="str">
            <v>8-CTTE</v>
          </cell>
          <cell r="C405" t="str">
            <v>Colle transparente 50 ml tête éponge</v>
          </cell>
          <cell r="D405" t="str">
            <v>U</v>
          </cell>
          <cell r="Q405" t="str">
            <v>2-BUR</v>
          </cell>
        </row>
        <row r="406">
          <cell r="B406" t="str">
            <v>8-CTTR</v>
          </cell>
          <cell r="C406" t="str">
            <v>Colle transparente 50 ml tête roller</v>
          </cell>
          <cell r="D406" t="str">
            <v>U</v>
          </cell>
          <cell r="Q406" t="str">
            <v>2-BUR</v>
          </cell>
        </row>
        <row r="407">
          <cell r="B407" t="str">
            <v>8-CUTM</v>
          </cell>
          <cell r="C407" t="str">
            <v>Cutter MM</v>
          </cell>
          <cell r="D407" t="str">
            <v>U</v>
          </cell>
          <cell r="Q407" t="str">
            <v>2-BUR</v>
          </cell>
        </row>
        <row r="408">
          <cell r="B408" t="str">
            <v>8-CUTP</v>
          </cell>
          <cell r="C408" t="str">
            <v>Cutter Plastique</v>
          </cell>
          <cell r="D408" t="str">
            <v>U</v>
          </cell>
          <cell r="Q408" t="str">
            <v>2-BUR</v>
          </cell>
        </row>
        <row r="409">
          <cell r="B409" t="str">
            <v>8-DST</v>
          </cell>
          <cell r="C409" t="str">
            <v>Dévidoir scotch tortue</v>
          </cell>
          <cell r="D409" t="str">
            <v>U</v>
          </cell>
          <cell r="Q409" t="str">
            <v>2-BUR</v>
          </cell>
        </row>
        <row r="410">
          <cell r="B410" t="str">
            <v>8-ELM100</v>
          </cell>
          <cell r="C410" t="str">
            <v>Elastiques miel (sachet de 100 gr)</v>
          </cell>
          <cell r="D410" t="str">
            <v>U</v>
          </cell>
          <cell r="Q410" t="str">
            <v>2-BUR</v>
          </cell>
        </row>
        <row r="411">
          <cell r="B411" t="str">
            <v>8-EPC</v>
          </cell>
          <cell r="C411" t="str">
            <v>Epingles couleurs</v>
          </cell>
          <cell r="D411" t="str">
            <v>U</v>
          </cell>
          <cell r="Q411" t="str">
            <v>2-BUR</v>
          </cell>
        </row>
        <row r="412">
          <cell r="B412" t="str">
            <v>8-GBGM</v>
          </cell>
          <cell r="C412" t="str">
            <v xml:space="preserve">Gomme blanche GM </v>
          </cell>
          <cell r="D412" t="str">
            <v>U</v>
          </cell>
          <cell r="Q412" t="str">
            <v>2-BUR</v>
          </cell>
        </row>
        <row r="413">
          <cell r="B413" t="str">
            <v>8-GBPM</v>
          </cell>
          <cell r="C413" t="str">
            <v xml:space="preserve">Gomme blanche PM </v>
          </cell>
          <cell r="D413" t="str">
            <v>U</v>
          </cell>
          <cell r="Q413" t="str">
            <v>2-BUR</v>
          </cell>
        </row>
        <row r="414">
          <cell r="B414" t="str">
            <v>8-LTB</v>
          </cell>
          <cell r="C414" t="str">
            <v>Lingette Tableau Blanc</v>
          </cell>
          <cell r="D414" t="str">
            <v>U</v>
          </cell>
          <cell r="Q414" t="str">
            <v>2-BUR</v>
          </cell>
        </row>
        <row r="415">
          <cell r="B415" t="str">
            <v>8-PA100</v>
          </cell>
          <cell r="C415" t="str">
            <v>Punaises argentées / 100 u</v>
          </cell>
          <cell r="D415" t="str">
            <v>U</v>
          </cell>
          <cell r="Q415" t="str">
            <v>2-BUR</v>
          </cell>
        </row>
        <row r="416">
          <cell r="B416" t="str">
            <v>8-PC100</v>
          </cell>
          <cell r="C416" t="str">
            <v>Punaises couleurs / 100 u</v>
          </cell>
          <cell r="D416" t="str">
            <v>U</v>
          </cell>
          <cell r="Q416" t="str">
            <v>2-BUR</v>
          </cell>
        </row>
        <row r="417">
          <cell r="B417" t="str">
            <v>8-PC5</v>
          </cell>
          <cell r="C417" t="str">
            <v>Planchette à clip A5</v>
          </cell>
          <cell r="D417" t="str">
            <v>U</v>
          </cell>
          <cell r="Q417" t="str">
            <v>2-BUR</v>
          </cell>
        </row>
        <row r="418">
          <cell r="B418" t="str">
            <v>8-PIF</v>
          </cell>
          <cell r="C418" t="str">
            <v>Post-it fluo 50x75 / 320 u</v>
          </cell>
          <cell r="D418" t="str">
            <v>U</v>
          </cell>
          <cell r="Q418" t="str">
            <v>2-BUR</v>
          </cell>
        </row>
        <row r="419">
          <cell r="B419" t="str">
            <v>8-PIJ50</v>
          </cell>
          <cell r="C419" t="str">
            <v>Post-it jaune 50x75 / 100 u</v>
          </cell>
          <cell r="D419" t="str">
            <v>U</v>
          </cell>
          <cell r="Q419" t="str">
            <v>2-BUR</v>
          </cell>
        </row>
        <row r="420">
          <cell r="B420" t="str">
            <v>8-PIJ75</v>
          </cell>
          <cell r="C420" t="str">
            <v>Post-it jaune 75x75 / 100 u</v>
          </cell>
          <cell r="D420" t="str">
            <v>U</v>
          </cell>
          <cell r="Q420" t="str">
            <v>2-BUR</v>
          </cell>
        </row>
        <row r="421">
          <cell r="B421" t="str">
            <v>8-PMB</v>
          </cell>
          <cell r="C421" t="str">
            <v>Perforeuse métallique de bureau</v>
          </cell>
          <cell r="D421" t="str">
            <v>U</v>
          </cell>
          <cell r="Q421" t="str">
            <v>2-BUR</v>
          </cell>
        </row>
        <row r="422">
          <cell r="B422" t="str">
            <v>8-PUB50</v>
          </cell>
          <cell r="C422" t="str">
            <v>Punaises Binbin / 50 u</v>
          </cell>
          <cell r="D422" t="str">
            <v>U</v>
          </cell>
          <cell r="Q422" t="str">
            <v>2-BUR</v>
          </cell>
        </row>
        <row r="423">
          <cell r="B423" t="str">
            <v>8-RK</v>
          </cell>
          <cell r="C423" t="str">
            <v>Règle kutch</v>
          </cell>
          <cell r="D423" t="str">
            <v>U</v>
          </cell>
          <cell r="Q423" t="str">
            <v>2-BUR</v>
          </cell>
        </row>
        <row r="424">
          <cell r="B424" t="str">
            <v>8-RP</v>
          </cell>
          <cell r="C424" t="str">
            <v>Règle plate 30 cm</v>
          </cell>
          <cell r="D424" t="str">
            <v>U</v>
          </cell>
          <cell r="Q424" t="str">
            <v>2-BUR</v>
          </cell>
        </row>
        <row r="425">
          <cell r="B425" t="str">
            <v>8-SCGM</v>
          </cell>
          <cell r="C425" t="str">
            <v>Scotch GM</v>
          </cell>
          <cell r="D425" t="str">
            <v>U</v>
          </cell>
          <cell r="Q425" t="str">
            <v>2-BUR</v>
          </cell>
        </row>
        <row r="426">
          <cell r="B426" t="str">
            <v>8-SCMM</v>
          </cell>
          <cell r="C426" t="str">
            <v>Scotch MM</v>
          </cell>
          <cell r="D426" t="str">
            <v>U</v>
          </cell>
          <cell r="Q426" t="str">
            <v>2-BUR</v>
          </cell>
        </row>
        <row r="427">
          <cell r="B427" t="str">
            <v>8-SCPM</v>
          </cell>
          <cell r="C427" t="str">
            <v>Scotch PM</v>
          </cell>
          <cell r="D427" t="str">
            <v>U</v>
          </cell>
          <cell r="Q427" t="str">
            <v>2-BUR</v>
          </cell>
        </row>
        <row r="428">
          <cell r="B428" t="str">
            <v>8-TA28</v>
          </cell>
          <cell r="C428" t="str">
            <v>Trombones Argentés 28 mm / 100 u</v>
          </cell>
          <cell r="D428" t="str">
            <v>U</v>
          </cell>
          <cell r="Q428" t="str">
            <v>2-BUR</v>
          </cell>
        </row>
        <row r="429">
          <cell r="B429" t="str">
            <v>8-TA31</v>
          </cell>
          <cell r="C429" t="str">
            <v>Trombones Argentés 31 mm / 100 u</v>
          </cell>
          <cell r="D429" t="str">
            <v>U</v>
          </cell>
          <cell r="Q429" t="str">
            <v>2-BUR</v>
          </cell>
        </row>
        <row r="430">
          <cell r="B430" t="str">
            <v>8-TA50</v>
          </cell>
          <cell r="C430" t="str">
            <v>Trombones Argentés 50 mm / 100 U</v>
          </cell>
          <cell r="D430" t="str">
            <v>U</v>
          </cell>
          <cell r="Q430" t="str">
            <v>2-BUR</v>
          </cell>
        </row>
        <row r="431">
          <cell r="B431" t="str">
            <v>8-TCM1</v>
          </cell>
          <cell r="C431" t="str">
            <v>Taille crayon métal 1 trou</v>
          </cell>
          <cell r="D431" t="str">
            <v>U</v>
          </cell>
          <cell r="Q431" t="str">
            <v>2-BUR</v>
          </cell>
        </row>
        <row r="432">
          <cell r="B432" t="str">
            <v>8-TCM2</v>
          </cell>
          <cell r="C432" t="str">
            <v>Taille crayon métal 2 trous</v>
          </cell>
          <cell r="D432" t="str">
            <v>U</v>
          </cell>
          <cell r="Q432" t="str">
            <v>2-BUR</v>
          </cell>
        </row>
        <row r="433">
          <cell r="B433" t="str">
            <v>8-TCPS</v>
          </cell>
          <cell r="C433" t="str">
            <v xml:space="preserve">Taille crayon plastic </v>
          </cell>
          <cell r="D433" t="str">
            <v>U</v>
          </cell>
          <cell r="Q433" t="str">
            <v>2-BUR</v>
          </cell>
        </row>
        <row r="434">
          <cell r="B434" t="str">
            <v>8-TGT31</v>
          </cell>
          <cell r="C434" t="str">
            <v>Trombones galva. triangle 31 mm / 100 u</v>
          </cell>
          <cell r="D434" t="str">
            <v>U</v>
          </cell>
          <cell r="Q434" t="str">
            <v>2-BUR</v>
          </cell>
        </row>
        <row r="437">
          <cell r="B437" t="str">
            <v>Code</v>
          </cell>
          <cell r="C437" t="str">
            <v>Désignation Article</v>
          </cell>
          <cell r="D437" t="str">
            <v>Unité</v>
          </cell>
          <cell r="Q437" t="str">
            <v>Famille</v>
          </cell>
        </row>
        <row r="438">
          <cell r="C438" t="str">
            <v>3-DOCUMENTATION</v>
          </cell>
        </row>
        <row r="439">
          <cell r="C439" t="str">
            <v>31-AMENHIS</v>
          </cell>
        </row>
        <row r="440">
          <cell r="B440" t="str">
            <v>9-40T1</v>
          </cell>
          <cell r="C440" t="str">
            <v>Doc. 40 Ans d'Architecture T1</v>
          </cell>
          <cell r="D440" t="str">
            <v>U</v>
          </cell>
          <cell r="Q440" t="str">
            <v>3-DOC</v>
          </cell>
        </row>
        <row r="441">
          <cell r="B441" t="str">
            <v>9-AMN2</v>
          </cell>
          <cell r="C441" t="str">
            <v>Doc. Revue "Amenhis" 200</v>
          </cell>
          <cell r="D441" t="str">
            <v>U</v>
          </cell>
          <cell r="Q441" t="str">
            <v>3-DOC</v>
          </cell>
        </row>
        <row r="442">
          <cell r="B442" t="str">
            <v>9-AMN3</v>
          </cell>
          <cell r="C442" t="str">
            <v>Doc. Revue "Amenhis" 300</v>
          </cell>
          <cell r="D442" t="str">
            <v>U</v>
          </cell>
          <cell r="Q442" t="str">
            <v>3-DOC</v>
          </cell>
        </row>
        <row r="443">
          <cell r="B443" t="str">
            <v>9-AMN4</v>
          </cell>
          <cell r="C443" t="str">
            <v>Doc. Revue "Amenhis" 400</v>
          </cell>
          <cell r="D443" t="str">
            <v>U</v>
          </cell>
          <cell r="Q443" t="str">
            <v>3-DOC</v>
          </cell>
        </row>
        <row r="444">
          <cell r="B444" t="str">
            <v>9-AMN5</v>
          </cell>
          <cell r="C444" t="str">
            <v>Doc. Revue "Amenhis" 500</v>
          </cell>
          <cell r="D444" t="str">
            <v>U</v>
          </cell>
          <cell r="Q444" t="str">
            <v>3-DOC</v>
          </cell>
        </row>
        <row r="445">
          <cell r="B445" t="str">
            <v>9-CRO</v>
          </cell>
          <cell r="C445" t="str">
            <v>Doc. Croquis d'architecte</v>
          </cell>
          <cell r="D445" t="str">
            <v>U</v>
          </cell>
          <cell r="Q445" t="str">
            <v>3-DOC</v>
          </cell>
        </row>
        <row r="446">
          <cell r="B446" t="str">
            <v>9-FW</v>
          </cell>
          <cell r="C446" t="str">
            <v>Doc. Falling Water</v>
          </cell>
          <cell r="D446" t="str">
            <v>U</v>
          </cell>
          <cell r="Q446" t="str">
            <v>3-DOC</v>
          </cell>
        </row>
        <row r="447">
          <cell r="B447" t="str">
            <v>9-ILAR</v>
          </cell>
          <cell r="C447" t="str">
            <v>Doc. Illustrator Architectura</v>
          </cell>
          <cell r="D447" t="str">
            <v>U</v>
          </cell>
          <cell r="Q447" t="str">
            <v>3-DOC</v>
          </cell>
        </row>
        <row r="448">
          <cell r="B448" t="str">
            <v>9-LOC</v>
          </cell>
          <cell r="C448" t="str">
            <v>Doc. Logements collectifs</v>
          </cell>
          <cell r="D448" t="str">
            <v>U</v>
          </cell>
          <cell r="Q448" t="str">
            <v>3-DOC</v>
          </cell>
        </row>
        <row r="449">
          <cell r="B449" t="str">
            <v>9-LPM</v>
          </cell>
          <cell r="C449" t="str">
            <v>Doc. Les Petites Maisons</v>
          </cell>
          <cell r="D449" t="str">
            <v>U</v>
          </cell>
          <cell r="Q449" t="str">
            <v>3-DOC</v>
          </cell>
        </row>
        <row r="450">
          <cell r="B450" t="str">
            <v>9-MSI</v>
          </cell>
          <cell r="C450" t="str">
            <v>Doc. Maisons individuelles</v>
          </cell>
          <cell r="D450" t="str">
            <v>U</v>
          </cell>
          <cell r="Q450" t="str">
            <v>3-DOC</v>
          </cell>
        </row>
        <row r="451">
          <cell r="B451" t="str">
            <v>9-PPRO</v>
          </cell>
          <cell r="C451" t="str">
            <v>Doc. Profession Promoteur immobilier</v>
          </cell>
          <cell r="D451" t="str">
            <v>U</v>
          </cell>
          <cell r="Q451" t="str">
            <v>3-DOC</v>
          </cell>
        </row>
        <row r="452">
          <cell r="B452" t="str">
            <v>9-PRO</v>
          </cell>
          <cell r="C452" t="str">
            <v>Doc. Guide de la Promotion immobilière</v>
          </cell>
          <cell r="D452" t="str">
            <v>U</v>
          </cell>
          <cell r="Q452" t="str">
            <v>3-DOC</v>
          </cell>
        </row>
        <row r="453">
          <cell r="B453" t="str">
            <v>9-R2B</v>
          </cell>
          <cell r="C453" t="str">
            <v>Doc. Résidence des 2 bassins</v>
          </cell>
          <cell r="D453" t="str">
            <v>U</v>
          </cell>
          <cell r="Q453" t="str">
            <v>3-DOC</v>
          </cell>
        </row>
        <row r="454">
          <cell r="C454" t="str">
            <v>32-VIES DE VILLES</v>
          </cell>
        </row>
        <row r="455">
          <cell r="B455" t="str">
            <v>9-COM</v>
          </cell>
          <cell r="C455" t="str">
            <v>Doc. Alger et ses communes</v>
          </cell>
          <cell r="D455" t="str">
            <v>U</v>
          </cell>
          <cell r="Q455" t="str">
            <v>3-DOC</v>
          </cell>
        </row>
        <row r="456">
          <cell r="B456" t="str">
            <v>9-JAR</v>
          </cell>
          <cell r="C456" t="str">
            <v>Doc. L'art des jardins</v>
          </cell>
          <cell r="D456" t="str">
            <v>U</v>
          </cell>
          <cell r="Q456" t="str">
            <v>3-DOC</v>
          </cell>
        </row>
        <row r="457">
          <cell r="B457" t="str">
            <v>9-MRH</v>
          </cell>
          <cell r="C457" t="str">
            <v>Doc. Méthode de réhabilitation</v>
          </cell>
          <cell r="D457" t="str">
            <v>U</v>
          </cell>
          <cell r="Q457" t="str">
            <v>3-DOC</v>
          </cell>
        </row>
        <row r="458">
          <cell r="B458" t="str">
            <v>9-PRB</v>
          </cell>
          <cell r="C458" t="str">
            <v>Doc. Guide de prescriptions bâtiment "Prescriptor"</v>
          </cell>
          <cell r="D458" t="str">
            <v>U</v>
          </cell>
          <cell r="Q458" t="str">
            <v>3-DOC</v>
          </cell>
        </row>
        <row r="459">
          <cell r="B459" t="str">
            <v>9-PRN</v>
          </cell>
          <cell r="C459" t="str">
            <v>Doc. "Prescriptor" Nouvelle Edition</v>
          </cell>
          <cell r="D459" t="str">
            <v>U</v>
          </cell>
          <cell r="Q459" t="str">
            <v>3-DOC</v>
          </cell>
        </row>
        <row r="460">
          <cell r="B460" t="str">
            <v>9-RDL</v>
          </cell>
          <cell r="C460" t="str">
            <v>Recueil thématique des lois</v>
          </cell>
        </row>
        <row r="461">
          <cell r="B461" t="str">
            <v>9-URB</v>
          </cell>
          <cell r="C461" t="str">
            <v>Doc. L'Urbanisme en Algérie</v>
          </cell>
          <cell r="D461" t="str">
            <v>U</v>
          </cell>
          <cell r="Q461" t="str">
            <v>3-DOC</v>
          </cell>
        </row>
        <row r="462">
          <cell r="B462" t="str">
            <v>9-VDV-1-20</v>
          </cell>
          <cell r="C462" t="str">
            <v>Doc. Revue "Vies de Villes" N° 1-20</v>
          </cell>
          <cell r="D462" t="str">
            <v>U</v>
          </cell>
          <cell r="Q462" t="str">
            <v>3-DOC</v>
          </cell>
        </row>
        <row r="463">
          <cell r="B463" t="str">
            <v>9-VDV-21-25</v>
          </cell>
          <cell r="C463" t="str">
            <v>Doc. Revue "Vies de Villes" N° 21-25</v>
          </cell>
          <cell r="D463" t="str">
            <v>U</v>
          </cell>
          <cell r="Q463" t="str">
            <v>3-DOC</v>
          </cell>
        </row>
        <row r="464">
          <cell r="B464" t="str">
            <v>9-VDV-HS</v>
          </cell>
          <cell r="C464" t="str">
            <v>Doc. Revue "Vies de Villes" N° HS</v>
          </cell>
          <cell r="D464" t="str">
            <v>U</v>
          </cell>
          <cell r="Q464" t="str">
            <v>3-DOC</v>
          </cell>
        </row>
        <row r="467">
          <cell r="B467" t="str">
            <v>Code</v>
          </cell>
          <cell r="C467" t="str">
            <v>Désignation Article</v>
          </cell>
          <cell r="D467" t="str">
            <v>Unité</v>
          </cell>
          <cell r="Q467" t="str">
            <v>Famille</v>
          </cell>
        </row>
        <row r="468">
          <cell r="C468" t="str">
            <v>4-CHARGES</v>
          </cell>
        </row>
        <row r="469">
          <cell r="C469" t="str">
            <v>41-CONSOMMABLES</v>
          </cell>
        </row>
        <row r="470">
          <cell r="B470" t="str">
            <v>0-IPFCB</v>
          </cell>
          <cell r="C470" t="str">
            <v>Canon IPF / Cartouche Black 102BK 130 ml</v>
          </cell>
          <cell r="D470" t="str">
            <v>U</v>
          </cell>
          <cell r="Q470" t="str">
            <v>4-CSM</v>
          </cell>
        </row>
        <row r="471">
          <cell r="B471" t="str">
            <v>0-IPFCC</v>
          </cell>
          <cell r="C471" t="str">
            <v>Canon IPF / Cartouche Cyan 102C 130 ml</v>
          </cell>
          <cell r="D471" t="str">
            <v>U</v>
          </cell>
          <cell r="Q471" t="str">
            <v>4-CSM</v>
          </cell>
        </row>
        <row r="472">
          <cell r="B472" t="str">
            <v>0-IPFCM</v>
          </cell>
          <cell r="C472" t="str">
            <v>Canon IPF / Cartouche Magenta 102C 130 ml</v>
          </cell>
          <cell r="D472" t="str">
            <v>U</v>
          </cell>
          <cell r="Q472" t="str">
            <v>4-CSM</v>
          </cell>
        </row>
        <row r="473">
          <cell r="B473" t="str">
            <v>0-IPFCBK</v>
          </cell>
          <cell r="C473" t="str">
            <v>Canon IPF / Cartouche Mate 102MBK 130 ml</v>
          </cell>
          <cell r="D473" t="str">
            <v>U</v>
          </cell>
          <cell r="Q473" t="str">
            <v>4-CSM</v>
          </cell>
        </row>
        <row r="474">
          <cell r="B474" t="str">
            <v>0-IPFCY</v>
          </cell>
          <cell r="C474" t="str">
            <v>Canon IPF / Cartouche Yellow 102C 130 ml</v>
          </cell>
          <cell r="D474" t="str">
            <v>U</v>
          </cell>
          <cell r="Q474" t="str">
            <v>4-CSM</v>
          </cell>
        </row>
        <row r="475">
          <cell r="B475" t="str">
            <v>0-3323BB</v>
          </cell>
          <cell r="C475" t="str">
            <v>Canon IRC3323 / Tambour Black</v>
          </cell>
          <cell r="D475" t="str">
            <v>U</v>
          </cell>
          <cell r="Q475" t="str">
            <v>4-CSM</v>
          </cell>
        </row>
        <row r="476">
          <cell r="B476" t="str">
            <v>0-3323BC</v>
          </cell>
          <cell r="C476" t="str">
            <v>Canon IRC3323 / Tambour Cyan</v>
          </cell>
          <cell r="D476" t="str">
            <v>U</v>
          </cell>
          <cell r="Q476" t="str">
            <v>4-CSM</v>
          </cell>
        </row>
        <row r="477">
          <cell r="B477" t="str">
            <v>0-3323BM</v>
          </cell>
          <cell r="C477" t="str">
            <v>Canon IRC3323 / Tambour Magenta</v>
          </cell>
          <cell r="D477" t="str">
            <v>U</v>
          </cell>
          <cell r="Q477" t="str">
            <v>4-CSM</v>
          </cell>
        </row>
        <row r="478">
          <cell r="B478" t="str">
            <v>0-3323BY</v>
          </cell>
          <cell r="C478" t="str">
            <v>Canon IRC3323 / Tambour Yellow</v>
          </cell>
          <cell r="D478" t="str">
            <v>U</v>
          </cell>
          <cell r="Q478" t="str">
            <v>4-CSM</v>
          </cell>
        </row>
        <row r="479">
          <cell r="B479" t="str">
            <v>0-DVC</v>
          </cell>
          <cell r="C479" t="str">
            <v>Canon IRC / Divers Consommables</v>
          </cell>
          <cell r="D479" t="str">
            <v>U</v>
          </cell>
          <cell r="Q479" t="str">
            <v>4-CSM</v>
          </cell>
        </row>
        <row r="480">
          <cell r="B480" t="str">
            <v>0-7260B</v>
          </cell>
          <cell r="C480" t="str">
            <v>Canon IRC7260 / Toner Black C-EXV 45</v>
          </cell>
          <cell r="D480" t="str">
            <v>U</v>
          </cell>
          <cell r="Q480" t="str">
            <v>4-CSM</v>
          </cell>
        </row>
        <row r="481">
          <cell r="B481" t="str">
            <v>0-7260C</v>
          </cell>
          <cell r="C481" t="str">
            <v>Canon IRC7260 / Toner Cyan C-EXV 45</v>
          </cell>
          <cell r="D481" t="str">
            <v>U</v>
          </cell>
          <cell r="Q481" t="str">
            <v>4-CSM</v>
          </cell>
        </row>
        <row r="482">
          <cell r="B482" t="str">
            <v>0-7260M</v>
          </cell>
          <cell r="C482" t="str">
            <v>Canon IRC7260 / Toner Magenta C-EXV 45</v>
          </cell>
          <cell r="D482" t="str">
            <v>U</v>
          </cell>
          <cell r="Q482" t="str">
            <v>4-CSM</v>
          </cell>
        </row>
        <row r="483">
          <cell r="B483" t="str">
            <v>0-7260Y</v>
          </cell>
          <cell r="C483" t="str">
            <v>Canon IRC7260 / Toner Yellow C-EXV 45</v>
          </cell>
          <cell r="D483" t="str">
            <v>U</v>
          </cell>
          <cell r="Q483" t="str">
            <v>4-CSM</v>
          </cell>
        </row>
        <row r="484">
          <cell r="B484" t="str">
            <v>0-IPF91G</v>
          </cell>
          <cell r="C484" t="str">
            <v>Canon IPF 9100 / Cartouche Green PFI-301 G 330 ml</v>
          </cell>
          <cell r="D484" t="str">
            <v>U</v>
          </cell>
          <cell r="Q484" t="str">
            <v>4-CSM</v>
          </cell>
        </row>
        <row r="485">
          <cell r="B485" t="str">
            <v>0-IPF91MBK</v>
          </cell>
          <cell r="C485" t="str">
            <v>Canon IPF 9100 / Cartouche Matt Black PFI-301 B 330 ml</v>
          </cell>
          <cell r="D485" t="str">
            <v>U</v>
          </cell>
          <cell r="Q485" t="str">
            <v>4-CSM</v>
          </cell>
        </row>
        <row r="486">
          <cell r="B486" t="str">
            <v>0-IPF91Y</v>
          </cell>
          <cell r="C486" t="str">
            <v>Canon IPF 9100 / Cartouche Yellow PFI-301 Y 330 ml</v>
          </cell>
          <cell r="D486" t="str">
            <v>U</v>
          </cell>
          <cell r="Q486" t="str">
            <v>4-CSM</v>
          </cell>
        </row>
        <row r="487">
          <cell r="B487" t="str">
            <v>0-731N</v>
          </cell>
          <cell r="C487" t="str">
            <v>Canon MF8280 / Toner 731-BK</v>
          </cell>
          <cell r="D487" t="str">
            <v>U</v>
          </cell>
          <cell r="Q487" t="str">
            <v>4-CSM</v>
          </cell>
        </row>
        <row r="488">
          <cell r="B488" t="str">
            <v>0-7260T</v>
          </cell>
          <cell r="C488" t="str">
            <v>Canon IRC7260 / Tambour</v>
          </cell>
          <cell r="D488" t="str">
            <v>U</v>
          </cell>
          <cell r="Q488" t="str">
            <v>4-CSM</v>
          </cell>
        </row>
        <row r="489">
          <cell r="B489" t="str">
            <v>0-TDSD</v>
          </cell>
          <cell r="C489" t="str">
            <v>Océ TDS / Développeur</v>
          </cell>
          <cell r="D489" t="str">
            <v>U</v>
          </cell>
          <cell r="Q489" t="str">
            <v>4-CSM</v>
          </cell>
        </row>
        <row r="490">
          <cell r="B490" t="str">
            <v>0-TDSR</v>
          </cell>
          <cell r="C490" t="str">
            <v>Océ TDS / Raclette</v>
          </cell>
          <cell r="D490" t="str">
            <v>U</v>
          </cell>
          <cell r="Q490" t="str">
            <v>4-CSM</v>
          </cell>
        </row>
        <row r="491">
          <cell r="B491" t="str">
            <v>0-TDST</v>
          </cell>
          <cell r="C491" t="str">
            <v>Océ TDS / Toner B5 Station (02 bouteilles)</v>
          </cell>
          <cell r="D491" t="str">
            <v>U</v>
          </cell>
          <cell r="Q491" t="str">
            <v>4-CSM</v>
          </cell>
        </row>
        <row r="492">
          <cell r="B492" t="str">
            <v>0-PWT</v>
          </cell>
          <cell r="C492" t="str">
            <v>Océ TDS / Toner Station (02 bouteilles)</v>
          </cell>
          <cell r="D492" t="str">
            <v>U</v>
          </cell>
          <cell r="Q492" t="str">
            <v>4-CSM</v>
          </cell>
        </row>
        <row r="493">
          <cell r="B493" t="str">
            <v>0-REP1</v>
          </cell>
          <cell r="C493" t="str">
            <v>Recharge extincteur à poudre de 1 Kg</v>
          </cell>
          <cell r="D493" t="str">
            <v>U</v>
          </cell>
          <cell r="Q493" t="str">
            <v>4-CSM</v>
          </cell>
        </row>
        <row r="494">
          <cell r="B494" t="str">
            <v>0-REP6</v>
          </cell>
          <cell r="C494" t="str">
            <v>Recharge extincteur à poudre de 6 Kgs</v>
          </cell>
          <cell r="D494" t="str">
            <v>U</v>
          </cell>
          <cell r="Q494" t="str">
            <v>4-CSM</v>
          </cell>
        </row>
        <row r="495">
          <cell r="B495" t="str">
            <v>0-REP10</v>
          </cell>
          <cell r="C495" t="str">
            <v>Recharge extincteur à poudre de 10 Kgs</v>
          </cell>
          <cell r="D495" t="str">
            <v>U</v>
          </cell>
          <cell r="Q495" t="str">
            <v>4-CSM</v>
          </cell>
        </row>
        <row r="496">
          <cell r="B496" t="str">
            <v>0-REC2</v>
          </cell>
          <cell r="C496" t="str">
            <v>Recharge extincteur CO2 de 2 Kgs</v>
          </cell>
          <cell r="D496" t="str">
            <v>U</v>
          </cell>
          <cell r="Q496" t="str">
            <v>4-CSM</v>
          </cell>
        </row>
        <row r="497">
          <cell r="B497" t="str">
            <v>0-PPS</v>
          </cell>
          <cell r="C497" t="str">
            <v>Papier photo selphy</v>
          </cell>
          <cell r="D497" t="str">
            <v>U</v>
          </cell>
          <cell r="Q497" t="str">
            <v>4-CSM</v>
          </cell>
        </row>
        <row r="498">
          <cell r="C498" t="str">
            <v>42-SERVICES</v>
          </cell>
        </row>
        <row r="499">
          <cell r="B499" t="str">
            <v>AT</v>
          </cell>
          <cell r="C499" t="str">
            <v>Assistance Technique</v>
          </cell>
          <cell r="D499" t="str">
            <v>Mois</v>
          </cell>
          <cell r="Q499" t="str">
            <v>4-SER</v>
          </cell>
        </row>
        <row r="500">
          <cell r="B500" t="str">
            <v>ASCN</v>
          </cell>
          <cell r="C500" t="str">
            <v>Assurance Catastrophe Naturelle</v>
          </cell>
          <cell r="D500" t="str">
            <v>U</v>
          </cell>
          <cell r="Q500" t="str">
            <v>4-SER</v>
          </cell>
        </row>
        <row r="501">
          <cell r="B501" t="str">
            <v>ASMP</v>
          </cell>
          <cell r="C501" t="str">
            <v>Assurance Multirisque Professionnel</v>
          </cell>
          <cell r="D501" t="str">
            <v>U</v>
          </cell>
          <cell r="Q501" t="str">
            <v>4-SER</v>
          </cell>
        </row>
        <row r="502">
          <cell r="B502" t="str">
            <v>ASV</v>
          </cell>
          <cell r="C502" t="str">
            <v>Assurance Véhicule</v>
          </cell>
          <cell r="D502" t="str">
            <v>U</v>
          </cell>
          <cell r="Q502" t="str">
            <v>4-SER</v>
          </cell>
        </row>
        <row r="503">
          <cell r="B503" t="str">
            <v>CT</v>
          </cell>
          <cell r="C503" t="str">
            <v>Comptabilité</v>
          </cell>
          <cell r="D503" t="str">
            <v>U</v>
          </cell>
          <cell r="Q503" t="str">
            <v>4-SER</v>
          </cell>
        </row>
        <row r="504">
          <cell r="B504" t="str">
            <v>TF</v>
          </cell>
          <cell r="C504" t="str">
            <v>Téléphone Fixe</v>
          </cell>
          <cell r="D504" t="str">
            <v>U</v>
          </cell>
          <cell r="Q504" t="str">
            <v>4-SER</v>
          </cell>
        </row>
        <row r="505">
          <cell r="B505" t="str">
            <v>TM</v>
          </cell>
          <cell r="C505" t="str">
            <v>Téléphone Mobile</v>
          </cell>
          <cell r="D505" t="str">
            <v>U</v>
          </cell>
          <cell r="Q505" t="str">
            <v>4-SER</v>
          </cell>
        </row>
        <row r="506">
          <cell r="B506" t="str">
            <v>TRS</v>
          </cell>
          <cell r="C506" t="str">
            <v>Transport</v>
          </cell>
          <cell r="D506" t="str">
            <v>U</v>
          </cell>
          <cell r="Q506" t="str">
            <v>4-SER</v>
          </cell>
        </row>
        <row r="507">
          <cell r="B507" t="str">
            <v>CE</v>
          </cell>
          <cell r="C507" t="str">
            <v>Courrier Express</v>
          </cell>
          <cell r="D507" t="str">
            <v>U</v>
          </cell>
          <cell r="Q507" t="str">
            <v>4-SER</v>
          </cell>
        </row>
        <row r="508">
          <cell r="B508" t="str">
            <v>TGI</v>
          </cell>
          <cell r="C508" t="str">
            <v>Travaux graphiques et impressions</v>
          </cell>
          <cell r="D508" t="str">
            <v>U</v>
          </cell>
          <cell r="Q508" t="str">
            <v>4-SER</v>
          </cell>
        </row>
        <row r="509">
          <cell r="B509" t="str">
            <v>MDM</v>
          </cell>
          <cell r="C509" t="str">
            <v>Main d'œuvre maintenance</v>
          </cell>
          <cell r="D509" t="str">
            <v>U</v>
          </cell>
          <cell r="Q509" t="str">
            <v>4-CSM</v>
          </cell>
        </row>
        <row r="510">
          <cell r="B510" t="str">
            <v>DVSR</v>
          </cell>
          <cell r="C510" t="str">
            <v>Divers Services</v>
          </cell>
          <cell r="D510" t="str">
            <v>U</v>
          </cell>
          <cell r="Q510" t="str">
            <v>4-CSM</v>
          </cell>
        </row>
        <row r="511">
          <cell r="C511" t="str">
            <v>43-EQUIPEMENTS</v>
          </cell>
        </row>
        <row r="512">
          <cell r="B512" t="str">
            <v>IPS</v>
          </cell>
          <cell r="C512" t="str">
            <v>Imprimante photo Selphy</v>
          </cell>
          <cell r="D512" t="str">
            <v>U</v>
          </cell>
          <cell r="Q512" t="str">
            <v>4-EQU</v>
          </cell>
        </row>
        <row r="532">
          <cell r="Q532">
            <v>1.19</v>
          </cell>
        </row>
        <row r="533">
          <cell r="Q533">
            <v>1.19</v>
          </cell>
        </row>
        <row r="534">
          <cell r="Q534">
            <v>1.19</v>
          </cell>
        </row>
        <row r="535">
          <cell r="Q535">
            <v>1.19</v>
          </cell>
        </row>
        <row r="536">
          <cell r="Q536">
            <v>1.19</v>
          </cell>
        </row>
        <row r="537">
          <cell r="Q537">
            <v>1.19</v>
          </cell>
        </row>
        <row r="538">
          <cell r="Q538">
            <v>1.19</v>
          </cell>
        </row>
        <row r="539">
          <cell r="Q539">
            <v>1.19</v>
          </cell>
        </row>
        <row r="540">
          <cell r="Q540">
            <v>1.19</v>
          </cell>
        </row>
        <row r="544">
          <cell r="Q544">
            <v>1.19</v>
          </cell>
        </row>
        <row r="545">
          <cell r="Q545">
            <v>1.19</v>
          </cell>
        </row>
        <row r="546">
          <cell r="Q546">
            <v>1.19</v>
          </cell>
        </row>
        <row r="547">
          <cell r="Q547">
            <v>1.19</v>
          </cell>
        </row>
        <row r="548">
          <cell r="Q548">
            <v>1.19</v>
          </cell>
        </row>
        <row r="549">
          <cell r="Q549">
            <v>1.19</v>
          </cell>
        </row>
        <row r="550">
          <cell r="Q550">
            <v>1.19</v>
          </cell>
        </row>
        <row r="555">
          <cell r="Q555">
            <v>1.19</v>
          </cell>
        </row>
        <row r="556">
          <cell r="Q556">
            <v>1.19</v>
          </cell>
        </row>
        <row r="557">
          <cell r="Q557">
            <v>1.19</v>
          </cell>
        </row>
        <row r="558">
          <cell r="Q558">
            <v>1.19</v>
          </cell>
        </row>
        <row r="559">
          <cell r="Q559">
            <v>1.19</v>
          </cell>
        </row>
        <row r="560">
          <cell r="Q560">
            <v>1.19</v>
          </cell>
        </row>
        <row r="561">
          <cell r="Q561">
            <v>1.19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ables/table1.xml><?xml version="1.0" encoding="utf-8"?>
<table xmlns="http://schemas.openxmlformats.org/spreadsheetml/2006/main" id="1" name="VTS" displayName="VTS" ref="A4:M16" totalsRowShown="0" headerRowDxfId="47" dataDxfId="46" headerRowBorderDxfId="45">
  <autoFilter ref="A4:M16"/>
  <sortState ref="A5:Z2015">
    <sortCondition ref="H4:H982"/>
  </sortState>
  <tableColumns count="13">
    <tableColumn id="1" name="N° Ordre" dataDxfId="44">
      <calculatedColumnFormula>IF(ISNA(INDEX([1]VTR!$A$5:$A$200,MATCH([1]VTS!D5,[1]VTR!$D$5:$D$200,0))),"",INDEX([1]VTR!$A$5:$A$200,MATCH([1]VTS!D5,[1]VTR!$D$5:$D$200,0)))</calculatedColumnFormula>
    </tableColumn>
    <tableColumn id="24" name="Mois" dataDxfId="43"/>
    <tableColumn id="2" name="Date" dataDxfId="42"/>
    <tableColumn id="3" name="N°  Facture" dataDxfId="41"/>
    <tableColumn id="22" name="N° Facture" dataDxfId="40"/>
    <tableColumn id="4" name="Client                                                     Code barre Produit" dataDxfId="39"/>
    <tableColumn id="26" name="Réf. Article" dataDxfId="21">
      <calculatedColumnFormula>IF(ISNA(INDEX([1]ART!$Q:$Q,MATCH(I5,[1]ART!$B:$B,0))),"",INDEX([1]ART!$Q:$Q,MATCH(I5,[1]ART!$B:$B,0)))</calculatedColumnFormula>
    </tableColumn>
    <tableColumn id="25" name="N° Art." dataDxfId="20"/>
    <tableColumn id="5" name="Code Article" dataDxfId="38"/>
    <tableColumn id="6" name="Désignation Article" dataDxfId="37">
      <calculatedColumnFormula>IF(ISNA(INDEX([1]ART!C$349:C$516,MATCH([1]VTS!I5,[1]ART!$A$349:$A$516,0))),"",INDEX([1]ART!C$349:C$516,MATCH([1]VTS!I5,[1]ART!$A$349:$A$516,0)))</calculatedColumnFormula>
    </tableColumn>
    <tableColumn id="7" name="Unité" dataDxfId="36">
      <calculatedColumnFormula>IF(ISNA(INDEX([1]ART!$D:$D,MATCH(I5,[1]ART!$B:$B,0))),"",INDEX([1]ART!$D:$D,MATCH(I5,[1]ART!$B:$B,0)))</calculatedColumnFormula>
    </tableColumn>
    <tableColumn id="8" name="Quantité" dataDxfId="35"/>
    <tableColumn id="9" name="Prix HT Comptoir" dataDxfId="3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ART_PRS" displayName="ART_PRS" ref="A4:Y26" totalsRowShown="0" headerRowDxfId="33" dataDxfId="32" headerRowBorderDxfId="30" tableBorderDxfId="31" totalsRowBorderDxfId="29">
  <autoFilter ref="A4:Y26"/>
  <sortState ref="A5:Y172">
    <sortCondition ref="A4:A172"/>
  </sortState>
  <tableColumns count="25">
    <tableColumn id="1" name="N° Ordre" dataDxfId="28"/>
    <tableColumn id="20" name="Code" dataDxfId="27"/>
    <tableColumn id="2" name="Désignation Article" dataDxfId="26"/>
    <tableColumn id="3" name="Unité" dataDxfId="25"/>
    <tableColumn id="4" name="Prix HT Comptoir" dataDxfId="24"/>
    <tableColumn id="12" name="Prix HT Convention" dataDxfId="23">
      <calculatedColumnFormula>ART_PRS[[#This Row],[Prix HT Comptoir]]*0.9</calculatedColumnFormula>
    </tableColumn>
    <tableColumn id="11" name="Prix HT Spécial" dataDxfId="22">
      <calculatedColumnFormula>ART_PRS[[#This Row],[Prix HT Comptoir]]*0.8</calculatedColumnFormula>
    </tableColumn>
    <tableColumn id="5" name="TVA" dataDxfId="19"/>
    <tableColumn id="18" name="Prix TTC Comptoir" dataDxfId="18">
      <calculatedColumnFormula>ART_PRS[[#This Row],[Prix HT Comptoir]]*1.09</calculatedColumnFormula>
    </tableColumn>
    <tableColumn id="19" name="Prix TTC Convention" dataDxfId="17">
      <calculatedColumnFormula>#REF!</calculatedColumnFormula>
    </tableColumn>
    <tableColumn id="22" name="Prix TTC Spécial " dataDxfId="16">
      <calculatedColumnFormula>V5*1.19</calculatedColumnFormula>
    </tableColumn>
    <tableColumn id="24" name="Fournisseur" dataDxfId="15"/>
    <tableColumn id="7" name="N° Code Barre Réf. Article" dataDxfId="14"/>
    <tableColumn id="21" name="Prix HT Achat" dataDxfId="13"/>
    <tableColumn id="23" name="Coef. Vente" dataDxfId="12">
      <calculatedColumnFormula>IF(N5&gt;0.1,2)+IF(N5&gt;10,-0.1)+IF(N5&gt;50,-0.1)+IF(N5&gt;100,-0.1)+IF(N5&gt;500,-0.1)+IF(N5&gt;750,-0.1)+IF(N5&gt;1000,-0.1)+IF(N5&gt;2500,-0.1)+IF(N5&gt;5000,-0.05)</calculatedColumnFormula>
    </tableColumn>
    <tableColumn id="6" name="Prix HT Vente" dataDxfId="11"/>
    <tableColumn id="8" name="Famille" dataDxfId="10"/>
    <tableColumn id="9" name="Sous Famille" dataDxfId="9"/>
    <tableColumn id="15" name="Inventaire 31-12-17" dataDxfId="8" dataCellStyle="Milliers"/>
    <tableColumn id="16" name="Achat" dataDxfId="7" dataCellStyle="Milliers"/>
    <tableColumn id="14" name="Vente" dataDxfId="6" dataCellStyle="Milliers">
      <calculatedColumnFormula>SUMIFS([1]VTS!$L:$L,[1]VTS!$I:$I,$B:$B)</calculatedColumnFormula>
    </tableColumn>
    <tableColumn id="13" name="Stock" dataDxfId="5">
      <calculatedColumnFormula>ART_PRS[[#This Row],[Inventaire 31-12-17]]+ART_PRS[[#This Row],[Achat]]-ART_PRS[[#This Row],[Vente]]</calculatedColumnFormula>
    </tableColumn>
    <tableColumn id="17" name="Prix Unité HT Moyen" dataDxfId="4">
      <calculatedColumnFormula>IFERROR(AVERAGEIFS([1]VTS!$M:$M,[1]VTS!$I:$I,[1]ART!$B:$B),"")</calculatedColumnFormula>
    </tableColumn>
    <tableColumn id="10" name="Montant HT Vente" dataDxfId="3">
      <calculatedColumnFormula>IFERROR(ART_PRS[[#This Row],[Vente]]*ART_PRS[[#This Row],[Prix Unité HT Moyen]],"")</calculatedColumnFormula>
    </tableColumn>
    <tableColumn id="25" name="Dernier Prix Achat HT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5"/>
  <sheetViews>
    <sheetView tabSelected="1" workbookViewId="0">
      <pane ySplit="4" topLeftCell="A5" activePane="bottomLeft" state="frozen"/>
      <selection pane="bottomLeft" activeCell="D27" sqref="D27"/>
    </sheetView>
  </sheetViews>
  <sheetFormatPr baseColWidth="10" defaultRowHeight="12.75" x14ac:dyDescent="0.25"/>
  <cols>
    <col min="1" max="1" width="7.85546875" style="9" customWidth="1"/>
    <col min="2" max="2" width="6.140625" style="46" customWidth="1"/>
    <col min="3" max="3" width="9.5703125" style="47" customWidth="1"/>
    <col min="4" max="4" width="9.85546875" style="48" customWidth="1"/>
    <col min="5" max="5" width="10.42578125" style="49" customWidth="1"/>
    <col min="6" max="6" width="33.85546875" style="50" customWidth="1"/>
    <col min="7" max="7" width="8.7109375" style="52" customWidth="1"/>
    <col min="8" max="8" width="6.140625" style="48" customWidth="1"/>
    <col min="9" max="9" width="11.42578125" style="53" customWidth="1"/>
    <col min="10" max="10" width="45.7109375" style="54" customWidth="1"/>
    <col min="11" max="11" width="5.7109375" style="8" customWidth="1"/>
    <col min="12" max="12" width="9.7109375" style="51" customWidth="1"/>
    <col min="13" max="13" width="11.5703125" style="8" customWidth="1"/>
    <col min="14" max="14" width="3.7109375" style="45" customWidth="1"/>
    <col min="15" max="16384" width="11.42578125" style="44"/>
  </cols>
  <sheetData>
    <row r="1" spans="1:14" s="8" customFormat="1" ht="30" customHeight="1" thickBot="1" x14ac:dyDescent="0.3">
      <c r="A1" s="1"/>
      <c r="B1" s="2" t="s">
        <v>0</v>
      </c>
      <c r="C1" s="3"/>
      <c r="D1" s="4"/>
      <c r="E1" s="5"/>
      <c r="F1" s="6"/>
      <c r="G1" s="6"/>
      <c r="H1" s="6"/>
      <c r="I1" s="6"/>
      <c r="J1" s="6"/>
      <c r="K1" s="6"/>
      <c r="L1" s="5"/>
      <c r="M1" s="7"/>
    </row>
    <row r="2" spans="1:14" s="8" customFormat="1" x14ac:dyDescent="0.25">
      <c r="A2" s="99"/>
      <c r="B2" s="100"/>
      <c r="C2" s="101"/>
      <c r="D2" s="102"/>
      <c r="E2" s="101"/>
      <c r="F2" s="101"/>
      <c r="G2" s="101"/>
      <c r="H2" s="101"/>
      <c r="I2" s="101"/>
      <c r="J2" s="101"/>
      <c r="K2" s="101"/>
      <c r="L2" s="101"/>
      <c r="M2" s="95"/>
      <c r="N2" s="10"/>
    </row>
    <row r="3" spans="1:14" s="10" customFormat="1" x14ac:dyDescent="0.25">
      <c r="A3" s="99"/>
      <c r="B3" s="100"/>
      <c r="C3" s="101"/>
      <c r="D3" s="102"/>
      <c r="E3" s="101"/>
      <c r="F3" s="101"/>
      <c r="G3" s="102"/>
      <c r="H3" s="102"/>
      <c r="I3" s="103"/>
      <c r="J3" s="101"/>
      <c r="K3" s="101"/>
      <c r="L3" s="101"/>
      <c r="M3" s="96"/>
    </row>
    <row r="4" spans="1:14" s="19" customFormat="1" ht="30.75" thickBot="1" x14ac:dyDescent="0.3">
      <c r="A4" s="11" t="s">
        <v>1</v>
      </c>
      <c r="B4" s="12" t="s">
        <v>2</v>
      </c>
      <c r="C4" s="13" t="s">
        <v>3</v>
      </c>
      <c r="D4" s="14" t="s">
        <v>4</v>
      </c>
      <c r="E4" s="15" t="s">
        <v>5</v>
      </c>
      <c r="F4" s="15" t="s">
        <v>6</v>
      </c>
      <c r="G4" s="16" t="s">
        <v>7</v>
      </c>
      <c r="H4" s="17" t="s">
        <v>8</v>
      </c>
      <c r="I4" s="15" t="s">
        <v>9</v>
      </c>
      <c r="J4" s="18" t="s">
        <v>10</v>
      </c>
      <c r="K4" s="18" t="s">
        <v>11</v>
      </c>
      <c r="L4" s="13" t="s">
        <v>12</v>
      </c>
      <c r="M4" s="65" t="s">
        <v>33</v>
      </c>
    </row>
    <row r="5" spans="1:14" s="10" customFormat="1" ht="16.5" customHeight="1" thickTop="1" x14ac:dyDescent="0.25">
      <c r="A5" s="20"/>
      <c r="B5" s="21" t="s">
        <v>13</v>
      </c>
      <c r="C5" s="22">
        <v>43102</v>
      </c>
      <c r="D5" s="23" t="str">
        <f t="shared" ref="D5:D16" si="0">IF(E5&lt;&gt;"","",IF(D4="",E4,D4))</f>
        <v/>
      </c>
      <c r="E5" s="24" t="str">
        <f>IF(C5="","","18."&amp;TEXT(B5,"00")&amp;"-"&amp;TEXT(SUMPRODUCT((LEFT(E$4:E4,5)="18."&amp;TEXT($B5,"00"))*1)+1,"00"))</f>
        <v>18.01-01</v>
      </c>
      <c r="F5" s="25" t="s">
        <v>113</v>
      </c>
      <c r="G5" s="26" t="str">
        <f>IF(ISNA(INDEX([1]ART!$Q:$Q,MATCH(I5,[1]ART!$B:$B,0))),"",INDEX([1]ART!$Q:$Q,MATCH(I5,[1]ART!$B:$B,0)))</f>
        <v/>
      </c>
      <c r="H5" s="27"/>
      <c r="I5" s="28"/>
      <c r="J5" s="29"/>
      <c r="K5" s="26" t="str">
        <f>IF(ISNA(INDEX([1]ART!$D:$D,MATCH(I5,[1]ART!$B:$B,0))),"",INDEX([1]ART!$D:$D,MATCH(I5,[1]ART!$B:$B,0)))</f>
        <v/>
      </c>
      <c r="L5" s="30"/>
      <c r="M5" s="31"/>
    </row>
    <row r="6" spans="1:14" ht="15" x14ac:dyDescent="0.25">
      <c r="A6" s="32">
        <f>IF(ISNA(INDEX([1]VTR!$A:$A,MATCH(D6,[1]VTR!$D:$D,0))),"",INDEX([1]VTR!$A:$A,MATCH(D6,[1]VTR!$D:$D,0)))</f>
        <v>1</v>
      </c>
      <c r="B6" s="33" t="str">
        <f t="shared" ref="B6:B9" si="1">IF(C6&lt;&gt;"","",IF(B5="",B5,B5))</f>
        <v>1</v>
      </c>
      <c r="C6" s="34"/>
      <c r="D6" s="35" t="str">
        <f t="shared" si="0"/>
        <v>18.01-01</v>
      </c>
      <c r="E6" s="36"/>
      <c r="F6" s="37"/>
      <c r="G6" s="38" t="str">
        <f>IF(ISNA(INDEX([1]ART!$Q:$Q,MATCH(I6,[1]ART!$B:$B,0))),"",INDEX([1]ART!$Q:$Q,MATCH(I6,[1]ART!$B:$B,0)))</f>
        <v>1-PRS</v>
      </c>
      <c r="H6" s="38" t="s">
        <v>13</v>
      </c>
      <c r="I6" s="39" t="s">
        <v>21</v>
      </c>
      <c r="J6" s="40" t="str">
        <f>IF(ISNA(INDEX([1]ART!$C:$C,MATCH(I6,[1]ART!$B:$B,0))),"",INDEX([1]ART!$C:$C,MATCH(I6,[1]ART!$B:$B,0)))</f>
        <v>Copie Noir &amp; Blanc A4-R /  Papier</v>
      </c>
      <c r="K6" s="38" t="str">
        <f>IF(ISNA(INDEX([1]ART!$D:$D,MATCH(I6,[1]ART!$B:$B,0))),"",INDEX([1]ART!$D:$D,MATCH(I6,[1]ART!$B:$B,0)))</f>
        <v>U</v>
      </c>
      <c r="L6" s="41">
        <v>8</v>
      </c>
      <c r="M6" s="42">
        <f ca="1">IF(ISERROR(VLOOKUP($I6,ART!$B:$G,4+OFFSET($A:$A,MATCH($A6,$A:$A,0)-2,8,1,1),FALSE)),"",(VLOOKUP($I6,ART!$B:$G,4+OFFSET($A:$A,MATCH($A6,$A:$A,0)-2,8,1,1),FALSE)))</f>
        <v>4.2016806722689077</v>
      </c>
      <c r="N6" s="43"/>
    </row>
    <row r="7" spans="1:14" ht="15" x14ac:dyDescent="0.25">
      <c r="A7" s="32">
        <f>IF(ISNA(INDEX([1]VTR!$A:$A,MATCH(D7,[1]VTR!$D:$D,0))),"",INDEX([1]VTR!$A:$A,MATCH(D7,[1]VTR!$D:$D,0)))</f>
        <v>1</v>
      </c>
      <c r="B7" s="33" t="str">
        <f t="shared" si="1"/>
        <v>1</v>
      </c>
      <c r="C7" s="34"/>
      <c r="D7" s="35" t="str">
        <f t="shared" si="0"/>
        <v>18.01-01</v>
      </c>
      <c r="E7" s="36"/>
      <c r="F7" s="37"/>
      <c r="G7" s="38" t="str">
        <f>IF(ISNA(INDEX([1]ART!$Q:$Q,MATCH(I7,[1]ART!$B:$B,0))),"",INDEX([1]ART!$Q:$Q,MATCH(I7,[1]ART!$B:$B,0)))</f>
        <v>1-PRS</v>
      </c>
      <c r="H7" s="38">
        <f>H6+1</f>
        <v>2</v>
      </c>
      <c r="I7" s="39" t="s">
        <v>14</v>
      </c>
      <c r="J7" s="40" t="str">
        <f>IF(ISNA(INDEX([1]ART!$C:$C,MATCH(I7,[1]ART!$B:$B,0))),"",INDEX([1]ART!$C:$C,MATCH(I7,[1]ART!$B:$B,0)))</f>
        <v>Copie Couleur A4-R /  Papier (aucun aplat)</v>
      </c>
      <c r="K7" s="38" t="str">
        <f>IF(ISNA(INDEX([1]ART!$D:$D,MATCH(I7,[1]ART!$B:$B,0))),"",INDEX([1]ART!$D:$D,MATCH(I7,[1]ART!$B:$B,0)))</f>
        <v>U</v>
      </c>
      <c r="L7" s="41">
        <v>300</v>
      </c>
      <c r="M7" s="42">
        <f ca="1">IF(ISERROR(VLOOKUP($I7,ART!$B:$G,4+OFFSET($A:$A,MATCH($A7,$A:$A,0)-2,8,1,1),FALSE)),"",(VLOOKUP($I7,ART!$B:$G,4+OFFSET($A:$A,MATCH($A7,$A:$A,0)-2,8,1,1),FALSE)))</f>
        <v>33.613445378151262</v>
      </c>
      <c r="N7" s="43"/>
    </row>
    <row r="8" spans="1:14" s="10" customFormat="1" ht="15" customHeight="1" x14ac:dyDescent="0.25">
      <c r="A8" s="32">
        <f>IF(ISNA(INDEX([1]VTR!$A:$A,MATCH(D8,[1]VTR!$D:$D,0))),"",INDEX([1]VTR!$A:$A,MATCH(D8,[1]VTR!$D:$D,0)))</f>
        <v>1</v>
      </c>
      <c r="B8" s="33" t="str">
        <f t="shared" si="1"/>
        <v>1</v>
      </c>
      <c r="C8" s="34"/>
      <c r="D8" s="35" t="str">
        <f t="shared" si="0"/>
        <v>18.01-01</v>
      </c>
      <c r="E8" s="36"/>
      <c r="F8" s="37"/>
      <c r="G8" s="38" t="str">
        <f>IF(ISNA(INDEX([1]ART!$Q:$Q,MATCH(I8,[1]ART!$B:$B,0))),"",INDEX([1]ART!$Q:$Q,MATCH(I8,[1]ART!$B:$B,0)))</f>
        <v>1-PRS</v>
      </c>
      <c r="H8" s="38">
        <f>H7+1</f>
        <v>3</v>
      </c>
      <c r="I8" s="39" t="s">
        <v>15</v>
      </c>
      <c r="J8" s="40" t="str">
        <f>IF(ISNA(INDEX([1]ART!$C:$C,MATCH(I8,[1]ART!$B:$B,0))),"",INDEX([1]ART!$C:$C,MATCH(I8,[1]ART!$B:$B,0)))</f>
        <v>Impression Couleur A4-R /  Papier (aucun aplat)</v>
      </c>
      <c r="K8" s="38" t="str">
        <f>IF(ISNA(INDEX([1]ART!$D:$D,MATCH(I8,[1]ART!$B:$B,0))),"",INDEX([1]ART!$D:$D,MATCH(I8,[1]ART!$B:$B,0)))</f>
        <v>U</v>
      </c>
      <c r="L8" s="41">
        <v>300</v>
      </c>
      <c r="M8" s="42">
        <f ca="1">IF(ISERROR(VLOOKUP($I8,ART!$B:$G,4+OFFSET($A:$A,MATCH($A8,$A:$A,0)-2,8,1,1),FALSE)),"",(VLOOKUP($I8,ART!$B:$G,4+OFFSET($A:$A,MATCH($A8,$A:$A,0)-2,8,1,1),FALSE)))</f>
        <v>42.016806722689076</v>
      </c>
    </row>
    <row r="9" spans="1:14" ht="15" customHeight="1" thickBot="1" x14ac:dyDescent="0.3">
      <c r="A9" s="32">
        <f>IF(ISNA(INDEX([1]VTR!$A:$A,MATCH(D9,[1]VTR!$D:$D,0))),"",INDEX([1]VTR!$A:$A,MATCH(D9,[1]VTR!$D:$D,0)))</f>
        <v>1</v>
      </c>
      <c r="B9" s="33" t="str">
        <f t="shared" si="1"/>
        <v>1</v>
      </c>
      <c r="C9" s="34"/>
      <c r="D9" s="35" t="str">
        <f t="shared" si="0"/>
        <v>18.01-01</v>
      </c>
      <c r="E9" s="36"/>
      <c r="F9" s="37"/>
      <c r="G9" s="38" t="str">
        <f>IF(ISNA(INDEX([1]ART!$Q:$Q,MATCH(I9,[1]ART!$B:$B,0))),"",INDEX([1]ART!$Q:$Q,MATCH(I9,[1]ART!$B:$B,0)))</f>
        <v>1-PRS</v>
      </c>
      <c r="H9" s="38">
        <f>H8+1</f>
        <v>4</v>
      </c>
      <c r="I9" s="39" t="s">
        <v>16</v>
      </c>
      <c r="J9" s="40" t="str">
        <f>IF(ISNA(INDEX([1]ART!$C:$C,MATCH(I9,[1]ART!$B:$B,0))),"",INDEX([1]ART!$C:$C,MATCH(I9,[1]ART!$B:$B,0)))</f>
        <v xml:space="preserve">Traçage Noir &amp; Blanc / Papier </v>
      </c>
      <c r="K9" s="38" t="str">
        <f>IF(ISNA(INDEX([1]ART!$D:$D,MATCH(I9,[1]ART!$B:$B,0))),"",INDEX([1]ART!$D:$D,MATCH(I9,[1]ART!$B:$B,0)))</f>
        <v>ML</v>
      </c>
      <c r="L9" s="41">
        <v>8</v>
      </c>
      <c r="M9" s="42">
        <f ca="1">IF(ISERROR(VLOOKUP($I9,ART!$B:$G,4+OFFSET($A:$A,MATCH($A9,$A:$A,0)-2,8,1,1),FALSE)),"",(VLOOKUP($I9,ART!$B:$G,4+OFFSET($A:$A,MATCH($A9,$A:$A,0)-2,8,1,1),FALSE)))</f>
        <v>226.89075630252103</v>
      </c>
      <c r="N9" s="43"/>
    </row>
    <row r="10" spans="1:14" s="10" customFormat="1" ht="16.5" customHeight="1" thickTop="1" x14ac:dyDescent="0.25">
      <c r="A10" s="20" t="str">
        <f>IF(ISNA(INDEX([1]VTR!$A:$A,MATCH(D10,[1]VTR!$D:$D,0))),"",INDEX([1]VTR!$A:$A,MATCH(D10,[1]VTR!$D:$D,0)))</f>
        <v/>
      </c>
      <c r="B10" s="21" t="s">
        <v>28</v>
      </c>
      <c r="C10" s="22">
        <v>43135</v>
      </c>
      <c r="D10" s="23" t="str">
        <f>IF(E10&lt;&gt;"","",IF(#REF!="",#REF!,#REF!))</f>
        <v/>
      </c>
      <c r="E10" s="24" t="str">
        <f>IF(C10="","","18."&amp;TEXT(B10,"00")&amp;"-"&amp;TEXT(SUMPRODUCT((LEFT(E$4:E9,5)="18."&amp;TEXT($B10,"00"))*1)+1,"00"))</f>
        <v>18.02-01</v>
      </c>
      <c r="F10" s="25" t="s">
        <v>114</v>
      </c>
      <c r="G10" s="26" t="str">
        <f>IF(ISNA(INDEX([1]ART!$Q:$Q,MATCH(I10,[1]ART!$B:$B,0))),"",INDEX([1]ART!$Q:$Q,MATCH(I10,[1]ART!$B:$B,0)))</f>
        <v/>
      </c>
      <c r="H10" s="27"/>
      <c r="I10" s="28"/>
      <c r="J10" s="29"/>
      <c r="K10" s="26" t="str">
        <f>IF(ISNA(INDEX([1]ART!$D:$D,MATCH(I10,[1]ART!$B:$B,0))),"",INDEX([1]ART!$D:$D,MATCH(I10,[1]ART!$B:$B,0)))</f>
        <v/>
      </c>
      <c r="L10" s="30"/>
      <c r="M10" s="31" t="str">
        <f ca="1">IF(ISERROR(VLOOKUP($I10,ART!$B:$G,4+OFFSET($A:$A,MATCH($A10,$A:$A,0)-2,8,1,1),FALSE)),"",(VLOOKUP($I10,ART!$B:$G,4+OFFSET($A:$A,MATCH($A10,$A:$A,0)-2,8,1,1),FALSE)))</f>
        <v/>
      </c>
    </row>
    <row r="11" spans="1:14" ht="15" x14ac:dyDescent="0.25">
      <c r="A11" s="32">
        <v>2</v>
      </c>
      <c r="B11" s="33" t="str">
        <f t="shared" ref="B11:B16" si="2">IF(C11&lt;&gt;"","",IF(B10="",B10,B10))</f>
        <v>2</v>
      </c>
      <c r="C11" s="34"/>
      <c r="D11" s="35" t="str">
        <f t="shared" si="0"/>
        <v>18.02-01</v>
      </c>
      <c r="E11" s="36"/>
      <c r="F11" s="37"/>
      <c r="G11" s="38" t="str">
        <f>IF(ISNA(INDEX([1]ART!$Q:$Q,MATCH(I11,[1]ART!$B:$B,0))),"",INDEX([1]ART!$Q:$Q,MATCH(I11,[1]ART!$B:$B,0)))</f>
        <v>1-PRS</v>
      </c>
      <c r="H11" s="38">
        <f t="shared" ref="H11:H16" si="3">H10+1</f>
        <v>1</v>
      </c>
      <c r="I11" s="39" t="s">
        <v>17</v>
      </c>
      <c r="J11" s="40" t="str">
        <f>IF(ISNA(INDEX([1]ART!$C:$C,MATCH(I11,[1]ART!$B:$B,0))),"",INDEX([1]ART!$C:$C,MATCH(I11,[1]ART!$B:$B,0)))</f>
        <v>Tirage Noir &amp; Blanc / Papier</v>
      </c>
      <c r="K11" s="38" t="str">
        <f>IF(ISNA(INDEX([1]ART!$D:$D,MATCH(I11,[1]ART!$B:$B,0))),"",INDEX([1]ART!$D:$D,MATCH(I11,[1]ART!$B:$B,0)))</f>
        <v>ML</v>
      </c>
      <c r="L11" s="41">
        <v>7.2</v>
      </c>
      <c r="M11" s="42">
        <f ca="1">IF(ISERROR(VLOOKUP($I11,ART!$B:$G,4+OFFSET($A:$A,MATCH($A11,$A:$A,0)-2,8,1,1),FALSE)),"",(VLOOKUP($I11,ART!$B:$G,4+OFFSET($A:$A,MATCH($A11,$A:$A,0)-2,8,1,1),FALSE)))</f>
        <v>75.630252100840337</v>
      </c>
      <c r="N11" s="43"/>
    </row>
    <row r="12" spans="1:14" ht="15.75" thickBot="1" x14ac:dyDescent="0.3">
      <c r="A12" s="32">
        <v>2</v>
      </c>
      <c r="B12" s="33" t="str">
        <f t="shared" si="2"/>
        <v>2</v>
      </c>
      <c r="C12" s="34"/>
      <c r="D12" s="35" t="str">
        <f t="shared" si="0"/>
        <v>18.02-01</v>
      </c>
      <c r="E12" s="36"/>
      <c r="F12" s="37"/>
      <c r="G12" s="38" t="str">
        <f>IF(ISNA(INDEX([1]ART!$Q:$Q,MATCH(I12,[1]ART!$B:$B,0))),"",INDEX([1]ART!$Q:$Q,MATCH(I12,[1]ART!$B:$B,0)))</f>
        <v>1-PRS</v>
      </c>
      <c r="H12" s="38">
        <f t="shared" si="3"/>
        <v>2</v>
      </c>
      <c r="I12" s="39" t="s">
        <v>18</v>
      </c>
      <c r="J12" s="40" t="str">
        <f>IF(ISNA(INDEX([1]ART!$C:$C,MATCH(I12,[1]ART!$B:$B,0))),"",INDEX([1]ART!$C:$C,MATCH(I12,[1]ART!$B:$B,0)))</f>
        <v>Traçage Couleur / Papier (aucun aplat)</v>
      </c>
      <c r="K12" s="38" t="str">
        <f>IF(ISNA(INDEX([1]ART!$D:$D,MATCH(I12,[1]ART!$B:$B,0))),"",INDEX([1]ART!$D:$D,MATCH(I12,[1]ART!$B:$B,0)))</f>
        <v>ML</v>
      </c>
      <c r="L12" s="41">
        <v>3.6</v>
      </c>
      <c r="M12" s="42">
        <f ca="1">IF(ISERROR(VLOOKUP($I12,ART!$B:$G,4+OFFSET($A:$A,MATCH($A12,$A:$A,0)-2,8,1,1),FALSE)),"",(VLOOKUP($I12,ART!$B:$G,4+OFFSET($A:$A,MATCH($A12,$A:$A,0)-2,8,1,1),FALSE)))</f>
        <v>420.1680672268908</v>
      </c>
      <c r="N12" s="43"/>
    </row>
    <row r="13" spans="1:14" s="10" customFormat="1" ht="16.5" customHeight="1" thickTop="1" x14ac:dyDescent="0.25">
      <c r="A13" s="20" t="str">
        <f>IF(ISNA(INDEX([1]VTR!$A:$A,MATCH(D13,[1]VTR!$D:$D,0))),"",INDEX([1]VTR!$A:$A,MATCH(D13,[1]VTR!$D:$D,0)))</f>
        <v/>
      </c>
      <c r="B13" s="21" t="s">
        <v>30</v>
      </c>
      <c r="C13" s="22">
        <v>43165</v>
      </c>
      <c r="D13" s="23" t="str">
        <f t="shared" si="0"/>
        <v/>
      </c>
      <c r="E13" s="24" t="str">
        <f>IF(C13="","","18."&amp;TEXT(B13,"00")&amp;"-"&amp;TEXT(SUMPRODUCT((LEFT(E$4:E12,5)="18."&amp;TEXT($B13,"00"))*1)+1,"00"))</f>
        <v>18.03-01</v>
      </c>
      <c r="F13" s="25" t="s">
        <v>115</v>
      </c>
      <c r="G13" s="26" t="str">
        <f>IF(ISNA(INDEX([1]ART!$Q:$Q,MATCH(I13,[1]ART!$B:$B,0))),"",INDEX([1]ART!$Q:$Q,MATCH(I13,[1]ART!$B:$B,0)))</f>
        <v/>
      </c>
      <c r="H13" s="27"/>
      <c r="I13" s="28"/>
      <c r="J13" s="29"/>
      <c r="K13" s="26" t="str">
        <f>IF(ISNA(INDEX([1]ART!$D:$D,MATCH(I13,[1]ART!$B:$B,0))),"",INDEX([1]ART!$D:$D,MATCH(I13,[1]ART!$B:$B,0)))</f>
        <v/>
      </c>
      <c r="L13" s="30"/>
      <c r="M13" s="31" t="str">
        <f ca="1">IF(ISERROR(VLOOKUP($I13,ART!$B:$G,4+OFFSET($A:$A,MATCH($A13,$A:$A,0)-2,8,1,1),FALSE)),"",(VLOOKUP($I13,ART!$B:$G,4+OFFSET($A:$A,MATCH($A13,$A:$A,0)-2,8,1,1),FALSE)))</f>
        <v/>
      </c>
    </row>
    <row r="14" spans="1:14" ht="15" x14ac:dyDescent="0.25">
      <c r="A14" s="32">
        <v>3</v>
      </c>
      <c r="B14" s="33" t="str">
        <f t="shared" si="2"/>
        <v>3</v>
      </c>
      <c r="C14" s="34"/>
      <c r="D14" s="35" t="str">
        <f t="shared" si="0"/>
        <v>18.03-01</v>
      </c>
      <c r="E14" s="36"/>
      <c r="F14" s="37"/>
      <c r="G14" s="38" t="str">
        <f>IF(ISNA(INDEX([1]ART!$Q:$Q,MATCH(I14,[1]ART!$B:$B,0))),"",INDEX([1]ART!$Q:$Q,MATCH(I14,[1]ART!$B:$B,0)))</f>
        <v>1-PRS</v>
      </c>
      <c r="H14" s="38">
        <f t="shared" si="3"/>
        <v>1</v>
      </c>
      <c r="I14" s="39" t="s">
        <v>19</v>
      </c>
      <c r="J14" s="40" t="str">
        <f>IF(ISNA(INDEX([1]ART!$C:$C,MATCH(I14,[1]ART!$B:$B,0))),"",INDEX([1]ART!$C:$C,MATCH(I14,[1]ART!$B:$B,0)))</f>
        <v>Copie Couleur A3-R /  Papier (aucun aplat)</v>
      </c>
      <c r="K14" s="38" t="str">
        <f>IF(ISNA(INDEX([1]ART!$D:$D,MATCH(I14,[1]ART!$B:$B,0))),"",INDEX([1]ART!$D:$D,MATCH(I14,[1]ART!$B:$B,0)))</f>
        <v>U</v>
      </c>
      <c r="L14" s="41">
        <v>8</v>
      </c>
      <c r="M14" s="42">
        <f ca="1">IF(ISERROR(VLOOKUP($I14,ART!$B:$G,4+OFFSET($A:$A,MATCH($A14,$A:$A,0)-2,8,1,1),FALSE)),"",(VLOOKUP($I14,ART!$B:$G,4+OFFSET($A:$A,MATCH($A14,$A:$A,0)-2,8,1,1),FALSE)))</f>
        <v>67.226890756302524</v>
      </c>
      <c r="N14" s="43"/>
    </row>
    <row r="15" spans="1:14" s="10" customFormat="1" x14ac:dyDescent="0.25">
      <c r="A15" s="32">
        <v>3</v>
      </c>
      <c r="B15" s="33" t="str">
        <f t="shared" si="2"/>
        <v>3</v>
      </c>
      <c r="C15" s="34"/>
      <c r="D15" s="35" t="str">
        <f t="shared" si="0"/>
        <v>18.03-01</v>
      </c>
      <c r="E15" s="36"/>
      <c r="F15" s="37"/>
      <c r="G15" s="38" t="str">
        <f>IF(ISNA(INDEX([1]ART!$Q:$Q,MATCH(I15,[1]ART!$B:$B,0))),"",INDEX([1]ART!$Q:$Q,MATCH(I15,[1]ART!$B:$B,0)))</f>
        <v>1-PRS</v>
      </c>
      <c r="H15" s="38">
        <f t="shared" si="3"/>
        <v>2</v>
      </c>
      <c r="I15" s="39" t="s">
        <v>20</v>
      </c>
      <c r="J15" s="40" t="str">
        <f>IF(ISNA(INDEX([1]ART!$C:$C,MATCH(I15,[1]ART!$B:$B,0))),"",INDEX([1]ART!$C:$C,MATCH(I15,[1]ART!$B:$B,0)))</f>
        <v>Impression Couleur A3-R /  Papier (aucun aplat)</v>
      </c>
      <c r="K15" s="38" t="str">
        <f>IF(ISNA(INDEX([1]ART!$D:$D,MATCH(I15,[1]ART!$B:$B,0))),"",INDEX([1]ART!$D:$D,MATCH(I15,[1]ART!$B:$B,0)))</f>
        <v>U</v>
      </c>
      <c r="L15" s="41">
        <v>9</v>
      </c>
      <c r="M15" s="42">
        <f ca="1">IF(ISERROR(VLOOKUP($I15,ART!$B:$G,4+OFFSET($A:$A,MATCH($A15,$A:$A,0)-2,8,1,1),FALSE)),"",(VLOOKUP($I15,ART!$B:$G,4+OFFSET($A:$A,MATCH($A15,$A:$A,0)-2,8,1,1),FALSE)))</f>
        <v>84.033613445378151</v>
      </c>
    </row>
    <row r="16" spans="1:14" ht="15" x14ac:dyDescent="0.25">
      <c r="A16" s="32">
        <v>3</v>
      </c>
      <c r="B16" s="33" t="str">
        <f t="shared" si="2"/>
        <v>3</v>
      </c>
      <c r="C16" s="34"/>
      <c r="D16" s="35" t="str">
        <f t="shared" si="0"/>
        <v>18.03-01</v>
      </c>
      <c r="E16" s="36"/>
      <c r="F16" s="37"/>
      <c r="G16" s="38" t="str">
        <f>IF(ISNA(INDEX([1]ART!$Q:$Q,MATCH(I16,[1]ART!$B:$B,0))),"",INDEX([1]ART!$Q:$Q,MATCH(I16,[1]ART!$B:$B,0)))</f>
        <v>1-PRS</v>
      </c>
      <c r="H16" s="38">
        <f t="shared" si="3"/>
        <v>3</v>
      </c>
      <c r="I16" s="39" t="s">
        <v>15</v>
      </c>
      <c r="J16" s="40" t="str">
        <f>IF(ISNA(INDEX([1]ART!$C:$C,MATCH(I16,[1]ART!$B:$B,0))),"",INDEX([1]ART!$C:$C,MATCH(I16,[1]ART!$B:$B,0)))</f>
        <v>Impression Couleur A4-R /  Papier (aucun aplat)</v>
      </c>
      <c r="K16" s="38" t="str">
        <f>IF(ISNA(INDEX([1]ART!$D:$D,MATCH(I16,[1]ART!$B:$B,0))),"",INDEX([1]ART!$D:$D,MATCH(I16,[1]ART!$B:$B,0)))</f>
        <v>U</v>
      </c>
      <c r="L16" s="41">
        <v>648</v>
      </c>
      <c r="M16" s="42">
        <f ca="1">IF(ISERROR(VLOOKUP($I16,ART!$B:$G,4+OFFSET($A:$A,MATCH($A16,$A:$A,0)-2,8,1,1),FALSE)),"",(VLOOKUP($I16,ART!$B:$G,4+OFFSET($A:$A,MATCH($A16,$A:$A,0)-2,8,1,1),FALSE)))</f>
        <v>42.016806722689076</v>
      </c>
      <c r="N16" s="43"/>
    </row>
    <row r="17" spans="1:14" x14ac:dyDescent="0.25">
      <c r="G17" s="44"/>
      <c r="H17" s="44"/>
      <c r="I17" s="44"/>
      <c r="J17" s="44"/>
      <c r="K17" s="44"/>
      <c r="L17" s="44"/>
      <c r="M17" s="44"/>
      <c r="N17" s="44"/>
    </row>
    <row r="18" spans="1:14" x14ac:dyDescent="0.25">
      <c r="G18" s="44"/>
      <c r="H18" s="44"/>
      <c r="I18" s="44"/>
      <c r="J18" s="44"/>
      <c r="K18" s="44"/>
      <c r="L18" s="44"/>
      <c r="M18" s="44"/>
      <c r="N18" s="44"/>
    </row>
    <row r="19" spans="1:14" x14ac:dyDescent="0.25">
      <c r="G19" s="44"/>
      <c r="H19" s="44"/>
      <c r="I19" s="44"/>
      <c r="J19" s="44"/>
      <c r="K19" s="44"/>
      <c r="L19" s="44"/>
      <c r="M19" s="44"/>
      <c r="N19" s="44"/>
    </row>
    <row r="20" spans="1:14" ht="15.75" x14ac:dyDescent="0.25">
      <c r="A20" s="109" t="s">
        <v>116</v>
      </c>
      <c r="B20" s="109"/>
      <c r="C20" s="106" t="s">
        <v>117</v>
      </c>
      <c r="D20" s="107"/>
      <c r="E20" s="107"/>
      <c r="F20" s="107"/>
      <c r="G20" s="107"/>
      <c r="H20" s="107"/>
      <c r="I20" s="105"/>
      <c r="J20" s="105"/>
      <c r="K20" s="108"/>
      <c r="L20" s="110"/>
      <c r="M20" s="105"/>
      <c r="N20" s="44"/>
    </row>
    <row r="21" spans="1:14" ht="15.75" x14ac:dyDescent="0.25">
      <c r="A21" s="111"/>
      <c r="B21" s="111"/>
      <c r="C21" s="106" t="s">
        <v>118</v>
      </c>
      <c r="D21" s="107"/>
      <c r="E21" s="107"/>
      <c r="F21" s="107"/>
      <c r="G21" s="107"/>
      <c r="H21" s="107"/>
      <c r="I21" s="105"/>
      <c r="J21" s="105"/>
      <c r="K21" s="108"/>
      <c r="L21" s="110"/>
      <c r="M21" s="105"/>
      <c r="N21" s="44"/>
    </row>
    <row r="22" spans="1:14" ht="15.75" x14ac:dyDescent="0.25">
      <c r="A22" s="46"/>
      <c r="B22" s="49"/>
      <c r="C22" s="106" t="s">
        <v>119</v>
      </c>
      <c r="D22" s="107"/>
      <c r="E22" s="107"/>
      <c r="F22" s="107"/>
      <c r="G22" s="107"/>
      <c r="H22" s="107"/>
      <c r="I22" s="105"/>
      <c r="J22" s="105"/>
      <c r="K22" s="108"/>
      <c r="L22" s="110"/>
      <c r="M22" s="105"/>
      <c r="N22" s="44"/>
    </row>
    <row r="23" spans="1:14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</sheetData>
  <mergeCells count="1">
    <mergeCell ref="A20:B20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ySplit="4" topLeftCell="A5" activePane="bottomLeft" state="frozen"/>
      <selection pane="bottomLeft" activeCell="XFD1" sqref="AA1:XFD1048576"/>
    </sheetView>
  </sheetViews>
  <sheetFormatPr baseColWidth="10" defaultRowHeight="15" x14ac:dyDescent="0.25"/>
  <cols>
    <col min="1" max="1" width="6.5703125" style="87" customWidth="1"/>
    <col min="2" max="2" width="12.7109375" style="88" customWidth="1"/>
    <col min="3" max="3" width="45.7109375" style="88" customWidth="1"/>
    <col min="4" max="4" width="6.7109375" style="89" customWidth="1"/>
    <col min="5" max="7" width="12.7109375" style="61" customWidth="1"/>
    <col min="8" max="8" width="8.7109375" style="90" customWidth="1"/>
    <col min="9" max="11" width="12.7109375" style="91" customWidth="1"/>
    <col min="12" max="12" width="13.28515625" style="91" customWidth="1"/>
    <col min="13" max="13" width="18.7109375" style="87" customWidth="1"/>
    <col min="14" max="14" width="12.7109375" style="90" customWidth="1"/>
    <col min="15" max="15" width="8.85546875" style="90" customWidth="1"/>
    <col min="16" max="16" width="12.7109375" style="60" customWidth="1"/>
    <col min="17" max="17" width="8.7109375" style="92" customWidth="1"/>
    <col min="18" max="18" width="10.7109375" style="60" customWidth="1"/>
    <col min="19" max="19" width="10.85546875" style="93" customWidth="1"/>
    <col min="20" max="21" width="12.5703125" style="94" customWidth="1"/>
    <col min="22" max="22" width="12.5703125" style="61" customWidth="1"/>
    <col min="23" max="25" width="12.7109375" style="61" customWidth="1"/>
    <col min="26" max="26" width="5" style="60" customWidth="1"/>
    <col min="27" max="16384" width="11.42578125" style="60"/>
  </cols>
  <sheetData>
    <row r="1" spans="1:26" s="44" customFormat="1" ht="30" customHeight="1" thickBot="1" x14ac:dyDescent="0.3">
      <c r="A1" s="55"/>
      <c r="B1" s="56" t="s">
        <v>31</v>
      </c>
      <c r="C1" s="57"/>
      <c r="D1" s="58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s="44" customFormat="1" ht="15" customHeight="1" x14ac:dyDescent="0.25">
      <c r="A2" s="59"/>
      <c r="B2" s="59"/>
      <c r="C2" s="59"/>
      <c r="D2" s="59"/>
      <c r="E2" s="97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15" customHeight="1" x14ac:dyDescent="0.25">
      <c r="A3" s="104"/>
      <c r="B3" s="104"/>
      <c r="C3" s="104"/>
      <c r="D3" s="104"/>
      <c r="E3" s="98"/>
      <c r="F3" s="60"/>
      <c r="G3" s="60"/>
      <c r="H3" s="60"/>
      <c r="I3" s="60"/>
      <c r="J3" s="60"/>
      <c r="K3" s="60"/>
      <c r="L3" s="60"/>
      <c r="M3" s="60"/>
      <c r="N3" s="60"/>
      <c r="O3" s="60"/>
      <c r="Q3" s="60"/>
      <c r="S3" s="60"/>
      <c r="T3" s="60"/>
      <c r="U3" s="60"/>
      <c r="V3" s="60"/>
      <c r="W3" s="60"/>
      <c r="X3" s="60"/>
      <c r="Y3" s="60"/>
    </row>
    <row r="4" spans="1:26" s="69" customFormat="1" ht="30" customHeight="1" x14ac:dyDescent="0.25">
      <c r="A4" s="62" t="s">
        <v>1</v>
      </c>
      <c r="B4" s="62" t="s">
        <v>32</v>
      </c>
      <c r="C4" s="63" t="s">
        <v>10</v>
      </c>
      <c r="D4" s="64" t="s">
        <v>11</v>
      </c>
      <c r="E4" s="65" t="s">
        <v>33</v>
      </c>
      <c r="F4" s="65" t="s">
        <v>34</v>
      </c>
      <c r="G4" s="65" t="s">
        <v>35</v>
      </c>
      <c r="H4" s="66" t="s">
        <v>36</v>
      </c>
      <c r="I4" s="65" t="s">
        <v>37</v>
      </c>
      <c r="J4" s="67" t="s">
        <v>38</v>
      </c>
      <c r="K4" s="67" t="s">
        <v>39</v>
      </c>
      <c r="L4" s="67" t="s">
        <v>40</v>
      </c>
      <c r="M4" s="63" t="s">
        <v>41</v>
      </c>
      <c r="N4" s="66" t="s">
        <v>42</v>
      </c>
      <c r="O4" s="66" t="s">
        <v>43</v>
      </c>
      <c r="P4" s="64" t="s">
        <v>44</v>
      </c>
      <c r="Q4" s="64" t="s">
        <v>45</v>
      </c>
      <c r="R4" s="64" t="s">
        <v>46</v>
      </c>
      <c r="S4" s="68" t="s">
        <v>47</v>
      </c>
      <c r="T4" s="68" t="s">
        <v>48</v>
      </c>
      <c r="U4" s="68" t="s">
        <v>49</v>
      </c>
      <c r="V4" s="67" t="s">
        <v>50</v>
      </c>
      <c r="W4" s="67" t="s">
        <v>51</v>
      </c>
      <c r="X4" s="67" t="s">
        <v>52</v>
      </c>
      <c r="Y4" s="65" t="s">
        <v>53</v>
      </c>
    </row>
    <row r="5" spans="1:26" s="71" customFormat="1" ht="15" customHeight="1" x14ac:dyDescent="0.25">
      <c r="A5" s="72" t="s">
        <v>13</v>
      </c>
      <c r="B5" s="73" t="s">
        <v>25</v>
      </c>
      <c r="C5" s="73" t="s">
        <v>54</v>
      </c>
      <c r="D5" s="74" t="s">
        <v>55</v>
      </c>
      <c r="E5" s="75">
        <f>ART_PRS[[#This Row],[Prix TTC Comptoir]]/1.19</f>
        <v>8.4033613445378155</v>
      </c>
      <c r="F5" s="76"/>
      <c r="G5" s="77"/>
      <c r="H5" s="70">
        <v>0.19</v>
      </c>
      <c r="I5" s="78">
        <f>I6*2</f>
        <v>10</v>
      </c>
      <c r="J5" s="76"/>
      <c r="K5" s="77"/>
      <c r="L5" s="79"/>
      <c r="M5" s="80"/>
      <c r="N5" s="81"/>
      <c r="O5" s="81"/>
      <c r="P5" s="82"/>
      <c r="Q5" s="83" t="s">
        <v>56</v>
      </c>
      <c r="R5" s="82" t="s">
        <v>57</v>
      </c>
      <c r="S5" s="84"/>
      <c r="T5" s="85"/>
      <c r="U5" s="85"/>
      <c r="V5" s="86"/>
      <c r="W5" s="86"/>
      <c r="X5" s="86"/>
      <c r="Y5" s="86"/>
    </row>
    <row r="6" spans="1:26" s="71" customFormat="1" ht="15" customHeight="1" x14ac:dyDescent="0.25">
      <c r="A6" s="72" t="s">
        <v>28</v>
      </c>
      <c r="B6" s="73" t="s">
        <v>21</v>
      </c>
      <c r="C6" s="73" t="s">
        <v>62</v>
      </c>
      <c r="D6" s="74" t="s">
        <v>55</v>
      </c>
      <c r="E6" s="75">
        <f>ART_PRS[[#This Row],[Prix TTC Comptoir]]/1.19</f>
        <v>4.2016806722689077</v>
      </c>
      <c r="F6" s="76"/>
      <c r="G6" s="77"/>
      <c r="H6" s="70">
        <v>0.19</v>
      </c>
      <c r="I6" s="78">
        <v>5</v>
      </c>
      <c r="J6" s="76"/>
      <c r="K6" s="77"/>
      <c r="L6" s="79"/>
      <c r="M6" s="80"/>
      <c r="N6" s="81"/>
      <c r="O6" s="81"/>
      <c r="P6" s="82"/>
      <c r="Q6" s="83" t="s">
        <v>56</v>
      </c>
      <c r="R6" s="82" t="s">
        <v>57</v>
      </c>
      <c r="S6" s="84"/>
      <c r="T6" s="85"/>
      <c r="U6" s="85"/>
      <c r="V6" s="86"/>
      <c r="W6" s="86"/>
      <c r="X6" s="86"/>
      <c r="Y6" s="86"/>
    </row>
    <row r="7" spans="1:26" s="71" customFormat="1" ht="15" customHeight="1" x14ac:dyDescent="0.25">
      <c r="A7" s="72" t="s">
        <v>30</v>
      </c>
      <c r="B7" s="73" t="s">
        <v>19</v>
      </c>
      <c r="C7" s="73" t="s">
        <v>75</v>
      </c>
      <c r="D7" s="74" t="s">
        <v>55</v>
      </c>
      <c r="E7" s="75">
        <f>ART_PRS[[#This Row],[Prix TTC Comptoir]]/1.19</f>
        <v>67.226890756302524</v>
      </c>
      <c r="F7" s="76"/>
      <c r="G7" s="77"/>
      <c r="H7" s="70">
        <v>0.19</v>
      </c>
      <c r="I7" s="78">
        <f>I8*2</f>
        <v>80</v>
      </c>
      <c r="J7" s="76"/>
      <c r="K7" s="77"/>
      <c r="L7" s="79"/>
      <c r="M7" s="80"/>
      <c r="N7" s="81"/>
      <c r="O7" s="81"/>
      <c r="P7" s="82"/>
      <c r="Q7" s="83" t="s">
        <v>56</v>
      </c>
      <c r="R7" s="82" t="s">
        <v>76</v>
      </c>
      <c r="S7" s="84"/>
      <c r="T7" s="85"/>
      <c r="U7" s="85"/>
      <c r="V7" s="86"/>
      <c r="W7" s="86"/>
      <c r="X7" s="86"/>
      <c r="Y7" s="86"/>
    </row>
    <row r="8" spans="1:26" s="71" customFormat="1" ht="15" customHeight="1" x14ac:dyDescent="0.25">
      <c r="A8" s="72" t="s">
        <v>58</v>
      </c>
      <c r="B8" s="73" t="s">
        <v>14</v>
      </c>
      <c r="C8" s="73" t="s">
        <v>80</v>
      </c>
      <c r="D8" s="74" t="s">
        <v>55</v>
      </c>
      <c r="E8" s="75">
        <f>ART_PRS[[#This Row],[Prix TTC Comptoir]]/1.19</f>
        <v>33.613445378151262</v>
      </c>
      <c r="F8" s="76"/>
      <c r="G8" s="77"/>
      <c r="H8" s="70">
        <v>0.19</v>
      </c>
      <c r="I8" s="78">
        <v>40</v>
      </c>
      <c r="J8" s="76"/>
      <c r="K8" s="77"/>
      <c r="L8" s="79"/>
      <c r="M8" s="80"/>
      <c r="N8" s="81"/>
      <c r="O8" s="81"/>
      <c r="P8" s="82"/>
      <c r="Q8" s="83" t="s">
        <v>56</v>
      </c>
      <c r="R8" s="82" t="s">
        <v>76</v>
      </c>
      <c r="S8" s="84"/>
      <c r="T8" s="85"/>
      <c r="U8" s="85"/>
      <c r="V8" s="86"/>
      <c r="W8" s="86"/>
      <c r="X8" s="86"/>
      <c r="Y8" s="86"/>
    </row>
    <row r="9" spans="1:26" s="71" customFormat="1" ht="15" customHeight="1" x14ac:dyDescent="0.25">
      <c r="A9" s="72" t="s">
        <v>59</v>
      </c>
      <c r="B9" s="73" t="s">
        <v>23</v>
      </c>
      <c r="C9" s="73" t="s">
        <v>81</v>
      </c>
      <c r="D9" s="74" t="s">
        <v>55</v>
      </c>
      <c r="E9" s="75">
        <f>ART_PRS[[#This Row],[Prix TTC Comptoir]]/1.19</f>
        <v>25.210084033613448</v>
      </c>
      <c r="F9" s="76"/>
      <c r="G9" s="77"/>
      <c r="H9" s="70">
        <v>0.19</v>
      </c>
      <c r="I9" s="78">
        <f>I10*2</f>
        <v>30</v>
      </c>
      <c r="J9" s="76"/>
      <c r="K9" s="77"/>
      <c r="L9" s="79"/>
      <c r="M9" s="80"/>
      <c r="N9" s="81"/>
      <c r="O9" s="81"/>
      <c r="P9" s="82"/>
      <c r="Q9" s="83" t="s">
        <v>56</v>
      </c>
      <c r="R9" s="82" t="s">
        <v>82</v>
      </c>
      <c r="S9" s="84"/>
      <c r="T9" s="85"/>
      <c r="U9" s="85"/>
      <c r="V9" s="86"/>
      <c r="W9" s="86"/>
      <c r="X9" s="86"/>
      <c r="Y9" s="86"/>
    </row>
    <row r="10" spans="1:26" s="71" customFormat="1" ht="15" customHeight="1" x14ac:dyDescent="0.25">
      <c r="A10" s="72" t="s">
        <v>60</v>
      </c>
      <c r="B10" s="73" t="s">
        <v>24</v>
      </c>
      <c r="C10" s="73" t="s">
        <v>83</v>
      </c>
      <c r="D10" s="74" t="s">
        <v>55</v>
      </c>
      <c r="E10" s="75">
        <f>ART_PRS[[#This Row],[Prix TTC Comptoir]]/1.19</f>
        <v>12.605042016806724</v>
      </c>
      <c r="F10" s="76"/>
      <c r="G10" s="77"/>
      <c r="H10" s="70">
        <v>0.19</v>
      </c>
      <c r="I10" s="78">
        <v>15</v>
      </c>
      <c r="J10" s="76"/>
      <c r="K10" s="77"/>
      <c r="L10" s="79"/>
      <c r="M10" s="80"/>
      <c r="N10" s="81"/>
      <c r="O10" s="81"/>
      <c r="P10" s="82"/>
      <c r="Q10" s="83" t="s">
        <v>56</v>
      </c>
      <c r="R10" s="82" t="s">
        <v>82</v>
      </c>
      <c r="S10" s="84"/>
      <c r="T10" s="85"/>
      <c r="U10" s="85"/>
      <c r="V10" s="86"/>
      <c r="W10" s="86"/>
      <c r="X10" s="86"/>
      <c r="Y10" s="86"/>
    </row>
    <row r="11" spans="1:26" s="71" customFormat="1" ht="15" customHeight="1" x14ac:dyDescent="0.25">
      <c r="A11" s="72" t="s">
        <v>61</v>
      </c>
      <c r="B11" s="73" t="s">
        <v>20</v>
      </c>
      <c r="C11" s="73" t="s">
        <v>84</v>
      </c>
      <c r="D11" s="74" t="s">
        <v>55</v>
      </c>
      <c r="E11" s="75">
        <f>ART_PRS[[#This Row],[Prix TTC Comptoir]]/1.19</f>
        <v>84.033613445378151</v>
      </c>
      <c r="F11" s="76"/>
      <c r="G11" s="77"/>
      <c r="H11" s="70">
        <v>0.19</v>
      </c>
      <c r="I11" s="78">
        <f>I12*2</f>
        <v>100</v>
      </c>
      <c r="J11" s="76"/>
      <c r="K11" s="77"/>
      <c r="L11" s="79"/>
      <c r="M11" s="80"/>
      <c r="N11" s="81"/>
      <c r="O11" s="81"/>
      <c r="P11" s="82"/>
      <c r="Q11" s="83" t="s">
        <v>56</v>
      </c>
      <c r="R11" s="82" t="s">
        <v>85</v>
      </c>
      <c r="S11" s="84"/>
      <c r="T11" s="85"/>
      <c r="U11" s="85"/>
      <c r="V11" s="86"/>
      <c r="W11" s="86"/>
      <c r="X11" s="86"/>
      <c r="Y11" s="86"/>
    </row>
    <row r="12" spans="1:26" s="71" customFormat="1" ht="15" customHeight="1" x14ac:dyDescent="0.25">
      <c r="A12" s="72" t="s">
        <v>63</v>
      </c>
      <c r="B12" s="73" t="s">
        <v>15</v>
      </c>
      <c r="C12" s="73" t="s">
        <v>86</v>
      </c>
      <c r="D12" s="74" t="s">
        <v>55</v>
      </c>
      <c r="E12" s="75">
        <f>ART_PRS[[#This Row],[Prix TTC Comptoir]]/1.19</f>
        <v>42.016806722689076</v>
      </c>
      <c r="F12" s="76"/>
      <c r="G12" s="77"/>
      <c r="H12" s="70">
        <v>0.19</v>
      </c>
      <c r="I12" s="78">
        <v>50</v>
      </c>
      <c r="J12" s="76"/>
      <c r="K12" s="77"/>
      <c r="L12" s="79"/>
      <c r="M12" s="80"/>
      <c r="N12" s="81"/>
      <c r="O12" s="81"/>
      <c r="P12" s="82"/>
      <c r="Q12" s="83" t="s">
        <v>56</v>
      </c>
      <c r="R12" s="82" t="s">
        <v>85</v>
      </c>
      <c r="S12" s="84"/>
      <c r="T12" s="85"/>
      <c r="U12" s="85"/>
      <c r="V12" s="86"/>
      <c r="W12" s="86"/>
      <c r="X12" s="86"/>
      <c r="Y12" s="86"/>
    </row>
    <row r="13" spans="1:26" s="71" customFormat="1" ht="15" customHeight="1" x14ac:dyDescent="0.25">
      <c r="A13" s="72" t="s">
        <v>64</v>
      </c>
      <c r="B13" s="73" t="s">
        <v>29</v>
      </c>
      <c r="C13" s="73" t="s">
        <v>89</v>
      </c>
      <c r="D13" s="74" t="s">
        <v>55</v>
      </c>
      <c r="E13" s="75">
        <f>ART_PRS[[#This Row],[Prix TTC Comptoir]]/1.19</f>
        <v>50.420168067226896</v>
      </c>
      <c r="F13" s="76"/>
      <c r="G13" s="77"/>
      <c r="H13" s="70">
        <v>0.19</v>
      </c>
      <c r="I13" s="78">
        <f>I12+10</f>
        <v>60</v>
      </c>
      <c r="J13" s="76"/>
      <c r="K13" s="77"/>
      <c r="L13" s="79"/>
      <c r="M13" s="80"/>
      <c r="N13" s="81"/>
      <c r="O13" s="81"/>
      <c r="P13" s="82"/>
      <c r="Q13" s="83" t="s">
        <v>56</v>
      </c>
      <c r="R13" s="82" t="s">
        <v>85</v>
      </c>
      <c r="S13" s="84"/>
      <c r="T13" s="85"/>
      <c r="U13" s="85"/>
      <c r="V13" s="86"/>
      <c r="W13" s="86"/>
      <c r="X13" s="86"/>
      <c r="Y13" s="86"/>
    </row>
    <row r="14" spans="1:26" s="71" customFormat="1" ht="15" customHeight="1" x14ac:dyDescent="0.25">
      <c r="A14" s="72" t="s">
        <v>65</v>
      </c>
      <c r="B14" s="73" t="s">
        <v>22</v>
      </c>
      <c r="C14" s="73" t="s">
        <v>92</v>
      </c>
      <c r="D14" s="74" t="s">
        <v>55</v>
      </c>
      <c r="E14" s="75">
        <f>ART_PRS[[#This Row],[Prix TTC Comptoir]]/1.19</f>
        <v>58.82352941176471</v>
      </c>
      <c r="F14" s="76"/>
      <c r="G14" s="77"/>
      <c r="H14" s="70">
        <v>0.19</v>
      </c>
      <c r="I14" s="78">
        <f>I12+20</f>
        <v>70</v>
      </c>
      <c r="J14" s="76"/>
      <c r="K14" s="77"/>
      <c r="L14" s="79"/>
      <c r="M14" s="80"/>
      <c r="N14" s="81"/>
      <c r="O14" s="81"/>
      <c r="P14" s="82"/>
      <c r="Q14" s="83" t="s">
        <v>56</v>
      </c>
      <c r="R14" s="82" t="s">
        <v>85</v>
      </c>
      <c r="S14" s="84"/>
      <c r="T14" s="85"/>
      <c r="U14" s="85"/>
      <c r="V14" s="86"/>
      <c r="W14" s="86"/>
      <c r="X14" s="86"/>
      <c r="Y14" s="86"/>
    </row>
    <row r="15" spans="1:26" s="71" customFormat="1" ht="15" customHeight="1" x14ac:dyDescent="0.25">
      <c r="A15" s="72" t="s">
        <v>66</v>
      </c>
      <c r="B15" s="73" t="s">
        <v>87</v>
      </c>
      <c r="C15" s="73" t="s">
        <v>88</v>
      </c>
      <c r="D15" s="74" t="s">
        <v>55</v>
      </c>
      <c r="E15" s="75">
        <f>ART_PRS[[#This Row],[Prix TTC Comptoir]]/1.19</f>
        <v>46.218487394957982</v>
      </c>
      <c r="F15" s="76"/>
      <c r="G15" s="77"/>
      <c r="H15" s="70">
        <v>0.19</v>
      </c>
      <c r="I15" s="78">
        <f>I12+5</f>
        <v>55</v>
      </c>
      <c r="J15" s="76"/>
      <c r="K15" s="77"/>
      <c r="L15" s="79"/>
      <c r="M15" s="80"/>
      <c r="N15" s="81"/>
      <c r="O15" s="81"/>
      <c r="P15" s="82"/>
      <c r="Q15" s="83" t="s">
        <v>56</v>
      </c>
      <c r="R15" s="82" t="s">
        <v>85</v>
      </c>
      <c r="S15" s="84"/>
      <c r="T15" s="85"/>
      <c r="U15" s="85"/>
      <c r="V15" s="86"/>
      <c r="W15" s="86"/>
      <c r="X15" s="86"/>
      <c r="Y15" s="86"/>
    </row>
    <row r="16" spans="1:26" s="71" customFormat="1" ht="15" customHeight="1" x14ac:dyDescent="0.25">
      <c r="A16" s="72" t="s">
        <v>67</v>
      </c>
      <c r="B16" s="73" t="s">
        <v>90</v>
      </c>
      <c r="C16" s="73" t="s">
        <v>91</v>
      </c>
      <c r="D16" s="74" t="s">
        <v>55</v>
      </c>
      <c r="E16" s="75">
        <f>ART_PRS[[#This Row],[Prix TTC Comptoir]]/1.19</f>
        <v>54.621848739495803</v>
      </c>
      <c r="F16" s="76"/>
      <c r="G16" s="77"/>
      <c r="H16" s="70">
        <v>0.19</v>
      </c>
      <c r="I16" s="78">
        <f>I13+5</f>
        <v>65</v>
      </c>
      <c r="J16" s="76"/>
      <c r="K16" s="77"/>
      <c r="L16" s="79"/>
      <c r="M16" s="80"/>
      <c r="N16" s="81"/>
      <c r="O16" s="81"/>
      <c r="P16" s="82"/>
      <c r="Q16" s="83" t="s">
        <v>56</v>
      </c>
      <c r="R16" s="82" t="s">
        <v>85</v>
      </c>
      <c r="S16" s="84"/>
      <c r="T16" s="85"/>
      <c r="U16" s="85"/>
      <c r="V16" s="86"/>
      <c r="W16" s="86"/>
      <c r="X16" s="86"/>
      <c r="Y16" s="86"/>
    </row>
    <row r="17" spans="1:25" s="71" customFormat="1" ht="15" customHeight="1" x14ac:dyDescent="0.25">
      <c r="A17" s="72" t="s">
        <v>68</v>
      </c>
      <c r="B17" s="73" t="s">
        <v>26</v>
      </c>
      <c r="C17" s="73" t="s">
        <v>93</v>
      </c>
      <c r="D17" s="74" t="s">
        <v>55</v>
      </c>
      <c r="E17" s="75">
        <f>ART_PRS[[#This Row],[Prix TTC Comptoir]]/1.19</f>
        <v>63.025210084033617</v>
      </c>
      <c r="F17" s="76"/>
      <c r="G17" s="77"/>
      <c r="H17" s="70">
        <v>0.19</v>
      </c>
      <c r="I17" s="78">
        <f>I14+5</f>
        <v>75</v>
      </c>
      <c r="J17" s="76"/>
      <c r="K17" s="77"/>
      <c r="L17" s="79"/>
      <c r="M17" s="80"/>
      <c r="N17" s="81"/>
      <c r="O17" s="81"/>
      <c r="P17" s="82"/>
      <c r="Q17" s="83" t="s">
        <v>56</v>
      </c>
      <c r="R17" s="82" t="s">
        <v>85</v>
      </c>
      <c r="S17" s="84"/>
      <c r="T17" s="85"/>
      <c r="U17" s="85"/>
      <c r="V17" s="86"/>
      <c r="W17" s="86"/>
      <c r="X17" s="86"/>
      <c r="Y17" s="86"/>
    </row>
    <row r="18" spans="1:25" s="71" customFormat="1" ht="15" customHeight="1" x14ac:dyDescent="0.25">
      <c r="A18" s="72" t="s">
        <v>69</v>
      </c>
      <c r="B18" s="73" t="s">
        <v>94</v>
      </c>
      <c r="C18" s="73" t="s">
        <v>95</v>
      </c>
      <c r="D18" s="74" t="s">
        <v>55</v>
      </c>
      <c r="E18" s="75">
        <f>ART_PRS[[#This Row],[Prix TTC Comptoir]]/1.19</f>
        <v>84.033613445378151</v>
      </c>
      <c r="F18" s="76"/>
      <c r="G18" s="77"/>
      <c r="H18" s="70">
        <v>0.19</v>
      </c>
      <c r="I18" s="78">
        <f>I12*2</f>
        <v>100</v>
      </c>
      <c r="J18" s="76"/>
      <c r="K18" s="77"/>
      <c r="L18" s="79"/>
      <c r="M18" s="80"/>
      <c r="N18" s="81"/>
      <c r="O18" s="81"/>
      <c r="P18" s="82"/>
      <c r="Q18" s="83" t="s">
        <v>56</v>
      </c>
      <c r="R18" s="82" t="s">
        <v>85</v>
      </c>
      <c r="S18" s="84"/>
      <c r="T18" s="85"/>
      <c r="U18" s="85"/>
      <c r="V18" s="86"/>
      <c r="W18" s="86"/>
      <c r="X18" s="86"/>
      <c r="Y18" s="86"/>
    </row>
    <row r="19" spans="1:25" s="71" customFormat="1" ht="15" customHeight="1" x14ac:dyDescent="0.25">
      <c r="A19" s="72" t="s">
        <v>70</v>
      </c>
      <c r="B19" s="73" t="s">
        <v>96</v>
      </c>
      <c r="C19" s="73" t="s">
        <v>97</v>
      </c>
      <c r="D19" s="74" t="s">
        <v>55</v>
      </c>
      <c r="E19" s="75">
        <f>ART_PRS[[#This Row],[Prix TTC Comptoir]]/1.19</f>
        <v>100.84033613445379</v>
      </c>
      <c r="F19" s="76"/>
      <c r="G19" s="77"/>
      <c r="H19" s="70">
        <v>0.19</v>
      </c>
      <c r="I19" s="78">
        <f>I18+20</f>
        <v>120</v>
      </c>
      <c r="J19" s="76"/>
      <c r="K19" s="77"/>
      <c r="L19" s="79"/>
      <c r="M19" s="80"/>
      <c r="N19" s="81"/>
      <c r="O19" s="81"/>
      <c r="P19" s="82"/>
      <c r="Q19" s="83" t="s">
        <v>56</v>
      </c>
      <c r="R19" s="82" t="s">
        <v>85</v>
      </c>
      <c r="S19" s="84"/>
      <c r="T19" s="85"/>
      <c r="U19" s="85"/>
      <c r="V19" s="86"/>
      <c r="W19" s="86"/>
      <c r="X19" s="86"/>
      <c r="Y19" s="86"/>
    </row>
    <row r="20" spans="1:25" s="71" customFormat="1" ht="15" customHeight="1" x14ac:dyDescent="0.25">
      <c r="A20" s="72" t="s">
        <v>71</v>
      </c>
      <c r="B20" s="73" t="s">
        <v>100</v>
      </c>
      <c r="C20" s="73" t="s">
        <v>101</v>
      </c>
      <c r="D20" s="74" t="s">
        <v>55</v>
      </c>
      <c r="E20" s="75">
        <f>ART_PRS[[#This Row],[Prix TTC Comptoir]]/1.19</f>
        <v>117.64705882352942</v>
      </c>
      <c r="F20" s="76"/>
      <c r="G20" s="77"/>
      <c r="H20" s="70">
        <v>0.19</v>
      </c>
      <c r="I20" s="78">
        <f>I18+40</f>
        <v>140</v>
      </c>
      <c r="J20" s="76"/>
      <c r="K20" s="77"/>
      <c r="L20" s="79"/>
      <c r="M20" s="80"/>
      <c r="N20" s="81"/>
      <c r="O20" s="81"/>
      <c r="P20" s="82"/>
      <c r="Q20" s="83" t="s">
        <v>56</v>
      </c>
      <c r="R20" s="82" t="s">
        <v>85</v>
      </c>
      <c r="S20" s="84"/>
      <c r="T20" s="85"/>
      <c r="U20" s="85"/>
      <c r="V20" s="86"/>
      <c r="W20" s="86"/>
      <c r="X20" s="86"/>
      <c r="Y20" s="86"/>
    </row>
    <row r="21" spans="1:25" s="71" customFormat="1" ht="15" customHeight="1" x14ac:dyDescent="0.25">
      <c r="A21" s="72" t="s">
        <v>72</v>
      </c>
      <c r="B21" s="73" t="s">
        <v>98</v>
      </c>
      <c r="C21" s="73" t="s">
        <v>99</v>
      </c>
      <c r="D21" s="74" t="s">
        <v>55</v>
      </c>
      <c r="E21" s="75">
        <f>ART_PRS[[#This Row],[Prix TTC Comptoir]]/1.19</f>
        <v>92.436974789915965</v>
      </c>
      <c r="F21" s="76"/>
      <c r="G21" s="77"/>
      <c r="H21" s="70">
        <v>0.19</v>
      </c>
      <c r="I21" s="78">
        <f>I18+10</f>
        <v>110</v>
      </c>
      <c r="J21" s="76"/>
      <c r="K21" s="77"/>
      <c r="L21" s="79"/>
      <c r="M21" s="80"/>
      <c r="N21" s="81"/>
      <c r="O21" s="81"/>
      <c r="P21" s="82"/>
      <c r="Q21" s="83" t="s">
        <v>56</v>
      </c>
      <c r="R21" s="82" t="s">
        <v>85</v>
      </c>
      <c r="S21" s="84"/>
      <c r="T21" s="85"/>
      <c r="U21" s="85"/>
      <c r="V21" s="86"/>
      <c r="W21" s="86"/>
      <c r="X21" s="86"/>
      <c r="Y21" s="86"/>
    </row>
    <row r="22" spans="1:25" s="71" customFormat="1" ht="15" customHeight="1" x14ac:dyDescent="0.25">
      <c r="A22" s="72" t="s">
        <v>73</v>
      </c>
      <c r="B22" s="73" t="s">
        <v>102</v>
      </c>
      <c r="C22" s="73" t="s">
        <v>103</v>
      </c>
      <c r="D22" s="74" t="s">
        <v>55</v>
      </c>
      <c r="E22" s="75">
        <f>ART_PRS[[#This Row],[Prix TTC Comptoir]]/1.19</f>
        <v>109.24369747899161</v>
      </c>
      <c r="F22" s="76"/>
      <c r="G22" s="77"/>
      <c r="H22" s="70">
        <v>0.19</v>
      </c>
      <c r="I22" s="78">
        <f>I19+10</f>
        <v>130</v>
      </c>
      <c r="J22" s="76"/>
      <c r="K22" s="77"/>
      <c r="L22" s="79"/>
      <c r="M22" s="80"/>
      <c r="N22" s="81"/>
      <c r="O22" s="81"/>
      <c r="P22" s="82"/>
      <c r="Q22" s="83" t="s">
        <v>56</v>
      </c>
      <c r="R22" s="82" t="s">
        <v>85</v>
      </c>
      <c r="S22" s="84"/>
      <c r="T22" s="85"/>
      <c r="U22" s="85"/>
      <c r="V22" s="86"/>
      <c r="W22" s="86"/>
      <c r="X22" s="86"/>
      <c r="Y22" s="86"/>
    </row>
    <row r="23" spans="1:25" s="71" customFormat="1" ht="15" customHeight="1" x14ac:dyDescent="0.25">
      <c r="A23" s="72" t="s">
        <v>74</v>
      </c>
      <c r="B23" s="73" t="s">
        <v>17</v>
      </c>
      <c r="C23" s="73" t="s">
        <v>106</v>
      </c>
      <c r="D23" s="74" t="s">
        <v>104</v>
      </c>
      <c r="E23" s="75">
        <f>ART_PRS[[#This Row],[Prix TTC Comptoir]]/1.19</f>
        <v>75.630252100840337</v>
      </c>
      <c r="F23" s="76"/>
      <c r="G23" s="77"/>
      <c r="H23" s="70">
        <v>0.19</v>
      </c>
      <c r="I23" s="78">
        <v>90</v>
      </c>
      <c r="J23" s="76"/>
      <c r="K23" s="77"/>
      <c r="L23" s="79"/>
      <c r="M23" s="80"/>
      <c r="N23" s="81"/>
      <c r="O23" s="81"/>
      <c r="P23" s="82"/>
      <c r="Q23" s="83" t="s">
        <v>56</v>
      </c>
      <c r="R23" s="82" t="s">
        <v>105</v>
      </c>
      <c r="S23" s="84"/>
      <c r="T23" s="85"/>
      <c r="U23" s="85"/>
      <c r="V23" s="86"/>
      <c r="W23" s="86"/>
      <c r="X23" s="86"/>
      <c r="Y23" s="86"/>
    </row>
    <row r="24" spans="1:25" s="71" customFormat="1" ht="15" customHeight="1" x14ac:dyDescent="0.25">
      <c r="A24" s="72" t="s">
        <v>77</v>
      </c>
      <c r="B24" s="73" t="s">
        <v>27</v>
      </c>
      <c r="C24" s="73" t="s">
        <v>107</v>
      </c>
      <c r="D24" s="74" t="s">
        <v>104</v>
      </c>
      <c r="E24" s="75">
        <f>ART_PRS[[#This Row],[Prix TTC Comptoir]]/1.19</f>
        <v>336.1344537815126</v>
      </c>
      <c r="F24" s="76"/>
      <c r="G24" s="77"/>
      <c r="H24" s="70">
        <v>0.19</v>
      </c>
      <c r="I24" s="78">
        <f>I8*10</f>
        <v>400</v>
      </c>
      <c r="J24" s="76"/>
      <c r="K24" s="77"/>
      <c r="L24" s="79"/>
      <c r="M24" s="80"/>
      <c r="N24" s="81"/>
      <c r="O24" s="81"/>
      <c r="P24" s="82"/>
      <c r="Q24" s="83" t="s">
        <v>56</v>
      </c>
      <c r="R24" s="82" t="s">
        <v>108</v>
      </c>
      <c r="S24" s="84"/>
      <c r="T24" s="85"/>
      <c r="U24" s="85"/>
      <c r="V24" s="86"/>
      <c r="W24" s="86"/>
      <c r="X24" s="86"/>
      <c r="Y24" s="86"/>
    </row>
    <row r="25" spans="1:25" s="71" customFormat="1" ht="15" customHeight="1" x14ac:dyDescent="0.25">
      <c r="A25" s="72" t="s">
        <v>78</v>
      </c>
      <c r="B25" s="73" t="s">
        <v>16</v>
      </c>
      <c r="C25" s="73" t="s">
        <v>110</v>
      </c>
      <c r="D25" s="74" t="s">
        <v>104</v>
      </c>
      <c r="E25" s="75">
        <f>ART_PRS[[#This Row],[Prix TTC Comptoir]]/1.19</f>
        <v>226.89075630252103</v>
      </c>
      <c r="F25" s="76"/>
      <c r="G25" s="77"/>
      <c r="H25" s="70">
        <v>0.19</v>
      </c>
      <c r="I25" s="78">
        <f>I23*3</f>
        <v>270</v>
      </c>
      <c r="J25" s="76"/>
      <c r="K25" s="77"/>
      <c r="L25" s="79"/>
      <c r="M25" s="80"/>
      <c r="N25" s="81"/>
      <c r="O25" s="81"/>
      <c r="P25" s="82"/>
      <c r="Q25" s="83" t="s">
        <v>56</v>
      </c>
      <c r="R25" s="82" t="s">
        <v>109</v>
      </c>
      <c r="S25" s="84"/>
      <c r="T25" s="85"/>
      <c r="U25" s="85"/>
      <c r="V25" s="86"/>
      <c r="W25" s="86"/>
      <c r="X25" s="86"/>
      <c r="Y25" s="86"/>
    </row>
    <row r="26" spans="1:25" s="71" customFormat="1" ht="15" customHeight="1" x14ac:dyDescent="0.25">
      <c r="A26" s="72" t="s">
        <v>79</v>
      </c>
      <c r="B26" s="73" t="s">
        <v>18</v>
      </c>
      <c r="C26" s="73" t="s">
        <v>111</v>
      </c>
      <c r="D26" s="74" t="s">
        <v>104</v>
      </c>
      <c r="E26" s="75">
        <f>ART_PRS[[#This Row],[Prix TTC Comptoir]]/1.19</f>
        <v>420.1680672268908</v>
      </c>
      <c r="F26" s="76"/>
      <c r="G26" s="77"/>
      <c r="H26" s="70">
        <v>0.19</v>
      </c>
      <c r="I26" s="78">
        <f>I24*1.25</f>
        <v>500</v>
      </c>
      <c r="J26" s="76"/>
      <c r="K26" s="77"/>
      <c r="L26" s="79"/>
      <c r="M26" s="80"/>
      <c r="N26" s="81"/>
      <c r="O26" s="81"/>
      <c r="P26" s="82"/>
      <c r="Q26" s="83" t="s">
        <v>56</v>
      </c>
      <c r="R26" s="82" t="s">
        <v>112</v>
      </c>
      <c r="S26" s="84"/>
      <c r="T26" s="85"/>
      <c r="U26" s="85"/>
      <c r="V26" s="86"/>
      <c r="W26" s="86"/>
      <c r="X26" s="86"/>
      <c r="Y26" s="86"/>
    </row>
    <row r="27" spans="1:25" s="71" customFormat="1" ht="15" customHeight="1" x14ac:dyDescent="0.25">
      <c r="A27" s="87"/>
      <c r="B27" s="88"/>
      <c r="C27" s="88"/>
      <c r="D27" s="89"/>
      <c r="E27" s="61"/>
      <c r="F27" s="61"/>
      <c r="G27" s="61"/>
      <c r="H27" s="90"/>
      <c r="I27" s="91"/>
      <c r="J27" s="91"/>
      <c r="K27" s="91"/>
      <c r="L27" s="91"/>
      <c r="M27" s="87"/>
      <c r="N27" s="90"/>
      <c r="O27" s="90"/>
      <c r="P27" s="60"/>
      <c r="Q27" s="92"/>
      <c r="R27" s="60"/>
      <c r="S27" s="93"/>
      <c r="T27" s="94"/>
      <c r="U27" s="94"/>
      <c r="V27" s="61"/>
      <c r="W27" s="61"/>
      <c r="X27" s="61"/>
      <c r="Y27" s="61"/>
    </row>
    <row r="28" spans="1:25" s="71" customFormat="1" ht="15" customHeight="1" x14ac:dyDescent="0.25">
      <c r="A28" s="87"/>
      <c r="B28" s="88"/>
      <c r="C28" s="88"/>
      <c r="D28" s="89"/>
      <c r="E28" s="61"/>
      <c r="F28" s="61"/>
      <c r="G28" s="61"/>
      <c r="H28" s="90"/>
      <c r="I28" s="91"/>
      <c r="J28" s="91"/>
      <c r="K28" s="91"/>
      <c r="L28" s="91"/>
      <c r="M28" s="87"/>
      <c r="N28" s="90"/>
      <c r="O28" s="90"/>
      <c r="P28" s="60"/>
      <c r="Q28" s="92"/>
      <c r="R28" s="60"/>
      <c r="S28" s="93"/>
      <c r="T28" s="94"/>
      <c r="U28" s="94"/>
      <c r="V28" s="61"/>
      <c r="W28" s="61"/>
      <c r="X28" s="61"/>
      <c r="Y28" s="61"/>
    </row>
    <row r="29" spans="1:25" s="71" customFormat="1" ht="15" customHeight="1" x14ac:dyDescent="0.25">
      <c r="A29" s="87"/>
      <c r="B29" s="88"/>
      <c r="C29" s="88"/>
      <c r="D29" s="89"/>
      <c r="E29" s="61"/>
      <c r="F29" s="61"/>
      <c r="G29" s="61"/>
      <c r="H29" s="90"/>
      <c r="I29" s="91"/>
      <c r="J29" s="91"/>
      <c r="K29" s="91"/>
      <c r="L29" s="91"/>
      <c r="M29" s="87"/>
      <c r="N29" s="90"/>
      <c r="O29" s="90"/>
      <c r="P29" s="60"/>
      <c r="Q29" s="92"/>
      <c r="R29" s="60"/>
      <c r="S29" s="93"/>
      <c r="T29" s="94"/>
      <c r="U29" s="94"/>
      <c r="V29" s="61"/>
      <c r="W29" s="61"/>
      <c r="X29" s="61"/>
      <c r="Y29" s="61"/>
    </row>
  </sheetData>
  <conditionalFormatting sqref="V4:V1048576">
    <cfRule type="cellIs" dxfId="0" priority="7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VTS</vt:lpstr>
      <vt:lpstr>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</dc:creator>
  <cp:lastModifiedBy>Fath</cp:lastModifiedBy>
  <dcterms:created xsi:type="dcterms:W3CDTF">2018-03-14T13:00:18Z</dcterms:created>
  <dcterms:modified xsi:type="dcterms:W3CDTF">2018-03-14T15:10:13Z</dcterms:modified>
</cp:coreProperties>
</file>