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0115" windowHeight="12075" activeTab="1"/>
  </bookViews>
  <sheets>
    <sheet name="CONTRAT COORDONNEES MEDIATEURS" sheetId="1" r:id="rId1"/>
    <sheet name="Feuil1" sheetId="2" r:id="rId2"/>
  </sheets>
  <calcPr calcId="125725"/>
</workbook>
</file>

<file path=xl/calcChain.xml><?xml version="1.0" encoding="utf-8"?>
<calcChain xmlns="http://schemas.openxmlformats.org/spreadsheetml/2006/main">
  <c r="J4" i="2"/>
  <c r="K4" l="1"/>
  <c r="Y4" i="1"/>
  <c r="X4" s="1"/>
  <c r="X11"/>
  <c r="X10"/>
  <c r="X9"/>
  <c r="X8"/>
  <c r="X6"/>
  <c r="X5"/>
  <c r="X7"/>
</calcChain>
</file>

<file path=xl/sharedStrings.xml><?xml version="1.0" encoding="utf-8"?>
<sst xmlns="http://schemas.openxmlformats.org/spreadsheetml/2006/main" count="82" uniqueCount="78">
  <si>
    <t>TOTAL</t>
  </si>
  <si>
    <t>NOM  PRENOM</t>
  </si>
  <si>
    <t>DATE DE FIN DE CONTRAT</t>
  </si>
  <si>
    <t>TYPE DE CONTRAT</t>
  </si>
  <si>
    <t>ADRESSE</t>
  </si>
  <si>
    <t>MAIL</t>
  </si>
  <si>
    <t>DATE DU CONTRAT</t>
  </si>
  <si>
    <t>ETAT CIVIL MEDIATEURS TRANSPORT</t>
  </si>
  <si>
    <t>SOLDE CONGE 2017 / CET / CONGE 2018 / 5 JOURS DE CONGE MAXIMUM A REPORTER EN 2019</t>
  </si>
  <si>
    <t>HAMECH HAKIM</t>
  </si>
  <si>
    <t>TEL SERVICE</t>
  </si>
  <si>
    <t>TEL PERSO</t>
  </si>
  <si>
    <t>TYPE ET DUREE CONTRAT MEDIATEURS TRANSPORT</t>
  </si>
  <si>
    <t>DROIT AU CONGE 2018 EN JOUR</t>
  </si>
  <si>
    <t>CONGE PRIS EN JOUR</t>
  </si>
  <si>
    <t>DATE DE CONGE</t>
  </si>
  <si>
    <t>DATE CONGES</t>
  </si>
  <si>
    <t>CONGE EN JOURS</t>
  </si>
  <si>
    <t>DATE CONGE POSE</t>
  </si>
  <si>
    <t>CONGE POSE EN JOURS</t>
  </si>
  <si>
    <t>DATE DE CONGE PRIS</t>
  </si>
  <si>
    <t>NBR DE JOURS POSE</t>
  </si>
  <si>
    <t>SOLDE CONGE</t>
  </si>
  <si>
    <t>06 45 43 13 32</t>
  </si>
  <si>
    <t>hamech.hakim@gmail.com</t>
  </si>
  <si>
    <t>GOUTTA FARID</t>
  </si>
  <si>
    <t>06 45 43 72 51</t>
  </si>
  <si>
    <t>06 66 50 50 72</t>
  </si>
  <si>
    <t>06 11 79 42 65</t>
  </si>
  <si>
    <t>f.goutta@laposte.net</t>
  </si>
  <si>
    <t>CONTRAT UNIQUE INSERTION CUI 1 AN</t>
  </si>
  <si>
    <t>CORTES JOACHIM</t>
  </si>
  <si>
    <t>CUI RENOUVELLE</t>
  </si>
  <si>
    <t>BENKOURDEL MEHDI</t>
  </si>
  <si>
    <t>EMPLOI AVENIR ( 3 ANS) en cours de renouvellement</t>
  </si>
  <si>
    <t>SLIMANI SAID</t>
  </si>
  <si>
    <t>HOUSSAIRY RADOIANE</t>
  </si>
  <si>
    <t>TONITA OVIDIU</t>
  </si>
  <si>
    <t>07 87 32 07 61</t>
  </si>
  <si>
    <t>07 68 70 58 22</t>
  </si>
  <si>
    <t>radoiane.houssairy@hotmail.fr</t>
  </si>
  <si>
    <t>CUI 1 AN</t>
  </si>
  <si>
    <t>EMPLOI AVENIR RENOUVELLE 3 ANS</t>
  </si>
  <si>
    <t>CONTRAT ADULTE RELAIS</t>
  </si>
  <si>
    <t>CDI OU CDD DANS LA LIMITE D'UNE DUREE DE 3 ANS RENOUVELABLE 1 FOIS</t>
  </si>
  <si>
    <t>CONTRAT EMPLOI AVENIR  3ANS</t>
  </si>
  <si>
    <t>20 RUE ERNEST RENAN 66000 PERPIGNAN</t>
  </si>
  <si>
    <t>HLM SAINT GENIS BAT A1 PORTE 3 66000 PERPIGNAN</t>
  </si>
  <si>
    <t>06 67 18 84 70</t>
  </si>
  <si>
    <t>06 17 14 42 75</t>
  </si>
  <si>
    <t>CDD 6 mois / 1AN</t>
  </si>
  <si>
    <t xml:space="preserve">contrat 3 mois 2017 oct nov dec/CDD 6 mois </t>
  </si>
  <si>
    <t>12/01/2018 au 24/01/2018</t>
  </si>
  <si>
    <t>MIFFRE PAUL</t>
  </si>
  <si>
    <t>CDI</t>
  </si>
  <si>
    <t>ok sur kelio</t>
  </si>
  <si>
    <t>RECUPERATION HORAIRE</t>
  </si>
  <si>
    <t>CET EN JOURS</t>
  </si>
  <si>
    <t>ADULTE RELAIS RENOUVELLE (3 ANS)</t>
  </si>
  <si>
    <t xml:space="preserve">SOLDE CONGE  2018 </t>
  </si>
  <si>
    <t xml:space="preserve">CONGE FRACTIONNE </t>
  </si>
  <si>
    <t xml:space="preserve"> CONGE   2017</t>
  </si>
  <si>
    <t>JOURS FRACTIONNE 2018</t>
  </si>
  <si>
    <t>01/05/2018 au 15/05/2018</t>
  </si>
  <si>
    <t>31/10/2018 au 15/11/2018</t>
  </si>
  <si>
    <t>DATE DE DEBUT FRACTIONNE</t>
  </si>
  <si>
    <t>DATE DE FIN FRANCTIONNE</t>
  </si>
  <si>
    <t>15 /01/2018 au 19/01/2018</t>
  </si>
  <si>
    <t>NOM PRENOM</t>
  </si>
  <si>
    <t xml:space="preserve">SOLDE CONGE </t>
  </si>
  <si>
    <t>DATE DEBUTDROIT FRACTIONNEMENT</t>
  </si>
  <si>
    <t>DATE FIN DROIT FRACTIONEMENT</t>
  </si>
  <si>
    <t>DATE DE FIN CONGE POSE</t>
  </si>
  <si>
    <t>DATE DEBUT CONGE POSE</t>
  </si>
  <si>
    <t>NBRE DE JOURS DE POSE</t>
  </si>
  <si>
    <t>NBRE DE JOURS DE FRACTIONNEMENT</t>
  </si>
  <si>
    <t>SOLDE CONGE 2018</t>
  </si>
  <si>
    <t>CET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</si>
</sst>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7" formatCode="dd/mm/yy;@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9"/>
      <color rgb="FFFF0000"/>
      <name val="Calibri"/>
      <family val="2"/>
      <scheme val="minor"/>
    </font>
    <font>
      <sz val="8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4" borderId="0" xfId="0" applyFont="1" applyFill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3" fillId="3" borderId="0" xfId="0" applyFont="1" applyFill="1"/>
    <xf numFmtId="164" fontId="3" fillId="3" borderId="0" xfId="0" applyNumberFormat="1" applyFont="1" applyFill="1"/>
    <xf numFmtId="0" fontId="1" fillId="0" borderId="0" xfId="0" applyNumberFormat="1" applyFont="1"/>
    <xf numFmtId="0" fontId="3" fillId="3" borderId="0" xfId="0" applyNumberFormat="1" applyFont="1" applyFill="1"/>
    <xf numFmtId="0" fontId="1" fillId="3" borderId="0" xfId="0" applyFont="1" applyFill="1"/>
    <xf numFmtId="0" fontId="1" fillId="5" borderId="0" xfId="0" applyFont="1" applyFill="1"/>
    <xf numFmtId="0" fontId="5" fillId="3" borderId="0" xfId="0" applyFont="1" applyFill="1"/>
    <xf numFmtId="14" fontId="6" fillId="0" borderId="0" xfId="2" applyNumberFormat="1" applyAlignment="1" applyProtection="1"/>
    <xf numFmtId="14" fontId="7" fillId="0" borderId="0" xfId="0" applyNumberFormat="1" applyFont="1"/>
    <xf numFmtId="0" fontId="4" fillId="0" borderId="0" xfId="0" applyFont="1"/>
    <xf numFmtId="46" fontId="1" fillId="0" borderId="0" xfId="0" applyNumberFormat="1" applyFont="1"/>
    <xf numFmtId="14" fontId="1" fillId="4" borderId="0" xfId="0" applyNumberFormat="1" applyFont="1" applyFill="1"/>
    <xf numFmtId="0" fontId="4" fillId="7" borderId="0" xfId="0" applyFont="1" applyFill="1"/>
    <xf numFmtId="0" fontId="4" fillId="8" borderId="0" xfId="0" applyFont="1" applyFill="1"/>
    <xf numFmtId="0" fontId="4" fillId="0" borderId="0" xfId="0" applyNumberFormat="1" applyFont="1"/>
    <xf numFmtId="0" fontId="8" fillId="4" borderId="0" xfId="0" applyFont="1" applyFill="1"/>
    <xf numFmtId="0" fontId="8" fillId="9" borderId="0" xfId="0" applyNumberFormat="1" applyFont="1" applyFill="1"/>
    <xf numFmtId="0" fontId="8" fillId="8" borderId="0" xfId="0" applyNumberFormat="1" applyFont="1" applyFill="1"/>
    <xf numFmtId="0" fontId="4" fillId="3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6" borderId="0" xfId="0" applyFill="1" applyAlignment="1"/>
    <xf numFmtId="0" fontId="4" fillId="5" borderId="0" xfId="0" applyFont="1" applyFill="1" applyBorder="1" applyAlignment="1">
      <alignment horizontal="center"/>
    </xf>
    <xf numFmtId="0" fontId="0" fillId="0" borderId="0" xfId="0" applyAlignment="1"/>
    <xf numFmtId="2" fontId="8" fillId="8" borderId="0" xfId="0" applyNumberFormat="1" applyFont="1" applyFill="1"/>
    <xf numFmtId="14" fontId="0" fillId="0" borderId="0" xfId="0" applyNumberFormat="1"/>
    <xf numFmtId="167" fontId="0" fillId="0" borderId="0" xfId="0" applyNumberFormat="1"/>
  </cellXfs>
  <cellStyles count="3">
    <cellStyle name="Lien hypertexte" xfId="2" builtinId="8"/>
    <cellStyle name="Normal" xfId="0" builtinId="0"/>
    <cellStyle name="Normal 2" xfId="1"/>
  </cellStyles>
  <dxfs count="29">
    <dxf>
      <numFmt numFmtId="167" formatCode="dd/mm/yy;@"/>
    </dxf>
    <dxf>
      <numFmt numFmtId="167" formatCode="dd/mm/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>
          <fgColor indexed="6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1" formatCode="[h]:mm:ss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#,##0.00\ &quot;€&quot;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  <fill>
        <patternFill>
          <fgColor indexed="64"/>
        </patternFill>
      </fill>
    </dxf>
    <dxf>
      <font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solid">
          <fgColor indexed="64"/>
          <bgColor theme="1"/>
        </patternFill>
      </fill>
    </dxf>
  </dxfs>
  <tableStyles count="0" defaultTableStyle="TableStyleMedium9" defaultPivotStyle="PivotStyleLight16"/>
  <colors>
    <mruColors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3:Y11" totalsRowShown="0" headerRowDxfId="28" dataDxfId="27">
  <autoFilter ref="A3:Y11"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  <filterColumn colId="24"/>
  </autoFilter>
  <sortState ref="A5:L120">
    <sortCondition ref="A4"/>
  </sortState>
  <tableColumns count="25">
    <tableColumn id="1" name="NOM  PRENOM" dataDxfId="26"/>
    <tableColumn id="2" name="ADRESSE" dataDxfId="25"/>
    <tableColumn id="12" name="TEL SERVICE" dataDxfId="24"/>
    <tableColumn id="13" name="TEL PERSO" dataDxfId="23"/>
    <tableColumn id="36" name="MAIL" dataDxfId="22"/>
    <tableColumn id="5" name="TYPE DE CONTRAT" dataDxfId="21"/>
    <tableColumn id="4" name="DATE DU CONTRAT" dataDxfId="20">
      <calculatedColumnFormula>DATEDIF(Tableau1[[#This Row],[TYPE DE CONTRAT]],TODAY(),"y")</calculatedColumnFormula>
    </tableColumn>
    <tableColumn id="16" name="DATE DE FIN DE CONTRAT" dataDxfId="19"/>
    <tableColumn id="19" name="DATE DE DEBUT FRACTIONNE" dataDxfId="2"/>
    <tableColumn id="18" name="DATE DE FIN FRANCTIONNE" dataDxfId="3"/>
    <tableColumn id="17" name=" CONGE   2017" dataDxfId="18"/>
    <tableColumn id="28" name="CET EN JOURS" dataDxfId="17"/>
    <tableColumn id="32" name="DROIT AU CONGE 2018 EN JOUR" dataDxfId="16"/>
    <tableColumn id="14" name="DATE DE CONGE" dataDxfId="15"/>
    <tableColumn id="41" name="CONGE PRIS EN JOUR" dataDxfId="14"/>
    <tableColumn id="15" name="DATE CONGES" dataDxfId="13"/>
    <tableColumn id="37" name="CONGE EN JOURS" dataDxfId="12"/>
    <tableColumn id="6" name="DATE CONGE POSE" dataDxfId="11"/>
    <tableColumn id="10" name="CONGE POSE EN JOURS" dataDxfId="10"/>
    <tableColumn id="9" name="DATE DE CONGE PRIS" dataDxfId="9"/>
    <tableColumn id="11" name="NBR DE JOURS POSE" dataDxfId="8"/>
    <tableColumn id="8" name="RECUPERATION HORAIRE" dataDxfId="7"/>
    <tableColumn id="7" name="CONGE FRACTIONNE " dataDxfId="6"/>
    <tableColumn id="39" name="SOLDE CONGE  2018 " dataDxfId="5"/>
    <tableColumn id="3" name="JOURS FRACTIONNE 2018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B3:K4" totalsRowShown="0">
  <autoFilter ref="B3:K4">
    <filterColumn colId="1"/>
  </autoFilter>
  <tableColumns count="10">
    <tableColumn id="1" name="NOM PRENOM"/>
    <tableColumn id="13" name="CET"/>
    <tableColumn id="2" name="SOLDE CONGE "/>
    <tableColumn id="3" name="DATE DEBUTDROIT FRACTIONNEMENT" dataDxfId="0"/>
    <tableColumn id="4" name="DATE FIN DROIT FRACTIONEMENT" dataDxfId="1"/>
    <tableColumn id="5" name="DATE DEBUT CONGE POSE"/>
    <tableColumn id="6" name="DATE DE FIN CONGE POSE"/>
    <tableColumn id="7" name="NBRE DE JOURS DE POSE"/>
    <tableColumn id="8" name="NBRE DE JOURS DE FRACTIONNEMENT">
      <calculatedColumnFormula>AND(G4&lt;=[DATE DEBUTDROIT FRACTIONNEMENT],H4&gt;=[DATE FIN DROIT FRACTIONEMENT])*1</calculatedColumnFormula>
    </tableColumn>
    <tableColumn id="9" name="SOLDE CONGE 2018">
      <calculatedColumnFormula>[NBRE DE JOURS DE FRACTIONNEMENT]+[[SOLDE CONGE ]]-[NBRE DE JOURS DE POSE]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doiane.houssairy@hotmail.fr" TargetMode="External"/><Relationship Id="rId2" Type="http://schemas.openxmlformats.org/officeDocument/2006/relationships/hyperlink" Target="mailto:f.goutta@laposte.net" TargetMode="External"/><Relationship Id="rId1" Type="http://schemas.openxmlformats.org/officeDocument/2006/relationships/hyperlink" Target="mailto:hamech.hakim@gmail.com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1"/>
  <sheetViews>
    <sheetView topLeftCell="H1" workbookViewId="0">
      <selection activeCell="O4" sqref="O4"/>
    </sheetView>
  </sheetViews>
  <sheetFormatPr baseColWidth="10" defaultRowHeight="11.25"/>
  <cols>
    <col min="1" max="1" width="19.42578125" style="2" customWidth="1"/>
    <col min="2" max="2" width="36.85546875" style="2" customWidth="1"/>
    <col min="3" max="3" width="16.28515625" style="2" customWidth="1"/>
    <col min="4" max="4" width="15.7109375" style="2" customWidth="1"/>
    <col min="5" max="5" width="29.7109375" style="2" customWidth="1"/>
    <col min="6" max="6" width="34.85546875" style="2" customWidth="1"/>
    <col min="7" max="7" width="19.28515625" style="2" customWidth="1"/>
    <col min="8" max="8" width="20.28515625" style="2" customWidth="1"/>
    <col min="9" max="9" width="18.7109375" style="2" customWidth="1"/>
    <col min="10" max="10" width="23.140625" style="2" customWidth="1"/>
    <col min="11" max="11" width="26" style="2" customWidth="1"/>
    <col min="12" max="13" width="21.7109375" style="2" customWidth="1"/>
    <col min="14" max="14" width="22" style="2" customWidth="1"/>
    <col min="15" max="15" width="21.7109375" style="2" customWidth="1"/>
    <col min="16" max="16" width="20.28515625" style="2" customWidth="1"/>
    <col min="17" max="17" width="16.140625" style="2" customWidth="1"/>
    <col min="18" max="18" width="23.28515625" style="2" customWidth="1"/>
    <col min="19" max="19" width="20" style="2" customWidth="1"/>
    <col min="20" max="20" width="20.7109375" style="2" customWidth="1"/>
    <col min="21" max="21" width="16.42578125" style="2" customWidth="1"/>
    <col min="22" max="22" width="17.28515625" style="2" customWidth="1"/>
    <col min="23" max="23" width="22.85546875" style="2" customWidth="1"/>
    <col min="24" max="16384" width="11.42578125" style="2"/>
  </cols>
  <sheetData>
    <row r="1" spans="1:25" ht="12" thickTop="1">
      <c r="A1" s="24" t="s">
        <v>7</v>
      </c>
      <c r="B1" s="25"/>
      <c r="C1" s="25"/>
      <c r="D1" s="25"/>
      <c r="E1" s="25"/>
      <c r="F1" s="28" t="s">
        <v>12</v>
      </c>
      <c r="G1" s="29"/>
      <c r="H1" s="29"/>
      <c r="I1" s="30" t="s">
        <v>8</v>
      </c>
      <c r="J1" s="31"/>
      <c r="K1" s="31"/>
      <c r="L1" s="31"/>
      <c r="M1" s="31"/>
      <c r="N1" s="31"/>
      <c r="O1" s="31"/>
      <c r="P1" s="31"/>
      <c r="Q1" s="31"/>
      <c r="R1" s="31"/>
      <c r="S1" s="10"/>
      <c r="T1" s="23" t="s">
        <v>22</v>
      </c>
    </row>
    <row r="2" spans="1:25">
      <c r="A2" s="26"/>
      <c r="B2" s="27"/>
      <c r="C2" s="27"/>
      <c r="D2" s="27"/>
      <c r="E2" s="27"/>
      <c r="F2" s="29"/>
      <c r="G2" s="29"/>
      <c r="H2" s="29"/>
      <c r="I2" s="31"/>
      <c r="J2" s="31"/>
      <c r="K2" s="31"/>
      <c r="L2" s="31"/>
      <c r="M2" s="31"/>
      <c r="N2" s="31"/>
      <c r="O2" s="31"/>
      <c r="P2" s="31"/>
      <c r="Q2" s="31"/>
      <c r="R2" s="31"/>
      <c r="S2" s="10"/>
      <c r="T2" s="23"/>
    </row>
    <row r="3" spans="1:25">
      <c r="A3" s="1" t="s">
        <v>1</v>
      </c>
      <c r="B3" s="1" t="s">
        <v>4</v>
      </c>
      <c r="C3" s="1" t="s">
        <v>10</v>
      </c>
      <c r="D3" s="1" t="s">
        <v>11</v>
      </c>
      <c r="E3" s="1" t="s">
        <v>5</v>
      </c>
      <c r="F3" s="1" t="s">
        <v>3</v>
      </c>
      <c r="G3" s="1" t="s">
        <v>6</v>
      </c>
      <c r="H3" s="1" t="s">
        <v>2</v>
      </c>
      <c r="I3" s="1" t="s">
        <v>65</v>
      </c>
      <c r="J3" s="1" t="s">
        <v>66</v>
      </c>
      <c r="K3" s="1" t="s">
        <v>61</v>
      </c>
      <c r="L3" s="1" t="s">
        <v>57</v>
      </c>
      <c r="M3" s="1" t="s">
        <v>13</v>
      </c>
      <c r="N3" s="1" t="s">
        <v>15</v>
      </c>
      <c r="O3" s="1" t="s">
        <v>14</v>
      </c>
      <c r="P3" s="1" t="s">
        <v>16</v>
      </c>
      <c r="Q3" s="1" t="s">
        <v>17</v>
      </c>
      <c r="R3" s="16" t="s">
        <v>18</v>
      </c>
      <c r="S3" s="1" t="s">
        <v>19</v>
      </c>
      <c r="T3" s="1" t="s">
        <v>20</v>
      </c>
      <c r="U3" s="1" t="s">
        <v>21</v>
      </c>
      <c r="V3" s="1" t="s">
        <v>56</v>
      </c>
      <c r="W3" s="1" t="s">
        <v>60</v>
      </c>
      <c r="X3" s="1" t="s">
        <v>59</v>
      </c>
      <c r="Y3" s="20" t="s">
        <v>62</v>
      </c>
    </row>
    <row r="4" spans="1:25" ht="15.75" customHeight="1">
      <c r="A4" s="14" t="s">
        <v>9</v>
      </c>
      <c r="B4" s="3"/>
      <c r="C4" s="3" t="s">
        <v>23</v>
      </c>
      <c r="D4" s="3" t="s">
        <v>27</v>
      </c>
      <c r="E4" s="12" t="s">
        <v>24</v>
      </c>
      <c r="F4" s="3" t="s">
        <v>42</v>
      </c>
      <c r="G4" s="3">
        <v>42273</v>
      </c>
      <c r="H4" s="3">
        <v>43369</v>
      </c>
      <c r="I4" s="3">
        <v>43221</v>
      </c>
      <c r="J4" s="3">
        <v>43404</v>
      </c>
      <c r="K4" s="2">
        <v>18.5</v>
      </c>
      <c r="L4" s="19">
        <v>7.5</v>
      </c>
      <c r="M4" s="7">
        <v>18.5</v>
      </c>
      <c r="N4" s="4" t="s">
        <v>67</v>
      </c>
      <c r="O4" s="7">
        <v>5</v>
      </c>
      <c r="P4" s="4" t="s">
        <v>63</v>
      </c>
      <c r="Q4" s="7"/>
      <c r="R4" s="3" t="s">
        <v>64</v>
      </c>
      <c r="S4" s="7"/>
      <c r="T4" s="3"/>
      <c r="U4" s="7"/>
      <c r="V4" s="15"/>
      <c r="W4" s="7">
        <v>2</v>
      </c>
      <c r="X4" s="7">
        <f>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</f>
        <v>15.5</v>
      </c>
      <c r="Y4" s="32" t="b">
        <f>IF(AND(N4&gt;DATEVALUE("01/05/2018"),N4&lt;DATEVALUE("01/10/2018")),+"1")</f>
        <v>0</v>
      </c>
    </row>
    <row r="5" spans="1:25" ht="15.75" customHeight="1">
      <c r="A5" s="14" t="s">
        <v>25</v>
      </c>
      <c r="B5" s="3"/>
      <c r="C5" s="3" t="s">
        <v>26</v>
      </c>
      <c r="D5" s="3" t="s">
        <v>28</v>
      </c>
      <c r="E5" s="12" t="s">
        <v>29</v>
      </c>
      <c r="F5" s="3" t="s">
        <v>32</v>
      </c>
      <c r="G5" s="3">
        <v>43005</v>
      </c>
      <c r="H5" s="3">
        <v>43369</v>
      </c>
      <c r="I5" s="3">
        <v>43221</v>
      </c>
      <c r="J5" s="3">
        <v>43404</v>
      </c>
      <c r="L5" s="7">
        <v>2</v>
      </c>
      <c r="M5" s="7">
        <v>23</v>
      </c>
      <c r="N5" s="4"/>
      <c r="O5" s="7"/>
      <c r="P5" s="4"/>
      <c r="Q5" s="7"/>
      <c r="R5" s="3"/>
      <c r="S5" s="7"/>
      <c r="T5" s="3"/>
      <c r="U5" s="7"/>
      <c r="V5" s="15"/>
      <c r="W5" s="7"/>
      <c r="X5" s="7">
        <f>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</f>
        <v>23</v>
      </c>
      <c r="Y5" s="21"/>
    </row>
    <row r="6" spans="1:25" ht="15.75" customHeight="1">
      <c r="A6" s="18" t="s">
        <v>31</v>
      </c>
      <c r="B6" s="3" t="s">
        <v>47</v>
      </c>
      <c r="C6" s="3" t="s">
        <v>55</v>
      </c>
      <c r="D6" s="3" t="s">
        <v>48</v>
      </c>
      <c r="E6" s="3"/>
      <c r="F6" s="3" t="s">
        <v>32</v>
      </c>
      <c r="G6" s="3">
        <v>43100</v>
      </c>
      <c r="H6" s="3">
        <v>43465</v>
      </c>
      <c r="I6" s="3"/>
      <c r="J6" s="3"/>
      <c r="L6" s="7">
        <v>5</v>
      </c>
      <c r="M6" s="7">
        <v>25</v>
      </c>
      <c r="N6" s="4"/>
      <c r="O6" s="7"/>
      <c r="P6" s="4"/>
      <c r="Q6" s="7"/>
      <c r="R6" s="3"/>
      <c r="S6" s="7"/>
      <c r="T6" s="3"/>
      <c r="U6" s="7"/>
      <c r="V6" s="15"/>
      <c r="W6" s="7"/>
      <c r="X6" s="7">
        <f>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</f>
        <v>25</v>
      </c>
      <c r="Y6" s="22"/>
    </row>
    <row r="7" spans="1:25" ht="15.75" customHeight="1">
      <c r="A7" s="14" t="s">
        <v>33</v>
      </c>
      <c r="B7" s="3" t="s">
        <v>46</v>
      </c>
      <c r="C7" s="3"/>
      <c r="D7" s="3" t="s">
        <v>49</v>
      </c>
      <c r="E7" s="3"/>
      <c r="F7" s="3" t="s">
        <v>34</v>
      </c>
      <c r="G7" s="3">
        <v>42035</v>
      </c>
      <c r="H7" s="3">
        <v>43131</v>
      </c>
      <c r="I7" s="3"/>
      <c r="J7" s="3"/>
      <c r="L7" s="7"/>
      <c r="M7" s="7">
        <v>2</v>
      </c>
      <c r="N7" s="4"/>
      <c r="O7" s="7"/>
      <c r="P7" s="4"/>
      <c r="Q7" s="7"/>
      <c r="R7" s="3"/>
      <c r="S7" s="7"/>
      <c r="T7" s="3"/>
      <c r="U7" s="7"/>
      <c r="V7" s="15"/>
      <c r="W7" s="7">
        <v>2</v>
      </c>
      <c r="X7" s="7">
        <f>Tableau1[[#This Row],[CONGE FRACTIONNE ]]+Tableau1[[#This Row],[DROIT AU CONGE 2018 EN JOUR]]-Tableau1[[#This Row],[CONGE PRIS EN JOUR]]-Tableau1[[#This Row],[CONGE EN JOURS]]-Tableau1[[#This Row],[CONGE POSE EN JOURS]]-Tableau1[[#This Row],[NBR DE JOURS POSE]]</f>
        <v>4</v>
      </c>
      <c r="Y7" s="21"/>
    </row>
    <row r="8" spans="1:25" ht="15.75" customHeight="1">
      <c r="A8" s="18" t="s">
        <v>35</v>
      </c>
      <c r="B8" s="3"/>
      <c r="C8" s="3"/>
      <c r="D8" s="3"/>
      <c r="E8" s="3"/>
      <c r="F8" s="3" t="s">
        <v>41</v>
      </c>
      <c r="G8" s="3">
        <v>42916</v>
      </c>
      <c r="H8" s="3">
        <v>43281</v>
      </c>
      <c r="I8" s="3"/>
      <c r="J8" s="3"/>
      <c r="K8" s="2">
        <v>14</v>
      </c>
      <c r="L8" s="7"/>
      <c r="M8" s="7">
        <v>12.5</v>
      </c>
      <c r="N8" s="4"/>
      <c r="O8" s="7"/>
      <c r="P8" s="4"/>
      <c r="Q8" s="7"/>
      <c r="R8" s="3"/>
      <c r="S8" s="7"/>
      <c r="T8" s="3"/>
      <c r="U8" s="7"/>
      <c r="V8" s="15"/>
      <c r="W8" s="7"/>
      <c r="X8" s="7">
        <f>Tableau1[[#This Row],[DROIT AU CONGE 2018 EN JOUR]]-Tableau1[[#This Row],[ CONGE   2017]]+Tableau1[[#This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</f>
        <v>11</v>
      </c>
      <c r="Y8" s="22"/>
    </row>
    <row r="9" spans="1:25" ht="15.75" customHeight="1">
      <c r="A9" s="17" t="s">
        <v>36</v>
      </c>
      <c r="B9" s="3"/>
      <c r="C9" s="3" t="s">
        <v>38</v>
      </c>
      <c r="D9" s="3" t="s">
        <v>39</v>
      </c>
      <c r="E9" s="12" t="s">
        <v>40</v>
      </c>
      <c r="F9" s="3" t="s">
        <v>58</v>
      </c>
      <c r="G9" s="3">
        <v>43005</v>
      </c>
      <c r="H9" s="3">
        <v>43369</v>
      </c>
      <c r="I9" s="3"/>
      <c r="J9" s="3"/>
      <c r="L9" s="7"/>
      <c r="M9" s="7">
        <v>17.5</v>
      </c>
      <c r="N9" s="4"/>
      <c r="O9" s="7"/>
      <c r="P9" s="4"/>
      <c r="Q9" s="7"/>
      <c r="R9" s="3"/>
      <c r="S9" s="7"/>
      <c r="T9" s="3"/>
      <c r="U9" s="7"/>
      <c r="V9" s="15"/>
      <c r="W9" s="7"/>
      <c r="X9" s="7">
        <f>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</f>
        <v>17.5</v>
      </c>
      <c r="Y9" s="21"/>
    </row>
    <row r="10" spans="1:25" ht="15.75" customHeight="1">
      <c r="A10" s="18" t="s">
        <v>37</v>
      </c>
      <c r="B10" s="3" t="s">
        <v>55</v>
      </c>
      <c r="C10" s="3"/>
      <c r="D10" s="3"/>
      <c r="E10" s="3"/>
      <c r="F10" s="13" t="s">
        <v>51</v>
      </c>
      <c r="G10" s="3">
        <v>43130</v>
      </c>
      <c r="H10" s="3">
        <v>43281</v>
      </c>
      <c r="I10" s="3"/>
      <c r="J10" s="3"/>
      <c r="K10" s="2">
        <v>14.5</v>
      </c>
      <c r="L10" s="7"/>
      <c r="M10" s="7">
        <v>14.5</v>
      </c>
      <c r="N10" s="4" t="s">
        <v>52</v>
      </c>
      <c r="O10" s="7">
        <v>9</v>
      </c>
      <c r="P10" s="4"/>
      <c r="Q10" s="7"/>
      <c r="R10" s="3"/>
      <c r="S10" s="7"/>
      <c r="T10" s="3"/>
      <c r="U10" s="7"/>
      <c r="V10" s="15">
        <v>1.3263888888888888</v>
      </c>
      <c r="W10" s="7">
        <v>2</v>
      </c>
      <c r="X10" s="7">
        <f>Tableau1[[#This Row],[DROIT AU CONGE 2018 EN JOUR]]-Tableau1[[#This Row],[ CONGE   2017]]+Tableau1[[#This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</f>
        <v>7.5</v>
      </c>
      <c r="Y10" s="22"/>
    </row>
    <row r="11" spans="1:25" ht="15.75" customHeight="1">
      <c r="A11" s="17" t="s">
        <v>53</v>
      </c>
      <c r="B11" s="3" t="s">
        <v>55</v>
      </c>
      <c r="C11" s="3"/>
      <c r="D11" s="3"/>
      <c r="E11" s="3"/>
      <c r="F11" s="3" t="s">
        <v>54</v>
      </c>
      <c r="G11" s="3">
        <v>10959</v>
      </c>
      <c r="H11" s="3">
        <v>43465</v>
      </c>
      <c r="I11" s="3"/>
      <c r="J11" s="3"/>
      <c r="L11" s="7">
        <v>1</v>
      </c>
      <c r="M11" s="7">
        <v>22.5</v>
      </c>
      <c r="N11" s="3">
        <v>43108</v>
      </c>
      <c r="O11" s="7">
        <v>1</v>
      </c>
      <c r="P11" s="4"/>
      <c r="Q11" s="7"/>
      <c r="R11" s="3"/>
      <c r="S11" s="7"/>
      <c r="T11" s="3"/>
      <c r="U11" s="7"/>
      <c r="V11" s="15">
        <v>0.16250000000000001</v>
      </c>
      <c r="W11" s="7"/>
      <c r="X11" s="7">
        <f>Tableau1[[#This Row],[DROIT AU CONGE 2018 EN JOUR]]-Tableau1[[#This Row],[CONGE PRIS EN JOUR]]-Tableau1[[#This Row],[CONGE EN JOURS]]-Tableau1[[#This Row],[CONGE POSE EN JOURS]]-Tableau1[[#This Row],[NBR DE JOURS POSE]]+Tableau1[[#This Row],[CONGE FRACTIONNE ]]+Tableau1[[#This Row],[JOURS FRACTIONNE 2018]]</f>
        <v>21.5</v>
      </c>
      <c r="Y11" s="21"/>
    </row>
    <row r="12" spans="1:25" ht="15.75" customHeight="1">
      <c r="A12" s="5" t="s">
        <v>0</v>
      </c>
      <c r="B12" s="5"/>
      <c r="C12" s="5"/>
      <c r="D12" s="5"/>
      <c r="E12" s="5"/>
      <c r="F12" s="5"/>
      <c r="G12" s="8"/>
      <c r="H12" s="6"/>
      <c r="I12" s="6"/>
      <c r="J12" s="5"/>
      <c r="K12" s="9"/>
      <c r="L12" s="9"/>
      <c r="M12" s="9"/>
      <c r="N12" s="9"/>
      <c r="O12" s="9"/>
      <c r="P12" s="9"/>
      <c r="Q12" s="9"/>
      <c r="R12" s="9"/>
      <c r="S12" s="11"/>
      <c r="T12" s="11"/>
      <c r="U12" s="9"/>
      <c r="V12" s="9"/>
      <c r="W12" s="9"/>
    </row>
    <row r="16" spans="1:25">
      <c r="A16" s="14" t="s">
        <v>43</v>
      </c>
    </row>
    <row r="17" spans="1:1">
      <c r="A17" s="2" t="s">
        <v>44</v>
      </c>
    </row>
    <row r="18" spans="1:1">
      <c r="A18" s="14" t="s">
        <v>30</v>
      </c>
    </row>
    <row r="19" spans="1:1">
      <c r="A19" s="14" t="s">
        <v>50</v>
      </c>
    </row>
    <row r="20" spans="1:1">
      <c r="A20" s="14" t="s">
        <v>45</v>
      </c>
    </row>
    <row r="21" spans="1:1" ht="12" customHeight="1"/>
  </sheetData>
  <mergeCells count="4">
    <mergeCell ref="T1:T2"/>
    <mergeCell ref="A1:E2"/>
    <mergeCell ref="F1:H2"/>
    <mergeCell ref="I1:R2"/>
  </mergeCells>
  <hyperlinks>
    <hyperlink ref="E4" r:id="rId1"/>
    <hyperlink ref="E5" r:id="rId2"/>
    <hyperlink ref="E9" r:id="rId3"/>
  </hyperlinks>
  <pageMargins left="0.11811023622047244" right="0.11811023622047244" top="0" bottom="0" header="0" footer="0"/>
  <pageSetup paperSize="9" fitToWidth="2" fitToHeight="0" orientation="landscape"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3:K4"/>
  <sheetViews>
    <sheetView tabSelected="1" topLeftCell="E1" workbookViewId="0">
      <selection activeCell="H18" sqref="H18"/>
    </sheetView>
  </sheetViews>
  <sheetFormatPr baseColWidth="10" defaultRowHeight="15"/>
  <cols>
    <col min="2" max="2" width="20.85546875" customWidth="1"/>
    <col min="3" max="3" width="24.140625" customWidth="1"/>
    <col min="4" max="4" width="33.7109375" customWidth="1"/>
    <col min="5" max="5" width="36" customWidth="1"/>
    <col min="6" max="6" width="27" customWidth="1"/>
    <col min="7" max="7" width="27.42578125" customWidth="1"/>
    <col min="8" max="8" width="26.42578125" customWidth="1"/>
    <col min="9" max="9" width="24.5703125" customWidth="1"/>
    <col min="10" max="10" width="36.28515625" customWidth="1"/>
    <col min="11" max="11" width="22.85546875" customWidth="1"/>
  </cols>
  <sheetData>
    <row r="3" spans="2:11">
      <c r="B3" t="s">
        <v>68</v>
      </c>
      <c r="C3" t="s">
        <v>77</v>
      </c>
      <c r="D3" t="s">
        <v>69</v>
      </c>
      <c r="E3" t="s">
        <v>70</v>
      </c>
      <c r="F3" t="s">
        <v>71</v>
      </c>
      <c r="G3" t="s">
        <v>73</v>
      </c>
      <c r="H3" t="s">
        <v>72</v>
      </c>
      <c r="I3" t="s">
        <v>74</v>
      </c>
      <c r="J3" t="s">
        <v>75</v>
      </c>
      <c r="K3" t="s">
        <v>76</v>
      </c>
    </row>
    <row r="4" spans="2:11">
      <c r="B4" t="s">
        <v>9</v>
      </c>
      <c r="C4">
        <v>7.5</v>
      </c>
      <c r="D4">
        <v>18.5</v>
      </c>
      <c r="E4" s="34">
        <v>43221</v>
      </c>
      <c r="F4" s="34">
        <v>43404</v>
      </c>
      <c r="G4" s="33">
        <v>43444</v>
      </c>
      <c r="H4" s="33">
        <v>43465</v>
      </c>
      <c r="I4">
        <v>5</v>
      </c>
      <c r="J4">
        <f>AND(G4&lt;=[DATE DEBUTDROIT FRACTIONNEMENT],H4&gt;=[DATE FIN DROIT FRACTIONEMENT])*1</f>
        <v>0</v>
      </c>
      <c r="K4">
        <f>[NBRE DE JOURS DE FRACTIONNEMENT]+[[SOLDE CONGE ]]-[NBRE DE JOURS DE POSE]</f>
        <v>13.5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CONTRAT COORDONNEES MEDIATEURS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2017-06-12T06:17:46Z</cp:lastPrinted>
  <dcterms:created xsi:type="dcterms:W3CDTF">2015-02-05T15:21:05Z</dcterms:created>
  <dcterms:modified xsi:type="dcterms:W3CDTF">2018-01-25T13:15:44Z</dcterms:modified>
</cp:coreProperties>
</file>