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0490" windowHeight="7530" tabRatio="599" activeTab="1"/>
  </bookViews>
  <sheets>
    <sheet name="Créer une partie." sheetId="1" r:id="rId1"/>
    <sheet name="T" sheetId="7" r:id="rId2"/>
    <sheet name="Feuil1" sheetId="8" r:id="rId3"/>
    <sheet name="Statistiques de la partie" sheetId="2" r:id="rId4"/>
    <sheet name="Créer un nouveau joueur" sheetId="3" r:id="rId5"/>
    <sheet name="Statistiques des joueurs" sheetId="4" r:id="rId6"/>
  </sheets>
  <definedNames>
    <definedName name="_xlnm._FilterDatabase" localSheetId="1" hidden="1">T!$G$14:$K$49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D19" i="1"/>
  <c r="A19" i="1"/>
  <c r="H7" i="7" l="1"/>
  <c r="H3" i="7"/>
  <c r="G9" i="7" s="1"/>
  <c r="H4" i="7"/>
  <c r="H5" i="7"/>
  <c r="H6" i="7"/>
  <c r="G10" i="7" s="1"/>
  <c r="H2" i="7"/>
  <c r="K14" i="7"/>
  <c r="J14" i="7"/>
  <c r="I14" i="7"/>
  <c r="H14" i="7"/>
  <c r="G14" i="7"/>
  <c r="G11" i="7" l="1"/>
  <c r="B14" i="1" s="1"/>
  <c r="G12" i="7" l="1"/>
  <c r="G13" i="7"/>
  <c r="J12" i="7" s="1"/>
  <c r="B16" i="1" s="1"/>
  <c r="J13" i="7" l="1"/>
  <c r="B17" i="1" s="1"/>
  <c r="J11" i="7"/>
  <c r="B15" i="1" s="1"/>
</calcChain>
</file>

<file path=xl/sharedStrings.xml><?xml version="1.0" encoding="utf-8"?>
<sst xmlns="http://schemas.openxmlformats.org/spreadsheetml/2006/main" count="142" uniqueCount="120">
  <si>
    <t>TAROT</t>
  </si>
  <si>
    <t>Joueur 1</t>
  </si>
  <si>
    <t>Joueur 2</t>
  </si>
  <si>
    <t>Joueur 3</t>
  </si>
  <si>
    <t>Joueur 4</t>
  </si>
  <si>
    <t>Joueur 5</t>
  </si>
  <si>
    <t>Nom des joueurs</t>
  </si>
  <si>
    <t>Joueur n°1</t>
  </si>
  <si>
    <t>Joueur n°2</t>
  </si>
  <si>
    <t>Joueur n°3</t>
  </si>
  <si>
    <t>Joueur n°4</t>
  </si>
  <si>
    <t>Joueur n°5</t>
  </si>
  <si>
    <t>Joueur n°6</t>
  </si>
  <si>
    <t>Joueur n°7</t>
  </si>
  <si>
    <t>Joueur n°8</t>
  </si>
  <si>
    <t>Joueur n°9</t>
  </si>
  <si>
    <t>Joueur n°10</t>
  </si>
  <si>
    <t>Joueur n°11</t>
  </si>
  <si>
    <t>Joueur n°12</t>
  </si>
  <si>
    <t>Joueur n°13</t>
  </si>
  <si>
    <t>Joueur n°14</t>
  </si>
  <si>
    <t>Joueur n°15</t>
  </si>
  <si>
    <t>J1</t>
  </si>
  <si>
    <t>J2</t>
  </si>
  <si>
    <t>J3</t>
  </si>
  <si>
    <t>J4</t>
  </si>
  <si>
    <t>J6</t>
  </si>
  <si>
    <t>J7</t>
  </si>
  <si>
    <t>J8</t>
  </si>
  <si>
    <t>J9</t>
  </si>
  <si>
    <t>J10</t>
  </si>
  <si>
    <t>J11</t>
  </si>
  <si>
    <t>J12</t>
  </si>
  <si>
    <t>J13</t>
  </si>
  <si>
    <t>J14</t>
  </si>
  <si>
    <t>J15</t>
  </si>
  <si>
    <t>J5</t>
  </si>
  <si>
    <t>Sélectionner les joueurs:</t>
  </si>
  <si>
    <t>Preneur :</t>
  </si>
  <si>
    <t>Appelé,e:</t>
  </si>
  <si>
    <t>Nombres de bouts :</t>
  </si>
  <si>
    <t>Points réalisés :</t>
  </si>
  <si>
    <t>Nouvelle donne.</t>
  </si>
  <si>
    <t>Roi appelé :</t>
  </si>
  <si>
    <t>Contrat :</t>
  </si>
  <si>
    <t>Petite</t>
  </si>
  <si>
    <t>Garde</t>
  </si>
  <si>
    <t>Garde-sans</t>
  </si>
  <si>
    <t>Garde-contre</t>
  </si>
  <si>
    <t>♥</t>
  </si>
  <si>
    <t>♦</t>
  </si>
  <si>
    <t>♣</t>
  </si>
  <si>
    <t>♠</t>
  </si>
  <si>
    <t>Résultat :</t>
  </si>
  <si>
    <t>Le preneur gagne :</t>
  </si>
  <si>
    <t>Les autres gagnent :</t>
  </si>
  <si>
    <t>L'appelé,e gagne :</t>
  </si>
  <si>
    <t>Partie actuelle</t>
  </si>
  <si>
    <t>Point de la donne :</t>
  </si>
  <si>
    <t>Coefficient de donne</t>
  </si>
  <si>
    <t>Pts à atteindre</t>
  </si>
  <si>
    <t>Différence avec réalisé</t>
  </si>
  <si>
    <t>Faite ou chutée</t>
  </si>
  <si>
    <t>Preneur</t>
  </si>
  <si>
    <t>Contrat</t>
  </si>
  <si>
    <t>Roi appelé</t>
  </si>
  <si>
    <t>Appelé</t>
  </si>
  <si>
    <t>j1</t>
  </si>
  <si>
    <t>g</t>
  </si>
  <si>
    <t>c</t>
  </si>
  <si>
    <t>j2</t>
  </si>
  <si>
    <t>j4</t>
  </si>
  <si>
    <t>gc</t>
  </si>
  <si>
    <t>p</t>
  </si>
  <si>
    <t>score preneur</t>
  </si>
  <si>
    <t>score appelé</t>
  </si>
  <si>
    <t>score autre</t>
  </si>
  <si>
    <t>score</t>
  </si>
  <si>
    <t>Donne 1</t>
  </si>
  <si>
    <t>Donne 2</t>
  </si>
  <si>
    <t>Donne 3</t>
  </si>
  <si>
    <t>Donne 4</t>
  </si>
  <si>
    <t>Donne 5</t>
  </si>
  <si>
    <t>Donne 6</t>
  </si>
  <si>
    <t>Donne 7</t>
  </si>
  <si>
    <t>Donne 8</t>
  </si>
  <si>
    <t>Donne 9</t>
  </si>
  <si>
    <t>Donne 10</t>
  </si>
  <si>
    <t>Donne 11</t>
  </si>
  <si>
    <t>Donne 12</t>
  </si>
  <si>
    <t>Donne 13</t>
  </si>
  <si>
    <t>Donne 14</t>
  </si>
  <si>
    <t>Donne 15</t>
  </si>
  <si>
    <t>Donne 16</t>
  </si>
  <si>
    <t>Donne 17</t>
  </si>
  <si>
    <t>Donne 18</t>
  </si>
  <si>
    <t>Donne 19</t>
  </si>
  <si>
    <t>Donne 20</t>
  </si>
  <si>
    <t>Donne 21</t>
  </si>
  <si>
    <t>Donne 22</t>
  </si>
  <si>
    <t>Donne 23</t>
  </si>
  <si>
    <t>Donne 24</t>
  </si>
  <si>
    <t>Donne 25</t>
  </si>
  <si>
    <t>Donne 26</t>
  </si>
  <si>
    <t>Donne 27</t>
  </si>
  <si>
    <t>Donne 28</t>
  </si>
  <si>
    <t>Donne 29</t>
  </si>
  <si>
    <t>Donne 30</t>
  </si>
  <si>
    <t>Donne 31</t>
  </si>
  <si>
    <t>Donne 32</t>
  </si>
  <si>
    <t>Donne 33</t>
  </si>
  <si>
    <t>Donne 34</t>
  </si>
  <si>
    <t>Donne 35</t>
  </si>
  <si>
    <t>Donne 36</t>
  </si>
  <si>
    <t>Nombre de bouts</t>
  </si>
  <si>
    <t>Points de la donne</t>
  </si>
  <si>
    <t>LES COPIER ICI</t>
  </si>
  <si>
    <t>Autres</t>
  </si>
  <si>
    <t>&lt;- copier ces valeurs</t>
  </si>
  <si>
    <t>et les copier sur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</si>
</sst>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40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7"/>
      <name val="Calibri"/>
      <family val="2"/>
      <scheme val="minor"/>
    </font>
    <font>
      <sz val="11"/>
      <color theme="9"/>
      <name val="Calibri"/>
      <family val="2"/>
      <scheme val="minor"/>
    </font>
    <font>
      <sz val="15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1438275</xdr:colOff>
          <xdr:row>17</xdr:row>
          <xdr:rowOff>57150</xdr:rowOff>
        </xdr:from>
        <xdr:to>
          <xdr:col>2</xdr:col>
          <xdr:colOff>85725</xdr:colOff>
          <xdr:row>19</xdr:row>
          <xdr:rowOff>38100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3640859-D55A-4FAA-A427-E37D276487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/>
  <dimension ref="A1:P19"/>
  <sheetViews>
    <sheetView workbookViewId="0">
      <selection activeCell="E15" sqref="E15"/>
    </sheetView>
  </sheetViews>
  <sheetFormatPr baseColWidth="10" defaultRowHeight="15" x14ac:dyDescent="0.25"/>
  <cols>
    <col min="1" max="1" width="22.85546875" customWidth="1"/>
    <col min="2" max="2" width="14.28515625" customWidth="1"/>
    <col min="12" max="12" width="15.28515625" customWidth="1"/>
    <col min="13" max="13" width="10.7109375" customWidth="1"/>
  </cols>
  <sheetData>
    <row r="1" spans="1:16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32.2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4" spans="1:16" x14ac:dyDescent="0.25">
      <c r="A4" s="2" t="s">
        <v>37</v>
      </c>
      <c r="B4" s="9" t="s">
        <v>1</v>
      </c>
      <c r="C4" s="1" t="s">
        <v>22</v>
      </c>
      <c r="E4" s="5" t="s">
        <v>2</v>
      </c>
      <c r="F4" s="1" t="s">
        <v>23</v>
      </c>
      <c r="G4" s="1"/>
      <c r="H4" s="6" t="s">
        <v>3</v>
      </c>
      <c r="I4" s="1" t="s">
        <v>24</v>
      </c>
      <c r="J4" s="1"/>
      <c r="K4" s="7" t="s">
        <v>4</v>
      </c>
      <c r="L4" s="1" t="s">
        <v>25</v>
      </c>
      <c r="M4" s="1"/>
      <c r="N4" s="8" t="s">
        <v>5</v>
      </c>
      <c r="O4" s="1" t="s">
        <v>36</v>
      </c>
    </row>
    <row r="5" spans="1:16" ht="15.75" thickBot="1" x14ac:dyDescent="0.3"/>
    <row r="6" spans="1:16" ht="15.75" thickBot="1" x14ac:dyDescent="0.3">
      <c r="A6" s="16" t="s">
        <v>42</v>
      </c>
      <c r="B6" s="24"/>
      <c r="I6" s="2"/>
    </row>
    <row r="7" spans="1:16" x14ac:dyDescent="0.25">
      <c r="A7" s="13" t="s">
        <v>38</v>
      </c>
      <c r="B7" s="26" t="s">
        <v>22</v>
      </c>
    </row>
    <row r="8" spans="1:16" x14ac:dyDescent="0.25">
      <c r="A8" s="14" t="s">
        <v>44</v>
      </c>
      <c r="B8" s="27" t="s">
        <v>48</v>
      </c>
    </row>
    <row r="9" spans="1:16" x14ac:dyDescent="0.25">
      <c r="A9" s="14" t="s">
        <v>43</v>
      </c>
      <c r="B9" s="27" t="s">
        <v>49</v>
      </c>
      <c r="C9" s="23" t="s">
        <v>118</v>
      </c>
    </row>
    <row r="10" spans="1:16" x14ac:dyDescent="0.25">
      <c r="A10" s="14" t="s">
        <v>39</v>
      </c>
      <c r="B10" s="27" t="s">
        <v>23</v>
      </c>
    </row>
    <row r="11" spans="1:16" x14ac:dyDescent="0.25">
      <c r="A11" s="1" t="s">
        <v>40</v>
      </c>
      <c r="B11" s="27">
        <v>3</v>
      </c>
    </row>
    <row r="12" spans="1:16" ht="15.75" thickBot="1" x14ac:dyDescent="0.3">
      <c r="A12" s="11" t="s">
        <v>41</v>
      </c>
      <c r="B12" s="28">
        <v>35</v>
      </c>
    </row>
    <row r="13" spans="1:16" ht="15.75" thickBot="1" x14ac:dyDescent="0.3">
      <c r="A13" s="12"/>
      <c r="B13" s="25"/>
    </row>
    <row r="14" spans="1:16" x14ac:dyDescent="0.25">
      <c r="A14" s="1" t="s">
        <v>53</v>
      </c>
      <c r="B14" s="10" t="str">
        <f>IF(T!G11&gt;=0,"Réalisé","Chutée")</f>
        <v>Chutée</v>
      </c>
      <c r="E14" t="s">
        <v>119</v>
      </c>
    </row>
    <row r="15" spans="1:16" x14ac:dyDescent="0.25">
      <c r="A15" s="1" t="s">
        <v>54</v>
      </c>
      <c r="B15" s="20">
        <f>T!J11</f>
        <v>-312</v>
      </c>
    </row>
    <row r="16" spans="1:16" x14ac:dyDescent="0.25">
      <c r="A16" s="1" t="s">
        <v>56</v>
      </c>
      <c r="B16" s="21">
        <f>T!J12</f>
        <v>-156</v>
      </c>
      <c r="C16" t="s">
        <v>118</v>
      </c>
    </row>
    <row r="17" spans="1:9" ht="15.75" thickBot="1" x14ac:dyDescent="0.3">
      <c r="A17" s="11" t="s">
        <v>55</v>
      </c>
      <c r="B17" s="22">
        <f>T!J13</f>
        <v>156</v>
      </c>
    </row>
    <row r="19" spans="1:9" ht="19.5" x14ac:dyDescent="0.25">
      <c r="A19" s="17" t="str">
        <f>IF(B7=B10,"/!\ Le preneur est aussi l'appelé /!\","")</f>
        <v/>
      </c>
      <c r="B19" s="17"/>
      <c r="C19" s="17"/>
      <c r="D19" s="17" t="str">
        <f>IF(B8&lt;&gt;"Garde-contre",0,IF(AND(B11=3,B12&lt;15),"/!\ Donne incohérente /!\",(IF(AND(B11=2,B12&lt;10.5),"/!\ Donne incohérente /!\",(IF(AND(B11=1,B12&lt;6.5),"/!\ Donne incohérente /!\",""))))))</f>
        <v/>
      </c>
      <c r="E19" s="17"/>
      <c r="F19" s="17"/>
      <c r="G19" s="17" t="str">
        <f>IF(B12&gt;91,"Trop de points réalisés !","")</f>
        <v/>
      </c>
      <c r="H19" s="17"/>
      <c r="I19" s="17"/>
    </row>
  </sheetData>
  <mergeCells count="5">
    <mergeCell ref="A1:P2"/>
    <mergeCell ref="A6:B6"/>
    <mergeCell ref="A19:C19"/>
    <mergeCell ref="D19:F19"/>
    <mergeCell ref="G19:I19"/>
  </mergeCell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mmandButton1">
          <controlPr defaultSize="0" autoLine="0" r:id="rId5">
            <anchor moveWithCells="1">
              <from>
                <xdr:col>0</xdr:col>
                <xdr:colOff>1438275</xdr:colOff>
                <xdr:row>17</xdr:row>
                <xdr:rowOff>57150</xdr:rowOff>
              </from>
              <to>
                <xdr:col>2</xdr:col>
                <xdr:colOff>85725</xdr:colOff>
                <xdr:row>19</xdr:row>
                <xdr:rowOff>38100</xdr:rowOff>
              </to>
            </anchor>
          </controlPr>
        </control>
      </mc:Choice>
      <mc:Fallback>
        <control shapeId="1025" r:id="rId4" name="CommandButton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>
          <x14:formula1>
            <xm:f>'Créer un nouveau joueur'!$B$2:$B$16</xm:f>
          </x14:formula1>
          <xm:sqref>C4 F4 I4 L4 O4</xm:sqref>
        </x14:dataValidation>
        <x14:dataValidation type="list" allowBlank="1" showInputMessage="1" showErrorMessage="1">
          <x14:formula1>
            <xm:f>T!$A$1:$A$4</xm:f>
          </x14:formula1>
          <xm:sqref>B8</xm:sqref>
        </x14:dataValidation>
        <x14:dataValidation type="list" allowBlank="1" showInputMessage="1" showErrorMessage="1">
          <x14:formula1>
            <xm:f>T!$A$9:$A$12</xm:f>
          </x14:formula1>
          <xm:sqref>B9</xm:sqref>
        </x14:dataValidation>
        <x14:dataValidation type="list" allowBlank="1" showInputMessage="1" showErrorMessage="1">
          <x14:formula1>
            <xm:f>T!$A$5:$A$8</xm:f>
          </x14:formula1>
          <xm:sqref>B11</xm:sqref>
        </x14:dataValidation>
        <x14:dataValidation type="list" allowBlank="1" showInputMessage="1" showErrorMessage="1">
          <x14:formula1>
            <xm:f>T!$G$14:$K$14</xm:f>
          </x14:formula1>
          <xm:sqref>B7 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S49"/>
  <sheetViews>
    <sheetView tabSelected="1" topLeftCell="A5" workbookViewId="0">
      <selection activeCell="A15" sqref="A15"/>
    </sheetView>
  </sheetViews>
  <sheetFormatPr baseColWidth="10" defaultRowHeight="15" x14ac:dyDescent="0.25"/>
  <cols>
    <col min="7" max="7" width="23.7109375" customWidth="1"/>
    <col min="9" max="9" width="16" customWidth="1"/>
    <col min="18" max="18" width="15.85546875" customWidth="1"/>
    <col min="19" max="19" width="17.85546875" customWidth="1"/>
  </cols>
  <sheetData>
    <row r="1" spans="1:19" x14ac:dyDescent="0.25">
      <c r="A1" t="s">
        <v>45</v>
      </c>
      <c r="G1" t="s">
        <v>57</v>
      </c>
    </row>
    <row r="2" spans="1:19" x14ac:dyDescent="0.25">
      <c r="A2" t="s">
        <v>46</v>
      </c>
      <c r="G2" s="1" t="s">
        <v>38</v>
      </c>
      <c r="H2" s="1" t="str">
        <f>'Créer une partie.'!B7</f>
        <v>J1</v>
      </c>
    </row>
    <row r="3" spans="1:19" x14ac:dyDescent="0.25">
      <c r="A3" t="s">
        <v>47</v>
      </c>
      <c r="G3" s="1" t="s">
        <v>44</v>
      </c>
      <c r="H3" s="1" t="str">
        <f>'Créer une partie.'!B8</f>
        <v>Garde-contre</v>
      </c>
    </row>
    <row r="4" spans="1:19" x14ac:dyDescent="0.25">
      <c r="A4" t="s">
        <v>48</v>
      </c>
      <c r="G4" s="1" t="s">
        <v>43</v>
      </c>
      <c r="H4" s="1" t="str">
        <f>'Créer une partie.'!B9</f>
        <v>♥</v>
      </c>
    </row>
    <row r="5" spans="1:19" x14ac:dyDescent="0.25">
      <c r="A5">
        <v>0</v>
      </c>
      <c r="G5" s="1" t="s">
        <v>39</v>
      </c>
      <c r="H5" s="1" t="str">
        <f>'Créer une partie.'!B10</f>
        <v>J2</v>
      </c>
    </row>
    <row r="6" spans="1:19" x14ac:dyDescent="0.25">
      <c r="A6">
        <v>1</v>
      </c>
      <c r="G6" s="1" t="s">
        <v>40</v>
      </c>
      <c r="H6" s="1">
        <f>'Créer une partie.'!B11</f>
        <v>3</v>
      </c>
    </row>
    <row r="7" spans="1:19" x14ac:dyDescent="0.25">
      <c r="A7">
        <v>2</v>
      </c>
      <c r="G7" s="1" t="s">
        <v>58</v>
      </c>
      <c r="H7">
        <f>'Créer une partie.'!B12</f>
        <v>35</v>
      </c>
    </row>
    <row r="8" spans="1:19" x14ac:dyDescent="0.25">
      <c r="A8">
        <v>3</v>
      </c>
    </row>
    <row r="9" spans="1:19" ht="19.5" x14ac:dyDescent="0.3">
      <c r="A9" s="3" t="s">
        <v>49</v>
      </c>
      <c r="E9" s="18" t="s">
        <v>59</v>
      </c>
      <c r="F9" s="18"/>
      <c r="G9" s="4">
        <f>IF(H3=A1,1,IF(H3=A2,2,IF(H3=A3,4,IF(H3=A4,6,0))))</f>
        <v>6</v>
      </c>
    </row>
    <row r="10" spans="1:19" ht="19.5" x14ac:dyDescent="0.3">
      <c r="A10" s="3" t="s">
        <v>50</v>
      </c>
      <c r="E10" s="18" t="s">
        <v>60</v>
      </c>
      <c r="F10" s="18"/>
      <c r="G10" s="4">
        <f>IF(H6=A5,56,IF(H6=A6,51,IF(H6=A7,41,IF(H6=A8,36,0))))</f>
        <v>36</v>
      </c>
    </row>
    <row r="11" spans="1:19" ht="19.5" x14ac:dyDescent="0.3">
      <c r="A11" s="3" t="s">
        <v>51</v>
      </c>
      <c r="E11" s="18" t="s">
        <v>61</v>
      </c>
      <c r="F11" s="18"/>
      <c r="G11">
        <f>H7-G10</f>
        <v>-1</v>
      </c>
      <c r="I11" t="s">
        <v>74</v>
      </c>
      <c r="J11">
        <f>IF(H2=H5,G13*4,3*(2/3)*G13)</f>
        <v>-312</v>
      </c>
    </row>
    <row r="12" spans="1:19" ht="19.5" x14ac:dyDescent="0.3">
      <c r="A12" s="3" t="s">
        <v>52</v>
      </c>
      <c r="E12" s="18" t="s">
        <v>62</v>
      </c>
      <c r="F12" s="18"/>
      <c r="G12" s="2" t="str">
        <f>IF(G11&gt;=0,"Faite","Chutée")</f>
        <v>Chutée</v>
      </c>
      <c r="I12" t="s">
        <v>75</v>
      </c>
      <c r="J12">
        <f>IF(H2=H5,0,3*G13*(1/3))</f>
        <v>-156</v>
      </c>
    </row>
    <row r="13" spans="1:19" x14ac:dyDescent="0.25">
      <c r="E13" s="18" t="s">
        <v>77</v>
      </c>
      <c r="F13" s="18"/>
      <c r="G13">
        <f>IF(G11&gt;=0,(25+G11)*G9,(G11-25)*G9)</f>
        <v>-156</v>
      </c>
      <c r="I13" t="s">
        <v>76</v>
      </c>
      <c r="J13">
        <f>-G13</f>
        <v>156</v>
      </c>
      <c r="N13" t="s">
        <v>63</v>
      </c>
      <c r="O13" t="s">
        <v>64</v>
      </c>
      <c r="P13" t="s">
        <v>65</v>
      </c>
      <c r="Q13" t="s">
        <v>66</v>
      </c>
      <c r="R13" t="s">
        <v>114</v>
      </c>
      <c r="S13" t="s">
        <v>115</v>
      </c>
    </row>
    <row r="14" spans="1:19" ht="19.5" x14ac:dyDescent="0.3">
      <c r="A14" s="3" t="s">
        <v>63</v>
      </c>
      <c r="B14" t="s">
        <v>66</v>
      </c>
      <c r="C14" t="s">
        <v>117</v>
      </c>
      <c r="G14" t="str">
        <f>'Créer une partie.'!C4</f>
        <v>J1</v>
      </c>
      <c r="H14" t="str">
        <f>'Créer une partie.'!F4</f>
        <v>J2</v>
      </c>
      <c r="I14" t="str">
        <f>'Créer une partie.'!I4</f>
        <v>J3</v>
      </c>
      <c r="J14" t="str">
        <f>'Créer une partie.'!L4</f>
        <v>J4</v>
      </c>
      <c r="K14" t="str">
        <f>'Créer une partie.'!O4</f>
        <v>J5</v>
      </c>
      <c r="M14" t="s">
        <v>78</v>
      </c>
    </row>
    <row r="15" spans="1:19" ht="19.5" x14ac:dyDescent="0.3">
      <c r="A15" s="19" t="s">
        <v>116</v>
      </c>
      <c r="M15" t="s">
        <v>79</v>
      </c>
    </row>
    <row r="16" spans="1:19" x14ac:dyDescent="0.25">
      <c r="M16" t="s">
        <v>80</v>
      </c>
    </row>
    <row r="17" spans="13:13" x14ac:dyDescent="0.25">
      <c r="M17" t="s">
        <v>81</v>
      </c>
    </row>
    <row r="18" spans="13:13" x14ac:dyDescent="0.25">
      <c r="M18" t="s">
        <v>82</v>
      </c>
    </row>
    <row r="19" spans="13:13" x14ac:dyDescent="0.25">
      <c r="M19" t="s">
        <v>83</v>
      </c>
    </row>
    <row r="20" spans="13:13" x14ac:dyDescent="0.25">
      <c r="M20" t="s">
        <v>84</v>
      </c>
    </row>
    <row r="21" spans="13:13" x14ac:dyDescent="0.25">
      <c r="M21" t="s">
        <v>85</v>
      </c>
    </row>
    <row r="22" spans="13:13" x14ac:dyDescent="0.25">
      <c r="M22" t="s">
        <v>86</v>
      </c>
    </row>
    <row r="23" spans="13:13" x14ac:dyDescent="0.25">
      <c r="M23" t="s">
        <v>87</v>
      </c>
    </row>
    <row r="24" spans="13:13" x14ac:dyDescent="0.25">
      <c r="M24" t="s">
        <v>88</v>
      </c>
    </row>
    <row r="25" spans="13:13" x14ac:dyDescent="0.25">
      <c r="M25" t="s">
        <v>89</v>
      </c>
    </row>
    <row r="26" spans="13:13" x14ac:dyDescent="0.25">
      <c r="M26" t="s">
        <v>90</v>
      </c>
    </row>
    <row r="27" spans="13:13" x14ac:dyDescent="0.25">
      <c r="M27" t="s">
        <v>91</v>
      </c>
    </row>
    <row r="28" spans="13:13" x14ac:dyDescent="0.25">
      <c r="M28" t="s">
        <v>92</v>
      </c>
    </row>
    <row r="29" spans="13:13" x14ac:dyDescent="0.25">
      <c r="M29" t="s">
        <v>93</v>
      </c>
    </row>
    <row r="30" spans="13:13" x14ac:dyDescent="0.25">
      <c r="M30" t="s">
        <v>94</v>
      </c>
    </row>
    <row r="31" spans="13:13" x14ac:dyDescent="0.25">
      <c r="M31" t="s">
        <v>95</v>
      </c>
    </row>
    <row r="32" spans="13:13" x14ac:dyDescent="0.25">
      <c r="M32" t="s">
        <v>96</v>
      </c>
    </row>
    <row r="33" spans="13:13" x14ac:dyDescent="0.25">
      <c r="M33" t="s">
        <v>97</v>
      </c>
    </row>
    <row r="34" spans="13:13" x14ac:dyDescent="0.25">
      <c r="M34" t="s">
        <v>98</v>
      </c>
    </row>
    <row r="35" spans="13:13" x14ac:dyDescent="0.25">
      <c r="M35" t="s">
        <v>99</v>
      </c>
    </row>
    <row r="36" spans="13:13" x14ac:dyDescent="0.25">
      <c r="M36" t="s">
        <v>100</v>
      </c>
    </row>
    <row r="37" spans="13:13" x14ac:dyDescent="0.25">
      <c r="M37" t="s">
        <v>101</v>
      </c>
    </row>
    <row r="38" spans="13:13" x14ac:dyDescent="0.25">
      <c r="M38" t="s">
        <v>102</v>
      </c>
    </row>
    <row r="39" spans="13:13" x14ac:dyDescent="0.25">
      <c r="M39" t="s">
        <v>103</v>
      </c>
    </row>
    <row r="40" spans="13:13" x14ac:dyDescent="0.25">
      <c r="M40" t="s">
        <v>104</v>
      </c>
    </row>
    <row r="41" spans="13:13" x14ac:dyDescent="0.25">
      <c r="M41" t="s">
        <v>105</v>
      </c>
    </row>
    <row r="42" spans="13:13" x14ac:dyDescent="0.25">
      <c r="M42" t="s">
        <v>106</v>
      </c>
    </row>
    <row r="43" spans="13:13" x14ac:dyDescent="0.25">
      <c r="M43" t="s">
        <v>107</v>
      </c>
    </row>
    <row r="44" spans="13:13" x14ac:dyDescent="0.25">
      <c r="M44" t="s">
        <v>108</v>
      </c>
    </row>
    <row r="45" spans="13:13" x14ac:dyDescent="0.25">
      <c r="M45" t="s">
        <v>109</v>
      </c>
    </row>
    <row r="46" spans="13:13" x14ac:dyDescent="0.25">
      <c r="M46" t="s">
        <v>110</v>
      </c>
    </row>
    <row r="47" spans="13:13" x14ac:dyDescent="0.25">
      <c r="M47" t="s">
        <v>111</v>
      </c>
    </row>
    <row r="48" spans="13:13" x14ac:dyDescent="0.25">
      <c r="M48" t="s">
        <v>112</v>
      </c>
    </row>
    <row r="49" spans="13:13" x14ac:dyDescent="0.25">
      <c r="M49" t="s">
        <v>113</v>
      </c>
    </row>
  </sheetData>
  <autoFilter ref="G14:K49"/>
  <sortState ref="E22:E30">
    <sortCondition ref="E22"/>
  </sortState>
  <mergeCells count="5">
    <mergeCell ref="E9:F9"/>
    <mergeCell ref="E10:F10"/>
    <mergeCell ref="E11:F11"/>
    <mergeCell ref="E13:F13"/>
    <mergeCell ref="E12:F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G7"/>
  <sheetViews>
    <sheetView workbookViewId="0">
      <selection activeCell="H11" sqref="H11"/>
    </sheetView>
  </sheetViews>
  <sheetFormatPr baseColWidth="10" defaultRowHeight="15" x14ac:dyDescent="0.25"/>
  <sheetData>
    <row r="1" spans="1:7" x14ac:dyDescent="0.25">
      <c r="A1" t="s">
        <v>63</v>
      </c>
      <c r="B1" t="s">
        <v>64</v>
      </c>
      <c r="C1" t="s">
        <v>65</v>
      </c>
      <c r="D1" t="s">
        <v>66</v>
      </c>
    </row>
    <row r="2" spans="1:7" x14ac:dyDescent="0.25">
      <c r="A2" t="s">
        <v>67</v>
      </c>
      <c r="B2" t="s">
        <v>68</v>
      </c>
      <c r="C2" t="s">
        <v>69</v>
      </c>
      <c r="D2" t="s">
        <v>70</v>
      </c>
    </row>
    <row r="4" spans="1:7" x14ac:dyDescent="0.25">
      <c r="G4" t="s">
        <v>71</v>
      </c>
    </row>
    <row r="5" spans="1:7" x14ac:dyDescent="0.25">
      <c r="G5" t="s">
        <v>72</v>
      </c>
    </row>
    <row r="6" spans="1:7" x14ac:dyDescent="0.25">
      <c r="G6" t="s">
        <v>73</v>
      </c>
    </row>
    <row r="7" spans="1:7" x14ac:dyDescent="0.25">
      <c r="G7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16"/>
  <sheetViews>
    <sheetView workbookViewId="0">
      <selection activeCell="B3" sqref="B3"/>
    </sheetView>
  </sheetViews>
  <sheetFormatPr baseColWidth="10" defaultRowHeight="15" x14ac:dyDescent="0.25"/>
  <cols>
    <col min="1" max="1" width="21" customWidth="1"/>
    <col min="2" max="2" width="20.42578125" customWidth="1"/>
  </cols>
  <sheetData>
    <row r="1" spans="1:2" x14ac:dyDescent="0.25">
      <c r="B1" t="s">
        <v>6</v>
      </c>
    </row>
    <row r="2" spans="1:2" x14ac:dyDescent="0.25">
      <c r="A2" t="s">
        <v>7</v>
      </c>
      <c r="B2" t="s">
        <v>22</v>
      </c>
    </row>
    <row r="3" spans="1:2" x14ac:dyDescent="0.25">
      <c r="A3" t="s">
        <v>8</v>
      </c>
      <c r="B3" t="s">
        <v>23</v>
      </c>
    </row>
    <row r="4" spans="1:2" x14ac:dyDescent="0.25">
      <c r="A4" t="s">
        <v>9</v>
      </c>
      <c r="B4" t="s">
        <v>24</v>
      </c>
    </row>
    <row r="5" spans="1:2" x14ac:dyDescent="0.25">
      <c r="A5" t="s">
        <v>10</v>
      </c>
      <c r="B5" t="s">
        <v>25</v>
      </c>
    </row>
    <row r="6" spans="1:2" x14ac:dyDescent="0.25">
      <c r="A6" t="s">
        <v>11</v>
      </c>
      <c r="B6" t="s">
        <v>36</v>
      </c>
    </row>
    <row r="7" spans="1:2" x14ac:dyDescent="0.25">
      <c r="A7" t="s">
        <v>12</v>
      </c>
      <c r="B7" t="s">
        <v>26</v>
      </c>
    </row>
    <row r="8" spans="1:2" x14ac:dyDescent="0.25">
      <c r="A8" t="s">
        <v>13</v>
      </c>
      <c r="B8" t="s">
        <v>27</v>
      </c>
    </row>
    <row r="9" spans="1:2" x14ac:dyDescent="0.25">
      <c r="A9" t="s">
        <v>14</v>
      </c>
      <c r="B9" t="s">
        <v>28</v>
      </c>
    </row>
    <row r="10" spans="1:2" x14ac:dyDescent="0.25">
      <c r="A10" t="s">
        <v>15</v>
      </c>
      <c r="B10" t="s">
        <v>29</v>
      </c>
    </row>
    <row r="11" spans="1:2" x14ac:dyDescent="0.25">
      <c r="A11" t="s">
        <v>16</v>
      </c>
      <c r="B11" t="s">
        <v>30</v>
      </c>
    </row>
    <row r="12" spans="1:2" x14ac:dyDescent="0.25">
      <c r="A12" t="s">
        <v>17</v>
      </c>
      <c r="B12" t="s">
        <v>31</v>
      </c>
    </row>
    <row r="13" spans="1:2" x14ac:dyDescent="0.25">
      <c r="A13" t="s">
        <v>18</v>
      </c>
      <c r="B13" t="s">
        <v>32</v>
      </c>
    </row>
    <row r="14" spans="1:2" x14ac:dyDescent="0.25">
      <c r="A14" t="s">
        <v>19</v>
      </c>
      <c r="B14" t="s">
        <v>33</v>
      </c>
    </row>
    <row r="15" spans="1:2" x14ac:dyDescent="0.25">
      <c r="A15" t="s">
        <v>20</v>
      </c>
      <c r="B15" t="s">
        <v>34</v>
      </c>
    </row>
    <row r="16" spans="1:2" x14ac:dyDescent="0.25">
      <c r="A16" t="s">
        <v>21</v>
      </c>
      <c r="B16" t="s">
        <v>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Créer une partie.</vt:lpstr>
      <vt:lpstr>T</vt:lpstr>
      <vt:lpstr>Feuil1</vt:lpstr>
      <vt:lpstr>Statistiques de la partie</vt:lpstr>
      <vt:lpstr>Créer un nouveau joueur</vt:lpstr>
      <vt:lpstr>Statistiques des joueurs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2018-01-20T17:36:33Z</dcterms:created>
  <dcterms:modified xsi:type="dcterms:W3CDTF">2018-01-22T17:40:54Z</dcterms:modified>
</cp:coreProperties>
</file>