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F:\Documents\"/>
    </mc:Choice>
  </mc:AlternateContent>
  <bookViews>
    <workbookView xWindow="0" yWindow="0" windowWidth="24600" windowHeight="12180" tabRatio="500"/>
  </bookViews>
  <sheets>
    <sheet name="Feuil1" sheetId="1" r:id="rId1"/>
  </sheets>
  <externalReferences>
    <externalReference r:id="rId2"/>
  </externalReferences>
  <definedNames>
    <definedName name="Data">Feuil1!$BX$7:$DB$14</definedName>
    <definedName name="Jours">Feuil1!$BX$6:$DB$6</definedName>
    <definedName name="Noms">Feuil1!$BW$7:$BW$14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M7" i="1"/>
  <c r="W7" i="1"/>
  <c r="AG7" i="1"/>
  <c r="AQ7" i="1"/>
  <c r="BA7" i="1"/>
  <c r="BK7" i="1"/>
  <c r="C13" i="1"/>
  <c r="M13" i="1"/>
  <c r="W13" i="1"/>
  <c r="AG13" i="1"/>
  <c r="AQ13" i="1"/>
  <c r="BA13" i="1"/>
  <c r="BK13" i="1"/>
  <c r="C19" i="1"/>
  <c r="M19" i="1"/>
  <c r="W19" i="1"/>
  <c r="AG19" i="1"/>
  <c r="AQ19" i="1"/>
  <c r="BA19" i="1"/>
  <c r="BK19" i="1"/>
  <c r="C25" i="1"/>
  <c r="M25" i="1"/>
  <c r="W25" i="1"/>
  <c r="AG25" i="1"/>
  <c r="AQ25" i="1"/>
  <c r="BA25" i="1"/>
  <c r="BK25" i="1"/>
  <c r="C31" i="1"/>
  <c r="M31" i="1"/>
  <c r="W31" i="1"/>
  <c r="AG31" i="1"/>
  <c r="AQ31" i="1"/>
  <c r="BA31" i="1"/>
  <c r="BK31" i="1"/>
  <c r="C37" i="1"/>
  <c r="M37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M38" i="1"/>
  <c r="W37" i="1"/>
  <c r="W38" i="1"/>
  <c r="AG37" i="1"/>
  <c r="AG38" i="1"/>
  <c r="AQ37" i="1"/>
  <c r="AQ38" i="1"/>
  <c r="BA37" i="1"/>
  <c r="BA38" i="1"/>
  <c r="BK37" i="1"/>
  <c r="BK38" i="1"/>
  <c r="C38" i="1"/>
  <c r="M32" i="1"/>
  <c r="W32" i="1"/>
  <c r="AG32" i="1"/>
  <c r="AQ32" i="1"/>
  <c r="BA32" i="1"/>
  <c r="BK32" i="1"/>
  <c r="C32" i="1"/>
  <c r="M26" i="1"/>
  <c r="W26" i="1"/>
  <c r="AG26" i="1"/>
  <c r="AQ26" i="1"/>
  <c r="BA26" i="1"/>
  <c r="BK26" i="1"/>
  <c r="C26" i="1"/>
  <c r="M20" i="1"/>
  <c r="W20" i="1"/>
  <c r="AG20" i="1"/>
  <c r="AQ20" i="1"/>
  <c r="BA20" i="1"/>
  <c r="BK20" i="1"/>
  <c r="C20" i="1"/>
  <c r="M14" i="1"/>
  <c r="W14" i="1"/>
  <c r="AG14" i="1"/>
  <c r="AQ14" i="1"/>
  <c r="BA14" i="1"/>
  <c r="BK14" i="1"/>
  <c r="C14" i="1"/>
  <c r="M8" i="1"/>
  <c r="W8" i="1"/>
  <c r="AG8" i="1"/>
  <c r="AQ8" i="1"/>
  <c r="BA8" i="1"/>
  <c r="BK8" i="1"/>
  <c r="C8" i="1"/>
  <c r="BW3" i="1"/>
  <c r="BX2" i="1"/>
  <c r="BW2" i="1"/>
</calcChain>
</file>

<file path=xl/sharedStrings.xml><?xml version="1.0" encoding="utf-8"?>
<sst xmlns="http://schemas.openxmlformats.org/spreadsheetml/2006/main" count="209" uniqueCount="26">
  <si>
    <t>Lundi</t>
  </si>
  <si>
    <t>Mardi</t>
  </si>
  <si>
    <t>Mercredi</t>
  </si>
  <si>
    <t>Jeudi</t>
  </si>
  <si>
    <t>Vendredi</t>
  </si>
  <si>
    <t>Samedi</t>
  </si>
  <si>
    <t>Dimanche</t>
  </si>
  <si>
    <t>V</t>
  </si>
  <si>
    <t>M</t>
  </si>
  <si>
    <t>R</t>
  </si>
  <si>
    <t>Rw</t>
  </si>
  <si>
    <t>S</t>
  </si>
  <si>
    <t>RW</t>
  </si>
  <si>
    <t>AT</t>
  </si>
  <si>
    <t>RR</t>
  </si>
  <si>
    <t>Ma</t>
  </si>
  <si>
    <t>RTT</t>
  </si>
  <si>
    <t>J</t>
  </si>
  <si>
    <t>dupont</t>
  </si>
  <si>
    <t>durant</t>
  </si>
  <si>
    <t>barule</t>
  </si>
  <si>
    <t>champignon</t>
  </si>
  <si>
    <t>dubois</t>
  </si>
  <si>
    <t>andre</t>
  </si>
  <si>
    <t>leblond</t>
  </si>
  <si>
    <t>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</si>
</sst>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"/>
    <numFmt numFmtId="165" formatCode="yy/mm/dd;@"/>
    <numFmt numFmtId="166" formatCode="General;General;"/>
  </numFmts>
  <fonts count="6" x14ac:knownFonts="1"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quotePrefix="1"/>
    <xf numFmtId="166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0</xdr:row>
      <xdr:rowOff>47625</xdr:rowOff>
    </xdr:from>
    <xdr:to>
      <xdr:col>71</xdr:col>
      <xdr:colOff>114301</xdr:colOff>
      <xdr:row>4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04976" y="47625"/>
          <a:ext cx="862965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En B1</a:t>
          </a:r>
          <a:r>
            <a:rPr lang="fr-CA" sz="1100" baseline="0"/>
            <a:t> = Jour de la semaine au format français, C'est seulement à titre de vérification que le calendrier débute son affichage à la bonne journée de la semaine! Ce contenu n'est pas nécessaire lorsque tu auras testé les formules.</a:t>
          </a:r>
        </a:p>
        <a:p>
          <a:r>
            <a:rPr lang="fr-CA" sz="1100" baseline="0"/>
            <a:t>Tu peux saisir en A1 la date que tu désires et le calendrier affichera les jours débutant à la date indiquée jusqu'à la fin du mois courant.</a:t>
          </a:r>
        </a:p>
        <a:p>
          <a:r>
            <a:rPr lang="fr-CA" sz="1100" baseline="0"/>
            <a:t>Il te reste à améliorer ces formules...je te laisse un peu de boulot.</a:t>
          </a:r>
          <a:endParaRPr lang="fr-CA" sz="1100"/>
        </a:p>
      </xdr:txBody>
    </xdr:sp>
    <xdr:clientData/>
  </xdr:twoCellAnchor>
  <xdr:twoCellAnchor>
    <xdr:from>
      <xdr:col>72</xdr:col>
      <xdr:colOff>476250</xdr:colOff>
      <xdr:row>16</xdr:row>
      <xdr:rowOff>152399</xdr:rowOff>
    </xdr:from>
    <xdr:to>
      <xdr:col>79</xdr:col>
      <xdr:colOff>152400</xdr:colOff>
      <xdr:row>28</xdr:row>
      <xdr:rowOff>57150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61E3CD3-6DDE-427B-A869-56997ED0F348}"/>
            </a:ext>
          </a:extLst>
        </xdr:cNvPr>
        <xdr:cNvSpPr txBox="1"/>
      </xdr:nvSpPr>
      <xdr:spPr>
        <a:xfrm>
          <a:off x="10820400" y="3676649"/>
          <a:ext cx="6553200" cy="2495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J'ai donné des "Noms" aux plages de cellules</a:t>
          </a:r>
          <a:r>
            <a:rPr lang="fr-CA" sz="1100" baseline="0"/>
            <a:t> suivantes, ça simplifie la saisie des formules ...</a:t>
          </a:r>
        </a:p>
        <a:p>
          <a:endParaRPr lang="fr-CA" sz="1100" baseline="0"/>
        </a:p>
        <a:p>
          <a:r>
            <a:rPr lang="fr-CA" sz="1100" baseline="0"/>
            <a:t>Noms : =Feuil1!$BW$7:$BW$14</a:t>
          </a:r>
        </a:p>
        <a:p>
          <a:r>
            <a:rPr lang="fr-CA" sz="1100" baseline="0"/>
            <a:t>Jours : =Feuil1!$BX$6:$DB$6</a:t>
          </a:r>
        </a:p>
        <a:p>
          <a:r>
            <a:rPr lang="fr-CA" sz="1100" baseline="0"/>
            <a:t>Data : =Feuil1!$BX$7:$DB$14</a:t>
          </a:r>
        </a:p>
        <a:p>
          <a:endParaRPr lang="fr-CA" sz="1100" baseline="0"/>
        </a:p>
        <a:p>
          <a:r>
            <a:rPr lang="fr-CA" sz="1100" baseline="0"/>
            <a:t>Dans ton calendrier, les lignes qui doivent recevoir (afficher) le résultat ont reçu un format de cellules du type :</a:t>
          </a:r>
        </a:p>
        <a:p>
          <a:r>
            <a:rPr lang="fr-CA" sz="1100" baseline="0"/>
            <a:t>Standard;standard;;standard  . Ce format cellule a pour but de masquer les "0" qui est le résultat de la formule de la cellule lorsque le tableau "Data" n'a pas une valeur à afficher pour cette cellule.</a:t>
          </a:r>
        </a:p>
        <a:p>
          <a:endParaRPr lang="fr-CA" sz="1100" baseline="0"/>
        </a:p>
        <a:p>
          <a:r>
            <a:rPr lang="fr-CA" sz="1100" baseline="0"/>
            <a:t>Important : La listes des noms dans la plage "Noms" sont réputés être tous différents, sans doublon.</a:t>
          </a:r>
        </a:p>
        <a:p>
          <a:endParaRPr lang="fr-CA" sz="1100" baseline="0"/>
        </a:p>
        <a:p>
          <a:r>
            <a:rPr lang="fr-CA" sz="1100" baseline="0"/>
            <a:t>N'oublie pas de valider les formules pour l'affichage des jours... </a:t>
          </a:r>
          <a:endParaRPr lang="fr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Excel.app/Volumes/NO%20NAME/YP2018_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2"/>
  <sheetViews>
    <sheetView tabSelected="1" workbookViewId="0"/>
  </sheetViews>
  <sheetFormatPr baseColWidth="10" defaultRowHeight="15.75" x14ac:dyDescent="0.25"/>
  <cols>
    <col min="3" max="72" width="1.625" customWidth="1"/>
    <col min="74" max="74" width="23.125" customWidth="1"/>
    <col min="76" max="76" width="12.125" bestFit="1" customWidth="1"/>
  </cols>
  <sheetData>
    <row r="1" spans="1:106" x14ac:dyDescent="0.25">
      <c r="A1" s="9">
        <v>42064</v>
      </c>
      <c r="B1" s="8">
        <v>7</v>
      </c>
    </row>
    <row r="2" spans="1:106" x14ac:dyDescent="0.25">
      <c r="BW2">
        <f>MATCH(BV6,Noms,0)</f>
        <v>8</v>
      </c>
      <c r="BX2" s="16" t="e">
        <f>INDEX(Data,MATCH(BV6,Noms,0),MATCH(M7,Jours,0))</f>
        <v>#N/A</v>
      </c>
    </row>
    <row r="3" spans="1:106" x14ac:dyDescent="0.25">
      <c r="BW3" t="e">
        <f>MATCH(C7,Jours,0)</f>
        <v>#N/A</v>
      </c>
    </row>
    <row r="4" spans="1:106" x14ac:dyDescent="0.25">
      <c r="A4" s="5"/>
      <c r="B4">
        <v>5</v>
      </c>
    </row>
    <row r="5" spans="1:106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106" ht="26.25" x14ac:dyDescent="0.25">
      <c r="C6" s="12" t="s">
        <v>0</v>
      </c>
      <c r="D6" s="12"/>
      <c r="E6" s="12"/>
      <c r="F6" s="12"/>
      <c r="G6" s="12"/>
      <c r="H6" s="12"/>
      <c r="I6" s="12"/>
      <c r="J6" s="12"/>
      <c r="K6" s="12"/>
      <c r="L6" s="12"/>
      <c r="M6" s="12" t="s">
        <v>1</v>
      </c>
      <c r="N6" s="12"/>
      <c r="O6" s="12"/>
      <c r="P6" s="12"/>
      <c r="Q6" s="12"/>
      <c r="R6" s="12"/>
      <c r="S6" s="12"/>
      <c r="T6" s="12"/>
      <c r="U6" s="12"/>
      <c r="V6" s="12"/>
      <c r="W6" s="12" t="s">
        <v>2</v>
      </c>
      <c r="X6" s="12"/>
      <c r="Y6" s="12"/>
      <c r="Z6" s="12"/>
      <c r="AA6" s="12"/>
      <c r="AB6" s="12"/>
      <c r="AC6" s="12"/>
      <c r="AD6" s="12"/>
      <c r="AE6" s="12"/>
      <c r="AF6" s="12"/>
      <c r="AG6" s="12" t="s">
        <v>3</v>
      </c>
      <c r="AH6" s="12"/>
      <c r="AI6" s="12"/>
      <c r="AJ6" s="12"/>
      <c r="AK6" s="12"/>
      <c r="AL6" s="12"/>
      <c r="AM6" s="12"/>
      <c r="AN6" s="12"/>
      <c r="AO6" s="12"/>
      <c r="AP6" s="12"/>
      <c r="AQ6" s="12" t="s">
        <v>4</v>
      </c>
      <c r="AR6" s="12"/>
      <c r="AS6" s="12"/>
      <c r="AT6" s="12"/>
      <c r="AU6" s="12"/>
      <c r="AV6" s="12"/>
      <c r="AW6" s="12"/>
      <c r="AX6" s="12"/>
      <c r="AY6" s="12"/>
      <c r="AZ6" s="12"/>
      <c r="BA6" s="12" t="s">
        <v>5</v>
      </c>
      <c r="BB6" s="12"/>
      <c r="BC6" s="12"/>
      <c r="BD6" s="12"/>
      <c r="BE6" s="12"/>
      <c r="BF6" s="12"/>
      <c r="BG6" s="12"/>
      <c r="BH6" s="12"/>
      <c r="BI6" s="12"/>
      <c r="BJ6" s="12"/>
      <c r="BK6" s="12" t="s">
        <v>6</v>
      </c>
      <c r="BL6" s="12"/>
      <c r="BM6" s="12"/>
      <c r="BN6" s="12"/>
      <c r="BO6" s="12"/>
      <c r="BP6" s="12"/>
      <c r="BQ6" s="12"/>
      <c r="BR6" s="12"/>
      <c r="BS6" s="12"/>
      <c r="BT6" s="12"/>
      <c r="BU6" s="1"/>
      <c r="BV6" s="11" t="s">
        <v>25</v>
      </c>
      <c r="BW6" s="2"/>
      <c r="BX6" s="4">
        <f>DATE(YEAR($A$1),MONTH($A$1),DAY($A$1))</f>
        <v>42064</v>
      </c>
      <c r="BY6" s="4">
        <f>IF(BX$6="","",IF(MONTH(BX$6+1)=MONTH($A$1),BX$6+1,""))</f>
        <v>42065</v>
      </c>
      <c r="BZ6" s="4">
        <f t="shared" ref="BZ6:DB6" si="0">IF(BY$6="","",IF(MONTH(BY$6+1)=MONTH($A$1),BY$6+1,""))</f>
        <v>42066</v>
      </c>
      <c r="CA6" s="4">
        <f t="shared" si="0"/>
        <v>42067</v>
      </c>
      <c r="CB6" s="4">
        <f t="shared" si="0"/>
        <v>42068</v>
      </c>
      <c r="CC6" s="4">
        <f t="shared" si="0"/>
        <v>42069</v>
      </c>
      <c r="CD6" s="4">
        <f t="shared" si="0"/>
        <v>42070</v>
      </c>
      <c r="CE6" s="4">
        <f t="shared" si="0"/>
        <v>42071</v>
      </c>
      <c r="CF6" s="4">
        <f t="shared" si="0"/>
        <v>42072</v>
      </c>
      <c r="CG6" s="4">
        <f t="shared" si="0"/>
        <v>42073</v>
      </c>
      <c r="CH6" s="4">
        <f t="shared" si="0"/>
        <v>42074</v>
      </c>
      <c r="CI6" s="4">
        <f t="shared" si="0"/>
        <v>42075</v>
      </c>
      <c r="CJ6" s="4">
        <f t="shared" si="0"/>
        <v>42076</v>
      </c>
      <c r="CK6" s="4">
        <f t="shared" si="0"/>
        <v>42077</v>
      </c>
      <c r="CL6" s="4">
        <f t="shared" si="0"/>
        <v>42078</v>
      </c>
      <c r="CM6" s="4">
        <f t="shared" si="0"/>
        <v>42079</v>
      </c>
      <c r="CN6" s="4">
        <f t="shared" si="0"/>
        <v>42080</v>
      </c>
      <c r="CO6" s="4">
        <f t="shared" si="0"/>
        <v>42081</v>
      </c>
      <c r="CP6" s="4">
        <f t="shared" si="0"/>
        <v>42082</v>
      </c>
      <c r="CQ6" s="4">
        <f t="shared" si="0"/>
        <v>42083</v>
      </c>
      <c r="CR6" s="4">
        <f t="shared" si="0"/>
        <v>42084</v>
      </c>
      <c r="CS6" s="4">
        <f t="shared" si="0"/>
        <v>42085</v>
      </c>
      <c r="CT6" s="4">
        <f t="shared" si="0"/>
        <v>42086</v>
      </c>
      <c r="CU6" s="4">
        <f t="shared" si="0"/>
        <v>42087</v>
      </c>
      <c r="CV6" s="4">
        <f t="shared" si="0"/>
        <v>42088</v>
      </c>
      <c r="CW6" s="4">
        <f t="shared" si="0"/>
        <v>42089</v>
      </c>
      <c r="CX6" s="4">
        <f t="shared" si="0"/>
        <v>42090</v>
      </c>
      <c r="CY6" s="4">
        <f t="shared" si="0"/>
        <v>42091</v>
      </c>
      <c r="CZ6" s="4">
        <f t="shared" si="0"/>
        <v>42092</v>
      </c>
      <c r="DA6" s="4">
        <f t="shared" si="0"/>
        <v>42093</v>
      </c>
      <c r="DB6" s="4">
        <f t="shared" si="0"/>
        <v>42094</v>
      </c>
    </row>
    <row r="7" spans="1:106" ht="23.25" x14ac:dyDescent="0.25">
      <c r="A7" s="6"/>
      <c r="C7" s="13" t="str">
        <f>IF(A1="","",IF(COLUMN(C7)-1&lt;&gt;WEEKDAY($A$1),"",$A$1))</f>
        <v/>
      </c>
      <c r="D7" s="13"/>
      <c r="E7" s="13"/>
      <c r="F7" s="13"/>
      <c r="G7" s="13"/>
      <c r="H7" s="13"/>
      <c r="I7" s="13"/>
      <c r="J7" s="13"/>
      <c r="K7" s="13"/>
      <c r="L7" s="13"/>
      <c r="M7" s="14" t="str">
        <f>IFERROR(IF(DAY(DATE(YEAR($A$1),MONTH($A$1)+1,0))-DAY(DATE(YEAR($A$1),MONTH($A$1),DAY($A$1)+COLUMN(B1)-2))&gt;=0, IF(C7&lt;&gt;"",IF(MONTH(C7+1)&lt;&gt;MONTH(C7),"",C7+1),IF(COLUMN(M7)-10&lt;&gt;WEEKDAY($A$1),"",$A$1)),""),"")</f>
        <v/>
      </c>
      <c r="N7" s="13"/>
      <c r="O7" s="13"/>
      <c r="P7" s="13"/>
      <c r="Q7" s="13"/>
      <c r="R7" s="13"/>
      <c r="S7" s="13"/>
      <c r="T7" s="13"/>
      <c r="U7" s="13"/>
      <c r="V7" s="13"/>
      <c r="W7" s="14" t="str">
        <f>IFERROR(IF(DAY(DATE(YEAR($A$1),MONTH($A$1)+1,0))-DAY(DATE(YEAR($A$1),MONTH($A$1),DAY($A$1)+COLUMN(L1)-2))&gt;=0, IF(M7&lt;&gt;"",IF(MONTH(M7+1)&lt;&gt;MONTH(M7),"",M7+1),IF(COLUMN(W7)-19&lt;&gt;WEEKDAY($A$1),"",$A$1)),""),"")</f>
        <v/>
      </c>
      <c r="X7" s="13"/>
      <c r="Y7" s="13"/>
      <c r="Z7" s="13"/>
      <c r="AA7" s="13"/>
      <c r="AB7" s="13"/>
      <c r="AC7" s="13"/>
      <c r="AD7" s="13"/>
      <c r="AE7" s="13"/>
      <c r="AF7" s="13"/>
      <c r="AG7" s="14" t="str">
        <f>IFERROR(IF(DAY(DATE(YEAR($A$1),MONTH($A$1)+1,0))-DAY(DATE(YEAR($A$1),MONTH($A$1),DAY($A$1)+COLUMN(V1)-2))&gt;=0, IF(W7&lt;&gt;"",IF(MONTH(W7+1)&lt;&gt;MONTH(W7),"",W7+1),IF(COLUMN(AG7)-28&lt;&gt;WEEKDAY($A$1),"",$A$1)),""),"")</f>
        <v/>
      </c>
      <c r="AH7" s="13"/>
      <c r="AI7" s="13"/>
      <c r="AJ7" s="13"/>
      <c r="AK7" s="13"/>
      <c r="AL7" s="13"/>
      <c r="AM7" s="13"/>
      <c r="AN7" s="13"/>
      <c r="AO7" s="13"/>
      <c r="AP7" s="13"/>
      <c r="AQ7" s="14" t="str">
        <f>IFERROR(IF(DAY(DATE(YEAR($A$1),MONTH($A$1)+1,0))-DAY(DATE(YEAR($A$1),MONTH($A$1),DAY($A$1)+COLUMN(AF1)-2))&gt;=0, IF(AG7&lt;&gt;"",IF(MONTH(AG7+1)&lt;&gt;MONTH(AG7),"",AG7+1),IF(COLUMN(AQ7)-37&lt;&gt;WEEKDAY($A$1),"",$A$1)),""),"")</f>
        <v/>
      </c>
      <c r="AR7" s="13"/>
      <c r="AS7" s="13"/>
      <c r="AT7" s="13"/>
      <c r="AU7" s="13"/>
      <c r="AV7" s="13"/>
      <c r="AW7" s="13"/>
      <c r="AX7" s="13"/>
      <c r="AY7" s="13"/>
      <c r="AZ7" s="13"/>
      <c r="BA7" s="14" t="str">
        <f>IFERROR(IF(DAY(DATE(YEAR($A$1),MONTH($A$1)+1,0))-DAY(DATE(YEAR($A$1),MONTH($A$1),DAY($A$1)+COLUMN(AP1)-2))&gt;=0, IF(AQ7&lt;&gt;"",IF(MONTH(AQ7+1)&lt;&gt;MONTH(AQ7),"",AQ7+1),IF(COLUMN(BA7)-46&lt;&gt;WEEKDAY($A$1),"",$A$1)),""),"")</f>
        <v/>
      </c>
      <c r="BB7" s="13"/>
      <c r="BC7" s="13"/>
      <c r="BD7" s="13"/>
      <c r="BE7" s="13"/>
      <c r="BF7" s="13"/>
      <c r="BG7" s="13"/>
      <c r="BH7" s="13"/>
      <c r="BI7" s="13"/>
      <c r="BJ7" s="13"/>
      <c r="BK7" s="14">
        <f>IFERROR(IF(DAY(DATE(YEAR($A$1),MONTH($A$1)+1,0))-DAY(DATE(YEAR($A$1),MONTH($A$1),DAY($A$1)+COLUMN(AZ1)-2))&gt;=0, IF(BA7&lt;&gt;"",IF(MONTH(BA7+1)&lt;&gt;MONTH(BA7),"",BA7+1),IF(COLUMN(BK7)-62&lt;&gt;WEEKDAY($A$1),"",$A$1)),""),"")</f>
        <v>42064</v>
      </c>
      <c r="BL7" s="13"/>
      <c r="BM7" s="13"/>
      <c r="BN7" s="13"/>
      <c r="BO7" s="13"/>
      <c r="BP7" s="13"/>
      <c r="BQ7" s="13"/>
      <c r="BR7" s="13"/>
      <c r="BS7" s="13"/>
      <c r="BT7" s="13"/>
      <c r="BU7" s="1"/>
      <c r="BV7" s="1"/>
      <c r="BW7" s="2" t="s">
        <v>18</v>
      </c>
      <c r="BX7" s="2"/>
      <c r="BY7" s="2" t="s">
        <v>7</v>
      </c>
      <c r="BZ7" s="2" t="s">
        <v>7</v>
      </c>
      <c r="CA7" s="2" t="s">
        <v>7</v>
      </c>
      <c r="CB7" s="2" t="s">
        <v>7</v>
      </c>
      <c r="CC7" s="2"/>
      <c r="CD7" s="2"/>
      <c r="CE7" s="2" t="s">
        <v>8</v>
      </c>
      <c r="CF7" s="2" t="s">
        <v>8</v>
      </c>
      <c r="CG7" s="2" t="s">
        <v>8</v>
      </c>
      <c r="CH7" s="2" t="s">
        <v>9</v>
      </c>
      <c r="CI7" s="2" t="s">
        <v>8</v>
      </c>
      <c r="CJ7" s="2" t="s">
        <v>8</v>
      </c>
      <c r="CK7" s="2" t="s">
        <v>8</v>
      </c>
      <c r="CL7" s="2" t="s">
        <v>8</v>
      </c>
      <c r="CM7" s="2" t="s">
        <v>8</v>
      </c>
      <c r="CN7" s="2" t="s">
        <v>10</v>
      </c>
      <c r="CO7" s="2" t="s">
        <v>10</v>
      </c>
      <c r="CP7" s="2" t="s">
        <v>11</v>
      </c>
      <c r="CQ7" s="2"/>
      <c r="CR7" s="2"/>
      <c r="CS7" s="2" t="s">
        <v>11</v>
      </c>
      <c r="CT7" s="2" t="s">
        <v>11</v>
      </c>
      <c r="CU7" s="3" t="s">
        <v>11</v>
      </c>
      <c r="CV7" s="3" t="s">
        <v>11</v>
      </c>
      <c r="CW7" s="3" t="s">
        <v>9</v>
      </c>
      <c r="CX7" s="3" t="s">
        <v>11</v>
      </c>
      <c r="CY7" s="3" t="s">
        <v>11</v>
      </c>
      <c r="CZ7" s="3" t="s">
        <v>12</v>
      </c>
      <c r="DA7" s="3" t="s">
        <v>12</v>
      </c>
      <c r="DB7" s="3" t="s">
        <v>9</v>
      </c>
    </row>
    <row r="8" spans="1:106" ht="15.95" customHeight="1" x14ac:dyDescent="0.25">
      <c r="A8" s="6"/>
      <c r="C8" s="17" t="str">
        <f>IF(C7="","",IFERROR(INDEX(Data,MATCH($BV$6,Noms,0),MATCH(C7,Jours,0)),""))</f>
        <v/>
      </c>
      <c r="D8" s="17"/>
      <c r="E8" s="17"/>
      <c r="F8" s="17"/>
      <c r="G8" s="17"/>
      <c r="H8" s="17"/>
      <c r="I8" s="17"/>
      <c r="J8" s="17"/>
      <c r="K8" s="17"/>
      <c r="L8" s="17"/>
      <c r="M8" s="17" t="str">
        <f>IF(M7="","",IFERROR(INDEX(Data,MATCH($BV$6,Noms,0),MATCH(M7,Jours,0)),""))</f>
        <v/>
      </c>
      <c r="N8" s="17"/>
      <c r="O8" s="17"/>
      <c r="P8" s="17"/>
      <c r="Q8" s="17"/>
      <c r="R8" s="17"/>
      <c r="S8" s="17"/>
      <c r="T8" s="17"/>
      <c r="U8" s="17"/>
      <c r="V8" s="17"/>
      <c r="W8" s="17" t="str">
        <f>IF(W7="","",IFERROR(INDEX(Data,MATCH($BV$6,Noms,0),MATCH(W7,Jours,0)),""))</f>
        <v/>
      </c>
      <c r="X8" s="17"/>
      <c r="Y8" s="17"/>
      <c r="Z8" s="17"/>
      <c r="AA8" s="17"/>
      <c r="AB8" s="17"/>
      <c r="AC8" s="17"/>
      <c r="AD8" s="17"/>
      <c r="AE8" s="17"/>
      <c r="AF8" s="17"/>
      <c r="AG8" s="17" t="str">
        <f>IF(AG7="","",IFERROR(INDEX(Data,MATCH($BV$6,Noms,0),MATCH(AG7,Jours,0)),""))</f>
        <v/>
      </c>
      <c r="AH8" s="17"/>
      <c r="AI8" s="17"/>
      <c r="AJ8" s="17"/>
      <c r="AK8" s="17"/>
      <c r="AL8" s="17"/>
      <c r="AM8" s="17"/>
      <c r="AN8" s="17"/>
      <c r="AO8" s="17"/>
      <c r="AP8" s="17"/>
      <c r="AQ8" s="17" t="str">
        <f>IF(AQ7="","",IFERROR(INDEX(Data,MATCH($BV$6,Noms,0),MATCH(AQ7,Jours,0)),""))</f>
        <v/>
      </c>
      <c r="AR8" s="17"/>
      <c r="AS8" s="17"/>
      <c r="AT8" s="17"/>
      <c r="AU8" s="17"/>
      <c r="AV8" s="17"/>
      <c r="AW8" s="17"/>
      <c r="AX8" s="17"/>
      <c r="AY8" s="17"/>
      <c r="AZ8" s="17"/>
      <c r="BA8" s="17" t="str">
        <f>IF(BA7="","",IFERROR(INDEX(Data,MATCH($BV$6,Noms,0),MATCH(BA7,Jours,0)),""))</f>
        <v/>
      </c>
      <c r="BB8" s="17"/>
      <c r="BC8" s="17"/>
      <c r="BD8" s="17"/>
      <c r="BE8" s="17"/>
      <c r="BF8" s="17"/>
      <c r="BG8" s="17"/>
      <c r="BH8" s="17"/>
      <c r="BI8" s="17"/>
      <c r="BJ8" s="17"/>
      <c r="BK8" s="17">
        <f>IF(BK7="","",IFERROR(INDEX(Data,MATCH($BV$6,Noms,0),MATCH(BK7,Jours,0)),""))</f>
        <v>0</v>
      </c>
      <c r="BL8" s="17"/>
      <c r="BM8" s="17"/>
      <c r="BN8" s="17"/>
      <c r="BO8" s="17"/>
      <c r="BP8" s="17"/>
      <c r="BQ8" s="17"/>
      <c r="BR8" s="17"/>
      <c r="BS8" s="17"/>
      <c r="BT8" s="17"/>
      <c r="BU8" s="1"/>
      <c r="BV8" s="1"/>
      <c r="BW8" s="2" t="s">
        <v>19</v>
      </c>
      <c r="BX8" s="2" t="s">
        <v>13</v>
      </c>
      <c r="BY8" s="2" t="s">
        <v>13</v>
      </c>
      <c r="BZ8" s="2" t="s">
        <v>13</v>
      </c>
      <c r="CA8" s="2" t="s">
        <v>13</v>
      </c>
      <c r="CB8" s="2" t="s">
        <v>13</v>
      </c>
      <c r="CC8" s="2" t="s">
        <v>14</v>
      </c>
      <c r="CD8" s="2" t="s">
        <v>14</v>
      </c>
      <c r="CE8" s="2" t="s">
        <v>13</v>
      </c>
      <c r="CF8" s="2" t="s">
        <v>13</v>
      </c>
      <c r="CG8" s="2" t="s">
        <v>13</v>
      </c>
      <c r="CH8" s="2" t="s">
        <v>13</v>
      </c>
      <c r="CI8" s="2" t="s">
        <v>13</v>
      </c>
      <c r="CJ8" s="2" t="s">
        <v>13</v>
      </c>
      <c r="CK8" s="2" t="s">
        <v>13</v>
      </c>
      <c r="CL8" s="2" t="s">
        <v>13</v>
      </c>
      <c r="CM8" s="2" t="s">
        <v>13</v>
      </c>
      <c r="CN8" s="2" t="s">
        <v>13</v>
      </c>
      <c r="CO8" s="2" t="s">
        <v>13</v>
      </c>
      <c r="CP8" s="2" t="s">
        <v>13</v>
      </c>
      <c r="CQ8" s="2"/>
      <c r="CR8" s="2"/>
      <c r="CS8" s="2" t="s">
        <v>13</v>
      </c>
      <c r="CT8" s="2" t="s">
        <v>13</v>
      </c>
      <c r="CU8" s="3" t="s">
        <v>13</v>
      </c>
      <c r="CV8" s="3" t="s">
        <v>13</v>
      </c>
      <c r="CW8" s="3" t="s">
        <v>13</v>
      </c>
      <c r="CX8" s="3"/>
      <c r="CY8" s="3"/>
      <c r="CZ8" s="3" t="s">
        <v>13</v>
      </c>
      <c r="DA8" s="3" t="s">
        <v>11</v>
      </c>
      <c r="DB8" s="3" t="s">
        <v>9</v>
      </c>
    </row>
    <row r="9" spans="1:106" ht="15.95" customHeight="1" x14ac:dyDescent="0.2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"/>
      <c r="BV9" s="1"/>
      <c r="BW9" s="2" t="s">
        <v>20</v>
      </c>
      <c r="BX9" s="2"/>
      <c r="BY9" s="2" t="s">
        <v>11</v>
      </c>
      <c r="BZ9" s="2" t="s">
        <v>11</v>
      </c>
      <c r="CA9" s="2" t="s">
        <v>11</v>
      </c>
      <c r="CB9" s="2"/>
      <c r="CC9" s="2"/>
      <c r="CD9" s="2"/>
      <c r="CE9" s="2"/>
      <c r="CF9" s="2" t="s">
        <v>11</v>
      </c>
      <c r="CG9" s="2" t="s">
        <v>11</v>
      </c>
      <c r="CH9" s="2" t="s">
        <v>11</v>
      </c>
      <c r="CI9" s="2"/>
      <c r="CJ9" s="2"/>
      <c r="CK9" s="2"/>
      <c r="CL9" s="2" t="s">
        <v>11</v>
      </c>
      <c r="CM9" s="2" t="s">
        <v>11</v>
      </c>
      <c r="CN9" s="2" t="s">
        <v>15</v>
      </c>
      <c r="CO9" s="2" t="s">
        <v>15</v>
      </c>
      <c r="CP9" s="2"/>
      <c r="CQ9" s="2"/>
      <c r="CR9" s="2"/>
      <c r="CS9" s="2"/>
      <c r="CT9" s="2" t="s">
        <v>11</v>
      </c>
      <c r="CU9" s="3" t="s">
        <v>11</v>
      </c>
      <c r="CV9" s="3" t="s">
        <v>11</v>
      </c>
      <c r="CW9" s="3"/>
      <c r="CX9" s="3"/>
      <c r="CY9" s="3"/>
      <c r="CZ9" s="3"/>
      <c r="DA9" s="3" t="s">
        <v>11</v>
      </c>
      <c r="DB9" s="3" t="s">
        <v>11</v>
      </c>
    </row>
    <row r="10" spans="1:106" ht="15.95" customHeight="1" x14ac:dyDescent="0.25">
      <c r="A10" s="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"/>
      <c r="BV10" s="1"/>
      <c r="BW10" s="10" t="s">
        <v>21</v>
      </c>
      <c r="BX10" s="2"/>
      <c r="BY10" s="2" t="s">
        <v>11</v>
      </c>
      <c r="BZ10" s="2" t="s">
        <v>8</v>
      </c>
      <c r="CA10" s="2" t="s">
        <v>8</v>
      </c>
      <c r="CB10" s="2" t="s">
        <v>8</v>
      </c>
      <c r="CC10" s="2"/>
      <c r="CD10" s="2"/>
      <c r="CE10" s="2" t="s">
        <v>16</v>
      </c>
      <c r="CF10" s="2" t="s">
        <v>16</v>
      </c>
      <c r="CG10" s="2" t="s">
        <v>16</v>
      </c>
      <c r="CH10" s="2" t="s">
        <v>8</v>
      </c>
      <c r="CI10" s="2" t="s">
        <v>8</v>
      </c>
      <c r="CJ10" s="2"/>
      <c r="CK10" s="2"/>
      <c r="CL10" s="2" t="s">
        <v>11</v>
      </c>
      <c r="CM10" s="2" t="s">
        <v>8</v>
      </c>
      <c r="CN10" s="2" t="s">
        <v>8</v>
      </c>
      <c r="CO10" s="2" t="s">
        <v>8</v>
      </c>
      <c r="CP10" s="2" t="s">
        <v>8</v>
      </c>
      <c r="CQ10" s="2"/>
      <c r="CR10" s="2"/>
      <c r="CS10" s="2" t="s">
        <v>11</v>
      </c>
      <c r="CT10" s="2" t="s">
        <v>8</v>
      </c>
      <c r="CU10" s="3" t="s">
        <v>8</v>
      </c>
      <c r="CV10" s="3" t="s">
        <v>8</v>
      </c>
      <c r="CW10" s="3" t="s">
        <v>8</v>
      </c>
      <c r="CX10" s="3"/>
      <c r="CY10" s="3"/>
      <c r="CZ10" s="3" t="s">
        <v>9</v>
      </c>
      <c r="DA10" s="3" t="s">
        <v>9</v>
      </c>
      <c r="DB10" s="3" t="s">
        <v>11</v>
      </c>
    </row>
    <row r="11" spans="1:106" ht="15.95" customHeight="1" x14ac:dyDescent="0.2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"/>
      <c r="BV11" s="1"/>
      <c r="BW11" s="2" t="s">
        <v>22</v>
      </c>
      <c r="BX11" s="2" t="s">
        <v>8</v>
      </c>
      <c r="BY11" s="2" t="s">
        <v>8</v>
      </c>
      <c r="BZ11" s="2" t="s">
        <v>8</v>
      </c>
      <c r="CA11" s="2" t="s">
        <v>12</v>
      </c>
      <c r="CB11" s="2" t="s">
        <v>12</v>
      </c>
      <c r="CC11" s="2"/>
      <c r="CD11" s="2"/>
      <c r="CE11" s="2" t="s">
        <v>8</v>
      </c>
      <c r="CF11" s="2" t="s">
        <v>8</v>
      </c>
      <c r="CG11" s="2" t="s">
        <v>9</v>
      </c>
      <c r="CH11" s="2" t="s">
        <v>9</v>
      </c>
      <c r="CI11" s="2" t="s">
        <v>11</v>
      </c>
      <c r="CJ11" s="2" t="s">
        <v>11</v>
      </c>
      <c r="CK11" s="2" t="s">
        <v>11</v>
      </c>
      <c r="CL11" s="2" t="s">
        <v>11</v>
      </c>
      <c r="CM11" s="2" t="s">
        <v>9</v>
      </c>
      <c r="CN11" s="2" t="s">
        <v>11</v>
      </c>
      <c r="CO11" s="2" t="s">
        <v>11</v>
      </c>
      <c r="CP11" s="2" t="s">
        <v>11</v>
      </c>
      <c r="CQ11" s="2"/>
      <c r="CR11" s="2"/>
      <c r="CS11" s="2" t="s">
        <v>8</v>
      </c>
      <c r="CT11" s="2" t="s">
        <v>9</v>
      </c>
      <c r="CU11" s="3" t="s">
        <v>8</v>
      </c>
      <c r="CV11" s="3" t="s">
        <v>8</v>
      </c>
      <c r="CW11" s="3" t="s">
        <v>8</v>
      </c>
      <c r="CX11" s="3"/>
      <c r="CY11" s="3"/>
      <c r="CZ11" s="3" t="s">
        <v>8</v>
      </c>
      <c r="DA11" s="3" t="s">
        <v>8</v>
      </c>
      <c r="DB11" s="3" t="s">
        <v>8</v>
      </c>
    </row>
    <row r="12" spans="1:106" ht="15.95" customHeight="1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"/>
      <c r="BV12" s="1"/>
      <c r="BW12" s="2" t="s">
        <v>23</v>
      </c>
      <c r="BX12" s="2"/>
      <c r="BY12" s="2" t="s">
        <v>9</v>
      </c>
      <c r="BZ12" s="2" t="s">
        <v>8</v>
      </c>
      <c r="CA12" s="2" t="s">
        <v>8</v>
      </c>
      <c r="CB12" s="2" t="s">
        <v>8</v>
      </c>
      <c r="CC12" s="2" t="s">
        <v>11</v>
      </c>
      <c r="CD12" s="2" t="s">
        <v>8</v>
      </c>
      <c r="CE12" s="2" t="s">
        <v>10</v>
      </c>
      <c r="CF12" s="2" t="s">
        <v>10</v>
      </c>
      <c r="CG12" s="2" t="s">
        <v>8</v>
      </c>
      <c r="CH12" s="2" t="s">
        <v>8</v>
      </c>
      <c r="CI12" s="2" t="s">
        <v>8</v>
      </c>
      <c r="CJ12" s="2"/>
      <c r="CK12" s="2"/>
      <c r="CL12" s="2" t="s">
        <v>11</v>
      </c>
      <c r="CM12" s="2" t="s">
        <v>11</v>
      </c>
      <c r="CN12" s="2" t="s">
        <v>11</v>
      </c>
      <c r="CO12" s="2" t="s">
        <v>11</v>
      </c>
      <c r="CP12" s="2" t="s">
        <v>11</v>
      </c>
      <c r="CQ12" s="2"/>
      <c r="CR12" s="2"/>
      <c r="CS12" s="2" t="s">
        <v>11</v>
      </c>
      <c r="CT12" s="2" t="s">
        <v>11</v>
      </c>
      <c r="CU12" s="3" t="s">
        <v>9</v>
      </c>
      <c r="CV12" s="3" t="s">
        <v>9</v>
      </c>
      <c r="CW12" s="3" t="s">
        <v>9</v>
      </c>
      <c r="CX12" s="3" t="s">
        <v>8</v>
      </c>
      <c r="CY12" s="3" t="s">
        <v>8</v>
      </c>
      <c r="CZ12" s="3" t="s">
        <v>8</v>
      </c>
      <c r="DA12" s="3" t="s">
        <v>8</v>
      </c>
      <c r="DB12" s="3" t="s">
        <v>8</v>
      </c>
    </row>
    <row r="13" spans="1:106" ht="23.25" x14ac:dyDescent="0.25">
      <c r="C13" s="13">
        <f>IFERROR(IF(DAY(DATE(YEAR($A$1),MONTH($A$1)+1,0))-DAY(DATE(YEAR($A$1),MONTH($A$1),DAY($A$1)+COLUMN(AZ1)-2))&gt;=0, IF(BK7&lt;&gt;"",IF(MONTH(BK7+1)&lt;&gt;MONTH(BK7),"",BK7+1),IF(COLUMN(BK7)-62&lt;&gt;WEEKDAY($A$1),"",$A$1)),""),"")</f>
        <v>42065</v>
      </c>
      <c r="D13" s="13"/>
      <c r="E13" s="13"/>
      <c r="F13" s="13"/>
      <c r="G13" s="13"/>
      <c r="H13" s="13"/>
      <c r="I13" s="13"/>
      <c r="J13" s="13"/>
      <c r="K13" s="13"/>
      <c r="L13" s="13"/>
      <c r="M13" s="13">
        <f>IF(C13="","",IFERROR(IF(DAY(DATE(YEAR($A$1),MONTH($A$1)+1,0))-DAY(DATE(YEAR($A$1),MONTH($A$1),DAY($A$1)+COLUMN(B1)-2))&gt;=0,IF(C13&lt;&gt;"",IF(MONTH(C13+1)&lt;&gt;MONTH(C13),"",C13+1),IF(COLUMN(M7)-10&lt;&gt;WEEKDAY($A$1),"",$A$1)),""),""))</f>
        <v>42066</v>
      </c>
      <c r="N13" s="13"/>
      <c r="O13" s="13"/>
      <c r="P13" s="13"/>
      <c r="Q13" s="13"/>
      <c r="R13" s="13"/>
      <c r="S13" s="13"/>
      <c r="T13" s="13"/>
      <c r="U13" s="13"/>
      <c r="V13" s="13"/>
      <c r="W13" s="13">
        <f t="shared" ref="W13" si="1">IF(M13="","",IFERROR(IF(DAY(DATE(YEAR($A$1),MONTH($A$1)+1,0))-DAY(DATE(YEAR($A$1),MONTH($A$1),DAY($A$1)+COLUMN(L1)-2))&gt;=0,IF(M13&lt;&gt;"",IF(MONTH(M13+1)&lt;&gt;MONTH(M13),"",M13+1),IF(COLUMN(W7)-10&lt;&gt;WEEKDAY($A$1),"",$A$1)),""),""))</f>
        <v>42067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>
        <f t="shared" ref="AG13" si="2">IF(W13="","",IFERROR(IF(DAY(DATE(YEAR($A$1),MONTH($A$1)+1,0))-DAY(DATE(YEAR($A$1),MONTH($A$1),DAY($A$1)+COLUMN(V1)-2))&gt;=0,IF(W13&lt;&gt;"",IF(MONTH(W13+1)&lt;&gt;MONTH(W13),"",W13+1),IF(COLUMN(AG7)-10&lt;&gt;WEEKDAY($A$1),"",$A$1)),""),""))</f>
        <v>42068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>
        <f t="shared" ref="AQ13" si="3">IF(AG13="","",IFERROR(IF(DAY(DATE(YEAR($A$1),MONTH($A$1)+1,0))-DAY(DATE(YEAR($A$1),MONTH($A$1),DAY($A$1)+COLUMN(AF1)-2))&gt;=0,IF(AG13&lt;&gt;"",IF(MONTH(AG13+1)&lt;&gt;MONTH(AG13),"",AG13+1),IF(COLUMN(AQ7)-10&lt;&gt;WEEKDAY($A$1),"",$A$1)),""),""))</f>
        <v>42069</v>
      </c>
      <c r="AR13" s="13"/>
      <c r="AS13" s="13"/>
      <c r="AT13" s="13"/>
      <c r="AU13" s="13"/>
      <c r="AV13" s="13"/>
      <c r="AW13" s="13"/>
      <c r="AX13" s="13"/>
      <c r="AY13" s="13"/>
      <c r="AZ13" s="13"/>
      <c r="BA13" s="13">
        <f t="shared" ref="BA13" si="4">IF(AQ13="","",IFERROR(IF(DAY(DATE(YEAR($A$1),MONTH($A$1)+1,0))-DAY(DATE(YEAR($A$1),MONTH($A$1),DAY($A$1)+COLUMN(AP1)-2))&gt;=0,IF(AQ13&lt;&gt;"",IF(MONTH(AQ13+1)&lt;&gt;MONTH(AQ13),"",AQ13+1),IF(COLUMN(BA7)-10&lt;&gt;WEEKDAY($A$1),"",$A$1)),""),""))</f>
        <v>42070</v>
      </c>
      <c r="BB13" s="13"/>
      <c r="BC13" s="13"/>
      <c r="BD13" s="13"/>
      <c r="BE13" s="13"/>
      <c r="BF13" s="13"/>
      <c r="BG13" s="13"/>
      <c r="BH13" s="13"/>
      <c r="BI13" s="13"/>
      <c r="BJ13" s="13"/>
      <c r="BK13" s="13">
        <f t="shared" ref="BK13" si="5">IF(BA13="","",IFERROR(IF(DAY(DATE(YEAR($A$1),MONTH($A$1)+1,0))-DAY(DATE(YEAR($A$1),MONTH($A$1),DAY($A$1)+COLUMN(AZ1)-2))&gt;=0,IF(BA13&lt;&gt;"",IF(MONTH(BA13+1)&lt;&gt;MONTH(BA13),"",BA13+1),IF(COLUMN(BK7)-10&lt;&gt;WEEKDAY($A$1),"",$A$1)),""),""))</f>
        <v>42071</v>
      </c>
      <c r="BL13" s="13"/>
      <c r="BM13" s="13"/>
      <c r="BN13" s="13"/>
      <c r="BO13" s="13"/>
      <c r="BP13" s="13"/>
      <c r="BQ13" s="13"/>
      <c r="BR13" s="13"/>
      <c r="BS13" s="13"/>
      <c r="BT13" s="13"/>
      <c r="BU13" s="1"/>
      <c r="BV13" s="1"/>
      <c r="BW13" s="2" t="s">
        <v>24</v>
      </c>
      <c r="BX13" s="2"/>
      <c r="BY13" s="2" t="s">
        <v>13</v>
      </c>
      <c r="BZ13" s="2" t="s">
        <v>13</v>
      </c>
      <c r="CA13" s="2" t="s">
        <v>13</v>
      </c>
      <c r="CB13" s="2" t="s">
        <v>13</v>
      </c>
      <c r="CC13" s="2" t="s">
        <v>13</v>
      </c>
      <c r="CD13" s="2" t="s">
        <v>13</v>
      </c>
      <c r="CE13" s="2" t="s">
        <v>13</v>
      </c>
      <c r="CF13" s="2" t="s">
        <v>13</v>
      </c>
      <c r="CG13" s="2" t="s">
        <v>13</v>
      </c>
      <c r="CH13" s="2" t="s">
        <v>13</v>
      </c>
      <c r="CI13" s="2" t="s">
        <v>13</v>
      </c>
      <c r="CJ13" s="2"/>
      <c r="CK13" s="2"/>
      <c r="CL13" s="2" t="s">
        <v>13</v>
      </c>
      <c r="CM13" s="2" t="s">
        <v>13</v>
      </c>
      <c r="CN13" s="2" t="s">
        <v>13</v>
      </c>
      <c r="CO13" s="2" t="s">
        <v>13</v>
      </c>
      <c r="CP13" s="2" t="s">
        <v>13</v>
      </c>
      <c r="CQ13" s="2" t="s">
        <v>13</v>
      </c>
      <c r="CR13" s="2" t="s">
        <v>13</v>
      </c>
      <c r="CS13" s="2" t="s">
        <v>13</v>
      </c>
      <c r="CT13" s="2" t="s">
        <v>13</v>
      </c>
      <c r="CU13" s="3" t="s">
        <v>13</v>
      </c>
      <c r="CV13" s="3" t="s">
        <v>13</v>
      </c>
      <c r="CW13" s="3" t="s">
        <v>13</v>
      </c>
      <c r="CX13" s="3"/>
      <c r="CY13" s="3"/>
      <c r="CZ13" s="3" t="s">
        <v>13</v>
      </c>
      <c r="DA13" s="3" t="s">
        <v>13</v>
      </c>
      <c r="DB13" s="3" t="s">
        <v>9</v>
      </c>
    </row>
    <row r="14" spans="1:106" ht="15.75" customHeight="1" x14ac:dyDescent="0.25">
      <c r="C14" s="17" t="str">
        <f>IF(C13="","",IFERROR(INDEX(Data,MATCH($BV$6,Noms,0),MATCH(C13,Jours,0)),""))</f>
        <v>S</v>
      </c>
      <c r="D14" s="17"/>
      <c r="E14" s="17"/>
      <c r="F14" s="17"/>
      <c r="G14" s="17"/>
      <c r="H14" s="17"/>
      <c r="I14" s="17"/>
      <c r="J14" s="17"/>
      <c r="K14" s="17"/>
      <c r="L14" s="17"/>
      <c r="M14" s="17" t="str">
        <f>IF(M13="","",IFERROR(INDEX(Data,MATCH($BV$6,Noms,0),MATCH(M13,Jours,0)),""))</f>
        <v>S</v>
      </c>
      <c r="N14" s="17"/>
      <c r="O14" s="17"/>
      <c r="P14" s="17"/>
      <c r="Q14" s="17"/>
      <c r="R14" s="17"/>
      <c r="S14" s="17"/>
      <c r="T14" s="17"/>
      <c r="U14" s="17"/>
      <c r="V14" s="17"/>
      <c r="W14" s="17" t="str">
        <f>IF(W13="","",IFERROR(INDEX(Data,MATCH($BV$6,Noms,0),MATCH(W13,Jours,0)),""))</f>
        <v>S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 t="str">
        <f>IF(AG13="","",IFERROR(INDEX(Data,MATCH($BV$6,Noms,0),MATCH(AG13,Jours,0)),""))</f>
        <v>S</v>
      </c>
      <c r="AH14" s="17"/>
      <c r="AI14" s="17"/>
      <c r="AJ14" s="17"/>
      <c r="AK14" s="17"/>
      <c r="AL14" s="17"/>
      <c r="AM14" s="17"/>
      <c r="AN14" s="17"/>
      <c r="AO14" s="17"/>
      <c r="AP14" s="17"/>
      <c r="AQ14" s="17" t="str">
        <f>IF(AQ13="","",IFERROR(INDEX(Data,MATCH($BV$6,Noms,0),MATCH(AQ13,Jours,0)),""))</f>
        <v>M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 t="str">
        <f>IF(BA13="","",IFERROR(INDEX(Data,MATCH($BV$6,Noms,0),MATCH(BA13,Jours,0)),""))</f>
        <v>M</v>
      </c>
      <c r="BB14" s="17"/>
      <c r="BC14" s="17"/>
      <c r="BD14" s="17"/>
      <c r="BE14" s="17"/>
      <c r="BF14" s="17"/>
      <c r="BG14" s="17"/>
      <c r="BH14" s="17"/>
      <c r="BI14" s="17"/>
      <c r="BJ14" s="17"/>
      <c r="BK14" s="17" t="str">
        <f>IF(BK13="","",IFERROR(INDEX(Data,MATCH($BV$6,Noms,0),MATCH(BK13,Jours,0)),""))</f>
        <v>M</v>
      </c>
      <c r="BL14" s="17"/>
      <c r="BM14" s="17"/>
      <c r="BN14" s="17"/>
      <c r="BO14" s="17"/>
      <c r="BP14" s="17"/>
      <c r="BQ14" s="17"/>
      <c r="BR14" s="17"/>
      <c r="BS14" s="17"/>
      <c r="BT14" s="17"/>
      <c r="BU14" s="1"/>
      <c r="BV14" s="1"/>
      <c r="BW14" s="2" t="s">
        <v>25</v>
      </c>
      <c r="BX14" s="2"/>
      <c r="BY14" s="2" t="s">
        <v>11</v>
      </c>
      <c r="BZ14" s="2" t="s">
        <v>11</v>
      </c>
      <c r="CA14" s="2" t="s">
        <v>11</v>
      </c>
      <c r="CB14" s="2" t="s">
        <v>11</v>
      </c>
      <c r="CC14" s="2" t="s">
        <v>8</v>
      </c>
      <c r="CD14" s="2" t="s">
        <v>8</v>
      </c>
      <c r="CE14" s="2" t="s">
        <v>8</v>
      </c>
      <c r="CF14" s="2" t="s">
        <v>8</v>
      </c>
      <c r="CG14" s="2" t="s">
        <v>9</v>
      </c>
      <c r="CH14" s="2" t="s">
        <v>8</v>
      </c>
      <c r="CI14" s="2" t="s">
        <v>11</v>
      </c>
      <c r="CJ14" s="2"/>
      <c r="CK14" s="2"/>
      <c r="CL14" s="2" t="s">
        <v>9</v>
      </c>
      <c r="CM14" s="2" t="s">
        <v>9</v>
      </c>
      <c r="CN14" s="2" t="s">
        <v>8</v>
      </c>
      <c r="CO14" s="2" t="s">
        <v>8</v>
      </c>
      <c r="CP14" s="2" t="s">
        <v>8</v>
      </c>
      <c r="CQ14" s="2" t="s">
        <v>17</v>
      </c>
      <c r="CR14" s="2" t="s">
        <v>17</v>
      </c>
      <c r="CS14" s="2" t="s">
        <v>12</v>
      </c>
      <c r="CT14" s="2" t="s">
        <v>12</v>
      </c>
      <c r="CU14" s="3" t="s">
        <v>11</v>
      </c>
      <c r="CV14" s="3" t="s">
        <v>11</v>
      </c>
      <c r="CW14" s="3" t="s">
        <v>11</v>
      </c>
      <c r="CX14" s="3"/>
      <c r="CY14" s="3"/>
      <c r="CZ14" s="3" t="s">
        <v>9</v>
      </c>
      <c r="DA14" s="3" t="s">
        <v>11</v>
      </c>
      <c r="DB14" s="3" t="s">
        <v>11</v>
      </c>
    </row>
    <row r="15" spans="1:106" ht="15.75" customHeight="1" x14ac:dyDescent="0.2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106" ht="15.75" customHeight="1" x14ac:dyDescent="0.2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3:98" ht="15.75" customHeight="1" x14ac:dyDescent="0.25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3:98" ht="15.75" customHeight="1" x14ac:dyDescent="0.2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3:98" ht="23.25" x14ac:dyDescent="0.25">
      <c r="C19" s="14">
        <f>IFERROR(IF(DAY(DATE(YEAR($A$1),MONTH($A$1)+1,0))-DAY(DATE(YEAR($A$1),MONTH($A$1),DAY($A$1)+COLUMN(AZ1)-2))&gt;=0, IF(BA13&lt;&gt;"",IF(MONTH(BA13+1)&lt;&gt;MONTH(BA13),"",BK13+1),IF(COLUMN(BK13)-10&lt;&gt;WEEKDAY($A$1),"",$A$1)),""),"")</f>
        <v>42072</v>
      </c>
      <c r="D19" s="13"/>
      <c r="E19" s="13"/>
      <c r="F19" s="13"/>
      <c r="G19" s="13"/>
      <c r="H19" s="13"/>
      <c r="I19" s="13"/>
      <c r="J19" s="13"/>
      <c r="K19" s="13"/>
      <c r="L19" s="13"/>
      <c r="M19" s="13">
        <f>IF(C19="","",IFERROR(IF(DAY(DATE(YEAR($A$1),MONTH($A$1)+1,0))-DAY(DATE(YEAR($A$1),MONTH($A$1),DAY($A$1)+COLUMN(B1)-2))&gt;=0, IF(C19&lt;&gt;"",IF(MONTH(C19+1)&lt;&gt;MONTH(C19),"",C19+1),IF(COLUMN(M7)-15&lt;&gt;WEEKDAY($A$1),"",$A$1)),""),""))</f>
        <v>42073</v>
      </c>
      <c r="N19" s="13"/>
      <c r="O19" s="13"/>
      <c r="P19" s="13"/>
      <c r="Q19" s="13"/>
      <c r="R19" s="13"/>
      <c r="S19" s="13"/>
      <c r="T19" s="13"/>
      <c r="U19" s="13"/>
      <c r="V19" s="13"/>
      <c r="W19" s="13">
        <f t="shared" ref="W19" si="6">IF(M19="","",IFERROR(IF(DAY(DATE(YEAR($A$1),MONTH($A$1)+1,0))-DAY(DATE(YEAR($A$1),MONTH($A$1),DAY($A$1)+COLUMN(L1)-2))&gt;=0, IF(M19&lt;&gt;"",IF(MONTH(M19+1)&lt;&gt;MONTH(M19),"",M19+1),IF(COLUMN(W7)-15&lt;&gt;WEEKDAY($A$1),"",$A$1)),""),""))</f>
        <v>42074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>
        <f t="shared" ref="AG19" si="7">IF(W19="","",IFERROR(IF(DAY(DATE(YEAR($A$1),MONTH($A$1)+1,0))-DAY(DATE(YEAR($A$1),MONTH($A$1),DAY($A$1)+COLUMN(V1)-2))&gt;=0, IF(W19&lt;&gt;"",IF(MONTH(W19+1)&lt;&gt;MONTH(W19),"",W19+1),IF(COLUMN(AG7)-15&lt;&gt;WEEKDAY($A$1),"",$A$1)),""),""))</f>
        <v>42075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>
        <f t="shared" ref="AQ19" si="8">IF(AG19="","",IFERROR(IF(DAY(DATE(YEAR($A$1),MONTH($A$1)+1,0))-DAY(DATE(YEAR($A$1),MONTH($A$1),DAY($A$1)+COLUMN(AF1)-2))&gt;=0, IF(AG19&lt;&gt;"",IF(MONTH(AG19+1)&lt;&gt;MONTH(AG19),"",AG19+1),IF(COLUMN(AQ7)-15&lt;&gt;WEEKDAY($A$1),"",$A$1)),""),""))</f>
        <v>42076</v>
      </c>
      <c r="AR19" s="13"/>
      <c r="AS19" s="13"/>
      <c r="AT19" s="13"/>
      <c r="AU19" s="13"/>
      <c r="AV19" s="13"/>
      <c r="AW19" s="13"/>
      <c r="AX19" s="13"/>
      <c r="AY19" s="13"/>
      <c r="AZ19" s="13"/>
      <c r="BA19" s="13">
        <f t="shared" ref="BA19" si="9">IF(AQ19="","",IFERROR(IF(DAY(DATE(YEAR($A$1),MONTH($A$1)+1,0))-DAY(DATE(YEAR($A$1),MONTH($A$1),DAY($A$1)+COLUMN(AP1)-2))&gt;=0, IF(AQ19&lt;&gt;"",IF(MONTH(AQ19+1)&lt;&gt;MONTH(AQ19),"",AQ19+1),IF(COLUMN(BA7)-15&lt;&gt;WEEKDAY($A$1),"",$A$1)),""),""))</f>
        <v>42077</v>
      </c>
      <c r="BB19" s="13"/>
      <c r="BC19" s="13"/>
      <c r="BD19" s="13"/>
      <c r="BE19" s="13"/>
      <c r="BF19" s="13"/>
      <c r="BG19" s="13"/>
      <c r="BH19" s="13"/>
      <c r="BI19" s="13"/>
      <c r="BJ19" s="13"/>
      <c r="BK19" s="13">
        <f t="shared" ref="BK19" si="10">IF(BA19="","",IFERROR(IF(DAY(DATE(YEAR($A$1),MONTH($A$1)+1,0))-DAY(DATE(YEAR($A$1),MONTH($A$1),DAY($A$1)+COLUMN(AZ1)-2))&gt;=0, IF(BA19&lt;&gt;"",IF(MONTH(BA19+1)&lt;&gt;MONTH(BA19),"",BA19+1),IF(COLUMN(BK7)-15&lt;&gt;WEEKDAY($A$1),"",$A$1)),""),""))</f>
        <v>42078</v>
      </c>
      <c r="BL19" s="13"/>
      <c r="BM19" s="13"/>
      <c r="BN19" s="13"/>
      <c r="BO19" s="13"/>
      <c r="BP19" s="13"/>
      <c r="BQ19" s="13"/>
      <c r="BR19" s="13"/>
      <c r="BS19" s="13"/>
      <c r="BT19" s="13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3:98" ht="15.75" customHeight="1" x14ac:dyDescent="0.25">
      <c r="C20" s="17" t="str">
        <f>IF(C19="","",IFERROR(INDEX(Data,MATCH($BV$6,Noms,0),MATCH(C19,Jours,0)),""))</f>
        <v>M</v>
      </c>
      <c r="D20" s="17"/>
      <c r="E20" s="17"/>
      <c r="F20" s="17"/>
      <c r="G20" s="17"/>
      <c r="H20" s="17"/>
      <c r="I20" s="17"/>
      <c r="J20" s="17"/>
      <c r="K20" s="17"/>
      <c r="L20" s="17"/>
      <c r="M20" s="17" t="str">
        <f>IF(M19="","",IFERROR(INDEX(Data,MATCH($BV$6,Noms,0),MATCH(M19,Jours,0)),""))</f>
        <v>R</v>
      </c>
      <c r="N20" s="17"/>
      <c r="O20" s="17"/>
      <c r="P20" s="17"/>
      <c r="Q20" s="17"/>
      <c r="R20" s="17"/>
      <c r="S20" s="17"/>
      <c r="T20" s="17"/>
      <c r="U20" s="17"/>
      <c r="V20" s="17"/>
      <c r="W20" s="17" t="str">
        <f>IF(W19="","",IFERROR(INDEX(Data,MATCH($BV$6,Noms,0),MATCH(W19,Jours,0)),""))</f>
        <v>M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 t="str">
        <f>IF(AG19="","",IFERROR(INDEX(Data,MATCH($BV$6,Noms,0),MATCH(AG19,Jours,0)),""))</f>
        <v>S</v>
      </c>
      <c r="AH20" s="17"/>
      <c r="AI20" s="17"/>
      <c r="AJ20" s="17"/>
      <c r="AK20" s="17"/>
      <c r="AL20" s="17"/>
      <c r="AM20" s="17"/>
      <c r="AN20" s="17"/>
      <c r="AO20" s="17"/>
      <c r="AP20" s="17"/>
      <c r="AQ20" s="17">
        <f>IF(AQ19="","",IFERROR(INDEX(Data,MATCH($BV$6,Noms,0),MATCH(AQ19,Jours,0)),""))</f>
        <v>0</v>
      </c>
      <c r="AR20" s="17"/>
      <c r="AS20" s="17"/>
      <c r="AT20" s="17"/>
      <c r="AU20" s="17"/>
      <c r="AV20" s="17"/>
      <c r="AW20" s="17"/>
      <c r="AX20" s="17"/>
      <c r="AY20" s="17"/>
      <c r="AZ20" s="17"/>
      <c r="BA20" s="17">
        <f>IF(BA19="","",IFERROR(INDEX(Data,MATCH($BV$6,Noms,0),MATCH(BA19,Jours,0)),""))</f>
        <v>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 t="str">
        <f>IF(BK19="","",IFERROR(INDEX(Data,MATCH($BV$6,Noms,0),MATCH(BK19,Jours,0)),""))</f>
        <v>R</v>
      </c>
      <c r="BL20" s="17"/>
      <c r="BM20" s="17"/>
      <c r="BN20" s="17"/>
      <c r="BO20" s="17"/>
      <c r="BP20" s="17"/>
      <c r="BQ20" s="17"/>
      <c r="BR20" s="17"/>
      <c r="BS20" s="17"/>
      <c r="BT20" s="17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3:98" ht="15.75" customHeight="1" x14ac:dyDescent="0.2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3:98" ht="15.75" customHeight="1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3:98" ht="15.75" customHeight="1" x14ac:dyDescent="0.25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3:98" ht="15.75" customHeight="1" x14ac:dyDescent="0.25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3:98" ht="23.25" x14ac:dyDescent="0.25">
      <c r="C25" s="13">
        <f>IFERROR(IF(DAY(DATE(YEAR($A$1),MONTH($A$1)+1,0))-DAY(DATE(YEAR($A$1),MONTH($A$1),DAY($A$1)+COLUMN(AZ1)-2))&gt;=0, IF(BK19&lt;&gt;"",IF(MONTH(BK19+1)&lt;&gt;MONTH(BK19),"",BK19+1),IF(COLUMN(BK19)-10&lt;&gt;WEEKDAY($A$1),"",$A$1)),""),"")</f>
        <v>42079</v>
      </c>
      <c r="D25" s="13"/>
      <c r="E25" s="13"/>
      <c r="F25" s="13"/>
      <c r="G25" s="13"/>
      <c r="H25" s="13"/>
      <c r="I25" s="13"/>
      <c r="J25" s="13"/>
      <c r="K25" s="13"/>
      <c r="L25" s="13"/>
      <c r="M25" s="13">
        <f>IF(C25="","",IFERROR(IF(DAY(DATE(YEAR($A$1),MONTH($A$1)+1,0))-DAY(DATE(YEAR($A$1),MONTH($A$1),DAY($A$1)+COLUMN(B1)-2))&gt;=0, IF(C25&lt;&gt;"",IF(MONTH(C25+1)&lt;&gt;MONTH(C25),"",C25+1),IF(COLUMN(M7)-15&lt;&gt;WEEKDAY($A$1),"",$A$1)),""),""))</f>
        <v>42080</v>
      </c>
      <c r="N25" s="13"/>
      <c r="O25" s="13"/>
      <c r="P25" s="13"/>
      <c r="Q25" s="13"/>
      <c r="R25" s="13"/>
      <c r="S25" s="13"/>
      <c r="T25" s="13"/>
      <c r="U25" s="13"/>
      <c r="V25" s="13"/>
      <c r="W25" s="13">
        <f>IF(M25="","",IFERROR(IF(DAY(DATE(YEAR($A$1),MONTH($A$1)+1,0))-DAY(DATE(YEAR($A$1),MONTH($A$1),DAY($A$1)+COLUMN(L1)-2))&gt;=0, IF(M25&lt;&gt;"",IF(MONTH(M25+1)&lt;&gt;MONTH(M25),"",M25+1),IF(COLUMN(W7)-15&lt;&gt;WEEKDAY($A$1),"",$A$1)),""),""))</f>
        <v>42081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>
        <f>IF(W25="","",IFERROR(IF(DAY(DATE(YEAR($A$1),MONTH($A$1)+1,0))-DAY(DATE(YEAR($A$1),MONTH($A$1),DAY($A$1)+COLUMN(V1)-2))&gt;=0, IF(W25&lt;&gt;"",IF(MONTH(W25+1)&lt;&gt;MONTH(W25),"",W25+1),IF(COLUMN(AG7)-15&lt;&gt;WEEKDAY($A$1),"",$A$1)),""),""))</f>
        <v>42082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>
        <f>IF(AG25="","",IFERROR(IF(DAY(DATE(YEAR($A$1),MONTH($A$1)+1,0))-DAY(DATE(YEAR($A$1),MONTH($A$1),DAY($A$1)+COLUMN(AF1)-2))&gt;=0, IF(AG25&lt;&gt;"",IF(MONTH(AG25+1)&lt;&gt;MONTH(AG25),"",AG25+1),IF(COLUMN(AQ7)-15&lt;&gt;WEEKDAY($A$1),"",$A$1)),""),""))</f>
        <v>42083</v>
      </c>
      <c r="AR25" s="13"/>
      <c r="AS25" s="13"/>
      <c r="AT25" s="13"/>
      <c r="AU25" s="13"/>
      <c r="AV25" s="13"/>
      <c r="AW25" s="13"/>
      <c r="AX25" s="13"/>
      <c r="AY25" s="13"/>
      <c r="AZ25" s="13"/>
      <c r="BA25" s="13">
        <f>IF(AQ25="","",IFERROR(IF(DAY(DATE(YEAR($A$1),MONTH($A$1)+1,0))-DAY(DATE(YEAR($A$1),MONTH($A$1),DAY($A$1)+COLUMN(AP1)-2))&gt;=0, IF(AQ25&lt;&gt;"",IF(MONTH(AQ25+1)&lt;&gt;MONTH(AQ25),"",AQ25+1),IF(COLUMN(BA7)-15&lt;&gt;WEEKDAY($A$1),"",$A$1)),""),""))</f>
        <v>42084</v>
      </c>
      <c r="BB25" s="13"/>
      <c r="BC25" s="13"/>
      <c r="BD25" s="13"/>
      <c r="BE25" s="13"/>
      <c r="BF25" s="13"/>
      <c r="BG25" s="13"/>
      <c r="BH25" s="13"/>
      <c r="BI25" s="13"/>
      <c r="BJ25" s="13"/>
      <c r="BK25" s="13">
        <f>IF(BA25="","",IFERROR(IF(DAY(DATE(YEAR($A$1),MONTH($A$1)+1,0))-DAY(DATE(YEAR($A$1),MONTH($A$1),DAY($A$1)+COLUMN(AZ1)-2))&gt;=0, IF(BA25&lt;&gt;"",IF(MONTH(BA25+1)&lt;&gt;MONTH(BA25),"",BA25+1),IF(COLUMN(BK7)-15&lt;&gt;WEEKDAY($A$1),"",$A$1)),""),""))</f>
        <v>42085</v>
      </c>
      <c r="BL25" s="13"/>
      <c r="BM25" s="13"/>
      <c r="BN25" s="13"/>
      <c r="BO25" s="13"/>
      <c r="BP25" s="13"/>
      <c r="BQ25" s="13"/>
      <c r="BR25" s="13"/>
      <c r="BS25" s="13"/>
      <c r="BT25" s="13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3:98" ht="15.75" customHeight="1" x14ac:dyDescent="0.25">
      <c r="C26" s="18" t="str">
        <f>IF(C25="","",IFERROR(INDEX(Data,MATCH($BV$6,Noms,0),MATCH(C25,Jours,0)),""))</f>
        <v>R</v>
      </c>
      <c r="D26" s="19"/>
      <c r="E26" s="19"/>
      <c r="F26" s="19"/>
      <c r="G26" s="19"/>
      <c r="H26" s="19"/>
      <c r="I26" s="19"/>
      <c r="J26" s="19"/>
      <c r="K26" s="19"/>
      <c r="L26" s="20"/>
      <c r="M26" s="18" t="str">
        <f>IF(M25="","",IFERROR(INDEX(Data,MATCH($BV$6,Noms,0),MATCH(M25,Jours,0)),""))</f>
        <v>M</v>
      </c>
      <c r="N26" s="19"/>
      <c r="O26" s="19"/>
      <c r="P26" s="19"/>
      <c r="Q26" s="19"/>
      <c r="R26" s="19"/>
      <c r="S26" s="19"/>
      <c r="T26" s="19"/>
      <c r="U26" s="19"/>
      <c r="V26" s="20"/>
      <c r="W26" s="18" t="str">
        <f>IF(W25="","",IFERROR(INDEX(Data,MATCH($BV$6,Noms,0),MATCH(W25,Jours,0)),""))</f>
        <v>M</v>
      </c>
      <c r="X26" s="19"/>
      <c r="Y26" s="19"/>
      <c r="Z26" s="19"/>
      <c r="AA26" s="19"/>
      <c r="AB26" s="19"/>
      <c r="AC26" s="19"/>
      <c r="AD26" s="19"/>
      <c r="AE26" s="19"/>
      <c r="AF26" s="20"/>
      <c r="AG26" s="18" t="str">
        <f>IF(AG25="","",IFERROR(INDEX(Data,MATCH($BV$6,Noms,0),MATCH(AG25,Jours,0)),""))</f>
        <v>M</v>
      </c>
      <c r="AH26" s="19"/>
      <c r="AI26" s="19"/>
      <c r="AJ26" s="19"/>
      <c r="AK26" s="19"/>
      <c r="AL26" s="19"/>
      <c r="AM26" s="19"/>
      <c r="AN26" s="19"/>
      <c r="AO26" s="19"/>
      <c r="AP26" s="20"/>
      <c r="AQ26" s="18" t="str">
        <f>IF(AQ25="","",IFERROR(INDEX(Data,MATCH($BV$6,Noms,0),MATCH(AQ25,Jours,0)),""))</f>
        <v>J</v>
      </c>
      <c r="AR26" s="19"/>
      <c r="AS26" s="19"/>
      <c r="AT26" s="19"/>
      <c r="AU26" s="19"/>
      <c r="AV26" s="19"/>
      <c r="AW26" s="19"/>
      <c r="AX26" s="19"/>
      <c r="AY26" s="19"/>
      <c r="AZ26" s="20"/>
      <c r="BA26" s="18" t="str">
        <f>IF(BA25="","",IFERROR(INDEX(Data,MATCH($BV$6,Noms,0),MATCH(BA25,Jours,0)),""))</f>
        <v>J</v>
      </c>
      <c r="BB26" s="19"/>
      <c r="BC26" s="19"/>
      <c r="BD26" s="19"/>
      <c r="BE26" s="19"/>
      <c r="BF26" s="19"/>
      <c r="BG26" s="19"/>
      <c r="BH26" s="19"/>
      <c r="BI26" s="19"/>
      <c r="BJ26" s="20"/>
      <c r="BK26" s="18" t="str">
        <f>IF(BK25="","",IFERROR(INDEX(Data,MATCH($BV$6,Noms,0),MATCH(BK25,Jours,0)),""))</f>
        <v>RW</v>
      </c>
      <c r="BL26" s="19"/>
      <c r="BM26" s="19"/>
      <c r="BN26" s="19"/>
      <c r="BO26" s="19"/>
      <c r="BP26" s="19"/>
      <c r="BQ26" s="19"/>
      <c r="BR26" s="19"/>
      <c r="BS26" s="19"/>
      <c r="BT26" s="20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3:98" ht="15.75" customHeight="1" x14ac:dyDescent="0.25">
      <c r="C27" s="21"/>
      <c r="D27" s="22"/>
      <c r="E27" s="22"/>
      <c r="F27" s="22"/>
      <c r="G27" s="22"/>
      <c r="H27" s="22"/>
      <c r="I27" s="22"/>
      <c r="J27" s="22"/>
      <c r="K27" s="22"/>
      <c r="L27" s="23"/>
      <c r="M27" s="21"/>
      <c r="N27" s="22"/>
      <c r="O27" s="22"/>
      <c r="P27" s="22"/>
      <c r="Q27" s="22"/>
      <c r="R27" s="22"/>
      <c r="S27" s="22"/>
      <c r="T27" s="22"/>
      <c r="U27" s="22"/>
      <c r="V27" s="23"/>
      <c r="W27" s="21"/>
      <c r="X27" s="22"/>
      <c r="Y27" s="22"/>
      <c r="Z27" s="22"/>
      <c r="AA27" s="22"/>
      <c r="AB27" s="22"/>
      <c r="AC27" s="22"/>
      <c r="AD27" s="22"/>
      <c r="AE27" s="22"/>
      <c r="AF27" s="23"/>
      <c r="AG27" s="21"/>
      <c r="AH27" s="22"/>
      <c r="AI27" s="22"/>
      <c r="AJ27" s="22"/>
      <c r="AK27" s="22"/>
      <c r="AL27" s="22"/>
      <c r="AM27" s="22"/>
      <c r="AN27" s="22"/>
      <c r="AO27" s="22"/>
      <c r="AP27" s="23"/>
      <c r="AQ27" s="21"/>
      <c r="AR27" s="22"/>
      <c r="AS27" s="22"/>
      <c r="AT27" s="22"/>
      <c r="AU27" s="22"/>
      <c r="AV27" s="22"/>
      <c r="AW27" s="22"/>
      <c r="AX27" s="22"/>
      <c r="AY27" s="22"/>
      <c r="AZ27" s="23"/>
      <c r="BA27" s="21"/>
      <c r="BB27" s="22"/>
      <c r="BC27" s="22"/>
      <c r="BD27" s="22"/>
      <c r="BE27" s="22"/>
      <c r="BF27" s="22"/>
      <c r="BG27" s="22"/>
      <c r="BH27" s="22"/>
      <c r="BI27" s="22"/>
      <c r="BJ27" s="23"/>
      <c r="BK27" s="21"/>
      <c r="BL27" s="22"/>
      <c r="BM27" s="22"/>
      <c r="BN27" s="22"/>
      <c r="BO27" s="22"/>
      <c r="BP27" s="22"/>
      <c r="BQ27" s="22"/>
      <c r="BR27" s="22"/>
      <c r="BS27" s="22"/>
      <c r="BT27" s="23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3:98" ht="15.75" customHeight="1" x14ac:dyDescent="0.25">
      <c r="C28" s="21"/>
      <c r="D28" s="22"/>
      <c r="E28" s="22"/>
      <c r="F28" s="22"/>
      <c r="G28" s="22"/>
      <c r="H28" s="22"/>
      <c r="I28" s="22"/>
      <c r="J28" s="22"/>
      <c r="K28" s="22"/>
      <c r="L28" s="23"/>
      <c r="M28" s="21"/>
      <c r="N28" s="22"/>
      <c r="O28" s="22"/>
      <c r="P28" s="22"/>
      <c r="Q28" s="22"/>
      <c r="R28" s="22"/>
      <c r="S28" s="22"/>
      <c r="T28" s="22"/>
      <c r="U28" s="22"/>
      <c r="V28" s="23"/>
      <c r="W28" s="21"/>
      <c r="X28" s="22"/>
      <c r="Y28" s="22"/>
      <c r="Z28" s="22"/>
      <c r="AA28" s="22"/>
      <c r="AB28" s="22"/>
      <c r="AC28" s="22"/>
      <c r="AD28" s="22"/>
      <c r="AE28" s="22"/>
      <c r="AF28" s="23"/>
      <c r="AG28" s="21"/>
      <c r="AH28" s="22"/>
      <c r="AI28" s="22"/>
      <c r="AJ28" s="22"/>
      <c r="AK28" s="22"/>
      <c r="AL28" s="22"/>
      <c r="AM28" s="22"/>
      <c r="AN28" s="22"/>
      <c r="AO28" s="22"/>
      <c r="AP28" s="23"/>
      <c r="AQ28" s="21"/>
      <c r="AR28" s="22"/>
      <c r="AS28" s="22"/>
      <c r="AT28" s="22"/>
      <c r="AU28" s="22"/>
      <c r="AV28" s="22"/>
      <c r="AW28" s="22"/>
      <c r="AX28" s="22"/>
      <c r="AY28" s="22"/>
      <c r="AZ28" s="23"/>
      <c r="BA28" s="21"/>
      <c r="BB28" s="22"/>
      <c r="BC28" s="22"/>
      <c r="BD28" s="22"/>
      <c r="BE28" s="22"/>
      <c r="BF28" s="22"/>
      <c r="BG28" s="22"/>
      <c r="BH28" s="22"/>
      <c r="BI28" s="22"/>
      <c r="BJ28" s="23"/>
      <c r="BK28" s="21"/>
      <c r="BL28" s="22"/>
      <c r="BM28" s="22"/>
      <c r="BN28" s="22"/>
      <c r="BO28" s="22"/>
      <c r="BP28" s="22"/>
      <c r="BQ28" s="22"/>
      <c r="BR28" s="22"/>
      <c r="BS28" s="22"/>
      <c r="BT28" s="23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3:98" ht="15.75" customHeight="1" x14ac:dyDescent="0.25">
      <c r="C29" s="21"/>
      <c r="D29" s="22"/>
      <c r="E29" s="22"/>
      <c r="F29" s="22"/>
      <c r="G29" s="22"/>
      <c r="H29" s="22"/>
      <c r="I29" s="22"/>
      <c r="J29" s="22"/>
      <c r="K29" s="22"/>
      <c r="L29" s="23"/>
      <c r="M29" s="21"/>
      <c r="N29" s="22"/>
      <c r="O29" s="22"/>
      <c r="P29" s="22"/>
      <c r="Q29" s="22"/>
      <c r="R29" s="22"/>
      <c r="S29" s="22"/>
      <c r="T29" s="22"/>
      <c r="U29" s="22"/>
      <c r="V29" s="23"/>
      <c r="W29" s="21"/>
      <c r="X29" s="22"/>
      <c r="Y29" s="22"/>
      <c r="Z29" s="22"/>
      <c r="AA29" s="22"/>
      <c r="AB29" s="22"/>
      <c r="AC29" s="22"/>
      <c r="AD29" s="22"/>
      <c r="AE29" s="22"/>
      <c r="AF29" s="23"/>
      <c r="AG29" s="21"/>
      <c r="AH29" s="22"/>
      <c r="AI29" s="22"/>
      <c r="AJ29" s="22"/>
      <c r="AK29" s="22"/>
      <c r="AL29" s="22"/>
      <c r="AM29" s="22"/>
      <c r="AN29" s="22"/>
      <c r="AO29" s="22"/>
      <c r="AP29" s="23"/>
      <c r="AQ29" s="21"/>
      <c r="AR29" s="22"/>
      <c r="AS29" s="22"/>
      <c r="AT29" s="22"/>
      <c r="AU29" s="22"/>
      <c r="AV29" s="22"/>
      <c r="AW29" s="22"/>
      <c r="AX29" s="22"/>
      <c r="AY29" s="22"/>
      <c r="AZ29" s="23"/>
      <c r="BA29" s="21"/>
      <c r="BB29" s="22"/>
      <c r="BC29" s="22"/>
      <c r="BD29" s="22"/>
      <c r="BE29" s="22"/>
      <c r="BF29" s="22"/>
      <c r="BG29" s="22"/>
      <c r="BH29" s="22"/>
      <c r="BI29" s="22"/>
      <c r="BJ29" s="23"/>
      <c r="BK29" s="21"/>
      <c r="BL29" s="22"/>
      <c r="BM29" s="22"/>
      <c r="BN29" s="22"/>
      <c r="BO29" s="22"/>
      <c r="BP29" s="22"/>
      <c r="BQ29" s="22"/>
      <c r="BR29" s="22"/>
      <c r="BS29" s="22"/>
      <c r="BT29" s="23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3:98" ht="15.75" customHeight="1" x14ac:dyDescent="0.25">
      <c r="C30" s="24"/>
      <c r="D30" s="25"/>
      <c r="E30" s="25"/>
      <c r="F30" s="25"/>
      <c r="G30" s="25"/>
      <c r="H30" s="25"/>
      <c r="I30" s="25"/>
      <c r="J30" s="25"/>
      <c r="K30" s="25"/>
      <c r="L30" s="26"/>
      <c r="M30" s="24"/>
      <c r="N30" s="25"/>
      <c r="O30" s="25"/>
      <c r="P30" s="25"/>
      <c r="Q30" s="25"/>
      <c r="R30" s="25"/>
      <c r="S30" s="25"/>
      <c r="T30" s="25"/>
      <c r="U30" s="25"/>
      <c r="V30" s="26"/>
      <c r="W30" s="24"/>
      <c r="X30" s="25"/>
      <c r="Y30" s="25"/>
      <c r="Z30" s="25"/>
      <c r="AA30" s="25"/>
      <c r="AB30" s="25"/>
      <c r="AC30" s="25"/>
      <c r="AD30" s="25"/>
      <c r="AE30" s="25"/>
      <c r="AF30" s="26"/>
      <c r="AG30" s="24"/>
      <c r="AH30" s="25"/>
      <c r="AI30" s="25"/>
      <c r="AJ30" s="25"/>
      <c r="AK30" s="25"/>
      <c r="AL30" s="25"/>
      <c r="AM30" s="25"/>
      <c r="AN30" s="25"/>
      <c r="AO30" s="25"/>
      <c r="AP30" s="26"/>
      <c r="AQ30" s="24"/>
      <c r="AR30" s="25"/>
      <c r="AS30" s="25"/>
      <c r="AT30" s="25"/>
      <c r="AU30" s="25"/>
      <c r="AV30" s="25"/>
      <c r="AW30" s="25"/>
      <c r="AX30" s="25"/>
      <c r="AY30" s="25"/>
      <c r="AZ30" s="26"/>
      <c r="BA30" s="24"/>
      <c r="BB30" s="25"/>
      <c r="BC30" s="25"/>
      <c r="BD30" s="25"/>
      <c r="BE30" s="25"/>
      <c r="BF30" s="25"/>
      <c r="BG30" s="25"/>
      <c r="BH30" s="25"/>
      <c r="BI30" s="25"/>
      <c r="BJ30" s="26"/>
      <c r="BK30" s="24"/>
      <c r="BL30" s="25"/>
      <c r="BM30" s="25"/>
      <c r="BN30" s="25"/>
      <c r="BO30" s="25"/>
      <c r="BP30" s="25"/>
      <c r="BQ30" s="25"/>
      <c r="BR30" s="25"/>
      <c r="BS30" s="25"/>
      <c r="BT30" s="26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3:98" ht="23.25" x14ac:dyDescent="0.25">
      <c r="C31" s="13">
        <f>IFERROR(IF(DAY(DATE(YEAR($A$1),MONTH($A$1)+1,0))-DAY(DATE(YEAR($A$1),MONTH($A$1),DAY($A$1)+COLUMN(AZ1)-2))&gt;=0, IF(BK25&lt;&gt;"",IF(MONTH(BK25+1)&lt;&gt;MONTH(BK25),"",BK25+1),IF(COLUMN(BK19)-10&lt;&gt;WEEKDAY($A$1),"",$A$1)),""),"")</f>
        <v>42086</v>
      </c>
      <c r="D31" s="13"/>
      <c r="E31" s="13"/>
      <c r="F31" s="13"/>
      <c r="G31" s="13"/>
      <c r="H31" s="13"/>
      <c r="I31" s="13"/>
      <c r="J31" s="13"/>
      <c r="K31" s="13"/>
      <c r="L31" s="13"/>
      <c r="M31" s="13">
        <f>IF(C31="","",IFERROR(IF(DAY(DATE(YEAR($A$1),MONTH($A$1)+1,0))-DAY(DATE(YEAR($A$1),MONTH($A$1),DAY($A$1)+COLUMN(B1)-2))&gt;=0,IF(C31&lt;&gt;"",IF(MONTH(C31+1)&lt;&gt;MONTH(C31),"",C31+1),IF(COLUMN(M7)-15&lt;&gt;WEEKDAY($A$1),"",$A$1)),""),""))</f>
        <v>42087</v>
      </c>
      <c r="N31" s="13"/>
      <c r="O31" s="13"/>
      <c r="P31" s="13"/>
      <c r="Q31" s="13"/>
      <c r="R31" s="13"/>
      <c r="S31" s="13"/>
      <c r="T31" s="13"/>
      <c r="U31" s="13"/>
      <c r="V31" s="13"/>
      <c r="W31" s="13">
        <f>IF(M31="","",IFERROR(IF(DAY(DATE(YEAR($A$1),MONTH($A$1)+1,0))-DAY(DATE(YEAR($A$1),MONTH($A$1),DAY($A$1)+COLUMN(L1)-2))&gt;=0,IF(M31&lt;&gt;"",IF(MONTH(M31+1)&lt;&gt;MONTH(M31),"",M31+1),IF(COLUMN(W7)-15&lt;&gt;WEEKDAY($A$1),"",$A$1)),""),""))</f>
        <v>42088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>
        <f>IF(W31="","",IFERROR(IF(DAY(DATE(YEAR($A$1),MONTH($A$1)+1,0))-DAY(DATE(YEAR($A$1),MONTH($A$1),DAY($A$1)+COLUMN(V1)-2))&gt;=0,IF(W31&lt;&gt;"",IF(MONTH(W31+1)&lt;&gt;MONTH(W31),"",W31+1),IF(COLUMN(AG7)-15&lt;&gt;WEEKDAY($A$1),"",$A$1)),""),""))</f>
        <v>42089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>
        <f>IF(AG31="","",IFERROR(IF(DAY(DATE(YEAR($A$1),MONTH($A$1)+1,0))-DAY(DATE(YEAR($A$1),MONTH($A$1),DAY($A$1)+COLUMN(AF1)-2))&gt;=0,IF(AG31&lt;&gt;"",IF(MONTH(AG31+1)&lt;&gt;MONTH(AG31),"",AG31+1),IF(COLUMN(AQ7)-15&lt;&gt;WEEKDAY($A$1),"",$A$1)),""),""))</f>
        <v>42090</v>
      </c>
      <c r="AR31" s="13"/>
      <c r="AS31" s="13"/>
      <c r="AT31" s="13"/>
      <c r="AU31" s="13"/>
      <c r="AV31" s="13"/>
      <c r="AW31" s="13"/>
      <c r="AX31" s="13"/>
      <c r="AY31" s="13"/>
      <c r="AZ31" s="13"/>
      <c r="BA31" s="13">
        <f>IF(AQ31="","",IFERROR(IF(DAY(DATE(YEAR($A$1),MONTH($A$1)+1,0))-DAY(DATE(YEAR($A$1),MONTH($A$1),DAY($A$1)+COLUMN(AP1)-2))&gt;=0,IF(AQ31&lt;&gt;"",IF(MONTH(AQ31+1)&lt;&gt;MONTH(AQ31),"",AQ31+1),IF(COLUMN(BA7)-15&lt;&gt;WEEKDAY($A$1),"",$A$1)),""),""))</f>
        <v>42091</v>
      </c>
      <c r="BB31" s="13"/>
      <c r="BC31" s="13"/>
      <c r="BD31" s="13"/>
      <c r="BE31" s="13"/>
      <c r="BF31" s="13"/>
      <c r="BG31" s="13"/>
      <c r="BH31" s="13"/>
      <c r="BI31" s="13"/>
      <c r="BJ31" s="13"/>
      <c r="BK31" s="13">
        <f>IF(BA31="","",IFERROR(IF(DAY(DATE(YEAR($A$1),MONTH($A$1)+1,0))-DAY(DATE(YEAR($A$1),MONTH($A$1),DAY($A$1)+COLUMN(AZ1)-2))&gt;=0,IF(BA31&lt;&gt;"",IF(MONTH(BA31+1)&lt;&gt;MONTH(BA31),"",BA31+1),IF(COLUMN(BK7)-15&lt;&gt;WEEKDAY($A$1),"",$A$1)),""),""))</f>
        <v>42092</v>
      </c>
      <c r="BL31" s="13"/>
      <c r="BM31" s="13"/>
      <c r="BN31" s="13"/>
      <c r="BO31" s="13"/>
      <c r="BP31" s="13"/>
      <c r="BQ31" s="13"/>
      <c r="BR31" s="13"/>
      <c r="BS31" s="13"/>
      <c r="BT31" s="13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3:98" ht="15.75" customHeight="1" x14ac:dyDescent="0.25">
      <c r="C32" s="17" t="str">
        <f>IF(C31="","",IFERROR(INDEX(Data,MATCH($BV$6,Noms,0),MATCH(C31,Jours,0)),""))</f>
        <v>RW</v>
      </c>
      <c r="D32" s="17"/>
      <c r="E32" s="17"/>
      <c r="F32" s="17"/>
      <c r="G32" s="17"/>
      <c r="H32" s="17"/>
      <c r="I32" s="17"/>
      <c r="J32" s="17"/>
      <c r="K32" s="17"/>
      <c r="L32" s="17"/>
      <c r="M32" s="17" t="str">
        <f>IF(M31="","",IFERROR(INDEX(Data,MATCH($BV$6,Noms,0),MATCH(M31,Jours,0)),""))</f>
        <v>S</v>
      </c>
      <c r="N32" s="17"/>
      <c r="O32" s="17"/>
      <c r="P32" s="17"/>
      <c r="Q32" s="17"/>
      <c r="R32" s="17"/>
      <c r="S32" s="17"/>
      <c r="T32" s="17"/>
      <c r="U32" s="17"/>
      <c r="V32" s="17"/>
      <c r="W32" s="17" t="str">
        <f>IF(W31="","",IFERROR(INDEX(Data,MATCH($BV$6,Noms,0),MATCH(W31,Jours,0)),""))</f>
        <v>S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 t="str">
        <f>IF(AG31="","",IFERROR(INDEX(Data,MATCH($BV$6,Noms,0),MATCH(AG31,Jours,0)),""))</f>
        <v>S</v>
      </c>
      <c r="AH32" s="17"/>
      <c r="AI32" s="17"/>
      <c r="AJ32" s="17"/>
      <c r="AK32" s="17"/>
      <c r="AL32" s="17"/>
      <c r="AM32" s="17"/>
      <c r="AN32" s="17"/>
      <c r="AO32" s="17"/>
      <c r="AP32" s="17"/>
      <c r="AQ32" s="17">
        <f>IF(AQ31="","",IFERROR(INDEX(Data,MATCH($BV$6,Noms,0),MATCH(AQ31,Jours,0)),""))</f>
        <v>0</v>
      </c>
      <c r="AR32" s="17"/>
      <c r="AS32" s="17"/>
      <c r="AT32" s="17"/>
      <c r="AU32" s="17"/>
      <c r="AV32" s="17"/>
      <c r="AW32" s="17"/>
      <c r="AX32" s="17"/>
      <c r="AY32" s="17"/>
      <c r="AZ32" s="17"/>
      <c r="BA32" s="17">
        <f>IF(BA31="","",IFERROR(INDEX(Data,MATCH($BV$6,Noms,0),MATCH(BA31,Jours,0)),""))</f>
        <v>0</v>
      </c>
      <c r="BB32" s="17"/>
      <c r="BC32" s="17"/>
      <c r="BD32" s="17"/>
      <c r="BE32" s="17"/>
      <c r="BF32" s="17"/>
      <c r="BG32" s="17"/>
      <c r="BH32" s="17"/>
      <c r="BI32" s="17"/>
      <c r="BJ32" s="17"/>
      <c r="BK32" s="17" t="str">
        <f>IF(BK31="","",IFERROR(INDEX(Data,MATCH($BV$6,Noms,0),MATCH(BK31,Jours,0)),""))</f>
        <v>R</v>
      </c>
      <c r="BL32" s="17"/>
      <c r="BM32" s="17"/>
      <c r="BN32" s="17"/>
      <c r="BO32" s="17"/>
      <c r="BP32" s="17"/>
      <c r="BQ32" s="17"/>
      <c r="BR32" s="17"/>
      <c r="BS32" s="17"/>
      <c r="BT32" s="17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3:98" ht="15.75" customHeight="1" x14ac:dyDescent="0.2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3:98" ht="15.75" customHeight="1" x14ac:dyDescent="0.25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3:98" ht="15.75" customHeight="1" x14ac:dyDescent="0.25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3:98" ht="15.75" customHeight="1" x14ac:dyDescent="0.2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3:98" ht="23.25" x14ac:dyDescent="0.25">
      <c r="C37" s="13">
        <f>IFERROR(IF(DAY(DATE(YEAR($A$1),MONTH($A$1)+1,0))-DAY(DATE(YEAR($A$1),MONTH($A$1),DAY($A$1)+COLUMN(AZ7)-2))&gt;=0, IF(BK31&lt;&gt;"",IF(MONTH(BK31+1)&lt;&gt;MONTH(BK31),"",BK31+1),IF(COLUMN(BK25)-10&lt;&gt;WEEKDAY($A$1),"",$A$1)),""),"")</f>
        <v>42093</v>
      </c>
      <c r="D37" s="13"/>
      <c r="E37" s="13"/>
      <c r="F37" s="13"/>
      <c r="G37" s="13"/>
      <c r="H37" s="13"/>
      <c r="I37" s="13"/>
      <c r="J37" s="13"/>
      <c r="K37" s="13"/>
      <c r="L37" s="13"/>
      <c r="M37" s="13">
        <f>IF(C37="","",IFERROR(IF(DAY(DATE(YEAR($A$1),MONTH($A$1)+1,0))-DAY(DATE(YEAR($A$1),MONTH($A$1),DAY($A$1)+COLUMN(B7)-2))&gt;=0, IF(C37&lt;&gt;"",IF(MONTH(C37+1)&lt;&gt;MONTH(C37),"",C37+1),IF(COLUMN(M13)-15&lt;&gt;WEEKDAY($A$1),"",$A$1)),""),""))</f>
        <v>42094</v>
      </c>
      <c r="N37" s="13"/>
      <c r="O37" s="13"/>
      <c r="P37" s="13"/>
      <c r="Q37" s="13"/>
      <c r="R37" s="13"/>
      <c r="S37" s="13"/>
      <c r="T37" s="13"/>
      <c r="U37" s="13"/>
      <c r="V37" s="13"/>
      <c r="W37" s="13" t="str">
        <f>IF(M37="","",IFERROR(IF(DAY(DATE(YEAR($A$1),MONTH($A$1)+1,0))-DAY(DATE(YEAR($A$1),MONTH($A$1),DAY($A$1)+COLUMN(L7)-2))&gt;=0, IF(M37&lt;&gt;"",IF(MONTH(M37+1)&lt;&gt;MONTH(M37),"",M37+1),IF(COLUMN(W13)-15&lt;&gt;WEEKDAY($A$1),"",$A$1)),""),""))</f>
        <v/>
      </c>
      <c r="X37" s="13"/>
      <c r="Y37" s="13"/>
      <c r="Z37" s="13"/>
      <c r="AA37" s="13"/>
      <c r="AB37" s="13"/>
      <c r="AC37" s="13"/>
      <c r="AD37" s="13"/>
      <c r="AE37" s="13"/>
      <c r="AF37" s="13"/>
      <c r="AG37" s="13" t="str">
        <f>IF(W37="","",IFERROR(IF(DAY(DATE(YEAR($A$1),MONTH($A$1)+1,0))-DAY(DATE(YEAR($A$1),MONTH($A$1),DAY($A$1)+COLUMN(V7)-2))&gt;=0, IF(W37&lt;&gt;"",IF(MONTH(W37+1)&lt;&gt;MONTH(W37),"",W37+1),IF(COLUMN(AG13)-15&lt;&gt;WEEKDAY($A$1),"",$A$1)),""),""))</f>
        <v/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 t="str">
        <f>IF(AG37="","",IFERROR(IF(DAY(DATE(YEAR($A$1),MONTH($A$1)+1,0))-DAY(DATE(YEAR($A$1),MONTH($A$1),DAY($A$1)+COLUMN(AF7)-2))&gt;=0, IF(AG37&lt;&gt;"",IF(MONTH(AG37+1)&lt;&gt;MONTH(AG37),"",AG37+1),IF(COLUMN(AQ13)-15&lt;&gt;WEEKDAY($A$1),"",$A$1)),""),""))</f>
        <v/>
      </c>
      <c r="AR37" s="13"/>
      <c r="AS37" s="13"/>
      <c r="AT37" s="13"/>
      <c r="AU37" s="13"/>
      <c r="AV37" s="13"/>
      <c r="AW37" s="13"/>
      <c r="AX37" s="13"/>
      <c r="AY37" s="13"/>
      <c r="AZ37" s="13"/>
      <c r="BA37" s="13" t="str">
        <f>IF(AQ37="","",IFERROR(IF(DAY(DATE(YEAR($A$1),MONTH($A$1)+1,0))-DAY(DATE(YEAR($A$1),MONTH($A$1),DAY($A$1)+COLUMN(AP7)-2))&gt;=0, IF(AQ37&lt;&gt;"",IF(MONTH(AQ37+1)&lt;&gt;MONTH(AQ37),"",AQ37+1),IF(COLUMN(BA13)-15&lt;&gt;WEEKDAY($A$1),"",$A$1)),""),""))</f>
        <v/>
      </c>
      <c r="BB37" s="13"/>
      <c r="BC37" s="13"/>
      <c r="BD37" s="13"/>
      <c r="BE37" s="13"/>
      <c r="BF37" s="13"/>
      <c r="BG37" s="13"/>
      <c r="BH37" s="13"/>
      <c r="BI37" s="13"/>
      <c r="BJ37" s="13"/>
      <c r="BK37" s="13" t="str">
        <f>IF(BA37="","",IFERROR(IF(DAY(DATE(YEAR($A$1),MONTH($A$1)+1,0))-DAY(DATE(YEAR($A$1),MONTH($A$1),DAY($A$1)+COLUMN(AZ7)-2))&gt;=0, IF(BA37&lt;&gt;"",IF(MONTH(BA37+1)&lt;&gt;MONTH(BA37),"",BA37+1),IF(COLUMN(BK13)-15&lt;&gt;WEEKDAY($A$1),"",$A$1)),""),""))</f>
        <v/>
      </c>
      <c r="BL37" s="13"/>
      <c r="BM37" s="13"/>
      <c r="BN37" s="13"/>
      <c r="BO37" s="13"/>
      <c r="BP37" s="13"/>
      <c r="BQ37" s="13"/>
      <c r="BR37" s="13"/>
      <c r="BS37" s="13"/>
      <c r="BT37" s="13"/>
    </row>
    <row r="38" spans="3:98" ht="15.75" customHeight="1" x14ac:dyDescent="0.25">
      <c r="C38" s="15" t="str">
        <f>IF(C37="","",IFERROR(INDEX(Data,MATCH($BV$6,Noms,0),MATCH(C37,Jours,0)),""))</f>
        <v>S</v>
      </c>
      <c r="D38" s="15"/>
      <c r="E38" s="15"/>
      <c r="F38" s="15"/>
      <c r="G38" s="15"/>
      <c r="H38" s="15"/>
      <c r="I38" s="15"/>
      <c r="J38" s="15"/>
      <c r="K38" s="15"/>
      <c r="L38" s="15"/>
      <c r="M38" s="15" t="str">
        <f>IF(M37="","",IFERROR(INDEX(Data,MATCH($BV$6,Noms,0),MATCH(M37,Jours,0)),""))</f>
        <v>S</v>
      </c>
      <c r="N38" s="15"/>
      <c r="O38" s="15"/>
      <c r="P38" s="15"/>
      <c r="Q38" s="15"/>
      <c r="R38" s="15"/>
      <c r="S38" s="15"/>
      <c r="T38" s="15"/>
      <c r="U38" s="15"/>
      <c r="V38" s="15"/>
      <c r="W38" s="15" t="str">
        <f>IF(W37="","",IFERROR(INDEX(Data,MATCH($BV$6,Noms,0),MATCH(W37,Jours,0)),""))</f>
        <v/>
      </c>
      <c r="X38" s="15"/>
      <c r="Y38" s="15"/>
      <c r="Z38" s="15"/>
      <c r="AA38" s="15"/>
      <c r="AB38" s="15"/>
      <c r="AC38" s="15"/>
      <c r="AD38" s="15"/>
      <c r="AE38" s="15"/>
      <c r="AF38" s="15"/>
      <c r="AG38" s="15" t="str">
        <f>IF(AG37="","",IFERROR(INDEX(Data,MATCH($BV$6,Noms,0),MATCH(AG37,Jours,0)),""))</f>
        <v/>
      </c>
      <c r="AH38" s="15"/>
      <c r="AI38" s="15"/>
      <c r="AJ38" s="15"/>
      <c r="AK38" s="15"/>
      <c r="AL38" s="15"/>
      <c r="AM38" s="15"/>
      <c r="AN38" s="15"/>
      <c r="AO38" s="15"/>
      <c r="AP38" s="15"/>
      <c r="AQ38" s="15" t="str">
        <f>IF(AQ37="","",IFERROR(INDEX(Data,MATCH($BV$6,Noms,0),MATCH(AQ37,Jours,0)),""))</f>
        <v/>
      </c>
      <c r="AR38" s="15"/>
      <c r="AS38" s="15"/>
      <c r="AT38" s="15"/>
      <c r="AU38" s="15"/>
      <c r="AV38" s="15"/>
      <c r="AW38" s="15"/>
      <c r="AX38" s="15"/>
      <c r="AY38" s="15"/>
      <c r="AZ38" s="15"/>
      <c r="BA38" s="15" t="str">
        <f>IF(BA37="","",IFERROR(INDEX(Data,MATCH($BV$6,Noms,0),MATCH(BA37,Jours,0)),""))</f>
        <v/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 t="str">
        <f>IF(BK37="","",IFERROR(INDEX(Data,MATCH($BV$6,Noms,0),MATCH(BK37,Jours,0)),""))</f>
        <v/>
      </c>
      <c r="BL38" s="15"/>
      <c r="BM38" s="15"/>
      <c r="BN38" s="15"/>
      <c r="BO38" s="15"/>
      <c r="BP38" s="15"/>
      <c r="BQ38" s="15"/>
      <c r="BR38" s="15"/>
      <c r="BS38" s="15"/>
      <c r="BT38" s="15"/>
    </row>
    <row r="39" spans="3:98" ht="15.75" customHeight="1" x14ac:dyDescent="0.25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</row>
    <row r="40" spans="3:98" ht="15.75" customHeight="1" x14ac:dyDescent="0.25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</row>
    <row r="41" spans="3:98" ht="15.75" customHeight="1" x14ac:dyDescent="0.25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</row>
    <row r="42" spans="3:98" ht="15.75" customHeight="1" x14ac:dyDescent="0.25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</row>
  </sheetData>
  <mergeCells count="91">
    <mergeCell ref="BA37:BJ37"/>
    <mergeCell ref="BK37:BT37"/>
    <mergeCell ref="C38:L42"/>
    <mergeCell ref="M38:V42"/>
    <mergeCell ref="W38:AF42"/>
    <mergeCell ref="AG38:AP42"/>
    <mergeCell ref="AQ38:AZ42"/>
    <mergeCell ref="BA38:BJ42"/>
    <mergeCell ref="BK38:BT42"/>
    <mergeCell ref="C37:L37"/>
    <mergeCell ref="M37:V37"/>
    <mergeCell ref="W37:AF37"/>
    <mergeCell ref="AG37:AP37"/>
    <mergeCell ref="AQ37:AZ37"/>
    <mergeCell ref="BK32:BT36"/>
    <mergeCell ref="C32:L36"/>
    <mergeCell ref="M32:V36"/>
    <mergeCell ref="W32:AF36"/>
    <mergeCell ref="AG32:AP36"/>
    <mergeCell ref="AQ32:AZ36"/>
    <mergeCell ref="BA32:BJ36"/>
    <mergeCell ref="BK26:BT30"/>
    <mergeCell ref="C31:L31"/>
    <mergeCell ref="M31:V31"/>
    <mergeCell ref="W31:AF31"/>
    <mergeCell ref="AG31:AP31"/>
    <mergeCell ref="AQ31:AZ31"/>
    <mergeCell ref="BA31:BJ31"/>
    <mergeCell ref="BK31:BT31"/>
    <mergeCell ref="C26:L30"/>
    <mergeCell ref="M26:V30"/>
    <mergeCell ref="W26:AF30"/>
    <mergeCell ref="AG26:AP30"/>
    <mergeCell ref="AQ26:AZ30"/>
    <mergeCell ref="BA26:BJ30"/>
    <mergeCell ref="BK20:BT24"/>
    <mergeCell ref="C25:L25"/>
    <mergeCell ref="M25:V25"/>
    <mergeCell ref="W25:AF25"/>
    <mergeCell ref="AG25:AP25"/>
    <mergeCell ref="AQ25:AZ25"/>
    <mergeCell ref="BA25:BJ25"/>
    <mergeCell ref="BK25:BT25"/>
    <mergeCell ref="C20:L24"/>
    <mergeCell ref="M20:V24"/>
    <mergeCell ref="W20:AF24"/>
    <mergeCell ref="AG20:AP24"/>
    <mergeCell ref="AQ20:AZ24"/>
    <mergeCell ref="BA20:BJ24"/>
    <mergeCell ref="BK14:BT18"/>
    <mergeCell ref="C19:L19"/>
    <mergeCell ref="M19:V19"/>
    <mergeCell ref="W19:AF19"/>
    <mergeCell ref="AG19:AP19"/>
    <mergeCell ref="AQ19:AZ19"/>
    <mergeCell ref="BA19:BJ19"/>
    <mergeCell ref="BK19:BT19"/>
    <mergeCell ref="C14:L18"/>
    <mergeCell ref="M14:V18"/>
    <mergeCell ref="W14:AF18"/>
    <mergeCell ref="AG14:AP18"/>
    <mergeCell ref="AQ14:AZ18"/>
    <mergeCell ref="BA14:BJ18"/>
    <mergeCell ref="BK8:BT12"/>
    <mergeCell ref="C13:L13"/>
    <mergeCell ref="M13:V13"/>
    <mergeCell ref="W13:AF13"/>
    <mergeCell ref="AG13:AP13"/>
    <mergeCell ref="AQ13:AZ13"/>
    <mergeCell ref="BA13:BJ13"/>
    <mergeCell ref="BK13:BT13"/>
    <mergeCell ref="C8:L12"/>
    <mergeCell ref="M8:V12"/>
    <mergeCell ref="W8:AF12"/>
    <mergeCell ref="AG8:AP12"/>
    <mergeCell ref="AQ8:AZ12"/>
    <mergeCell ref="BA8:BJ12"/>
    <mergeCell ref="BK6:BT6"/>
    <mergeCell ref="C7:L7"/>
    <mergeCell ref="M7:V7"/>
    <mergeCell ref="W7:AF7"/>
    <mergeCell ref="AG7:AP7"/>
    <mergeCell ref="AQ7:AZ7"/>
    <mergeCell ref="BA7:BJ7"/>
    <mergeCell ref="BK7:BT7"/>
    <mergeCell ref="C6:L6"/>
    <mergeCell ref="M6:V6"/>
    <mergeCell ref="W6:AF6"/>
    <mergeCell ref="AG6:AP6"/>
    <mergeCell ref="AQ6:AZ6"/>
    <mergeCell ref="BA6:BJ6"/>
  </mergeCells>
  <conditionalFormatting sqref="BX6:DB6">
    <cfRule type="expression" dxfId="1" priority="2">
      <formula>WEEKDAY(BX$4,2)&gt;5</formula>
    </cfRule>
  </conditionalFormatting>
  <dataValidations count="1">
    <dataValidation type="list" allowBlank="1" showInputMessage="1" showErrorMessage="1" sqref="BV6">
      <formula1>$BW$7:$BW$14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88E9FF-9D6D-8D44-A9F6-00F12147E7DC}">
            <xm:f>COUNTIF('\Applications\Microsoft Excel.app\Volumes\NO NAME\[YP2018_5.xlsm]DONNEES'!#REF!,BX$4)&gt;0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m:sqref>BX6:DB6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Data</vt:lpstr>
      <vt:lpstr>Jours</vt:lpstr>
      <vt:lpstr>Noms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MichD</cp:lastModifiedBy>
  <dcterms:created xsi:type="dcterms:W3CDTF">2018-01-12T21:31:28Z</dcterms:created>
  <dcterms:modified xsi:type="dcterms:W3CDTF">2018-01-13T12:06:04Z</dcterms:modified>
</cp:coreProperties>
</file>