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127" i="1" l="1"/>
  <c r="H127" i="1"/>
  <c r="H126" i="1"/>
  <c r="J126" i="1" s="1"/>
  <c r="K126" i="1" s="1"/>
  <c r="R125" i="1"/>
  <c r="S125" i="1" s="1"/>
  <c r="H125" i="1"/>
  <c r="R124" i="1"/>
  <c r="S124" i="1" s="1"/>
  <c r="T124" i="1" s="1"/>
  <c r="H124" i="1"/>
  <c r="J124" i="1" s="1"/>
  <c r="K124" i="1" s="1"/>
  <c r="R123" i="1"/>
  <c r="H123" i="1"/>
  <c r="R122" i="1"/>
  <c r="S115" i="1"/>
  <c r="X111" i="1"/>
  <c r="W111" i="1"/>
  <c r="U111" i="1" s="1"/>
  <c r="R111" i="1"/>
  <c r="Q111" i="1"/>
  <c r="O111" i="1" s="1"/>
  <c r="L111" i="1"/>
  <c r="I111" i="1" s="1"/>
  <c r="K111" i="1"/>
  <c r="F111" i="1"/>
  <c r="E111" i="1"/>
  <c r="C111" i="1" s="1"/>
  <c r="X73" i="1"/>
  <c r="U73" i="1" s="1"/>
  <c r="W73" i="1"/>
  <c r="R73" i="1"/>
  <c r="O73" i="1" s="1"/>
  <c r="Q73" i="1"/>
  <c r="L73" i="1"/>
  <c r="I73" i="1" s="1"/>
  <c r="K73" i="1"/>
  <c r="F73" i="1"/>
  <c r="C73" i="1" s="1"/>
  <c r="E73" i="1"/>
  <c r="X36" i="1"/>
  <c r="U36" i="1" s="1"/>
  <c r="W36" i="1"/>
  <c r="L36" i="1"/>
  <c r="I36" i="1" s="1"/>
  <c r="K36" i="1"/>
  <c r="F36" i="1"/>
  <c r="E36" i="1"/>
  <c r="C36" i="1" s="1"/>
  <c r="D36" i="1"/>
  <c r="J4" i="1" s="1"/>
  <c r="J36" i="1" s="1"/>
  <c r="P4" i="1" s="1"/>
  <c r="P35" i="1" s="1"/>
  <c r="V4" i="1" s="1"/>
  <c r="V36" i="1" s="1"/>
  <c r="D41" i="1" s="1"/>
  <c r="D73" i="1" s="1"/>
  <c r="J41" i="1" s="1"/>
  <c r="J73" i="1" s="1"/>
  <c r="P41" i="1" s="1"/>
  <c r="P73" i="1" s="1"/>
  <c r="V41" i="1" s="1"/>
  <c r="V73" i="1" s="1"/>
  <c r="D79" i="1" s="1"/>
  <c r="D111" i="1" s="1"/>
  <c r="J79" i="1" s="1"/>
  <c r="J111" i="1" s="1"/>
  <c r="P79" i="1" s="1"/>
  <c r="P111" i="1" s="1"/>
  <c r="V79" i="1" s="1"/>
  <c r="V111" i="1" s="1"/>
  <c r="S117" i="1" s="1"/>
  <c r="R35" i="1"/>
  <c r="O35" i="1" s="1"/>
  <c r="Q35" i="1"/>
  <c r="J127" i="1" l="1"/>
  <c r="K127" i="1" s="1"/>
  <c r="I131" i="1"/>
  <c r="H133" i="1"/>
  <c r="J132" i="1"/>
  <c r="I132" i="1"/>
  <c r="T127" i="1"/>
  <c r="S114" i="1"/>
  <c r="T125" i="1"/>
  <c r="S127" i="1"/>
  <c r="S116" i="1"/>
  <c r="S123" i="1"/>
  <c r="T123" i="1" s="1"/>
  <c r="J125" i="1"/>
  <c r="K125" i="1" s="1"/>
  <c r="S122" i="1"/>
  <c r="T122" i="1" s="1"/>
  <c r="K128" i="1" l="1"/>
  <c r="K129" i="1" s="1"/>
  <c r="I130" i="1" s="1"/>
  <c r="J131" i="1"/>
  <c r="K131" i="1" s="1"/>
  <c r="J133" i="1"/>
  <c r="J130" i="1"/>
  <c r="K130" i="1" s="1"/>
  <c r="S118" i="1"/>
  <c r="I133" i="1"/>
  <c r="K132" i="1"/>
  <c r="K133" i="1" l="1"/>
</calcChain>
</file>

<file path=xl/comments1.xml><?xml version="1.0" encoding="utf-8"?>
<comments xmlns="http://schemas.openxmlformats.org/spreadsheetml/2006/main">
  <authors>
    <author>Auteur</author>
  </authors>
  <commentList>
    <comment ref="Q3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regulation </t>
        </r>
      </text>
    </comment>
  </commentList>
</comments>
</file>

<file path=xl/sharedStrings.xml><?xml version="1.0" encoding="utf-8"?>
<sst xmlns="http://schemas.openxmlformats.org/spreadsheetml/2006/main" count="355" uniqueCount="65">
  <si>
    <t>DATE</t>
  </si>
  <si>
    <t>HORAIRES</t>
  </si>
  <si>
    <t>HEURES</t>
  </si>
  <si>
    <t>Cpt mois</t>
  </si>
  <si>
    <t>ABS</t>
  </si>
  <si>
    <t xml:space="preserve">H SUP </t>
  </si>
  <si>
    <t>COMPT</t>
  </si>
  <si>
    <t>H SUP</t>
  </si>
  <si>
    <t>SEPTEMBRE</t>
  </si>
  <si>
    <t>octobre</t>
  </si>
  <si>
    <t>novembre</t>
  </si>
  <si>
    <t>decembre</t>
  </si>
  <si>
    <t>cp</t>
  </si>
  <si>
    <t>matin</t>
  </si>
  <si>
    <t>pm</t>
  </si>
  <si>
    <t>nuit</t>
  </si>
  <si>
    <t>arret paye</t>
  </si>
  <si>
    <t xml:space="preserve">67 h nuit </t>
  </si>
  <si>
    <t xml:space="preserve">34h nt </t>
  </si>
  <si>
    <t xml:space="preserve">69 h nt </t>
  </si>
  <si>
    <t xml:space="preserve"> 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</si>
  <si>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</si>
  <si>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</si>
  <si>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</si>
  <si>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</si>
  <si>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</si>
  <si>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</si>
  <si>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</si>
  <si>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</si>
  <si>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45h nuit</t>
  </si>
  <si>
    <t>conge payé = 7h /jour/    une semaine a 4/jours =35h de cp donc +3 sup ou compteur /  semaine matin = 35h- 41h  = -6 h compteur</t>
  </si>
  <si>
    <t>total heures</t>
  </si>
  <si>
    <t>total h sup</t>
  </si>
  <si>
    <t xml:space="preserve">8 h sup si mis sur le compteur faire + 5 a la place de-3 sur la cellule du vendredi </t>
  </si>
  <si>
    <t>total abs</t>
  </si>
  <si>
    <t xml:space="preserve">total compt </t>
  </si>
  <si>
    <t xml:space="preserve">total heure annuelle </t>
  </si>
  <si>
    <t>taux</t>
  </si>
  <si>
    <t>brut</t>
  </si>
  <si>
    <t>net</t>
  </si>
  <si>
    <t>maj heures de nuit brut  25 %</t>
  </si>
  <si>
    <t xml:space="preserve">8h </t>
  </si>
  <si>
    <t>taux horaire conducteur</t>
  </si>
  <si>
    <t xml:space="preserve">semaine nuit </t>
  </si>
  <si>
    <t xml:space="preserve">journée normal </t>
  </si>
  <si>
    <t>8h normal</t>
  </si>
  <si>
    <t xml:space="preserve">semaine matin </t>
  </si>
  <si>
    <t>journée vendredi apm normal</t>
  </si>
  <si>
    <t>8h sup pm</t>
  </si>
  <si>
    <t>promo heure de nuit h affil</t>
  </si>
  <si>
    <t xml:space="preserve"> uniquement pour heures de nuit</t>
  </si>
  <si>
    <t xml:space="preserve">promo nuit h affil </t>
  </si>
  <si>
    <t>charge -22%</t>
  </si>
  <si>
    <t xml:space="preserve">journée net vendredi normal </t>
  </si>
  <si>
    <t>total net  8h sup</t>
  </si>
  <si>
    <t xml:space="preserve">pas  de promo nuit h affil semaine du matin </t>
  </si>
  <si>
    <t>vendredi de nuit + maj heure  de nuit+ p h affil</t>
  </si>
  <si>
    <t>total net  8h sup + sup nuit</t>
  </si>
  <si>
    <t xml:space="preserve">dimanche de nuit + maj de nuit </t>
  </si>
  <si>
    <t xml:space="preserve">total net  8h sup dimanche </t>
  </si>
  <si>
    <t xml:space="preserve">jour ferie / sans maj / sans heure de nuit </t>
  </si>
  <si>
    <t>total ferié</t>
  </si>
  <si>
    <t xml:space="preserve">jour ferie / + maj h sup / + heure de nuit </t>
  </si>
  <si>
    <t>fer + 100% +h nt</t>
  </si>
  <si>
    <t xml:space="preserve">change ton taux horaire 14 en dessous  et les taux heures de nuit 4,49 et 2,25 si ca n'est les meme ca calcule toust seul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</si>
</sst>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dd/mm/yy;@"/>
    <numFmt numFmtId="165" formatCode="0.00;[Red]0.00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" fontId="2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164" fontId="3" fillId="10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1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1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2" fillId="8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" fontId="3" fillId="17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9" borderId="0" xfId="0" applyFont="1" applyFill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19" borderId="1" xfId="0" applyFont="1" applyFill="1" applyBorder="1" applyAlignment="1">
      <alignment horizontal="center"/>
    </xf>
    <xf numFmtId="9" fontId="3" fillId="20" borderId="1" xfId="0" applyNumberFormat="1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23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19" borderId="1" xfId="0" applyNumberFormat="1" applyFont="1" applyFill="1" applyBorder="1" applyAlignment="1">
      <alignment horizontal="center"/>
    </xf>
    <xf numFmtId="166" fontId="3" fillId="20" borderId="1" xfId="0" applyNumberFormat="1" applyFont="1" applyFill="1" applyBorder="1" applyAlignment="1">
      <alignment horizontal="center"/>
    </xf>
    <xf numFmtId="166" fontId="3" fillId="21" borderId="1" xfId="0" applyNumberFormat="1" applyFont="1" applyFill="1" applyBorder="1" applyAlignment="1">
      <alignment horizontal="center"/>
    </xf>
    <xf numFmtId="0" fontId="1" fillId="24" borderId="0" xfId="0" applyFont="1" applyFill="1" applyAlignment="1">
      <alignment horizontal="center"/>
    </xf>
    <xf numFmtId="0" fontId="1" fillId="24" borderId="1" xfId="0" applyFont="1" applyFill="1" applyBorder="1" applyAlignment="1">
      <alignment horizontal="center"/>
    </xf>
    <xf numFmtId="9" fontId="1" fillId="24" borderId="1" xfId="0" applyNumberFormat="1" applyFont="1" applyFill="1" applyBorder="1" applyAlignment="1">
      <alignment horizontal="center"/>
    </xf>
    <xf numFmtId="0" fontId="3" fillId="23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19" borderId="3" xfId="0" applyNumberFormat="1" applyFont="1" applyFill="1" applyBorder="1" applyAlignment="1">
      <alignment horizontal="center"/>
    </xf>
    <xf numFmtId="166" fontId="3" fillId="20" borderId="3" xfId="0" applyNumberFormat="1" applyFont="1" applyFill="1" applyBorder="1" applyAlignment="1">
      <alignment horizontal="center"/>
    </xf>
    <xf numFmtId="166" fontId="3" fillId="21" borderId="3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9" fontId="3" fillId="25" borderId="1" xfId="0" applyNumberFormat="1" applyFont="1" applyFill="1" applyBorder="1" applyAlignment="1">
      <alignment horizontal="center"/>
    </xf>
    <xf numFmtId="0" fontId="3" fillId="22" borderId="5" xfId="0" applyFont="1" applyFill="1" applyBorder="1" applyAlignment="1"/>
    <xf numFmtId="0" fontId="3" fillId="22" borderId="6" xfId="0" applyFont="1" applyFill="1" applyBorder="1" applyAlignment="1"/>
    <xf numFmtId="0" fontId="3" fillId="22" borderId="7" xfId="0" applyFont="1" applyFill="1" applyBorder="1" applyAlignment="1"/>
    <xf numFmtId="0" fontId="3" fillId="23" borderId="3" xfId="0" applyFont="1" applyFill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0" fontId="3" fillId="22" borderId="8" xfId="0" applyFont="1" applyFill="1" applyBorder="1" applyAlignment="1"/>
    <xf numFmtId="0" fontId="3" fillId="22" borderId="9" xfId="0" applyFont="1" applyFill="1" applyBorder="1" applyAlignment="1"/>
    <xf numFmtId="0" fontId="3" fillId="22" borderId="10" xfId="0" applyFont="1" applyFill="1" applyBorder="1" applyAlignment="1"/>
    <xf numFmtId="0" fontId="3" fillId="23" borderId="2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19" borderId="1" xfId="0" applyNumberFormat="1" applyFont="1" applyFill="1" applyBorder="1" applyAlignment="1">
      <alignment horizontal="center"/>
    </xf>
    <xf numFmtId="0" fontId="3" fillId="20" borderId="11" xfId="0" applyFont="1" applyFill="1" applyBorder="1" applyAlignment="1">
      <alignment horizontal="center"/>
    </xf>
    <xf numFmtId="0" fontId="3" fillId="20" borderId="12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3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/>
    <xf numFmtId="0" fontId="3" fillId="7" borderId="4" xfId="0" applyFont="1" applyFill="1" applyBorder="1" applyAlignment="1"/>
    <xf numFmtId="0" fontId="3" fillId="21" borderId="1" xfId="0" applyFont="1" applyFill="1" applyBorder="1" applyAlignment="1"/>
    <xf numFmtId="166" fontId="3" fillId="26" borderId="1" xfId="0" applyNumberFormat="1" applyFont="1" applyFill="1" applyBorder="1" applyAlignment="1">
      <alignment horizontal="center"/>
    </xf>
    <xf numFmtId="166" fontId="3" fillId="11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1" xfId="0" applyFont="1" applyFill="1" applyBorder="1" applyAlignment="1"/>
    <xf numFmtId="0" fontId="3" fillId="7" borderId="1" xfId="0" applyFont="1" applyFill="1" applyBorder="1" applyAlignment="1"/>
    <xf numFmtId="166" fontId="3" fillId="7" borderId="1" xfId="0" applyNumberFormat="1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5" borderId="0" xfId="0" applyFont="1" applyFill="1" applyAlignment="1">
      <alignment horizontal="center"/>
    </xf>
    <xf numFmtId="0" fontId="3" fillId="25" borderId="4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1" borderId="11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3" fillId="26" borderId="0" xfId="0" applyFont="1" applyFill="1" applyAlignment="1">
      <alignment horizontal="center"/>
    </xf>
    <xf numFmtId="0" fontId="3" fillId="26" borderId="4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6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4" borderId="0" xfId="0" applyFont="1" applyFill="1" applyAlignment="1">
      <alignment horizontal="center"/>
    </xf>
    <xf numFmtId="0" fontId="1" fillId="24" borderId="4" xfId="0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135"/>
  <sheetViews>
    <sheetView tabSelected="1" topLeftCell="A112" workbookViewId="0">
      <selection activeCell="L143" sqref="L143"/>
    </sheetView>
  </sheetViews>
  <sheetFormatPr baseColWidth="10" defaultColWidth="9.140625" defaultRowHeight="15" x14ac:dyDescent="0.25"/>
  <cols>
    <col min="1" max="1" width="13" customWidth="1"/>
    <col min="2" max="2" width="10.85546875" customWidth="1"/>
    <col min="12" max="12" width="21.42578125" customWidth="1"/>
  </cols>
  <sheetData>
    <row r="3" spans="1:24" s="5" customForma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" t="s">
        <v>0</v>
      </c>
      <c r="H3" s="2" t="s">
        <v>1</v>
      </c>
      <c r="I3" s="2" t="s">
        <v>2</v>
      </c>
      <c r="J3" s="2" t="s">
        <v>6</v>
      </c>
      <c r="K3" s="2" t="s">
        <v>4</v>
      </c>
      <c r="L3" s="2" t="s">
        <v>5</v>
      </c>
      <c r="M3" s="1" t="s">
        <v>0</v>
      </c>
      <c r="N3" s="2" t="s">
        <v>1</v>
      </c>
      <c r="O3" s="2" t="s">
        <v>2</v>
      </c>
      <c r="P3" s="2" t="s">
        <v>6</v>
      </c>
      <c r="Q3" s="2" t="s">
        <v>4</v>
      </c>
      <c r="R3" s="2" t="s">
        <v>5</v>
      </c>
      <c r="S3" s="3" t="s">
        <v>0</v>
      </c>
      <c r="T3" s="4" t="s">
        <v>1</v>
      </c>
      <c r="U3" s="4" t="s">
        <v>2</v>
      </c>
      <c r="V3" s="4" t="s">
        <v>6</v>
      </c>
      <c r="W3" s="4" t="s">
        <v>4</v>
      </c>
      <c r="X3" s="4" t="s">
        <v>7</v>
      </c>
    </row>
    <row r="4" spans="1:24" s="5" customFormat="1" x14ac:dyDescent="0.25">
      <c r="A4" s="6" t="s">
        <v>8</v>
      </c>
      <c r="B4" s="7"/>
      <c r="C4" s="7"/>
      <c r="D4" s="7">
        <v>-12.58</v>
      </c>
      <c r="E4" s="8"/>
      <c r="F4" s="9"/>
      <c r="G4" s="6" t="s">
        <v>9</v>
      </c>
      <c r="H4" s="7"/>
      <c r="I4" s="7"/>
      <c r="J4" s="10">
        <f>SUM(D36)</f>
        <v>-16.279999999999998</v>
      </c>
      <c r="K4" s="7"/>
      <c r="L4" s="9"/>
      <c r="M4" s="6" t="s">
        <v>10</v>
      </c>
      <c r="N4" s="7"/>
      <c r="O4" s="7"/>
      <c r="P4" s="10">
        <f>SUM(J36)</f>
        <v>-33.28</v>
      </c>
      <c r="Q4" s="7"/>
      <c r="R4" s="9"/>
      <c r="S4" s="6" t="s">
        <v>11</v>
      </c>
      <c r="T4" s="9"/>
      <c r="U4" s="9"/>
      <c r="V4" s="8">
        <f>SUM(P35)</f>
        <v>-28.28</v>
      </c>
      <c r="W4" s="9"/>
      <c r="X4" s="9"/>
    </row>
    <row r="5" spans="1:24" s="5" customFormat="1" x14ac:dyDescent="0.25">
      <c r="A5" s="11">
        <v>42979</v>
      </c>
      <c r="B5" s="12" t="s">
        <v>12</v>
      </c>
      <c r="C5" s="12">
        <v>7</v>
      </c>
      <c r="D5" s="12">
        <v>-1</v>
      </c>
      <c r="E5" s="13"/>
      <c r="F5" s="14"/>
      <c r="G5" s="11">
        <v>43009</v>
      </c>
      <c r="H5" s="15"/>
      <c r="I5" s="15"/>
      <c r="J5" s="15"/>
      <c r="K5" s="15"/>
      <c r="L5" s="15"/>
      <c r="M5" s="16">
        <v>43040</v>
      </c>
      <c r="N5" s="17" t="s">
        <v>13</v>
      </c>
      <c r="O5" s="17">
        <v>7</v>
      </c>
      <c r="P5" s="17"/>
      <c r="Q5" s="17"/>
      <c r="R5" s="18"/>
      <c r="S5" s="19">
        <v>43070</v>
      </c>
      <c r="T5" s="9"/>
      <c r="U5" s="9"/>
      <c r="V5" s="9"/>
      <c r="W5" s="9"/>
      <c r="X5" s="9"/>
    </row>
    <row r="6" spans="1:24" s="5" customFormat="1" x14ac:dyDescent="0.25">
      <c r="A6" s="11">
        <v>42980</v>
      </c>
      <c r="B6" s="15"/>
      <c r="C6" s="15"/>
      <c r="D6" s="15"/>
      <c r="E6" s="20"/>
      <c r="F6" s="15"/>
      <c r="G6" s="11">
        <v>43010</v>
      </c>
      <c r="H6" s="21" t="s">
        <v>14</v>
      </c>
      <c r="I6" s="21">
        <v>8</v>
      </c>
      <c r="J6" s="21"/>
      <c r="K6" s="21"/>
      <c r="L6" s="21"/>
      <c r="M6" s="11">
        <v>43041</v>
      </c>
      <c r="N6" s="12" t="s">
        <v>13</v>
      </c>
      <c r="O6" s="12">
        <v>7</v>
      </c>
      <c r="P6" s="12">
        <v>-1</v>
      </c>
      <c r="Q6" s="12"/>
      <c r="R6" s="14"/>
      <c r="S6" s="19">
        <v>43071</v>
      </c>
      <c r="T6" s="22"/>
      <c r="U6" s="22"/>
      <c r="V6" s="22"/>
      <c r="W6" s="22"/>
      <c r="X6" s="22"/>
    </row>
    <row r="7" spans="1:24" s="5" customFormat="1" x14ac:dyDescent="0.25">
      <c r="A7" s="11">
        <v>42981</v>
      </c>
      <c r="B7" s="15"/>
      <c r="C7" s="15"/>
      <c r="D7" s="15"/>
      <c r="E7" s="20"/>
      <c r="F7" s="15"/>
      <c r="G7" s="11">
        <v>43011</v>
      </c>
      <c r="H7" s="7" t="s">
        <v>14</v>
      </c>
      <c r="I7" s="7">
        <v>8</v>
      </c>
      <c r="J7" s="7"/>
      <c r="K7" s="7"/>
      <c r="L7" s="9"/>
      <c r="M7" s="11">
        <v>43042</v>
      </c>
      <c r="N7" s="12" t="s">
        <v>13</v>
      </c>
      <c r="O7" s="12">
        <v>7</v>
      </c>
      <c r="P7" s="12">
        <v>-1</v>
      </c>
      <c r="Q7" s="12"/>
      <c r="R7" s="14"/>
      <c r="S7" s="19">
        <v>43072</v>
      </c>
      <c r="T7" s="22"/>
      <c r="U7" s="22"/>
      <c r="V7" s="22"/>
      <c r="W7" s="22"/>
      <c r="X7" s="22"/>
    </row>
    <row r="8" spans="1:24" s="5" customFormat="1" x14ac:dyDescent="0.25">
      <c r="A8" s="11">
        <v>42982</v>
      </c>
      <c r="B8" s="9" t="s">
        <v>15</v>
      </c>
      <c r="C8" s="9">
        <v>8</v>
      </c>
      <c r="D8" s="9"/>
      <c r="E8" s="9"/>
      <c r="F8" s="9"/>
      <c r="G8" s="11">
        <v>43012</v>
      </c>
      <c r="H8" s="7" t="s">
        <v>14</v>
      </c>
      <c r="I8" s="7">
        <v>8</v>
      </c>
      <c r="J8" s="7"/>
      <c r="K8" s="7"/>
      <c r="L8" s="9"/>
      <c r="M8" s="11">
        <v>43043</v>
      </c>
      <c r="N8" s="15"/>
      <c r="O8" s="15"/>
      <c r="P8" s="15"/>
      <c r="Q8" s="15"/>
      <c r="R8" s="15"/>
      <c r="S8" s="19">
        <v>43073</v>
      </c>
      <c r="T8" s="9" t="s">
        <v>14</v>
      </c>
      <c r="U8" s="9">
        <v>8</v>
      </c>
      <c r="V8" s="9"/>
      <c r="W8" s="9"/>
      <c r="X8" s="9"/>
    </row>
    <row r="9" spans="1:24" s="5" customFormat="1" x14ac:dyDescent="0.25">
      <c r="A9" s="11">
        <v>42983</v>
      </c>
      <c r="B9" s="7" t="s">
        <v>15</v>
      </c>
      <c r="C9" s="7">
        <v>8</v>
      </c>
      <c r="D9" s="7"/>
      <c r="E9" s="10"/>
      <c r="F9" s="9"/>
      <c r="G9" s="11">
        <v>43013</v>
      </c>
      <c r="H9" s="7" t="s">
        <v>14</v>
      </c>
      <c r="I9" s="7">
        <v>8</v>
      </c>
      <c r="J9" s="7"/>
      <c r="K9" s="7"/>
      <c r="L9" s="9"/>
      <c r="M9" s="11">
        <v>43044</v>
      </c>
      <c r="N9" s="15"/>
      <c r="O9" s="15"/>
      <c r="P9" s="15"/>
      <c r="Q9" s="15"/>
      <c r="R9" s="15"/>
      <c r="S9" s="19">
        <v>43074</v>
      </c>
      <c r="T9" s="9" t="s">
        <v>14</v>
      </c>
      <c r="U9" s="9">
        <v>8</v>
      </c>
      <c r="V9" s="9"/>
      <c r="W9" s="9"/>
      <c r="X9" s="9"/>
    </row>
    <row r="10" spans="1:24" s="5" customFormat="1" x14ac:dyDescent="0.25">
      <c r="A10" s="11">
        <v>42984</v>
      </c>
      <c r="B10" s="7" t="s">
        <v>15</v>
      </c>
      <c r="C10" s="7">
        <v>8</v>
      </c>
      <c r="D10" s="7"/>
      <c r="E10" s="10"/>
      <c r="F10" s="9"/>
      <c r="G10" s="11">
        <v>43014</v>
      </c>
      <c r="H10" s="7"/>
      <c r="I10" s="7"/>
      <c r="J10" s="7">
        <v>-3</v>
      </c>
      <c r="K10" s="7"/>
      <c r="L10" s="9"/>
      <c r="M10" s="11">
        <v>43045</v>
      </c>
      <c r="N10" s="9" t="s">
        <v>15</v>
      </c>
      <c r="O10" s="9">
        <v>8</v>
      </c>
      <c r="P10" s="9"/>
      <c r="Q10" s="9"/>
      <c r="R10" s="9"/>
      <c r="S10" s="19">
        <v>43075</v>
      </c>
      <c r="T10" s="9" t="s">
        <v>14</v>
      </c>
      <c r="U10" s="9">
        <v>8</v>
      </c>
      <c r="V10" s="9"/>
      <c r="W10" s="9"/>
      <c r="X10" s="9"/>
    </row>
    <row r="11" spans="1:24" s="5" customFormat="1" x14ac:dyDescent="0.25">
      <c r="A11" s="11">
        <v>42985</v>
      </c>
      <c r="B11" s="7" t="s">
        <v>15</v>
      </c>
      <c r="C11" s="7">
        <v>8</v>
      </c>
      <c r="D11" s="7"/>
      <c r="E11" s="10"/>
      <c r="F11" s="9"/>
      <c r="G11" s="11">
        <v>43015</v>
      </c>
      <c r="H11" s="15"/>
      <c r="I11" s="15"/>
      <c r="J11" s="15"/>
      <c r="K11" s="15"/>
      <c r="L11" s="15"/>
      <c r="M11" s="11">
        <v>43046</v>
      </c>
      <c r="N11" s="7" t="s">
        <v>15</v>
      </c>
      <c r="O11" s="7">
        <v>8</v>
      </c>
      <c r="P11" s="7"/>
      <c r="Q11" s="7"/>
      <c r="R11" s="9"/>
      <c r="S11" s="19">
        <v>43076</v>
      </c>
      <c r="T11" s="9" t="s">
        <v>14</v>
      </c>
      <c r="U11" s="9">
        <v>8</v>
      </c>
      <c r="V11" s="9"/>
      <c r="W11" s="9"/>
      <c r="X11" s="9"/>
    </row>
    <row r="12" spans="1:24" s="5" customFormat="1" x14ac:dyDescent="0.25">
      <c r="A12" s="11">
        <v>42986</v>
      </c>
      <c r="B12" s="7"/>
      <c r="C12" s="7"/>
      <c r="D12" s="7">
        <v>-3</v>
      </c>
      <c r="E12" s="10"/>
      <c r="F12" s="9"/>
      <c r="G12" s="11">
        <v>43016</v>
      </c>
      <c r="H12" s="15"/>
      <c r="I12" s="15"/>
      <c r="J12" s="15"/>
      <c r="K12" s="15"/>
      <c r="L12" s="15"/>
      <c r="M12" s="11">
        <v>43047</v>
      </c>
      <c r="N12" s="7" t="s">
        <v>15</v>
      </c>
      <c r="O12" s="7">
        <v>8</v>
      </c>
      <c r="P12" s="7"/>
      <c r="Q12" s="7"/>
      <c r="R12" s="9"/>
      <c r="S12" s="19">
        <v>43077</v>
      </c>
      <c r="T12" s="9"/>
      <c r="U12" s="9"/>
      <c r="V12" s="9">
        <v>-3</v>
      </c>
      <c r="W12" s="9"/>
      <c r="X12" s="9"/>
    </row>
    <row r="13" spans="1:24" s="5" customFormat="1" x14ac:dyDescent="0.25">
      <c r="A13" s="11">
        <v>42987</v>
      </c>
      <c r="B13" s="15"/>
      <c r="C13" s="15"/>
      <c r="D13" s="15"/>
      <c r="E13" s="20"/>
      <c r="F13" s="15"/>
      <c r="G13" s="11">
        <v>43017</v>
      </c>
      <c r="H13" s="9" t="s">
        <v>13</v>
      </c>
      <c r="I13" s="9">
        <v>8</v>
      </c>
      <c r="J13" s="9"/>
      <c r="K13" s="9"/>
      <c r="L13" s="9"/>
      <c r="M13" s="11">
        <v>43048</v>
      </c>
      <c r="N13" s="7" t="s">
        <v>15</v>
      </c>
      <c r="O13" s="7">
        <v>8</v>
      </c>
      <c r="P13" s="7"/>
      <c r="Q13" s="7"/>
      <c r="R13" s="9"/>
      <c r="S13" s="19">
        <v>43078</v>
      </c>
      <c r="T13" s="22"/>
      <c r="U13" s="22"/>
      <c r="V13" s="22"/>
      <c r="W13" s="22"/>
      <c r="X13" s="22"/>
    </row>
    <row r="14" spans="1:24" s="5" customFormat="1" x14ac:dyDescent="0.25">
      <c r="A14" s="11">
        <v>42988</v>
      </c>
      <c r="B14" s="15"/>
      <c r="C14" s="15"/>
      <c r="D14" s="15"/>
      <c r="E14" s="20"/>
      <c r="F14" s="15"/>
      <c r="G14" s="11">
        <v>43018</v>
      </c>
      <c r="H14" s="7" t="s">
        <v>13</v>
      </c>
      <c r="I14" s="7">
        <v>8</v>
      </c>
      <c r="J14" s="7"/>
      <c r="K14" s="7"/>
      <c r="L14" s="9"/>
      <c r="M14" s="11">
        <v>43049</v>
      </c>
      <c r="N14" s="9"/>
      <c r="O14" s="9"/>
      <c r="P14" s="9">
        <v>-3</v>
      </c>
      <c r="Q14" s="9"/>
      <c r="R14" s="9"/>
      <c r="S14" s="19">
        <v>43079</v>
      </c>
      <c r="T14" s="22"/>
      <c r="U14" s="22"/>
      <c r="V14" s="22"/>
      <c r="W14" s="22"/>
      <c r="X14" s="22"/>
    </row>
    <row r="15" spans="1:24" s="5" customFormat="1" x14ac:dyDescent="0.25">
      <c r="A15" s="11">
        <v>42989</v>
      </c>
      <c r="B15" s="9" t="s">
        <v>14</v>
      </c>
      <c r="C15" s="9">
        <v>8</v>
      </c>
      <c r="D15" s="9"/>
      <c r="E15" s="9">
        <v>-0.3</v>
      </c>
      <c r="F15" s="9"/>
      <c r="G15" s="11">
        <v>43019</v>
      </c>
      <c r="H15" s="7" t="s">
        <v>13</v>
      </c>
      <c r="I15" s="7">
        <v>8</v>
      </c>
      <c r="J15" s="7"/>
      <c r="K15" s="7"/>
      <c r="L15" s="9"/>
      <c r="M15" s="16">
        <v>43050</v>
      </c>
      <c r="N15" s="18"/>
      <c r="O15" s="18"/>
      <c r="P15" s="18"/>
      <c r="Q15" s="18"/>
      <c r="R15" s="18"/>
      <c r="S15" s="19">
        <v>43080</v>
      </c>
      <c r="T15" s="9" t="s">
        <v>13</v>
      </c>
      <c r="U15" s="9">
        <v>8</v>
      </c>
      <c r="V15" s="9"/>
      <c r="W15" s="9"/>
      <c r="X15" s="9"/>
    </row>
    <row r="16" spans="1:24" s="5" customFormat="1" x14ac:dyDescent="0.25">
      <c r="A16" s="11">
        <v>42990</v>
      </c>
      <c r="B16" s="21" t="s">
        <v>14</v>
      </c>
      <c r="C16" s="21">
        <v>8</v>
      </c>
      <c r="D16" s="21"/>
      <c r="E16" s="23"/>
      <c r="F16" s="24"/>
      <c r="G16" s="11">
        <v>43020</v>
      </c>
      <c r="H16" s="7" t="s">
        <v>13</v>
      </c>
      <c r="I16" s="7">
        <v>8</v>
      </c>
      <c r="J16" s="7"/>
      <c r="K16" s="7"/>
      <c r="L16" s="9"/>
      <c r="M16" s="11">
        <v>43051</v>
      </c>
      <c r="N16" s="15"/>
      <c r="O16" s="15"/>
      <c r="P16" s="15"/>
      <c r="Q16" s="15"/>
      <c r="R16" s="15"/>
      <c r="S16" s="19">
        <v>43081</v>
      </c>
      <c r="T16" s="9" t="s">
        <v>13</v>
      </c>
      <c r="U16" s="9">
        <v>8</v>
      </c>
      <c r="V16" s="9"/>
      <c r="W16" s="9"/>
      <c r="X16" s="9"/>
    </row>
    <row r="17" spans="1:24" s="5" customFormat="1" x14ac:dyDescent="0.25">
      <c r="A17" s="11">
        <v>42991</v>
      </c>
      <c r="B17" s="21" t="s">
        <v>14</v>
      </c>
      <c r="C17" s="21">
        <v>8</v>
      </c>
      <c r="D17" s="21"/>
      <c r="E17" s="23"/>
      <c r="F17" s="24"/>
      <c r="G17" s="11">
        <v>43021</v>
      </c>
      <c r="H17" s="7" t="s">
        <v>13</v>
      </c>
      <c r="I17" s="7">
        <v>9</v>
      </c>
      <c r="J17" s="7">
        <v>6</v>
      </c>
      <c r="K17" s="7"/>
      <c r="L17" s="9"/>
      <c r="M17" s="11">
        <v>43052</v>
      </c>
      <c r="N17" s="9" t="s">
        <v>14</v>
      </c>
      <c r="O17" s="9">
        <v>8</v>
      </c>
      <c r="P17" s="9"/>
      <c r="Q17" s="9"/>
      <c r="R17" s="9"/>
      <c r="S17" s="19">
        <v>43082</v>
      </c>
      <c r="T17" s="9" t="s">
        <v>13</v>
      </c>
      <c r="U17" s="9">
        <v>8</v>
      </c>
      <c r="V17" s="9"/>
      <c r="W17" s="9"/>
      <c r="X17" s="9"/>
    </row>
    <row r="18" spans="1:24" s="5" customFormat="1" x14ac:dyDescent="0.25">
      <c r="A18" s="11">
        <v>42992</v>
      </c>
      <c r="B18" s="21" t="s">
        <v>14</v>
      </c>
      <c r="C18" s="21">
        <v>8</v>
      </c>
      <c r="D18" s="21"/>
      <c r="E18" s="23"/>
      <c r="F18" s="24"/>
      <c r="G18" s="11">
        <v>43022</v>
      </c>
      <c r="H18" s="15"/>
      <c r="I18" s="15"/>
      <c r="J18" s="15"/>
      <c r="K18" s="15"/>
      <c r="L18" s="15"/>
      <c r="M18" s="11">
        <v>43053</v>
      </c>
      <c r="N18" s="7" t="s">
        <v>14</v>
      </c>
      <c r="O18" s="7">
        <v>8</v>
      </c>
      <c r="P18" s="7"/>
      <c r="Q18" s="7"/>
      <c r="R18" s="9"/>
      <c r="S18" s="19">
        <v>43083</v>
      </c>
      <c r="T18" s="9" t="s">
        <v>13</v>
      </c>
      <c r="U18" s="9">
        <v>8</v>
      </c>
      <c r="V18" s="9"/>
      <c r="W18" s="9"/>
      <c r="X18" s="9"/>
    </row>
    <row r="19" spans="1:24" s="5" customFormat="1" x14ac:dyDescent="0.25">
      <c r="A19" s="11">
        <v>42993</v>
      </c>
      <c r="B19" s="21"/>
      <c r="C19" s="21"/>
      <c r="D19" s="21">
        <v>-3</v>
      </c>
      <c r="E19" s="23"/>
      <c r="F19" s="24"/>
      <c r="G19" s="11">
        <v>43023</v>
      </c>
      <c r="H19" s="15"/>
      <c r="I19" s="15"/>
      <c r="J19" s="15"/>
      <c r="K19" s="15"/>
      <c r="L19" s="15"/>
      <c r="M19" s="11">
        <v>43054</v>
      </c>
      <c r="N19" s="7" t="s">
        <v>14</v>
      </c>
      <c r="O19" s="7">
        <v>8</v>
      </c>
      <c r="P19" s="7"/>
      <c r="Q19" s="7"/>
      <c r="R19" s="9"/>
      <c r="S19" s="19">
        <v>43084</v>
      </c>
      <c r="T19" s="9" t="s">
        <v>13</v>
      </c>
      <c r="U19" s="9">
        <v>9</v>
      </c>
      <c r="V19" s="9">
        <v>6</v>
      </c>
      <c r="W19" s="9"/>
      <c r="X19" s="24"/>
    </row>
    <row r="20" spans="1:24" s="5" customFormat="1" x14ac:dyDescent="0.25">
      <c r="A20" s="11">
        <v>42994</v>
      </c>
      <c r="B20" s="15"/>
      <c r="C20" s="15"/>
      <c r="D20" s="15"/>
      <c r="E20" s="20"/>
      <c r="F20" s="15"/>
      <c r="G20" s="11">
        <v>43024</v>
      </c>
      <c r="H20" s="9" t="s">
        <v>15</v>
      </c>
      <c r="I20" s="9">
        <v>8</v>
      </c>
      <c r="J20" s="9"/>
      <c r="K20" s="9"/>
      <c r="L20" s="9"/>
      <c r="M20" s="11">
        <v>43055</v>
      </c>
      <c r="N20" s="7" t="s">
        <v>14</v>
      </c>
      <c r="O20" s="7">
        <v>8</v>
      </c>
      <c r="P20" s="7"/>
      <c r="Q20" s="7"/>
      <c r="R20" s="9"/>
      <c r="S20" s="19">
        <v>43085</v>
      </c>
      <c r="T20" s="22"/>
      <c r="U20" s="22"/>
      <c r="V20" s="22"/>
      <c r="W20" s="22"/>
      <c r="X20" s="22"/>
    </row>
    <row r="21" spans="1:24" s="5" customFormat="1" x14ac:dyDescent="0.25">
      <c r="A21" s="11">
        <v>42995</v>
      </c>
      <c r="B21" s="15"/>
      <c r="C21" s="15"/>
      <c r="D21" s="15"/>
      <c r="E21" s="20"/>
      <c r="F21" s="15"/>
      <c r="G21" s="11">
        <v>43025</v>
      </c>
      <c r="H21" s="7" t="s">
        <v>15</v>
      </c>
      <c r="I21" s="7">
        <v>8</v>
      </c>
      <c r="J21" s="7"/>
      <c r="K21" s="7"/>
      <c r="L21" s="9"/>
      <c r="M21" s="11">
        <v>43056</v>
      </c>
      <c r="N21" s="7"/>
      <c r="O21" s="7"/>
      <c r="P21" s="7">
        <v>-3</v>
      </c>
      <c r="Q21" s="7"/>
      <c r="R21" s="9"/>
      <c r="S21" s="19">
        <v>43086</v>
      </c>
      <c r="T21" s="22"/>
      <c r="U21" s="22"/>
      <c r="V21" s="22"/>
      <c r="W21" s="22"/>
      <c r="X21" s="22"/>
    </row>
    <row r="22" spans="1:24" s="5" customFormat="1" x14ac:dyDescent="0.25">
      <c r="A22" s="11">
        <v>42996</v>
      </c>
      <c r="B22" s="9" t="s">
        <v>13</v>
      </c>
      <c r="C22" s="9">
        <v>8</v>
      </c>
      <c r="D22" s="9"/>
      <c r="E22" s="9"/>
      <c r="F22" s="9"/>
      <c r="G22" s="11">
        <v>43026</v>
      </c>
      <c r="H22" s="7" t="s">
        <v>15</v>
      </c>
      <c r="I22" s="7">
        <v>8</v>
      </c>
      <c r="J22" s="7"/>
      <c r="K22" s="7"/>
      <c r="L22" s="9"/>
      <c r="M22" s="11">
        <v>43057</v>
      </c>
      <c r="N22" s="15"/>
      <c r="O22" s="15"/>
      <c r="P22" s="15"/>
      <c r="Q22" s="15"/>
      <c r="R22" s="15"/>
      <c r="S22" s="19">
        <v>43087</v>
      </c>
      <c r="T22" s="9" t="s">
        <v>15</v>
      </c>
      <c r="U22" s="9">
        <v>8</v>
      </c>
      <c r="V22" s="9"/>
      <c r="W22" s="9"/>
      <c r="X22" s="9"/>
    </row>
    <row r="23" spans="1:24" s="5" customFormat="1" x14ac:dyDescent="0.25">
      <c r="A23" s="11">
        <v>42997</v>
      </c>
      <c r="B23" s="7" t="s">
        <v>13</v>
      </c>
      <c r="C23" s="7">
        <v>8</v>
      </c>
      <c r="D23" s="7"/>
      <c r="E23" s="10"/>
      <c r="F23" s="9"/>
      <c r="G23" s="11">
        <v>43027</v>
      </c>
      <c r="H23" s="7" t="s">
        <v>15</v>
      </c>
      <c r="I23" s="7">
        <v>8</v>
      </c>
      <c r="J23" s="7"/>
      <c r="K23" s="7"/>
      <c r="L23" s="9"/>
      <c r="M23" s="11">
        <v>43058</v>
      </c>
      <c r="N23" s="15"/>
      <c r="O23" s="15"/>
      <c r="P23" s="15"/>
      <c r="Q23" s="15"/>
      <c r="R23" s="15"/>
      <c r="S23" s="19">
        <v>43088</v>
      </c>
      <c r="T23" s="9" t="s">
        <v>15</v>
      </c>
      <c r="U23" s="9">
        <v>8</v>
      </c>
      <c r="V23" s="9"/>
      <c r="W23" s="9"/>
      <c r="X23" s="9"/>
    </row>
    <row r="24" spans="1:24" s="5" customFormat="1" x14ac:dyDescent="0.25">
      <c r="A24" s="11">
        <v>42998</v>
      </c>
      <c r="B24" s="7" t="s">
        <v>13</v>
      </c>
      <c r="C24" s="7">
        <v>8</v>
      </c>
      <c r="D24" s="7"/>
      <c r="E24" s="10"/>
      <c r="F24" s="9"/>
      <c r="G24" s="11">
        <v>43028</v>
      </c>
      <c r="H24" s="7"/>
      <c r="I24" s="7"/>
      <c r="J24" s="7">
        <v>-3</v>
      </c>
      <c r="K24" s="7"/>
      <c r="L24" s="9"/>
      <c r="M24" s="11">
        <v>43059</v>
      </c>
      <c r="N24" s="9" t="s">
        <v>13</v>
      </c>
      <c r="O24" s="9">
        <v>8</v>
      </c>
      <c r="P24" s="9"/>
      <c r="Q24" s="9"/>
      <c r="R24" s="9"/>
      <c r="S24" s="19">
        <v>43089</v>
      </c>
      <c r="T24" s="9" t="s">
        <v>15</v>
      </c>
      <c r="U24" s="9">
        <v>8</v>
      </c>
      <c r="V24" s="9"/>
      <c r="W24" s="9"/>
      <c r="X24" s="9"/>
    </row>
    <row r="25" spans="1:24" s="5" customFormat="1" x14ac:dyDescent="0.25">
      <c r="A25" s="11">
        <v>42999</v>
      </c>
      <c r="B25" s="7" t="s">
        <v>13</v>
      </c>
      <c r="C25" s="7">
        <v>8</v>
      </c>
      <c r="D25" s="7"/>
      <c r="E25" s="10"/>
      <c r="F25" s="9"/>
      <c r="G25" s="11">
        <v>43029</v>
      </c>
      <c r="H25" s="15"/>
      <c r="I25" s="15"/>
      <c r="J25" s="15"/>
      <c r="K25" s="15"/>
      <c r="L25" s="15"/>
      <c r="M25" s="11">
        <v>43060</v>
      </c>
      <c r="N25" s="7" t="s">
        <v>13</v>
      </c>
      <c r="O25" s="7">
        <v>8</v>
      </c>
      <c r="P25" s="7"/>
      <c r="Q25" s="7"/>
      <c r="R25" s="9"/>
      <c r="S25" s="19">
        <v>43090</v>
      </c>
      <c r="T25" s="9" t="s">
        <v>15</v>
      </c>
      <c r="U25" s="9">
        <v>8</v>
      </c>
      <c r="V25" s="9"/>
      <c r="W25" s="9"/>
      <c r="X25" s="9"/>
    </row>
    <row r="26" spans="1:24" s="5" customFormat="1" x14ac:dyDescent="0.25">
      <c r="A26" s="11">
        <v>43000</v>
      </c>
      <c r="B26" s="7" t="s">
        <v>13</v>
      </c>
      <c r="C26" s="7">
        <v>9</v>
      </c>
      <c r="D26" s="7">
        <v>6</v>
      </c>
      <c r="E26" s="10"/>
      <c r="F26" s="9"/>
      <c r="G26" s="11">
        <v>43030</v>
      </c>
      <c r="H26" s="15"/>
      <c r="I26" s="15"/>
      <c r="J26" s="15"/>
      <c r="K26" s="15"/>
      <c r="L26" s="15"/>
      <c r="M26" s="11">
        <v>43061</v>
      </c>
      <c r="N26" s="7" t="s">
        <v>13</v>
      </c>
      <c r="O26" s="7">
        <v>7</v>
      </c>
      <c r="P26" s="7">
        <v>-1</v>
      </c>
      <c r="Q26" s="7"/>
      <c r="R26" s="9"/>
      <c r="S26" s="19">
        <v>43091</v>
      </c>
      <c r="T26" s="9"/>
      <c r="U26" s="9"/>
      <c r="V26" s="9">
        <v>-3</v>
      </c>
      <c r="W26" s="9"/>
      <c r="X26" s="9"/>
    </row>
    <row r="27" spans="1:24" s="5" customFormat="1" x14ac:dyDescent="0.25">
      <c r="A27" s="11">
        <v>43001</v>
      </c>
      <c r="B27" s="15"/>
      <c r="C27" s="15"/>
      <c r="D27" s="15"/>
      <c r="E27" s="20"/>
      <c r="F27" s="15"/>
      <c r="G27" s="11">
        <v>43031</v>
      </c>
      <c r="H27" s="9" t="s">
        <v>14</v>
      </c>
      <c r="I27" s="9">
        <v>8</v>
      </c>
      <c r="J27" s="9"/>
      <c r="K27" s="9"/>
      <c r="L27" s="9"/>
      <c r="M27" s="11">
        <v>43062</v>
      </c>
      <c r="N27" s="7" t="s">
        <v>13</v>
      </c>
      <c r="O27" s="7">
        <v>7</v>
      </c>
      <c r="P27" s="7">
        <v>-1</v>
      </c>
      <c r="Q27" s="7"/>
      <c r="R27" s="9"/>
      <c r="S27" s="19">
        <v>43092</v>
      </c>
      <c r="T27" s="22"/>
      <c r="U27" s="22"/>
      <c r="V27" s="22"/>
      <c r="W27" s="22"/>
      <c r="X27" s="22"/>
    </row>
    <row r="28" spans="1:24" s="5" customFormat="1" x14ac:dyDescent="0.25">
      <c r="A28" s="25">
        <v>43002</v>
      </c>
      <c r="B28" s="15" t="s">
        <v>16</v>
      </c>
      <c r="C28" s="15"/>
      <c r="D28" s="15"/>
      <c r="E28" s="20"/>
      <c r="F28" s="15"/>
      <c r="G28" s="11">
        <v>43032</v>
      </c>
      <c r="H28" s="7" t="s">
        <v>14</v>
      </c>
      <c r="I28" s="7">
        <v>8</v>
      </c>
      <c r="J28" s="7"/>
      <c r="K28" s="7"/>
      <c r="L28" s="9"/>
      <c r="M28" s="11">
        <v>43063</v>
      </c>
      <c r="N28" s="7" t="s">
        <v>13</v>
      </c>
      <c r="O28" s="7">
        <v>7</v>
      </c>
      <c r="P28" s="7">
        <v>-2</v>
      </c>
      <c r="Q28" s="7"/>
      <c r="R28" s="9"/>
      <c r="S28" s="26">
        <v>43093</v>
      </c>
      <c r="T28" s="27"/>
      <c r="U28" s="27"/>
      <c r="V28" s="27"/>
      <c r="W28" s="27"/>
      <c r="X28" s="27"/>
    </row>
    <row r="29" spans="1:24" s="5" customFormat="1" x14ac:dyDescent="0.25">
      <c r="A29" s="11">
        <v>43003</v>
      </c>
      <c r="B29" s="9" t="s">
        <v>15</v>
      </c>
      <c r="C29" s="9">
        <v>8</v>
      </c>
      <c r="D29" s="9"/>
      <c r="E29" s="9"/>
      <c r="F29" s="9"/>
      <c r="G29" s="11">
        <v>43033</v>
      </c>
      <c r="H29" s="7" t="s">
        <v>14</v>
      </c>
      <c r="I29" s="7">
        <v>8</v>
      </c>
      <c r="J29" s="7"/>
      <c r="K29" s="7"/>
      <c r="L29" s="9"/>
      <c r="M29" s="11">
        <v>43064</v>
      </c>
      <c r="N29" s="15"/>
      <c r="O29" s="15"/>
      <c r="P29" s="15"/>
      <c r="Q29" s="15"/>
      <c r="R29" s="15"/>
      <c r="S29" s="19">
        <v>43094</v>
      </c>
      <c r="T29" s="9" t="s">
        <v>14</v>
      </c>
      <c r="U29" s="9">
        <v>7</v>
      </c>
      <c r="V29" s="9">
        <v>-1</v>
      </c>
      <c r="W29" s="9"/>
      <c r="X29" s="9"/>
    </row>
    <row r="30" spans="1:24" s="5" customFormat="1" x14ac:dyDescent="0.25">
      <c r="A30" s="11">
        <v>43004</v>
      </c>
      <c r="B30" s="7" t="s">
        <v>15</v>
      </c>
      <c r="C30" s="7">
        <v>8</v>
      </c>
      <c r="D30" s="7"/>
      <c r="E30" s="10"/>
      <c r="F30" s="9"/>
      <c r="G30" s="11">
        <v>43034</v>
      </c>
      <c r="H30" s="7" t="s">
        <v>14</v>
      </c>
      <c r="I30" s="7">
        <v>8</v>
      </c>
      <c r="J30" s="7"/>
      <c r="K30" s="7"/>
      <c r="L30" s="9"/>
      <c r="M30" s="25">
        <v>43065</v>
      </c>
      <c r="N30" s="28"/>
      <c r="O30" s="28"/>
      <c r="P30" s="28"/>
      <c r="Q30" s="28"/>
      <c r="R30" s="28"/>
      <c r="S30" s="19">
        <v>43095</v>
      </c>
      <c r="T30" s="9" t="s">
        <v>14</v>
      </c>
      <c r="U30" s="9">
        <v>8</v>
      </c>
      <c r="V30" s="9"/>
      <c r="W30" s="9"/>
      <c r="X30" s="9"/>
    </row>
    <row r="31" spans="1:24" s="5" customFormat="1" x14ac:dyDescent="0.25">
      <c r="A31" s="11">
        <v>43005</v>
      </c>
      <c r="B31" s="7" t="s">
        <v>15</v>
      </c>
      <c r="C31" s="7">
        <v>8</v>
      </c>
      <c r="D31" s="7"/>
      <c r="E31" s="10"/>
      <c r="F31" s="9"/>
      <c r="G31" s="11">
        <v>43035</v>
      </c>
      <c r="H31" s="7"/>
      <c r="I31" s="7"/>
      <c r="J31" s="7"/>
      <c r="K31" s="7">
        <v>15</v>
      </c>
      <c r="L31" s="9"/>
      <c r="M31" s="11">
        <v>43066</v>
      </c>
      <c r="N31" s="9" t="s">
        <v>15</v>
      </c>
      <c r="O31" s="9">
        <v>8</v>
      </c>
      <c r="P31" s="9"/>
      <c r="Q31" s="9"/>
      <c r="R31" s="9"/>
      <c r="S31" s="19">
        <v>43096</v>
      </c>
      <c r="T31" s="9" t="s">
        <v>14</v>
      </c>
      <c r="U31" s="9">
        <v>8</v>
      </c>
      <c r="V31" s="9"/>
      <c r="W31" s="9"/>
      <c r="X31" s="9"/>
    </row>
    <row r="32" spans="1:24" s="5" customFormat="1" x14ac:dyDescent="0.25">
      <c r="A32" s="11">
        <v>43006</v>
      </c>
      <c r="B32" s="7" t="s">
        <v>15</v>
      </c>
      <c r="C32" s="7">
        <v>8</v>
      </c>
      <c r="D32" s="7"/>
      <c r="E32" s="10"/>
      <c r="F32" s="9"/>
      <c r="G32" s="11">
        <v>43036</v>
      </c>
      <c r="H32" s="15"/>
      <c r="I32" s="15"/>
      <c r="J32" s="15"/>
      <c r="K32" s="15"/>
      <c r="L32" s="15"/>
      <c r="M32" s="11">
        <v>43067</v>
      </c>
      <c r="N32" s="7" t="s">
        <v>15</v>
      </c>
      <c r="O32" s="7">
        <v>8</v>
      </c>
      <c r="P32" s="7"/>
      <c r="Q32" s="7">
        <v>-17</v>
      </c>
      <c r="R32" s="9"/>
      <c r="S32" s="19">
        <v>43097</v>
      </c>
      <c r="T32" s="9" t="s">
        <v>14</v>
      </c>
      <c r="U32" s="9">
        <v>8</v>
      </c>
      <c r="V32" s="9"/>
      <c r="W32" s="9"/>
      <c r="X32" s="9"/>
    </row>
    <row r="33" spans="1:24" s="5" customFormat="1" x14ac:dyDescent="0.25">
      <c r="A33" s="11">
        <v>43007</v>
      </c>
      <c r="B33" s="7"/>
      <c r="C33" s="7"/>
      <c r="D33" s="7">
        <v>-3</v>
      </c>
      <c r="E33" s="10"/>
      <c r="F33" s="9"/>
      <c r="G33" s="25">
        <v>43037</v>
      </c>
      <c r="H33" s="15"/>
      <c r="I33" s="15"/>
      <c r="J33" s="15"/>
      <c r="K33" s="15"/>
      <c r="L33" s="15"/>
      <c r="M33" s="11">
        <v>43068</v>
      </c>
      <c r="N33" s="7" t="s">
        <v>15</v>
      </c>
      <c r="O33" s="7">
        <v>8</v>
      </c>
      <c r="P33" s="7"/>
      <c r="Q33" s="7"/>
      <c r="R33" s="9"/>
      <c r="S33" s="19">
        <v>43098</v>
      </c>
      <c r="T33" s="9"/>
      <c r="U33" s="9"/>
      <c r="V33" s="9">
        <v>-3</v>
      </c>
      <c r="W33" s="9"/>
      <c r="X33" s="9"/>
    </row>
    <row r="34" spans="1:24" s="5" customFormat="1" x14ac:dyDescent="0.25">
      <c r="A34" s="11">
        <v>43008</v>
      </c>
      <c r="B34" s="15"/>
      <c r="C34" s="15"/>
      <c r="D34" s="15"/>
      <c r="E34" s="20"/>
      <c r="F34" s="15"/>
      <c r="G34" s="11">
        <v>43038</v>
      </c>
      <c r="H34" s="14" t="s">
        <v>13</v>
      </c>
      <c r="I34" s="14">
        <v>7</v>
      </c>
      <c r="J34" s="14">
        <v>-1</v>
      </c>
      <c r="K34" s="14"/>
      <c r="L34" s="14"/>
      <c r="M34" s="11">
        <v>43069</v>
      </c>
      <c r="N34" s="7" t="s">
        <v>15</v>
      </c>
      <c r="O34" s="7">
        <v>8</v>
      </c>
      <c r="P34" s="7"/>
      <c r="Q34" s="7"/>
      <c r="R34" s="9"/>
      <c r="S34" s="19">
        <v>43099</v>
      </c>
      <c r="T34" s="22"/>
      <c r="U34" s="22"/>
      <c r="V34" s="22"/>
      <c r="W34" s="22"/>
      <c r="X34" s="29"/>
    </row>
    <row r="35" spans="1:24" s="5" customFormat="1" x14ac:dyDescent="0.25">
      <c r="A35" s="30"/>
      <c r="B35" s="31"/>
      <c r="G35" s="11">
        <v>43039</v>
      </c>
      <c r="H35" s="12" t="s">
        <v>13</v>
      </c>
      <c r="I35" s="12">
        <v>7</v>
      </c>
      <c r="J35" s="12">
        <v>-1</v>
      </c>
      <c r="K35" s="12"/>
      <c r="L35" s="14"/>
      <c r="M35" s="11">
        <v>43070</v>
      </c>
      <c r="N35" s="31"/>
      <c r="O35" s="31">
        <f>SUM(O4:O34)+R35-Q35</f>
        <v>171</v>
      </c>
      <c r="P35" s="32">
        <f>SUM(P4:P34)-Q35</f>
        <v>-28.28</v>
      </c>
      <c r="Q35" s="31">
        <f>SUM(Q5:Q34)</f>
        <v>-17</v>
      </c>
      <c r="R35" s="33">
        <f>SUM(R4:R34)</f>
        <v>0</v>
      </c>
      <c r="S35" s="19">
        <v>43100</v>
      </c>
      <c r="T35" s="29"/>
      <c r="U35" s="29"/>
      <c r="V35" s="29"/>
      <c r="W35" s="29"/>
      <c r="X35" s="29"/>
    </row>
    <row r="36" spans="1:24" s="5" customFormat="1" x14ac:dyDescent="0.25">
      <c r="A36" s="34"/>
      <c r="C36" s="32">
        <f>SUM(C4:C34)-E36+F36</f>
        <v>144.30000000000001</v>
      </c>
      <c r="D36" s="32">
        <f>SUM(D4:D34)-E36</f>
        <v>-16.279999999999998</v>
      </c>
      <c r="E36" s="32">
        <f>SUM(E4:E34)</f>
        <v>-0.3</v>
      </c>
      <c r="F36" s="35">
        <f>SUM(F4:F34)</f>
        <v>0</v>
      </c>
      <c r="G36" s="31"/>
      <c r="H36" s="31" t="s">
        <v>17</v>
      </c>
      <c r="I36" s="36">
        <f>I5+I6+I7+I8+I9+I10+I12+I13+I14+I15+I16+I17+I18+I19+I20+I21+I22+I23+I24+I25+I26+I27+I28+I29+I30+I31+I32+I33+I34+I35+L36-K36</f>
        <v>136</v>
      </c>
      <c r="J36" s="32">
        <f>SUM(J4:J35)-K36</f>
        <v>-33.28</v>
      </c>
      <c r="K36" s="31">
        <f>SUM(K4:K35)</f>
        <v>15</v>
      </c>
      <c r="L36" s="35">
        <f>SUM(L4:L35)</f>
        <v>0</v>
      </c>
      <c r="N36" s="5" t="s">
        <v>18</v>
      </c>
      <c r="T36" s="5" t="s">
        <v>19</v>
      </c>
      <c r="U36" s="5">
        <f>SUM(U4:U35)+X36-W36</f>
        <v>136</v>
      </c>
      <c r="V36" s="37">
        <f>SUM(V4:V35)-W36</f>
        <v>-32.28</v>
      </c>
      <c r="W36" s="5">
        <f>SUM(W4:W34)</f>
        <v>0</v>
      </c>
      <c r="X36" s="33">
        <f>SUM(X4:X34)</f>
        <v>0</v>
      </c>
    </row>
    <row r="37" spans="1:24" s="5" customFormat="1" x14ac:dyDescent="0.25">
      <c r="F37" s="38"/>
      <c r="I37" s="5" t="s">
        <v>20</v>
      </c>
    </row>
    <row r="38" spans="1:24" s="5" customFormat="1" x14ac:dyDescent="0.25"/>
    <row r="39" spans="1:24" s="5" customFormat="1" x14ac:dyDescent="0.25"/>
    <row r="40" spans="1:24" s="5" customFormat="1" x14ac:dyDescent="0.25">
      <c r="A40" s="1" t="s">
        <v>0</v>
      </c>
      <c r="B40" s="2" t="s">
        <v>1</v>
      </c>
      <c r="C40" s="2" t="s">
        <v>2</v>
      </c>
      <c r="D40" s="2" t="s">
        <v>6</v>
      </c>
      <c r="E40" s="2" t="s">
        <v>4</v>
      </c>
      <c r="F40" s="2" t="s">
        <v>5</v>
      </c>
      <c r="G40" s="1" t="s">
        <v>0</v>
      </c>
      <c r="H40" s="2" t="s">
        <v>1</v>
      </c>
      <c r="I40" s="2" t="s">
        <v>2</v>
      </c>
      <c r="J40" s="2" t="s">
        <v>6</v>
      </c>
      <c r="K40" s="2" t="s">
        <v>4</v>
      </c>
      <c r="L40" s="2" t="s">
        <v>7</v>
      </c>
      <c r="M40" s="1" t="s">
        <v>0</v>
      </c>
      <c r="N40" s="2" t="s">
        <v>1</v>
      </c>
      <c r="O40" s="2" t="s">
        <v>2</v>
      </c>
      <c r="P40" s="2" t="s">
        <v>6</v>
      </c>
      <c r="Q40" s="2" t="s">
        <v>4</v>
      </c>
      <c r="R40" s="2" t="s">
        <v>7</v>
      </c>
      <c r="S40" s="3" t="s">
        <v>0</v>
      </c>
      <c r="T40" s="4" t="s">
        <v>1</v>
      </c>
      <c r="U40" s="4" t="s">
        <v>2</v>
      </c>
      <c r="V40" s="4" t="s">
        <v>6</v>
      </c>
      <c r="W40" s="4" t="s">
        <v>4</v>
      </c>
      <c r="X40" s="4" t="s">
        <v>7</v>
      </c>
    </row>
    <row r="41" spans="1:24" s="5" customFormat="1" x14ac:dyDescent="0.25">
      <c r="A41" s="6" t="s">
        <v>21</v>
      </c>
      <c r="B41" s="7"/>
      <c r="C41" s="7"/>
      <c r="D41" s="10">
        <f>SUM(V36)</f>
        <v>-32.28</v>
      </c>
      <c r="E41" s="8"/>
      <c r="F41" s="9"/>
      <c r="G41" s="6" t="s">
        <v>22</v>
      </c>
      <c r="H41" s="7"/>
      <c r="I41" s="7"/>
      <c r="J41" s="7">
        <f>SUM(D73+E73)</f>
        <v>-27.28</v>
      </c>
      <c r="K41" s="7"/>
      <c r="L41" s="9"/>
      <c r="M41" s="6" t="s">
        <v>23</v>
      </c>
      <c r="N41" s="7"/>
      <c r="O41" s="7"/>
      <c r="P41" s="7">
        <f>SUM(J73+K73)</f>
        <v>-30.28</v>
      </c>
      <c r="Q41" s="7"/>
      <c r="R41" s="9"/>
      <c r="S41" s="6" t="s">
        <v>24</v>
      </c>
      <c r="T41" s="9"/>
      <c r="U41" s="9"/>
      <c r="V41" s="9">
        <f>SUM(P73+Q73)</f>
        <v>-27.28</v>
      </c>
      <c r="W41" s="9"/>
      <c r="X41" s="9"/>
    </row>
    <row r="42" spans="1:24" s="5" customFormat="1" x14ac:dyDescent="0.25">
      <c r="A42" s="16">
        <v>43101</v>
      </c>
      <c r="B42" s="17" t="s">
        <v>13</v>
      </c>
      <c r="C42" s="17">
        <v>7</v>
      </c>
      <c r="D42" s="17">
        <v>-1</v>
      </c>
      <c r="E42" s="39"/>
      <c r="F42" s="17"/>
      <c r="G42" s="11">
        <v>43132</v>
      </c>
      <c r="H42" s="7" t="s">
        <v>15</v>
      </c>
      <c r="I42" s="7">
        <v>8</v>
      </c>
      <c r="J42" s="7"/>
      <c r="K42" s="7"/>
      <c r="L42" s="9"/>
      <c r="M42" s="11">
        <v>43160</v>
      </c>
      <c r="N42" s="7" t="s">
        <v>14</v>
      </c>
      <c r="O42" s="7">
        <v>8</v>
      </c>
      <c r="P42" s="7"/>
      <c r="Q42" s="7"/>
      <c r="R42" s="9"/>
      <c r="S42" s="19">
        <v>43191</v>
      </c>
      <c r="T42" s="22"/>
      <c r="U42" s="22"/>
      <c r="V42" s="22"/>
      <c r="W42" s="22"/>
      <c r="X42" s="22"/>
    </row>
    <row r="43" spans="1:24" s="5" customFormat="1" x14ac:dyDescent="0.25">
      <c r="A43" s="11">
        <v>43102</v>
      </c>
      <c r="B43" s="7" t="s">
        <v>13</v>
      </c>
      <c r="C43" s="21">
        <v>8</v>
      </c>
      <c r="D43" s="7"/>
      <c r="E43" s="10"/>
      <c r="F43" s="9"/>
      <c r="G43" s="11">
        <v>43133</v>
      </c>
      <c r="H43" s="7"/>
      <c r="I43" s="7"/>
      <c r="J43" s="7">
        <v>-3</v>
      </c>
      <c r="K43" s="7"/>
      <c r="L43" s="9"/>
      <c r="M43" s="11">
        <v>43161</v>
      </c>
      <c r="N43" s="7"/>
      <c r="O43" s="7"/>
      <c r="P43" s="7">
        <v>-3</v>
      </c>
      <c r="Q43" s="7"/>
      <c r="R43" s="9"/>
      <c r="S43" s="40">
        <v>43192</v>
      </c>
      <c r="T43" s="27" t="s">
        <v>15</v>
      </c>
      <c r="U43" s="27">
        <v>8</v>
      </c>
      <c r="V43" s="27"/>
      <c r="W43" s="27"/>
      <c r="X43" s="27"/>
    </row>
    <row r="44" spans="1:24" s="5" customFormat="1" x14ac:dyDescent="0.25">
      <c r="A44" s="11">
        <v>43103</v>
      </c>
      <c r="B44" s="7" t="s">
        <v>13</v>
      </c>
      <c r="C44" s="21">
        <v>8</v>
      </c>
      <c r="D44" s="7"/>
      <c r="E44" s="10"/>
      <c r="F44" s="9"/>
      <c r="G44" s="11">
        <v>43134</v>
      </c>
      <c r="H44" s="15"/>
      <c r="I44" s="15"/>
      <c r="J44" s="15"/>
      <c r="K44" s="15"/>
      <c r="L44" s="15"/>
      <c r="M44" s="11">
        <v>43162</v>
      </c>
      <c r="N44" s="15"/>
      <c r="O44" s="15"/>
      <c r="P44" s="15"/>
      <c r="Q44" s="15"/>
      <c r="R44" s="15"/>
      <c r="S44" s="19">
        <v>43193</v>
      </c>
      <c r="T44" s="24" t="s">
        <v>15</v>
      </c>
      <c r="U44" s="24">
        <v>8</v>
      </c>
      <c r="V44" s="9"/>
      <c r="W44" s="9"/>
      <c r="X44" s="9"/>
    </row>
    <row r="45" spans="1:24" s="5" customFormat="1" x14ac:dyDescent="0.25">
      <c r="A45" s="11">
        <v>43104</v>
      </c>
      <c r="B45" s="7" t="s">
        <v>13</v>
      </c>
      <c r="C45" s="21">
        <v>8</v>
      </c>
      <c r="D45" s="7"/>
      <c r="E45" s="10"/>
      <c r="F45" s="9"/>
      <c r="G45" s="11">
        <v>43135</v>
      </c>
      <c r="H45" s="15"/>
      <c r="I45" s="15"/>
      <c r="J45" s="15"/>
      <c r="K45" s="15"/>
      <c r="L45" s="15"/>
      <c r="M45" s="11">
        <v>43163</v>
      </c>
      <c r="N45" s="15"/>
      <c r="O45" s="15"/>
      <c r="P45" s="15"/>
      <c r="Q45" s="15"/>
      <c r="R45" s="15"/>
      <c r="S45" s="19">
        <v>43194</v>
      </c>
      <c r="T45" s="9" t="s">
        <v>15</v>
      </c>
      <c r="U45" s="9">
        <v>8</v>
      </c>
      <c r="V45" s="9"/>
      <c r="W45" s="9"/>
      <c r="X45" s="9"/>
    </row>
    <row r="46" spans="1:24" s="5" customFormat="1" x14ac:dyDescent="0.25">
      <c r="A46" s="11">
        <v>43105</v>
      </c>
      <c r="B46" s="7" t="s">
        <v>13</v>
      </c>
      <c r="C46" s="21">
        <v>9</v>
      </c>
      <c r="D46" s="7">
        <v>6</v>
      </c>
      <c r="E46" s="10"/>
      <c r="F46" s="9"/>
      <c r="G46" s="11">
        <v>43136</v>
      </c>
      <c r="H46" s="9" t="s">
        <v>14</v>
      </c>
      <c r="I46" s="9">
        <v>8</v>
      </c>
      <c r="J46" s="9"/>
      <c r="K46" s="9"/>
      <c r="M46" s="11">
        <v>43164</v>
      </c>
      <c r="N46" s="9" t="s">
        <v>13</v>
      </c>
      <c r="O46" s="9">
        <v>8</v>
      </c>
      <c r="P46" s="9"/>
      <c r="Q46" s="9"/>
      <c r="R46" s="9"/>
      <c r="S46" s="19">
        <v>43195</v>
      </c>
      <c r="T46" s="9" t="s">
        <v>15</v>
      </c>
      <c r="U46" s="9">
        <v>8</v>
      </c>
      <c r="V46" s="9"/>
      <c r="W46" s="9"/>
      <c r="X46" s="9"/>
    </row>
    <row r="47" spans="1:24" s="5" customFormat="1" x14ac:dyDescent="0.25">
      <c r="A47" s="11">
        <v>43106</v>
      </c>
      <c r="B47" s="15"/>
      <c r="C47" s="15"/>
      <c r="D47" s="15"/>
      <c r="E47" s="20"/>
      <c r="F47" s="15"/>
      <c r="G47" s="11">
        <v>43137</v>
      </c>
      <c r="H47" s="7" t="s">
        <v>14</v>
      </c>
      <c r="I47" s="7">
        <v>8</v>
      </c>
      <c r="J47" s="7"/>
      <c r="K47" s="7"/>
      <c r="L47" s="9"/>
      <c r="M47" s="11">
        <v>43165</v>
      </c>
      <c r="N47" s="7" t="s">
        <v>13</v>
      </c>
      <c r="O47" s="7">
        <v>8</v>
      </c>
      <c r="P47" s="7"/>
      <c r="Q47" s="7"/>
      <c r="R47" s="9"/>
      <c r="S47" s="19">
        <v>43196</v>
      </c>
      <c r="T47" s="9"/>
      <c r="U47" s="9"/>
      <c r="V47" s="9">
        <v>-3</v>
      </c>
      <c r="W47" s="9"/>
      <c r="X47" s="9"/>
    </row>
    <row r="48" spans="1:24" s="5" customFormat="1" x14ac:dyDescent="0.25">
      <c r="A48" s="11">
        <v>43107</v>
      </c>
      <c r="B48" s="15"/>
      <c r="C48" s="15"/>
      <c r="D48" s="15"/>
      <c r="E48" s="20"/>
      <c r="F48" s="15"/>
      <c r="G48" s="11">
        <v>43138</v>
      </c>
      <c r="H48" s="7" t="s">
        <v>14</v>
      </c>
      <c r="I48" s="7">
        <v>8</v>
      </c>
      <c r="J48" s="7"/>
      <c r="K48" s="7"/>
      <c r="L48" s="9"/>
      <c r="M48" s="11">
        <v>43166</v>
      </c>
      <c r="N48" s="7" t="s">
        <v>13</v>
      </c>
      <c r="O48" s="7">
        <v>8</v>
      </c>
      <c r="P48" s="7"/>
      <c r="Q48" s="7"/>
      <c r="R48" s="9"/>
      <c r="S48" s="19">
        <v>43197</v>
      </c>
      <c r="T48" s="22"/>
      <c r="U48" s="22"/>
      <c r="V48" s="22"/>
      <c r="W48" s="22"/>
      <c r="X48" s="22"/>
    </row>
    <row r="49" spans="1:24" s="5" customFormat="1" x14ac:dyDescent="0.25">
      <c r="A49" s="11">
        <v>43108</v>
      </c>
      <c r="B49" s="9" t="s">
        <v>15</v>
      </c>
      <c r="C49" s="9">
        <v>8</v>
      </c>
      <c r="D49" s="9"/>
      <c r="E49" s="9"/>
      <c r="F49" s="9"/>
      <c r="G49" s="11">
        <v>43139</v>
      </c>
      <c r="H49" s="7" t="s">
        <v>14</v>
      </c>
      <c r="I49" s="7">
        <v>8</v>
      </c>
      <c r="J49" s="7"/>
      <c r="K49" s="7"/>
      <c r="L49" s="9"/>
      <c r="M49" s="11">
        <v>43167</v>
      </c>
      <c r="N49" s="7" t="s">
        <v>13</v>
      </c>
      <c r="O49" s="7">
        <v>8</v>
      </c>
      <c r="P49" s="7"/>
      <c r="Q49" s="7"/>
      <c r="R49" s="9"/>
      <c r="S49" s="19">
        <v>43198</v>
      </c>
      <c r="T49" s="22"/>
      <c r="U49" s="22"/>
      <c r="V49" s="22"/>
      <c r="W49" s="22"/>
      <c r="X49" s="22"/>
    </row>
    <row r="50" spans="1:24" s="5" customFormat="1" x14ac:dyDescent="0.25">
      <c r="A50" s="11">
        <v>43109</v>
      </c>
      <c r="B50" s="7" t="s">
        <v>15</v>
      </c>
      <c r="C50" s="7">
        <v>8</v>
      </c>
      <c r="D50" s="7"/>
      <c r="E50" s="10"/>
      <c r="F50" s="9"/>
      <c r="G50" s="11">
        <v>43140</v>
      </c>
      <c r="H50" s="7"/>
      <c r="I50" s="7"/>
      <c r="J50" s="7">
        <v>-3</v>
      </c>
      <c r="K50" s="7"/>
      <c r="L50" s="9"/>
      <c r="M50" s="11">
        <v>43168</v>
      </c>
      <c r="N50" s="7" t="s">
        <v>13</v>
      </c>
      <c r="O50" s="7">
        <v>9</v>
      </c>
      <c r="P50" s="7">
        <v>6</v>
      </c>
      <c r="Q50" s="7"/>
      <c r="R50" s="9"/>
      <c r="S50" s="19">
        <v>43199</v>
      </c>
      <c r="T50" s="9" t="s">
        <v>14</v>
      </c>
      <c r="U50" s="9">
        <v>8</v>
      </c>
      <c r="V50" s="9"/>
      <c r="W50" s="9"/>
      <c r="X50" s="9"/>
    </row>
    <row r="51" spans="1:24" s="5" customFormat="1" x14ac:dyDescent="0.25">
      <c r="A51" s="11">
        <v>43110</v>
      </c>
      <c r="B51" s="7" t="s">
        <v>15</v>
      </c>
      <c r="C51" s="7">
        <v>8</v>
      </c>
      <c r="D51" s="7"/>
      <c r="E51" s="10"/>
      <c r="F51" s="9"/>
      <c r="G51" s="11">
        <v>43141</v>
      </c>
      <c r="H51" s="15"/>
      <c r="I51" s="15"/>
      <c r="J51" s="15"/>
      <c r="K51" s="15"/>
      <c r="L51" s="15"/>
      <c r="M51" s="11">
        <v>43169</v>
      </c>
      <c r="N51" s="15"/>
      <c r="O51" s="15"/>
      <c r="P51" s="15"/>
      <c r="Q51" s="15"/>
      <c r="R51" s="15"/>
      <c r="S51" s="19">
        <v>43200</v>
      </c>
      <c r="T51" s="9" t="s">
        <v>14</v>
      </c>
      <c r="U51" s="9">
        <v>8</v>
      </c>
      <c r="V51" s="9"/>
      <c r="W51" s="9"/>
      <c r="X51" s="9"/>
    </row>
    <row r="52" spans="1:24" s="5" customFormat="1" x14ac:dyDescent="0.25">
      <c r="A52" s="11">
        <v>43111</v>
      </c>
      <c r="B52" s="7" t="s">
        <v>15</v>
      </c>
      <c r="C52" s="7">
        <v>8</v>
      </c>
      <c r="D52" s="7"/>
      <c r="E52" s="10"/>
      <c r="F52" s="9"/>
      <c r="G52" s="11">
        <v>43142</v>
      </c>
      <c r="H52" s="15"/>
      <c r="I52" s="15"/>
      <c r="J52" s="15"/>
      <c r="K52" s="15"/>
      <c r="L52" s="15"/>
      <c r="M52" s="11">
        <v>43170</v>
      </c>
      <c r="N52" s="15"/>
      <c r="O52" s="15"/>
      <c r="P52" s="15"/>
      <c r="Q52" s="15"/>
      <c r="R52" s="15"/>
      <c r="S52" s="19">
        <v>43201</v>
      </c>
      <c r="T52" s="9" t="s">
        <v>14</v>
      </c>
      <c r="U52" s="9">
        <v>8</v>
      </c>
      <c r="V52" s="9"/>
      <c r="W52" s="9"/>
      <c r="X52" s="9"/>
    </row>
    <row r="53" spans="1:24" s="5" customFormat="1" x14ac:dyDescent="0.25">
      <c r="A53" s="11">
        <v>43112</v>
      </c>
      <c r="B53" s="7"/>
      <c r="C53" s="7"/>
      <c r="D53" s="7">
        <v>-3</v>
      </c>
      <c r="E53" s="10"/>
      <c r="F53" s="9"/>
      <c r="G53" s="11">
        <v>43143</v>
      </c>
      <c r="H53" s="9" t="s">
        <v>13</v>
      </c>
      <c r="I53" s="9">
        <v>8</v>
      </c>
      <c r="J53" s="9"/>
      <c r="K53" s="9"/>
      <c r="L53" s="9"/>
      <c r="M53" s="11">
        <v>43171</v>
      </c>
      <c r="N53" s="9" t="s">
        <v>15</v>
      </c>
      <c r="O53" s="9">
        <v>8</v>
      </c>
      <c r="P53" s="9"/>
      <c r="Q53" s="9"/>
      <c r="R53" s="9"/>
      <c r="S53" s="19">
        <v>43202</v>
      </c>
      <c r="T53" s="9" t="s">
        <v>14</v>
      </c>
      <c r="U53" s="9">
        <v>8</v>
      </c>
      <c r="V53" s="9"/>
      <c r="W53" s="9"/>
      <c r="X53" s="9"/>
    </row>
    <row r="54" spans="1:24" s="5" customFormat="1" x14ac:dyDescent="0.25">
      <c r="A54" s="11">
        <v>43113</v>
      </c>
      <c r="B54" s="15"/>
      <c r="C54" s="15"/>
      <c r="D54" s="15"/>
      <c r="E54" s="20"/>
      <c r="F54" s="15"/>
      <c r="G54" s="11">
        <v>43144</v>
      </c>
      <c r="H54" s="7" t="s">
        <v>13</v>
      </c>
      <c r="I54" s="7">
        <v>8</v>
      </c>
      <c r="J54" s="7"/>
      <c r="K54" s="7"/>
      <c r="L54" s="9"/>
      <c r="M54" s="11">
        <v>43172</v>
      </c>
      <c r="N54" s="21" t="s">
        <v>15</v>
      </c>
      <c r="O54" s="21">
        <v>8</v>
      </c>
      <c r="P54" s="7"/>
      <c r="Q54" s="7"/>
      <c r="R54" s="9"/>
      <c r="S54" s="19">
        <v>43203</v>
      </c>
      <c r="T54" s="9"/>
      <c r="U54" s="9"/>
      <c r="V54" s="9">
        <v>-3</v>
      </c>
      <c r="W54" s="9"/>
      <c r="X54" s="9"/>
    </row>
    <row r="55" spans="1:24" s="5" customFormat="1" x14ac:dyDescent="0.25">
      <c r="A55" s="11">
        <v>43114</v>
      </c>
      <c r="B55" s="15"/>
      <c r="C55" s="15"/>
      <c r="D55" s="15"/>
      <c r="E55" s="20"/>
      <c r="F55" s="15"/>
      <c r="G55" s="11">
        <v>43145</v>
      </c>
      <c r="H55" s="7" t="s">
        <v>13</v>
      </c>
      <c r="I55" s="7">
        <v>8</v>
      </c>
      <c r="J55" s="7"/>
      <c r="K55" s="7"/>
      <c r="L55" s="9"/>
      <c r="M55" s="11">
        <v>43173</v>
      </c>
      <c r="N55" s="7" t="s">
        <v>15</v>
      </c>
      <c r="O55" s="7">
        <v>8</v>
      </c>
      <c r="P55" s="7"/>
      <c r="Q55" s="7"/>
      <c r="R55" s="9"/>
      <c r="S55" s="19">
        <v>43204</v>
      </c>
      <c r="T55" s="22"/>
      <c r="U55" s="22"/>
      <c r="V55" s="22"/>
      <c r="W55" s="22"/>
      <c r="X55" s="22"/>
    </row>
    <row r="56" spans="1:24" s="5" customFormat="1" x14ac:dyDescent="0.25">
      <c r="A56" s="11">
        <v>43115</v>
      </c>
      <c r="B56" s="9" t="s">
        <v>14</v>
      </c>
      <c r="C56" s="9">
        <v>8</v>
      </c>
      <c r="D56" s="9"/>
      <c r="E56" s="9"/>
      <c r="F56" s="9"/>
      <c r="G56" s="11">
        <v>43146</v>
      </c>
      <c r="H56" s="7" t="s">
        <v>13</v>
      </c>
      <c r="I56" s="7">
        <v>8</v>
      </c>
      <c r="J56" s="7"/>
      <c r="K56" s="7"/>
      <c r="L56" s="9"/>
      <c r="M56" s="11">
        <v>43174</v>
      </c>
      <c r="N56" s="7" t="s">
        <v>15</v>
      </c>
      <c r="O56" s="7">
        <v>8</v>
      </c>
      <c r="P56" s="7"/>
      <c r="Q56" s="7"/>
      <c r="R56" s="9"/>
      <c r="S56" s="19">
        <v>43205</v>
      </c>
      <c r="T56" s="22"/>
      <c r="U56" s="22"/>
      <c r="V56" s="22"/>
      <c r="W56" s="22"/>
      <c r="X56" s="22"/>
    </row>
    <row r="57" spans="1:24" s="5" customFormat="1" x14ac:dyDescent="0.25">
      <c r="A57" s="11">
        <v>43116</v>
      </c>
      <c r="B57" s="7" t="s">
        <v>14</v>
      </c>
      <c r="C57" s="7">
        <v>8</v>
      </c>
      <c r="D57" s="7"/>
      <c r="E57" s="10"/>
      <c r="F57" s="9"/>
      <c r="G57" s="11">
        <v>43147</v>
      </c>
      <c r="H57" s="7" t="s">
        <v>13</v>
      </c>
      <c r="I57" s="7">
        <v>9</v>
      </c>
      <c r="J57" s="7">
        <v>6</v>
      </c>
      <c r="K57" s="7"/>
      <c r="L57" s="9"/>
      <c r="M57" s="11">
        <v>43175</v>
      </c>
      <c r="N57" s="7"/>
      <c r="O57" s="7"/>
      <c r="P57" s="7">
        <v>-3</v>
      </c>
      <c r="Q57" s="7"/>
      <c r="R57" s="9"/>
      <c r="S57" s="19">
        <v>43206</v>
      </c>
      <c r="T57" s="9" t="s">
        <v>13</v>
      </c>
      <c r="U57" s="9">
        <v>8</v>
      </c>
      <c r="V57" s="9"/>
      <c r="W57" s="9"/>
      <c r="X57" s="9"/>
    </row>
    <row r="58" spans="1:24" s="5" customFormat="1" x14ac:dyDescent="0.25">
      <c r="A58" s="11">
        <v>43117</v>
      </c>
      <c r="B58" s="7" t="s">
        <v>14</v>
      </c>
      <c r="C58" s="7">
        <v>8</v>
      </c>
      <c r="D58" s="7"/>
      <c r="E58" s="10"/>
      <c r="F58" s="9"/>
      <c r="G58" s="11">
        <v>43148</v>
      </c>
      <c r="H58" s="15"/>
      <c r="I58" s="15"/>
      <c r="J58" s="15"/>
      <c r="K58" s="15"/>
      <c r="L58" s="15"/>
      <c r="M58" s="11">
        <v>43176</v>
      </c>
      <c r="N58" s="15"/>
      <c r="O58" s="15"/>
      <c r="P58" s="15"/>
      <c r="Q58" s="15"/>
      <c r="R58" s="15"/>
      <c r="S58" s="19">
        <v>43207</v>
      </c>
      <c r="T58" s="9" t="s">
        <v>13</v>
      </c>
      <c r="U58" s="9">
        <v>8</v>
      </c>
      <c r="V58" s="9"/>
      <c r="W58" s="9"/>
      <c r="X58" s="9"/>
    </row>
    <row r="59" spans="1:24" s="5" customFormat="1" x14ac:dyDescent="0.25">
      <c r="A59" s="11">
        <v>43118</v>
      </c>
      <c r="B59" s="7" t="s">
        <v>14</v>
      </c>
      <c r="C59" s="7">
        <v>8</v>
      </c>
      <c r="D59" s="7"/>
      <c r="E59" s="10"/>
      <c r="F59" s="9"/>
      <c r="G59" s="11">
        <v>43149</v>
      </c>
      <c r="H59" s="15"/>
      <c r="I59" s="15"/>
      <c r="J59" s="15"/>
      <c r="K59" s="15"/>
      <c r="L59" s="15"/>
      <c r="M59" s="11">
        <v>43177</v>
      </c>
      <c r="N59" s="15"/>
      <c r="O59" s="15"/>
      <c r="P59" s="15"/>
      <c r="Q59" s="15"/>
      <c r="R59" s="15"/>
      <c r="S59" s="19">
        <v>43208</v>
      </c>
      <c r="T59" s="9" t="s">
        <v>13</v>
      </c>
      <c r="U59" s="9">
        <v>8</v>
      </c>
      <c r="V59" s="9"/>
      <c r="W59" s="9"/>
      <c r="X59" s="9"/>
    </row>
    <row r="60" spans="1:24" s="5" customFormat="1" x14ac:dyDescent="0.25">
      <c r="A60" s="11">
        <v>43119</v>
      </c>
      <c r="B60" s="7"/>
      <c r="C60" s="7"/>
      <c r="D60" s="7">
        <v>-3</v>
      </c>
      <c r="E60" s="10"/>
      <c r="F60" s="9"/>
      <c r="G60" s="11">
        <v>43150</v>
      </c>
      <c r="H60" s="9" t="s">
        <v>15</v>
      </c>
      <c r="I60" s="9">
        <v>8</v>
      </c>
      <c r="J60" s="9"/>
      <c r="K60" s="9"/>
      <c r="L60" s="9"/>
      <c r="M60" s="11">
        <v>43178</v>
      </c>
      <c r="N60" s="9" t="s">
        <v>14</v>
      </c>
      <c r="O60" s="9">
        <v>8</v>
      </c>
      <c r="P60" s="9"/>
      <c r="Q60" s="9"/>
      <c r="R60" s="9"/>
      <c r="S60" s="19">
        <v>43209</v>
      </c>
      <c r="T60" s="9" t="s">
        <v>13</v>
      </c>
      <c r="U60" s="9">
        <v>8</v>
      </c>
      <c r="V60" s="9"/>
      <c r="W60" s="9"/>
      <c r="X60" s="9"/>
    </row>
    <row r="61" spans="1:24" s="5" customFormat="1" x14ac:dyDescent="0.25">
      <c r="A61" s="11">
        <v>43120</v>
      </c>
      <c r="B61" s="15"/>
      <c r="C61" s="15"/>
      <c r="D61" s="15"/>
      <c r="E61" s="20"/>
      <c r="F61" s="15"/>
      <c r="G61" s="11">
        <v>43151</v>
      </c>
      <c r="H61" s="21" t="s">
        <v>15</v>
      </c>
      <c r="I61" s="21">
        <v>8</v>
      </c>
      <c r="J61" s="7"/>
      <c r="K61" s="7"/>
      <c r="L61" s="9"/>
      <c r="M61" s="11">
        <v>43179</v>
      </c>
      <c r="N61" s="7" t="s">
        <v>14</v>
      </c>
      <c r="O61" s="7">
        <v>8</v>
      </c>
      <c r="P61" s="7"/>
      <c r="Q61" s="7"/>
      <c r="R61" s="9"/>
      <c r="S61" s="19">
        <v>43210</v>
      </c>
      <c r="T61" s="9" t="s">
        <v>13</v>
      </c>
      <c r="U61" s="9">
        <v>9</v>
      </c>
      <c r="V61" s="9">
        <v>6</v>
      </c>
      <c r="W61" s="9"/>
      <c r="X61" s="9"/>
    </row>
    <row r="62" spans="1:24" s="5" customFormat="1" x14ac:dyDescent="0.25">
      <c r="A62" s="11">
        <v>43121</v>
      </c>
      <c r="B62" s="15"/>
      <c r="C62" s="15"/>
      <c r="D62" s="15"/>
      <c r="E62" s="20"/>
      <c r="F62" s="15"/>
      <c r="G62" s="11">
        <v>43152</v>
      </c>
      <c r="H62" s="7" t="s">
        <v>15</v>
      </c>
      <c r="I62" s="7">
        <v>8</v>
      </c>
      <c r="J62" s="7"/>
      <c r="K62" s="7"/>
      <c r="L62" s="9"/>
      <c r="M62" s="11">
        <v>43180</v>
      </c>
      <c r="N62" s="7" t="s">
        <v>14</v>
      </c>
      <c r="O62" s="7">
        <v>8</v>
      </c>
      <c r="P62" s="7"/>
      <c r="Q62" s="7"/>
      <c r="R62" s="9"/>
      <c r="S62" s="19">
        <v>43211</v>
      </c>
      <c r="T62" s="22"/>
      <c r="U62" s="22"/>
      <c r="V62" s="22"/>
      <c r="W62" s="22"/>
      <c r="X62" s="22"/>
    </row>
    <row r="63" spans="1:24" s="5" customFormat="1" x14ac:dyDescent="0.25">
      <c r="A63" s="11">
        <v>43122</v>
      </c>
      <c r="B63" s="9" t="s">
        <v>13</v>
      </c>
      <c r="C63" s="9">
        <v>8</v>
      </c>
      <c r="D63" s="9"/>
      <c r="E63" s="9"/>
      <c r="F63" s="9"/>
      <c r="G63" s="11">
        <v>43153</v>
      </c>
      <c r="H63" s="7" t="s">
        <v>15</v>
      </c>
      <c r="I63" s="7">
        <v>8</v>
      </c>
      <c r="J63" s="7"/>
      <c r="K63" s="7"/>
      <c r="L63" s="9"/>
      <c r="M63" s="11">
        <v>43181</v>
      </c>
      <c r="N63" s="7" t="s">
        <v>14</v>
      </c>
      <c r="O63" s="7">
        <v>8</v>
      </c>
      <c r="P63" s="7"/>
      <c r="Q63" s="7"/>
      <c r="R63" s="9"/>
      <c r="S63" s="19">
        <v>43212</v>
      </c>
      <c r="T63" s="22"/>
      <c r="U63" s="22"/>
      <c r="V63" s="22"/>
      <c r="W63" s="22"/>
      <c r="X63" s="22"/>
    </row>
    <row r="64" spans="1:24" s="5" customFormat="1" x14ac:dyDescent="0.25">
      <c r="A64" s="11">
        <v>43123</v>
      </c>
      <c r="B64" s="7" t="s">
        <v>13</v>
      </c>
      <c r="C64" s="7">
        <v>8</v>
      </c>
      <c r="D64" s="7"/>
      <c r="E64" s="10"/>
      <c r="F64" s="9"/>
      <c r="G64" s="11">
        <v>43154</v>
      </c>
      <c r="H64" s="7"/>
      <c r="I64" s="7"/>
      <c r="J64" s="7">
        <v>-3</v>
      </c>
      <c r="K64" s="7"/>
      <c r="L64" s="9"/>
      <c r="M64" s="11">
        <v>43182</v>
      </c>
      <c r="N64" s="7"/>
      <c r="O64" s="7"/>
      <c r="P64" s="7">
        <v>-3</v>
      </c>
      <c r="Q64" s="7"/>
      <c r="R64" s="9"/>
      <c r="S64" s="19">
        <v>43213</v>
      </c>
      <c r="T64" s="9" t="s">
        <v>15</v>
      </c>
      <c r="U64" s="9">
        <v>8</v>
      </c>
      <c r="V64" s="9"/>
      <c r="W64" s="9"/>
      <c r="X64" s="9"/>
    </row>
    <row r="65" spans="1:24" s="5" customFormat="1" x14ac:dyDescent="0.25">
      <c r="A65" s="11">
        <v>43124</v>
      </c>
      <c r="B65" s="7" t="s">
        <v>13</v>
      </c>
      <c r="C65" s="7">
        <v>8</v>
      </c>
      <c r="D65" s="7"/>
      <c r="E65" s="10"/>
      <c r="F65" s="9"/>
      <c r="G65" s="11">
        <v>43155</v>
      </c>
      <c r="H65" s="15"/>
      <c r="I65" s="15"/>
      <c r="J65" s="15"/>
      <c r="K65" s="15"/>
      <c r="L65" s="15"/>
      <c r="M65" s="11">
        <v>43183</v>
      </c>
      <c r="N65" s="15"/>
      <c r="O65" s="15"/>
      <c r="P65" s="15"/>
      <c r="Q65" s="15"/>
      <c r="R65" s="15"/>
      <c r="S65" s="19">
        <v>43214</v>
      </c>
      <c r="T65" s="9" t="s">
        <v>15</v>
      </c>
      <c r="U65" s="9">
        <v>8</v>
      </c>
      <c r="V65" s="9"/>
      <c r="W65" s="9"/>
      <c r="X65" s="9"/>
    </row>
    <row r="66" spans="1:24" s="5" customFormat="1" x14ac:dyDescent="0.25">
      <c r="A66" s="11">
        <v>43125</v>
      </c>
      <c r="B66" s="7" t="s">
        <v>13</v>
      </c>
      <c r="C66" s="7">
        <v>8</v>
      </c>
      <c r="D66" s="7"/>
      <c r="E66" s="10"/>
      <c r="F66" s="9"/>
      <c r="G66" s="25">
        <v>43156</v>
      </c>
      <c r="H66" s="15"/>
      <c r="I66" s="15"/>
      <c r="J66" s="15"/>
      <c r="K66" s="15"/>
      <c r="L66" s="15"/>
      <c r="M66" s="25">
        <v>43184</v>
      </c>
      <c r="N66" s="15"/>
      <c r="O66" s="15"/>
      <c r="P66" s="15"/>
      <c r="Q66" s="15"/>
      <c r="R66" s="15"/>
      <c r="S66" s="19">
        <v>43215</v>
      </c>
      <c r="T66" s="9" t="s">
        <v>15</v>
      </c>
      <c r="U66" s="9">
        <v>8</v>
      </c>
      <c r="V66" s="9"/>
      <c r="W66" s="9"/>
      <c r="X66" s="9"/>
    </row>
    <row r="67" spans="1:24" s="5" customFormat="1" x14ac:dyDescent="0.25">
      <c r="A67" s="11">
        <v>43126</v>
      </c>
      <c r="B67" s="7" t="s">
        <v>13</v>
      </c>
      <c r="C67" s="7">
        <v>9</v>
      </c>
      <c r="D67" s="7">
        <v>6</v>
      </c>
      <c r="E67" s="10"/>
      <c r="F67" s="9"/>
      <c r="G67" s="11">
        <v>43157</v>
      </c>
      <c r="H67" s="9" t="s">
        <v>14</v>
      </c>
      <c r="I67" s="9">
        <v>8</v>
      </c>
      <c r="J67" s="9"/>
      <c r="K67" s="9"/>
      <c r="L67" s="9"/>
      <c r="M67" s="11">
        <v>43185</v>
      </c>
      <c r="N67" s="24" t="s">
        <v>13</v>
      </c>
      <c r="O67" s="24">
        <v>8</v>
      </c>
      <c r="P67" s="24"/>
      <c r="Q67" s="24"/>
      <c r="R67" s="24"/>
      <c r="S67" s="19">
        <v>43216</v>
      </c>
      <c r="T67" s="9" t="s">
        <v>15</v>
      </c>
      <c r="U67" s="9">
        <v>8</v>
      </c>
      <c r="V67" s="9"/>
      <c r="W67" s="9"/>
      <c r="X67" s="9"/>
    </row>
    <row r="68" spans="1:24" s="5" customFormat="1" x14ac:dyDescent="0.25">
      <c r="A68" s="11">
        <v>43127</v>
      </c>
      <c r="B68" s="15"/>
      <c r="C68" s="15"/>
      <c r="D68" s="15"/>
      <c r="E68" s="20"/>
      <c r="F68" s="15"/>
      <c r="G68" s="11">
        <v>43158</v>
      </c>
      <c r="H68" s="7" t="s">
        <v>14</v>
      </c>
      <c r="I68" s="7">
        <v>8</v>
      </c>
      <c r="J68" s="7"/>
      <c r="K68" s="7"/>
      <c r="L68" s="9"/>
      <c r="M68" s="11">
        <v>43186</v>
      </c>
      <c r="N68" s="21" t="s">
        <v>13</v>
      </c>
      <c r="O68" s="21">
        <v>8</v>
      </c>
      <c r="P68" s="21"/>
      <c r="Q68" s="21"/>
      <c r="R68" s="21"/>
      <c r="S68" s="19">
        <v>43217</v>
      </c>
      <c r="T68" s="9"/>
      <c r="U68" s="9"/>
      <c r="V68" s="9">
        <v>-3</v>
      </c>
      <c r="W68" s="9"/>
      <c r="X68" s="9"/>
    </row>
    <row r="69" spans="1:24" s="5" customFormat="1" x14ac:dyDescent="0.25">
      <c r="A69" s="25">
        <v>43128</v>
      </c>
      <c r="B69" s="15"/>
      <c r="C69" s="15"/>
      <c r="D69" s="15"/>
      <c r="E69" s="20"/>
      <c r="F69" s="15"/>
      <c r="G69" s="11">
        <v>43159</v>
      </c>
      <c r="H69" s="7" t="s">
        <v>14</v>
      </c>
      <c r="I69" s="41">
        <v>8</v>
      </c>
      <c r="J69" s="7"/>
      <c r="K69" s="7"/>
      <c r="L69" s="9"/>
      <c r="M69" s="11">
        <v>43187</v>
      </c>
      <c r="N69" s="7" t="s">
        <v>13</v>
      </c>
      <c r="O69" s="7">
        <v>8</v>
      </c>
      <c r="P69" s="7"/>
      <c r="Q69" s="7"/>
      <c r="R69" s="9"/>
      <c r="S69" s="19">
        <v>43218</v>
      </c>
      <c r="T69" s="22"/>
      <c r="U69" s="22"/>
      <c r="V69" s="22"/>
      <c r="W69" s="22"/>
      <c r="X69" s="22"/>
    </row>
    <row r="70" spans="1:24" s="5" customFormat="1" x14ac:dyDescent="0.25">
      <c r="A70" s="11">
        <v>43129</v>
      </c>
      <c r="B70" s="9" t="s">
        <v>15</v>
      </c>
      <c r="C70" s="9">
        <v>8</v>
      </c>
      <c r="D70" s="9"/>
      <c r="E70" s="9"/>
      <c r="F70" s="9"/>
      <c r="G70" s="11"/>
      <c r="H70" s="7"/>
      <c r="I70" s="7"/>
      <c r="J70" s="7"/>
      <c r="K70" s="7"/>
      <c r="L70" s="9"/>
      <c r="M70" s="11">
        <v>43188</v>
      </c>
      <c r="N70" s="7" t="s">
        <v>13</v>
      </c>
      <c r="O70" s="7">
        <v>8</v>
      </c>
      <c r="P70" s="7"/>
      <c r="Q70" s="7"/>
      <c r="R70" s="9"/>
      <c r="S70" s="26">
        <v>43219</v>
      </c>
      <c r="T70" s="22"/>
      <c r="U70" s="22"/>
      <c r="V70" s="22"/>
      <c r="W70" s="22"/>
      <c r="X70" s="22"/>
    </row>
    <row r="71" spans="1:24" s="5" customFormat="1" x14ac:dyDescent="0.25">
      <c r="A71" s="11">
        <v>43130</v>
      </c>
      <c r="B71" s="42" t="s">
        <v>15</v>
      </c>
      <c r="C71" s="42">
        <v>8</v>
      </c>
      <c r="D71" s="42"/>
      <c r="E71" s="43"/>
      <c r="G71" s="11"/>
      <c r="H71" s="7"/>
      <c r="I71" s="7"/>
      <c r="J71" s="7"/>
      <c r="K71" s="7"/>
      <c r="L71" s="9"/>
      <c r="M71" s="11">
        <v>43189</v>
      </c>
      <c r="N71" s="7" t="s">
        <v>13</v>
      </c>
      <c r="O71" s="7">
        <v>9</v>
      </c>
      <c r="P71" s="7">
        <v>6</v>
      </c>
      <c r="Q71" s="7"/>
      <c r="R71" s="9"/>
      <c r="S71" s="19">
        <v>43220</v>
      </c>
      <c r="T71" s="9" t="s">
        <v>14</v>
      </c>
      <c r="U71" s="9">
        <v>8</v>
      </c>
      <c r="V71" s="9"/>
      <c r="W71" s="9"/>
      <c r="X71" s="9"/>
    </row>
    <row r="72" spans="1:24" s="5" customFormat="1" x14ac:dyDescent="0.25">
      <c r="A72" s="11">
        <v>43131</v>
      </c>
      <c r="B72" s="7" t="s">
        <v>15</v>
      </c>
      <c r="C72" s="7">
        <v>8</v>
      </c>
      <c r="D72" s="9"/>
      <c r="E72" s="9"/>
      <c r="F72" s="9"/>
      <c r="G72" s="11"/>
      <c r="H72" s="7"/>
      <c r="I72" s="7"/>
      <c r="J72" s="7"/>
      <c r="K72" s="7"/>
      <c r="L72" s="9"/>
      <c r="M72" s="11">
        <v>43190</v>
      </c>
      <c r="N72" s="22"/>
      <c r="O72" s="22"/>
      <c r="P72" s="22"/>
      <c r="Q72" s="22"/>
      <c r="R72" s="22"/>
      <c r="S72" s="19"/>
      <c r="X72" s="44"/>
    </row>
    <row r="73" spans="1:24" s="5" customFormat="1" x14ac:dyDescent="0.25">
      <c r="A73" s="34"/>
      <c r="C73" s="32">
        <f>SUM(C42:C72)+F73-E73</f>
        <v>169</v>
      </c>
      <c r="D73" s="32">
        <f>SUM(D41:D72)-E73</f>
        <v>-27.28</v>
      </c>
      <c r="E73" s="32">
        <f>SUM(E43:E72)</f>
        <v>0</v>
      </c>
      <c r="F73" s="33">
        <f>SUM(F42:F72)</f>
        <v>0</v>
      </c>
      <c r="G73" s="31"/>
      <c r="H73" s="31"/>
      <c r="I73" s="31">
        <f>SUM(I41:I72)+L73-K73</f>
        <v>137</v>
      </c>
      <c r="J73" s="31">
        <f>SUM(J41:J72)-K73</f>
        <v>-30.28</v>
      </c>
      <c r="K73" s="31">
        <f>SUM(K41:K72)</f>
        <v>0</v>
      </c>
      <c r="L73" s="33">
        <f>SUM(L41:L72)</f>
        <v>0</v>
      </c>
      <c r="M73" s="31"/>
      <c r="N73" s="31"/>
      <c r="O73" s="31">
        <f>SUM(O41:O71)+R73-Q73</f>
        <v>154</v>
      </c>
      <c r="P73" s="31">
        <f>SUM(P41:P72)-Q73</f>
        <v>-27.28</v>
      </c>
      <c r="Q73" s="31">
        <f>SUM(Q41:Q72)</f>
        <v>0</v>
      </c>
      <c r="R73" s="33">
        <f>SUM(R41:R72)</f>
        <v>0</v>
      </c>
      <c r="U73" s="5">
        <f>SUM(U41:U71)+X73-W73</f>
        <v>145</v>
      </c>
      <c r="V73" s="5">
        <f>SUM(V41:V70)-W73</f>
        <v>-30.28</v>
      </c>
      <c r="W73" s="5">
        <f>SUM(W41:W70)</f>
        <v>0</v>
      </c>
      <c r="X73" s="33">
        <f>SUM(X41:X72)</f>
        <v>0</v>
      </c>
    </row>
    <row r="74" spans="1:24" s="5" customFormat="1" x14ac:dyDescent="0.25"/>
    <row r="75" spans="1:24" s="5" customFormat="1" x14ac:dyDescent="0.25"/>
    <row r="76" spans="1:24" s="5" customFormat="1" x14ac:dyDescent="0.25"/>
    <row r="77" spans="1:24" s="5" customFormat="1" x14ac:dyDescent="0.25"/>
    <row r="78" spans="1:24" s="5" customFormat="1" x14ac:dyDescent="0.25">
      <c r="A78" s="1" t="s">
        <v>0</v>
      </c>
      <c r="B78" s="2" t="s">
        <v>1</v>
      </c>
      <c r="C78" s="2" t="s">
        <v>2</v>
      </c>
      <c r="D78" s="2" t="s">
        <v>6</v>
      </c>
      <c r="E78" s="45" t="s">
        <v>4</v>
      </c>
      <c r="F78" s="2" t="s">
        <v>5</v>
      </c>
      <c r="G78" s="1" t="s">
        <v>0</v>
      </c>
      <c r="H78" s="2" t="s">
        <v>1</v>
      </c>
      <c r="I78" s="2" t="s">
        <v>2</v>
      </c>
      <c r="J78" s="2" t="s">
        <v>6</v>
      </c>
      <c r="K78" s="2" t="s">
        <v>4</v>
      </c>
      <c r="L78" s="2" t="s">
        <v>7</v>
      </c>
      <c r="M78" s="1" t="s">
        <v>0</v>
      </c>
      <c r="N78" s="2" t="s">
        <v>1</v>
      </c>
      <c r="O78" s="2" t="s">
        <v>2</v>
      </c>
      <c r="P78" s="2" t="s">
        <v>6</v>
      </c>
      <c r="Q78" s="2" t="s">
        <v>4</v>
      </c>
      <c r="R78" s="2" t="s">
        <v>5</v>
      </c>
      <c r="S78" s="3" t="s">
        <v>0</v>
      </c>
      <c r="T78" s="4" t="s">
        <v>1</v>
      </c>
      <c r="U78" s="4" t="s">
        <v>2</v>
      </c>
      <c r="V78" s="4" t="s">
        <v>6</v>
      </c>
      <c r="W78" s="4" t="s">
        <v>4</v>
      </c>
      <c r="X78" s="4" t="s">
        <v>7</v>
      </c>
    </row>
    <row r="79" spans="1:24" s="5" customFormat="1" x14ac:dyDescent="0.25">
      <c r="A79" s="6" t="s">
        <v>25</v>
      </c>
      <c r="B79" s="7"/>
      <c r="C79" s="7"/>
      <c r="D79" s="7">
        <f>SUM(V73)</f>
        <v>-30.28</v>
      </c>
      <c r="E79" s="46"/>
      <c r="F79" s="9"/>
      <c r="G79" s="6" t="s">
        <v>26</v>
      </c>
      <c r="H79" s="7"/>
      <c r="I79" s="7"/>
      <c r="J79" s="7">
        <f>SUM(D111)</f>
        <v>-36.28</v>
      </c>
      <c r="K79" s="7"/>
      <c r="L79" s="9"/>
      <c r="M79" s="6" t="s">
        <v>27</v>
      </c>
      <c r="N79" s="7"/>
      <c r="O79" s="7"/>
      <c r="P79" s="7">
        <f>SUM(J111)</f>
        <v>-33.28</v>
      </c>
      <c r="Q79" s="7"/>
      <c r="R79" s="9"/>
      <c r="S79" s="6" t="s">
        <v>28</v>
      </c>
      <c r="T79" s="9"/>
      <c r="U79" s="9"/>
      <c r="V79" s="9">
        <f>SUM(P111)</f>
        <v>-36.28</v>
      </c>
      <c r="W79" s="9"/>
      <c r="X79" s="9"/>
    </row>
    <row r="80" spans="1:24" s="5" customFormat="1" x14ac:dyDescent="0.25">
      <c r="A80" s="16">
        <v>43221</v>
      </c>
      <c r="B80" s="17" t="s">
        <v>14</v>
      </c>
      <c r="C80" s="17">
        <v>7</v>
      </c>
      <c r="D80" s="17">
        <v>-1</v>
      </c>
      <c r="E80" s="47"/>
      <c r="F80" s="48"/>
      <c r="G80" s="11">
        <v>43252</v>
      </c>
      <c r="H80" s="7" t="s">
        <v>13</v>
      </c>
      <c r="I80" s="7">
        <v>9</v>
      </c>
      <c r="J80" s="7">
        <v>6</v>
      </c>
      <c r="K80" s="7"/>
      <c r="L80" s="9"/>
      <c r="M80" s="11">
        <v>43282</v>
      </c>
      <c r="N80" s="15"/>
      <c r="O80" s="15"/>
      <c r="P80" s="15"/>
      <c r="Q80" s="15"/>
      <c r="R80" s="22"/>
      <c r="S80" s="19">
        <v>43313</v>
      </c>
      <c r="T80" s="9" t="s">
        <v>13</v>
      </c>
      <c r="U80" s="9">
        <v>8</v>
      </c>
      <c r="V80" s="9"/>
      <c r="W80" s="9"/>
      <c r="X80" s="9"/>
    </row>
    <row r="81" spans="1:24" s="5" customFormat="1" x14ac:dyDescent="0.25">
      <c r="A81" s="11">
        <v>43222</v>
      </c>
      <c r="B81" s="7" t="s">
        <v>14</v>
      </c>
      <c r="C81" s="7">
        <v>8</v>
      </c>
      <c r="D81" s="7"/>
      <c r="E81" s="49"/>
      <c r="F81" s="9"/>
      <c r="G81" s="11">
        <v>43253</v>
      </c>
      <c r="H81" s="15"/>
      <c r="I81" s="15"/>
      <c r="J81" s="15"/>
      <c r="K81" s="15"/>
      <c r="L81" s="22"/>
      <c r="M81" s="11">
        <v>43283</v>
      </c>
      <c r="N81" s="9" t="s">
        <v>14</v>
      </c>
      <c r="O81" s="9">
        <v>8</v>
      </c>
      <c r="P81" s="9"/>
      <c r="Q81" s="9"/>
      <c r="R81" s="9"/>
      <c r="S81" s="19">
        <v>43314</v>
      </c>
      <c r="T81" s="9" t="s">
        <v>13</v>
      </c>
      <c r="U81" s="9">
        <v>8</v>
      </c>
      <c r="V81" s="9"/>
      <c r="W81" s="9"/>
      <c r="X81" s="9"/>
    </row>
    <row r="82" spans="1:24" s="5" customFormat="1" x14ac:dyDescent="0.25">
      <c r="A82" s="11">
        <v>43223</v>
      </c>
      <c r="B82" s="7" t="s">
        <v>14</v>
      </c>
      <c r="C82" s="7">
        <v>8</v>
      </c>
      <c r="D82" s="7"/>
      <c r="E82" s="49"/>
      <c r="F82" s="9"/>
      <c r="G82" s="11">
        <v>43254</v>
      </c>
      <c r="H82" s="15"/>
      <c r="I82" s="15"/>
      <c r="J82" s="15"/>
      <c r="K82" s="15"/>
      <c r="L82" s="22"/>
      <c r="M82" s="11">
        <v>43284</v>
      </c>
      <c r="N82" s="7" t="s">
        <v>14</v>
      </c>
      <c r="O82" s="7">
        <v>8</v>
      </c>
      <c r="P82" s="7"/>
      <c r="Q82" s="7"/>
      <c r="R82" s="9"/>
      <c r="S82" s="19">
        <v>43315</v>
      </c>
      <c r="T82" s="9" t="s">
        <v>13</v>
      </c>
      <c r="U82" s="9">
        <v>9</v>
      </c>
      <c r="V82" s="9">
        <v>6</v>
      </c>
      <c r="W82" s="9"/>
      <c r="X82" s="9"/>
    </row>
    <row r="83" spans="1:24" s="5" customFormat="1" x14ac:dyDescent="0.25">
      <c r="A83" s="11">
        <v>43224</v>
      </c>
      <c r="B83" s="7"/>
      <c r="C83" s="7"/>
      <c r="D83" s="7">
        <v>-3</v>
      </c>
      <c r="E83" s="49"/>
      <c r="F83" s="9"/>
      <c r="G83" s="11">
        <v>43255</v>
      </c>
      <c r="H83" s="9" t="s">
        <v>15</v>
      </c>
      <c r="I83" s="9">
        <v>8</v>
      </c>
      <c r="J83" s="9"/>
      <c r="K83" s="9"/>
      <c r="L83" s="9"/>
      <c r="M83" s="11">
        <v>43285</v>
      </c>
      <c r="N83" s="7" t="s">
        <v>14</v>
      </c>
      <c r="O83" s="7">
        <v>8</v>
      </c>
      <c r="P83" s="7"/>
      <c r="Q83" s="7"/>
      <c r="R83" s="9"/>
      <c r="S83" s="19">
        <v>43316</v>
      </c>
      <c r="T83" s="22"/>
      <c r="U83" s="22"/>
      <c r="V83" s="22"/>
      <c r="W83" s="22"/>
      <c r="X83" s="22"/>
    </row>
    <row r="84" spans="1:24" s="5" customFormat="1" x14ac:dyDescent="0.25">
      <c r="A84" s="11">
        <v>43225</v>
      </c>
      <c r="B84" s="15"/>
      <c r="C84" s="15"/>
      <c r="D84" s="15"/>
      <c r="E84" s="50"/>
      <c r="F84" s="22"/>
      <c r="G84" s="11">
        <v>43256</v>
      </c>
      <c r="H84" s="7" t="s">
        <v>15</v>
      </c>
      <c r="I84" s="7">
        <v>8</v>
      </c>
      <c r="J84" s="7"/>
      <c r="K84" s="7"/>
      <c r="L84" s="9"/>
      <c r="M84" s="11">
        <v>43286</v>
      </c>
      <c r="N84" s="7" t="s">
        <v>14</v>
      </c>
      <c r="O84" s="7">
        <v>8</v>
      </c>
      <c r="P84" s="7"/>
      <c r="Q84" s="7"/>
      <c r="R84" s="9"/>
      <c r="S84" s="19">
        <v>43317</v>
      </c>
      <c r="T84" s="22"/>
      <c r="U84" s="22"/>
      <c r="V84" s="22"/>
      <c r="W84" s="22"/>
      <c r="X84" s="22"/>
    </row>
    <row r="85" spans="1:24" s="5" customFormat="1" x14ac:dyDescent="0.25">
      <c r="A85" s="11">
        <v>43226</v>
      </c>
      <c r="B85" s="15"/>
      <c r="C85" s="15"/>
      <c r="D85" s="15"/>
      <c r="E85" s="50"/>
      <c r="F85" s="22"/>
      <c r="G85" s="11">
        <v>43257</v>
      </c>
      <c r="H85" s="7" t="s">
        <v>15</v>
      </c>
      <c r="I85" s="7">
        <v>8</v>
      </c>
      <c r="J85" s="7"/>
      <c r="K85" s="7"/>
      <c r="L85" s="9"/>
      <c r="M85" s="11">
        <v>43287</v>
      </c>
      <c r="N85" s="7"/>
      <c r="O85" s="7"/>
      <c r="P85" s="7">
        <v>-3</v>
      </c>
      <c r="Q85" s="7"/>
      <c r="R85" s="9"/>
      <c r="S85" s="19">
        <v>43318</v>
      </c>
      <c r="T85" s="9" t="s">
        <v>15</v>
      </c>
      <c r="U85" s="9">
        <v>8</v>
      </c>
      <c r="V85" s="9"/>
      <c r="W85" s="9"/>
      <c r="X85" s="9"/>
    </row>
    <row r="86" spans="1:24" s="5" customFormat="1" x14ac:dyDescent="0.25">
      <c r="A86" s="11">
        <v>43227</v>
      </c>
      <c r="B86" s="9" t="s">
        <v>13</v>
      </c>
      <c r="C86" s="9">
        <v>8</v>
      </c>
      <c r="D86" s="9"/>
      <c r="E86" s="9"/>
      <c r="F86" s="9"/>
      <c r="G86" s="11">
        <v>43258</v>
      </c>
      <c r="H86" s="7" t="s">
        <v>15</v>
      </c>
      <c r="I86" s="7">
        <v>8</v>
      </c>
      <c r="J86" s="7"/>
      <c r="K86" s="7"/>
      <c r="L86" s="9"/>
      <c r="M86" s="11">
        <v>43288</v>
      </c>
      <c r="N86" s="15"/>
      <c r="O86" s="15"/>
      <c r="P86" s="15"/>
      <c r="Q86" s="15"/>
      <c r="R86" s="22"/>
      <c r="S86" s="19">
        <v>43319</v>
      </c>
      <c r="T86" s="9" t="s">
        <v>15</v>
      </c>
      <c r="U86" s="9">
        <v>8</v>
      </c>
      <c r="V86" s="9"/>
      <c r="W86" s="9"/>
      <c r="X86" s="9"/>
    </row>
    <row r="87" spans="1:24" s="5" customFormat="1" x14ac:dyDescent="0.25">
      <c r="A87" s="16">
        <v>43228</v>
      </c>
      <c r="B87" s="18" t="s">
        <v>13</v>
      </c>
      <c r="C87" s="18">
        <v>7</v>
      </c>
      <c r="D87" s="18">
        <v>-1</v>
      </c>
      <c r="E87" s="51"/>
      <c r="F87" s="27"/>
      <c r="G87" s="11">
        <v>43259</v>
      </c>
      <c r="H87" s="7"/>
      <c r="I87" s="7"/>
      <c r="J87" s="7">
        <v>-3</v>
      </c>
      <c r="K87" s="7"/>
      <c r="L87" s="9"/>
      <c r="M87" s="11">
        <v>43289</v>
      </c>
      <c r="N87" s="15"/>
      <c r="O87" s="15"/>
      <c r="P87" s="15"/>
      <c r="Q87" s="15"/>
      <c r="R87" s="22"/>
      <c r="S87" s="19">
        <v>43320</v>
      </c>
      <c r="T87" s="9" t="s">
        <v>15</v>
      </c>
      <c r="U87" s="9">
        <v>8</v>
      </c>
      <c r="V87" s="9"/>
      <c r="W87" s="9"/>
      <c r="X87" s="9"/>
    </row>
    <row r="88" spans="1:24" s="5" customFormat="1" x14ac:dyDescent="0.25">
      <c r="A88" s="11">
        <v>43229</v>
      </c>
      <c r="B88" s="21" t="s">
        <v>13</v>
      </c>
      <c r="C88" s="7">
        <v>8</v>
      </c>
      <c r="D88" s="7"/>
      <c r="E88" s="49"/>
      <c r="F88" s="9"/>
      <c r="G88" s="11">
        <v>43260</v>
      </c>
      <c r="H88" s="15"/>
      <c r="I88" s="15"/>
      <c r="J88" s="15"/>
      <c r="K88" s="15"/>
      <c r="L88" s="22"/>
      <c r="M88" s="11">
        <v>43290</v>
      </c>
      <c r="N88" s="9" t="s">
        <v>13</v>
      </c>
      <c r="O88" s="9">
        <v>8</v>
      </c>
      <c r="P88" s="9"/>
      <c r="Q88" s="9"/>
      <c r="R88" s="9"/>
      <c r="S88" s="19">
        <v>43321</v>
      </c>
      <c r="T88" s="9" t="s">
        <v>15</v>
      </c>
      <c r="U88" s="9">
        <v>8</v>
      </c>
      <c r="V88" s="9"/>
      <c r="W88" s="9"/>
      <c r="X88" s="9"/>
    </row>
    <row r="89" spans="1:24" s="5" customFormat="1" x14ac:dyDescent="0.25">
      <c r="A89" s="16">
        <v>43230</v>
      </c>
      <c r="B89" s="18" t="s">
        <v>13</v>
      </c>
      <c r="C89" s="18">
        <v>7</v>
      </c>
      <c r="D89" s="18">
        <v>-1</v>
      </c>
      <c r="E89" s="51"/>
      <c r="F89" s="27"/>
      <c r="G89" s="11">
        <v>43261</v>
      </c>
      <c r="H89" s="52"/>
      <c r="I89" s="52"/>
      <c r="J89" s="52"/>
      <c r="K89" s="53"/>
      <c r="L89" s="54"/>
      <c r="M89" s="11">
        <v>43291</v>
      </c>
      <c r="N89" s="7" t="s">
        <v>13</v>
      </c>
      <c r="O89" s="7">
        <v>8</v>
      </c>
      <c r="P89" s="7"/>
      <c r="Q89" s="7"/>
      <c r="R89" s="9"/>
      <c r="S89" s="19">
        <v>43322</v>
      </c>
      <c r="T89" s="9"/>
      <c r="U89" s="9"/>
      <c r="V89" s="9">
        <v>-3</v>
      </c>
      <c r="W89" s="9"/>
      <c r="X89" s="9"/>
    </row>
    <row r="90" spans="1:24" s="5" customFormat="1" x14ac:dyDescent="0.25">
      <c r="A90" s="11">
        <v>43231</v>
      </c>
      <c r="B90" s="21" t="s">
        <v>13</v>
      </c>
      <c r="C90" s="7">
        <v>9</v>
      </c>
      <c r="D90" s="7">
        <v>6</v>
      </c>
      <c r="E90" s="49"/>
      <c r="F90" s="9"/>
      <c r="G90" s="11">
        <v>43262</v>
      </c>
      <c r="H90" s="9" t="s">
        <v>14</v>
      </c>
      <c r="I90" s="9">
        <v>8</v>
      </c>
      <c r="J90" s="9"/>
      <c r="K90" s="9"/>
      <c r="L90" s="9"/>
      <c r="M90" s="11">
        <v>43292</v>
      </c>
      <c r="N90" s="7" t="s">
        <v>13</v>
      </c>
      <c r="O90" s="7">
        <v>8</v>
      </c>
      <c r="P90" s="7"/>
      <c r="Q90" s="7"/>
      <c r="R90" s="9"/>
      <c r="S90" s="19">
        <v>43323</v>
      </c>
      <c r="T90" s="22"/>
      <c r="U90" s="22"/>
      <c r="V90" s="22"/>
      <c r="W90" s="22"/>
      <c r="X90" s="22"/>
    </row>
    <row r="91" spans="1:24" s="5" customFormat="1" x14ac:dyDescent="0.25">
      <c r="A91" s="11">
        <v>43232</v>
      </c>
      <c r="B91" s="15"/>
      <c r="C91" s="15"/>
      <c r="D91" s="15"/>
      <c r="E91" s="50"/>
      <c r="F91" s="22"/>
      <c r="G91" s="11">
        <v>43263</v>
      </c>
      <c r="H91" s="7" t="s">
        <v>14</v>
      </c>
      <c r="I91" s="7">
        <v>8</v>
      </c>
      <c r="J91" s="7"/>
      <c r="K91" s="7"/>
      <c r="L91" s="9"/>
      <c r="M91" s="11">
        <v>43293</v>
      </c>
      <c r="N91" s="7" t="s">
        <v>13</v>
      </c>
      <c r="O91" s="7">
        <v>8</v>
      </c>
      <c r="P91" s="7"/>
      <c r="Q91" s="7"/>
      <c r="R91" s="9"/>
      <c r="S91" s="19">
        <v>43324</v>
      </c>
      <c r="T91" s="22"/>
      <c r="U91" s="22"/>
      <c r="V91" s="22"/>
      <c r="W91" s="22"/>
      <c r="X91" s="22"/>
    </row>
    <row r="92" spans="1:24" s="5" customFormat="1" x14ac:dyDescent="0.25">
      <c r="A92" s="11">
        <v>43233</v>
      </c>
      <c r="B92" s="15"/>
      <c r="C92" s="15"/>
      <c r="D92" s="15"/>
      <c r="E92" s="50"/>
      <c r="F92" s="22"/>
      <c r="G92" s="11">
        <v>43264</v>
      </c>
      <c r="H92" s="7" t="s">
        <v>14</v>
      </c>
      <c r="I92" s="7">
        <v>8</v>
      </c>
      <c r="J92" s="7"/>
      <c r="K92" s="7"/>
      <c r="L92" s="9"/>
      <c r="M92" s="11">
        <v>43294</v>
      </c>
      <c r="N92" s="7" t="s">
        <v>13</v>
      </c>
      <c r="O92" s="7">
        <v>9</v>
      </c>
      <c r="P92" s="7">
        <v>6</v>
      </c>
      <c r="Q92" s="7"/>
      <c r="R92" s="9"/>
      <c r="S92" s="19">
        <v>43325</v>
      </c>
      <c r="T92" s="9" t="s">
        <v>14</v>
      </c>
      <c r="U92" s="9">
        <v>8</v>
      </c>
      <c r="V92" s="9"/>
      <c r="W92" s="9"/>
      <c r="X92" s="9"/>
    </row>
    <row r="93" spans="1:24" s="5" customFormat="1" x14ac:dyDescent="0.25">
      <c r="A93" s="11">
        <v>43234</v>
      </c>
      <c r="B93" s="9" t="s">
        <v>15</v>
      </c>
      <c r="C93" s="9">
        <v>8</v>
      </c>
      <c r="D93" s="9"/>
      <c r="E93" s="9"/>
      <c r="F93" s="9"/>
      <c r="G93" s="11">
        <v>43265</v>
      </c>
      <c r="H93" s="7" t="s">
        <v>14</v>
      </c>
      <c r="I93" s="7">
        <v>8</v>
      </c>
      <c r="J93" s="7"/>
      <c r="K93" s="7"/>
      <c r="L93" s="9"/>
      <c r="M93" s="16">
        <v>43295</v>
      </c>
      <c r="N93" s="18"/>
      <c r="O93" s="18"/>
      <c r="P93" s="18"/>
      <c r="Q93" s="18"/>
      <c r="R93" s="27"/>
      <c r="S93" s="19">
        <v>43326</v>
      </c>
      <c r="T93" s="9" t="s">
        <v>14</v>
      </c>
      <c r="U93" s="9">
        <v>8</v>
      </c>
      <c r="V93" s="9"/>
      <c r="W93" s="9"/>
      <c r="X93" s="9"/>
    </row>
    <row r="94" spans="1:24" s="5" customFormat="1" x14ac:dyDescent="0.25">
      <c r="A94" s="11">
        <v>43235</v>
      </c>
      <c r="B94" s="21" t="s">
        <v>15</v>
      </c>
      <c r="C94" s="21">
        <v>8</v>
      </c>
      <c r="D94" s="21"/>
      <c r="E94" s="55"/>
      <c r="F94" s="24"/>
      <c r="G94" s="11">
        <v>43266</v>
      </c>
      <c r="H94" s="7"/>
      <c r="I94" s="7"/>
      <c r="J94" s="7">
        <v>-3</v>
      </c>
      <c r="K94" s="7"/>
      <c r="L94" s="9"/>
      <c r="M94" s="11">
        <v>43296</v>
      </c>
      <c r="N94" s="56"/>
      <c r="O94" s="56"/>
      <c r="P94" s="56"/>
      <c r="Q94" s="56"/>
      <c r="R94" s="56"/>
      <c r="S94" s="40">
        <v>43327</v>
      </c>
      <c r="T94" s="27" t="s">
        <v>14</v>
      </c>
      <c r="U94" s="27">
        <v>7</v>
      </c>
      <c r="V94" s="27">
        <v>-1</v>
      </c>
      <c r="W94" s="27"/>
      <c r="X94" s="27"/>
    </row>
    <row r="95" spans="1:24" s="5" customFormat="1" x14ac:dyDescent="0.25">
      <c r="A95" s="11">
        <v>43236</v>
      </c>
      <c r="B95" s="7" t="s">
        <v>15</v>
      </c>
      <c r="C95" s="57">
        <v>8</v>
      </c>
      <c r="D95" s="7"/>
      <c r="E95" s="49"/>
      <c r="F95" s="9"/>
      <c r="G95" s="11">
        <v>43267</v>
      </c>
      <c r="H95" s="15"/>
      <c r="I95" s="15"/>
      <c r="J95" s="15"/>
      <c r="K95" s="15"/>
      <c r="L95" s="22"/>
      <c r="M95" s="11">
        <v>43297</v>
      </c>
      <c r="N95" s="21" t="s">
        <v>15</v>
      </c>
      <c r="O95" s="21">
        <v>8</v>
      </c>
      <c r="P95" s="21"/>
      <c r="Q95" s="21"/>
      <c r="R95" s="24"/>
      <c r="S95" s="19">
        <v>43328</v>
      </c>
      <c r="T95" s="9" t="s">
        <v>14</v>
      </c>
      <c r="U95" s="9">
        <v>8</v>
      </c>
      <c r="V95" s="9"/>
      <c r="W95" s="9"/>
      <c r="X95" s="9"/>
    </row>
    <row r="96" spans="1:24" s="5" customFormat="1" x14ac:dyDescent="0.25">
      <c r="A96" s="11">
        <v>43237</v>
      </c>
      <c r="B96" s="7" t="s">
        <v>15</v>
      </c>
      <c r="C96" s="7">
        <v>8</v>
      </c>
      <c r="D96" s="7"/>
      <c r="E96" s="49"/>
      <c r="F96" s="9"/>
      <c r="G96" s="11">
        <v>43268</v>
      </c>
      <c r="H96" s="15"/>
      <c r="I96" s="15"/>
      <c r="J96" s="15"/>
      <c r="K96" s="15"/>
      <c r="L96" s="22"/>
      <c r="M96" s="11">
        <v>43298</v>
      </c>
      <c r="N96" s="7" t="s">
        <v>15</v>
      </c>
      <c r="O96" s="7">
        <v>8</v>
      </c>
      <c r="P96" s="7"/>
      <c r="Q96" s="7"/>
      <c r="R96" s="9"/>
      <c r="S96" s="19">
        <v>43329</v>
      </c>
      <c r="T96" s="9"/>
      <c r="U96" s="9"/>
      <c r="V96" s="9">
        <v>-3</v>
      </c>
      <c r="W96" s="9"/>
      <c r="X96" s="9"/>
    </row>
    <row r="97" spans="1:24" s="5" customFormat="1" x14ac:dyDescent="0.25">
      <c r="A97" s="11">
        <v>43238</v>
      </c>
      <c r="B97" s="7"/>
      <c r="C97" s="7"/>
      <c r="D97" s="7">
        <v>-3</v>
      </c>
      <c r="E97" s="49"/>
      <c r="F97" s="9"/>
      <c r="G97" s="11">
        <v>43269</v>
      </c>
      <c r="H97" s="9" t="s">
        <v>13</v>
      </c>
      <c r="I97" s="9">
        <v>8</v>
      </c>
      <c r="J97" s="9"/>
      <c r="K97" s="9"/>
      <c r="L97" s="9"/>
      <c r="M97" s="11">
        <v>43299</v>
      </c>
      <c r="N97" s="7" t="s">
        <v>15</v>
      </c>
      <c r="O97" s="7">
        <v>8</v>
      </c>
      <c r="P97" s="7"/>
      <c r="Q97" s="7"/>
      <c r="R97" s="9"/>
      <c r="S97" s="19">
        <v>43330</v>
      </c>
      <c r="T97" s="22"/>
      <c r="U97" s="22"/>
      <c r="V97" s="22"/>
      <c r="W97" s="22"/>
      <c r="X97" s="22"/>
    </row>
    <row r="98" spans="1:24" s="5" customFormat="1" x14ac:dyDescent="0.25">
      <c r="A98" s="11">
        <v>43239</v>
      </c>
      <c r="B98" s="15"/>
      <c r="C98" s="15"/>
      <c r="D98" s="15"/>
      <c r="E98" s="50"/>
      <c r="F98" s="22"/>
      <c r="G98" s="11">
        <v>43270</v>
      </c>
      <c r="H98" s="7" t="s">
        <v>13</v>
      </c>
      <c r="I98" s="7">
        <v>8</v>
      </c>
      <c r="J98" s="7"/>
      <c r="K98" s="7"/>
      <c r="L98" s="9"/>
      <c r="M98" s="11">
        <v>43300</v>
      </c>
      <c r="N98" s="7" t="s">
        <v>15</v>
      </c>
      <c r="O98" s="7">
        <v>8</v>
      </c>
      <c r="P98" s="7"/>
      <c r="Q98" s="7"/>
      <c r="R98" s="9"/>
      <c r="S98" s="19">
        <v>43331</v>
      </c>
      <c r="T98" s="22"/>
      <c r="U98" s="22"/>
      <c r="V98" s="22"/>
      <c r="W98" s="22"/>
      <c r="X98" s="22"/>
    </row>
    <row r="99" spans="1:24" s="5" customFormat="1" x14ac:dyDescent="0.25">
      <c r="A99" s="11">
        <v>43240</v>
      </c>
      <c r="B99" s="58"/>
      <c r="C99" s="58"/>
      <c r="D99" s="58"/>
      <c r="E99" s="59"/>
      <c r="F99" s="56"/>
      <c r="G99" s="11">
        <v>43271</v>
      </c>
      <c r="H99" s="7" t="s">
        <v>13</v>
      </c>
      <c r="I99" s="7">
        <v>8</v>
      </c>
      <c r="J99" s="7"/>
      <c r="K99" s="7"/>
      <c r="L99" s="9"/>
      <c r="M99" s="11">
        <v>43301</v>
      </c>
      <c r="N99" s="7"/>
      <c r="O99" s="7"/>
      <c r="P99" s="7">
        <v>-3</v>
      </c>
      <c r="Q99" s="7"/>
      <c r="R99" s="9"/>
      <c r="S99" s="19">
        <v>43332</v>
      </c>
      <c r="T99" s="9" t="s">
        <v>13</v>
      </c>
      <c r="U99" s="9">
        <v>8</v>
      </c>
      <c r="V99" s="9"/>
      <c r="W99" s="9"/>
      <c r="X99" s="9"/>
    </row>
    <row r="100" spans="1:24" s="5" customFormat="1" x14ac:dyDescent="0.25">
      <c r="A100" s="11">
        <v>43241</v>
      </c>
      <c r="B100" s="9" t="s">
        <v>14</v>
      </c>
      <c r="C100" s="9">
        <v>8</v>
      </c>
      <c r="D100" s="9"/>
      <c r="E100" s="9"/>
      <c r="F100" s="9"/>
      <c r="G100" s="11">
        <v>43272</v>
      </c>
      <c r="H100" s="7" t="s">
        <v>13</v>
      </c>
      <c r="I100" s="7">
        <v>8</v>
      </c>
      <c r="J100" s="7"/>
      <c r="K100" s="7"/>
      <c r="L100" s="9"/>
      <c r="M100" s="11">
        <v>43302</v>
      </c>
      <c r="N100" s="15"/>
      <c r="O100" s="15"/>
      <c r="P100" s="15"/>
      <c r="Q100" s="15"/>
      <c r="R100" s="22"/>
      <c r="S100" s="19">
        <v>43333</v>
      </c>
      <c r="T100" s="9" t="s">
        <v>13</v>
      </c>
      <c r="U100" s="9">
        <v>8</v>
      </c>
      <c r="V100" s="9"/>
      <c r="W100" s="9"/>
      <c r="X100" s="9"/>
    </row>
    <row r="101" spans="1:24" s="5" customFormat="1" x14ac:dyDescent="0.25">
      <c r="A101" s="11">
        <v>43242</v>
      </c>
      <c r="B101" s="7" t="s">
        <v>14</v>
      </c>
      <c r="C101" s="7">
        <v>8</v>
      </c>
      <c r="D101" s="7"/>
      <c r="E101" s="49"/>
      <c r="F101" s="9"/>
      <c r="G101" s="11">
        <v>43273</v>
      </c>
      <c r="H101" s="7" t="s">
        <v>13</v>
      </c>
      <c r="I101" s="7">
        <v>9</v>
      </c>
      <c r="J101" s="7">
        <v>6</v>
      </c>
      <c r="K101" s="7"/>
      <c r="L101" s="9"/>
      <c r="M101" s="11">
        <v>43303</v>
      </c>
      <c r="N101" s="15"/>
      <c r="O101" s="15"/>
      <c r="P101" s="15"/>
      <c r="Q101" s="15"/>
      <c r="R101" s="22"/>
      <c r="S101" s="19">
        <v>43334</v>
      </c>
      <c r="T101" s="9" t="s">
        <v>13</v>
      </c>
      <c r="U101" s="9">
        <v>8</v>
      </c>
      <c r="V101" s="9"/>
      <c r="W101" s="9"/>
      <c r="X101" s="9"/>
    </row>
    <row r="102" spans="1:24" s="5" customFormat="1" x14ac:dyDescent="0.25">
      <c r="A102" s="11">
        <v>43243</v>
      </c>
      <c r="B102" s="7" t="s">
        <v>14</v>
      </c>
      <c r="C102" s="7">
        <v>8</v>
      </c>
      <c r="D102" s="7"/>
      <c r="E102" s="49"/>
      <c r="F102" s="9"/>
      <c r="G102" s="11">
        <v>43274</v>
      </c>
      <c r="H102" s="15"/>
      <c r="I102" s="15"/>
      <c r="J102" s="15"/>
      <c r="K102" s="15"/>
      <c r="L102" s="22"/>
      <c r="M102" s="11">
        <v>43304</v>
      </c>
      <c r="N102" s="9" t="s">
        <v>14</v>
      </c>
      <c r="O102" s="9">
        <v>8</v>
      </c>
      <c r="P102" s="9"/>
      <c r="Q102" s="9"/>
      <c r="R102" s="9"/>
      <c r="S102" s="19">
        <v>43335</v>
      </c>
      <c r="T102" s="9" t="s">
        <v>13</v>
      </c>
      <c r="U102" s="9">
        <v>8</v>
      </c>
      <c r="V102" s="9"/>
      <c r="W102" s="9"/>
      <c r="X102" s="9"/>
    </row>
    <row r="103" spans="1:24" s="5" customFormat="1" x14ac:dyDescent="0.25">
      <c r="A103" s="11">
        <v>43244</v>
      </c>
      <c r="B103" s="7" t="s">
        <v>14</v>
      </c>
      <c r="C103" s="7">
        <v>8</v>
      </c>
      <c r="D103" s="7"/>
      <c r="E103" s="49"/>
      <c r="F103" s="9"/>
      <c r="G103" s="25">
        <v>43275</v>
      </c>
      <c r="H103" s="15"/>
      <c r="I103" s="15"/>
      <c r="J103" s="15"/>
      <c r="K103" s="15"/>
      <c r="L103" s="22"/>
      <c r="M103" s="11">
        <v>43305</v>
      </c>
      <c r="N103" s="7" t="s">
        <v>14</v>
      </c>
      <c r="O103" s="7">
        <v>8</v>
      </c>
      <c r="P103" s="7"/>
      <c r="Q103" s="7"/>
      <c r="R103" s="9"/>
      <c r="S103" s="19">
        <v>43336</v>
      </c>
      <c r="T103" s="9" t="s">
        <v>13</v>
      </c>
      <c r="U103" s="9">
        <v>9</v>
      </c>
      <c r="V103" s="9">
        <v>6</v>
      </c>
      <c r="W103" s="9"/>
      <c r="X103" s="9"/>
    </row>
    <row r="104" spans="1:24" s="5" customFormat="1" x14ac:dyDescent="0.25">
      <c r="A104" s="11">
        <v>43245</v>
      </c>
      <c r="B104" s="21"/>
      <c r="C104" s="21"/>
      <c r="D104" s="21">
        <v>-3</v>
      </c>
      <c r="E104" s="55"/>
      <c r="F104" s="24"/>
      <c r="G104" s="11">
        <v>43276</v>
      </c>
      <c r="H104" s="9" t="s">
        <v>15</v>
      </c>
      <c r="I104" s="9">
        <v>8</v>
      </c>
      <c r="J104" s="9"/>
      <c r="K104" s="9"/>
      <c r="L104" s="9"/>
      <c r="M104" s="11">
        <v>43306</v>
      </c>
      <c r="N104" s="7" t="s">
        <v>14</v>
      </c>
      <c r="O104" s="7">
        <v>8</v>
      </c>
      <c r="P104" s="7"/>
      <c r="Q104" s="7"/>
      <c r="R104" s="9"/>
      <c r="S104" s="19">
        <v>43337</v>
      </c>
      <c r="T104" s="22"/>
      <c r="U104" s="22"/>
      <c r="V104" s="22"/>
      <c r="W104" s="22"/>
      <c r="X104" s="22"/>
    </row>
    <row r="105" spans="1:24" s="5" customFormat="1" x14ac:dyDescent="0.25">
      <c r="A105" s="11">
        <v>43246</v>
      </c>
      <c r="B105" s="15"/>
      <c r="C105" s="15"/>
      <c r="D105" s="15"/>
      <c r="E105" s="50"/>
      <c r="F105" s="22"/>
      <c r="G105" s="11">
        <v>43277</v>
      </c>
      <c r="H105" s="7" t="s">
        <v>15</v>
      </c>
      <c r="I105" s="7">
        <v>8</v>
      </c>
      <c r="J105" s="7"/>
      <c r="K105" s="7"/>
      <c r="L105" s="9"/>
      <c r="M105" s="11">
        <v>43307</v>
      </c>
      <c r="N105" s="7" t="s">
        <v>14</v>
      </c>
      <c r="O105" s="7">
        <v>8</v>
      </c>
      <c r="P105" s="7"/>
      <c r="Q105" s="7"/>
      <c r="R105" s="9"/>
      <c r="S105" s="26">
        <v>43338</v>
      </c>
      <c r="T105" s="22"/>
      <c r="U105" s="22"/>
      <c r="V105" s="22"/>
      <c r="W105" s="22"/>
      <c r="X105" s="22"/>
    </row>
    <row r="106" spans="1:24" s="5" customFormat="1" x14ac:dyDescent="0.25">
      <c r="A106" s="25">
        <v>43247</v>
      </c>
      <c r="B106" s="15"/>
      <c r="C106" s="15"/>
      <c r="D106" s="15"/>
      <c r="E106" s="50"/>
      <c r="F106" s="22"/>
      <c r="G106" s="11">
        <v>43278</v>
      </c>
      <c r="H106" s="7" t="s">
        <v>15</v>
      </c>
      <c r="I106" s="7">
        <v>8</v>
      </c>
      <c r="J106" s="7"/>
      <c r="K106" s="7"/>
      <c r="L106" s="9"/>
      <c r="M106" s="11">
        <v>43308</v>
      </c>
      <c r="N106" s="7"/>
      <c r="O106" s="7"/>
      <c r="P106" s="7">
        <v>-3</v>
      </c>
      <c r="Q106" s="7"/>
      <c r="R106" s="9"/>
      <c r="S106" s="19">
        <v>43339</v>
      </c>
      <c r="T106" s="9" t="s">
        <v>15</v>
      </c>
      <c r="U106" s="9">
        <v>8</v>
      </c>
      <c r="V106" s="9"/>
      <c r="W106" s="9"/>
      <c r="X106" s="9"/>
    </row>
    <row r="107" spans="1:24" s="5" customFormat="1" x14ac:dyDescent="0.25">
      <c r="A107" s="11">
        <v>43248</v>
      </c>
      <c r="B107" s="9" t="s">
        <v>13</v>
      </c>
      <c r="C107" s="9">
        <v>8</v>
      </c>
      <c r="D107" s="9"/>
      <c r="E107" s="9"/>
      <c r="F107" s="9"/>
      <c r="G107" s="11">
        <v>43279</v>
      </c>
      <c r="H107" s="7" t="s">
        <v>15</v>
      </c>
      <c r="I107" s="41">
        <v>8</v>
      </c>
      <c r="J107" s="7"/>
      <c r="K107" s="7"/>
      <c r="L107" s="9"/>
      <c r="M107" s="11">
        <v>43309</v>
      </c>
      <c r="N107" s="15"/>
      <c r="O107" s="15"/>
      <c r="P107" s="15"/>
      <c r="Q107" s="15"/>
      <c r="R107" s="22"/>
      <c r="S107" s="19">
        <v>43340</v>
      </c>
      <c r="T107" s="9" t="s">
        <v>15</v>
      </c>
      <c r="U107" s="9">
        <v>8</v>
      </c>
      <c r="V107" s="9"/>
      <c r="W107" s="9"/>
      <c r="X107" s="9"/>
    </row>
    <row r="108" spans="1:24" s="5" customFormat="1" x14ac:dyDescent="0.25">
      <c r="A108" s="11">
        <v>43249</v>
      </c>
      <c r="B108" s="7" t="s">
        <v>13</v>
      </c>
      <c r="C108" s="7">
        <v>8</v>
      </c>
      <c r="D108" s="7"/>
      <c r="E108" s="49"/>
      <c r="F108" s="9"/>
      <c r="G108" s="11">
        <v>43280</v>
      </c>
      <c r="H108" s="7"/>
      <c r="I108" s="7"/>
      <c r="J108" s="7">
        <v>-3</v>
      </c>
      <c r="K108" s="7"/>
      <c r="L108" s="9"/>
      <c r="M108" s="25">
        <v>43310</v>
      </c>
      <c r="N108" s="58"/>
      <c r="O108" s="58"/>
      <c r="P108" s="58"/>
      <c r="Q108" s="58"/>
      <c r="R108" s="56"/>
      <c r="S108" s="19">
        <v>43341</v>
      </c>
      <c r="T108" s="9" t="s">
        <v>15</v>
      </c>
      <c r="U108" s="9">
        <v>8</v>
      </c>
      <c r="V108" s="9"/>
      <c r="W108" s="9"/>
      <c r="X108" s="9"/>
    </row>
    <row r="109" spans="1:24" s="5" customFormat="1" x14ac:dyDescent="0.25">
      <c r="A109" s="11">
        <v>43250</v>
      </c>
      <c r="B109" s="7" t="s">
        <v>13</v>
      </c>
      <c r="C109" s="7">
        <v>8</v>
      </c>
      <c r="D109" s="7"/>
      <c r="E109" s="49"/>
      <c r="F109" s="9"/>
      <c r="G109" s="11">
        <v>43281</v>
      </c>
      <c r="H109" s="15"/>
      <c r="I109" s="15"/>
      <c r="J109" s="15"/>
      <c r="K109" s="15"/>
      <c r="L109" s="22"/>
      <c r="M109" s="11">
        <v>43311</v>
      </c>
      <c r="N109" s="9" t="s">
        <v>13</v>
      </c>
      <c r="O109" s="9">
        <v>8</v>
      </c>
      <c r="P109" s="9"/>
      <c r="Q109" s="9"/>
      <c r="R109" s="9"/>
      <c r="S109" s="19">
        <v>43342</v>
      </c>
      <c r="T109" s="9" t="s">
        <v>15</v>
      </c>
      <c r="U109" s="9">
        <v>8</v>
      </c>
      <c r="V109" s="9"/>
      <c r="W109" s="9"/>
      <c r="X109" s="9"/>
    </row>
    <row r="110" spans="1:24" s="5" customFormat="1" x14ac:dyDescent="0.25">
      <c r="A110" s="11">
        <v>43251</v>
      </c>
      <c r="B110" s="7" t="s">
        <v>13</v>
      </c>
      <c r="C110" s="9">
        <v>8</v>
      </c>
      <c r="D110" s="9"/>
      <c r="E110" s="60"/>
      <c r="F110" s="9"/>
      <c r="G110" s="11"/>
      <c r="H110" s="7"/>
      <c r="I110" s="7"/>
      <c r="J110" s="7"/>
      <c r="K110" s="7"/>
      <c r="L110" s="9"/>
      <c r="M110" s="11">
        <v>43312</v>
      </c>
      <c r="N110" s="7" t="s">
        <v>13</v>
      </c>
      <c r="O110" s="7">
        <v>8</v>
      </c>
      <c r="P110" s="7"/>
      <c r="Q110" s="7"/>
      <c r="R110" s="9"/>
      <c r="S110" s="19">
        <v>43343</v>
      </c>
      <c r="T110" s="9"/>
      <c r="U110" s="9"/>
      <c r="V110" s="9">
        <v>-3</v>
      </c>
      <c r="W110" s="9"/>
      <c r="X110" s="9"/>
    </row>
    <row r="111" spans="1:24" s="5" customFormat="1" x14ac:dyDescent="0.25">
      <c r="A111" s="34"/>
      <c r="C111" s="31">
        <f>SUM(C79:C110)-E111+F111</f>
        <v>158</v>
      </c>
      <c r="D111" s="31">
        <f>SUM(D79:D110)-E111</f>
        <v>-36.28</v>
      </c>
      <c r="E111" s="31">
        <f>SUM(E80:E110)</f>
        <v>0</v>
      </c>
      <c r="F111" s="33">
        <f>SUM(F79:F110)</f>
        <v>0</v>
      </c>
      <c r="G111" s="31"/>
      <c r="H111" s="31" t="s">
        <v>29</v>
      </c>
      <c r="I111" s="31">
        <f>SUM(I79:I110)+L111-K111</f>
        <v>146</v>
      </c>
      <c r="J111" s="31">
        <f>SUM(J79:J110)-K111</f>
        <v>-33.28</v>
      </c>
      <c r="K111" s="31">
        <f>SUM(K79:K109)</f>
        <v>0</v>
      </c>
      <c r="L111" s="33">
        <f>SUM(L79:L110)</f>
        <v>0</v>
      </c>
      <c r="M111" s="31"/>
      <c r="N111" s="31"/>
      <c r="O111" s="31">
        <f>SUM(O79:O110)-Q111+R111</f>
        <v>153</v>
      </c>
      <c r="P111" s="31">
        <f>SUM(P79:P110)-Q111</f>
        <v>-36.28</v>
      </c>
      <c r="Q111" s="31">
        <f>SUM(Q79:Q110)</f>
        <v>0</v>
      </c>
      <c r="R111" s="33">
        <f>SUM(R79:R110)</f>
        <v>0</v>
      </c>
      <c r="U111" s="5">
        <f>SUM(U79:U110)-W111+X111</f>
        <v>161</v>
      </c>
      <c r="V111" s="5">
        <f>SUM(V79:V110)-W111</f>
        <v>-34.28</v>
      </c>
      <c r="W111" s="5">
        <f>SUM(W79:W110)</f>
        <v>0</v>
      </c>
      <c r="X111" s="33">
        <f>SUM(X79:X110)</f>
        <v>0</v>
      </c>
    </row>
    <row r="112" spans="1:24" s="5" customFormat="1" x14ac:dyDescent="0.25"/>
    <row r="113" spans="1:20" s="5" customFormat="1" x14ac:dyDescent="0.25"/>
    <row r="114" spans="1:20" s="5" customFormat="1" x14ac:dyDescent="0.25">
      <c r="B114" s="134" t="s">
        <v>30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Q114" s="135" t="s">
        <v>31</v>
      </c>
      <c r="R114" s="135"/>
      <c r="S114" s="61">
        <f>SUM(C36+I36+O35+U36+C73+I73+O73+U73+C111+I111+O111+U111)</f>
        <v>1810.3</v>
      </c>
    </row>
    <row r="115" spans="1:20" s="5" customFormat="1" x14ac:dyDescent="0.25">
      <c r="Q115" s="136" t="s">
        <v>32</v>
      </c>
      <c r="R115" s="136"/>
      <c r="S115" s="62">
        <f>SUM(F36,L36,R35,X36,F73,L73,R73,X73,F111,L111,R111,X111)</f>
        <v>0</v>
      </c>
    </row>
    <row r="116" spans="1:20" s="5" customFormat="1" x14ac:dyDescent="0.25">
      <c r="B116" s="137" t="s">
        <v>33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Q116" s="131" t="s">
        <v>34</v>
      </c>
      <c r="R116" s="131"/>
      <c r="S116" s="37">
        <f>SUM(E36+Q35+W36+W73+Q73+K73+E73+E111+K111+Q111+W111+K36)</f>
        <v>-2.3000000000000007</v>
      </c>
    </row>
    <row r="117" spans="1:20" s="5" customFormat="1" x14ac:dyDescent="0.25">
      <c r="H117" s="64"/>
      <c r="J117" s="65"/>
      <c r="K117" s="64"/>
      <c r="Q117" s="131" t="s">
        <v>35</v>
      </c>
      <c r="R117" s="131"/>
      <c r="S117" s="37">
        <f>SUM(V111)</f>
        <v>-34.28</v>
      </c>
    </row>
    <row r="118" spans="1:20" s="5" customFormat="1" x14ac:dyDescent="0.25">
      <c r="P118" s="131" t="s">
        <v>36</v>
      </c>
      <c r="Q118" s="131"/>
      <c r="R118" s="131"/>
      <c r="S118" s="37">
        <f>SUM(S114:S117)</f>
        <v>1773.72</v>
      </c>
    </row>
    <row r="119" spans="1:20" s="5" customFormat="1" x14ac:dyDescent="0.25">
      <c r="A119" s="131" t="s">
        <v>64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</row>
    <row r="120" spans="1:20" s="5" customFormat="1" x14ac:dyDescent="0.2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1:20" s="5" customFormat="1" x14ac:dyDescent="0.25">
      <c r="Q121" s="9" t="s">
        <v>37</v>
      </c>
      <c r="R121" s="66" t="s">
        <v>38</v>
      </c>
      <c r="S121" s="67">
        <v>-0.22</v>
      </c>
      <c r="T121" s="68" t="s">
        <v>39</v>
      </c>
    </row>
    <row r="122" spans="1:20" s="5" customFormat="1" x14ac:dyDescent="0.25">
      <c r="M122" s="123" t="s">
        <v>40</v>
      </c>
      <c r="N122" s="123"/>
      <c r="O122" s="123"/>
      <c r="P122" s="69" t="s">
        <v>41</v>
      </c>
      <c r="Q122" s="70">
        <v>4.49</v>
      </c>
      <c r="R122" s="71">
        <f>SUM(Q122)*8</f>
        <v>35.92</v>
      </c>
      <c r="S122" s="72">
        <f>SUM(R122*0.22)</f>
        <v>7.9024000000000001</v>
      </c>
      <c r="T122" s="73">
        <f>SUM(R122-S122)</f>
        <v>28.017600000000002</v>
      </c>
    </row>
    <row r="123" spans="1:20" s="5" customFormat="1" x14ac:dyDescent="0.25">
      <c r="C123" s="132" t="s">
        <v>42</v>
      </c>
      <c r="D123" s="132"/>
      <c r="E123" s="132"/>
      <c r="F123" s="132"/>
      <c r="G123" s="74">
        <v>14</v>
      </c>
      <c r="H123" s="74">
        <f>SUM(G123)*8</f>
        <v>112</v>
      </c>
      <c r="M123" s="123" t="s">
        <v>43</v>
      </c>
      <c r="N123" s="123"/>
      <c r="O123" s="123"/>
      <c r="P123" s="69">
        <v>32</v>
      </c>
      <c r="Q123" s="70">
        <v>4.49</v>
      </c>
      <c r="R123" s="71">
        <f>SUM(P123*Q123)</f>
        <v>143.68</v>
      </c>
      <c r="S123" s="72">
        <f>SUM(R123*0.22)</f>
        <v>31.6096</v>
      </c>
      <c r="T123" s="73">
        <f>SUM(R123-S123)</f>
        <v>112.07040000000001</v>
      </c>
    </row>
    <row r="124" spans="1:20" s="5" customFormat="1" x14ac:dyDescent="0.25">
      <c r="C124" s="132" t="s">
        <v>44</v>
      </c>
      <c r="D124" s="132"/>
      <c r="E124" s="132"/>
      <c r="F124" s="133"/>
      <c r="G124" s="75" t="s">
        <v>45</v>
      </c>
      <c r="H124" s="75">
        <f>SUM(G123*8)</f>
        <v>112</v>
      </c>
      <c r="I124" s="76">
        <v>-0.22</v>
      </c>
      <c r="J124" s="75">
        <f>SUM(H124*0.22)</f>
        <v>24.64</v>
      </c>
      <c r="K124" s="75">
        <f>SUM(H124-J124)</f>
        <v>87.36</v>
      </c>
      <c r="M124" s="123" t="s">
        <v>46</v>
      </c>
      <c r="N124" s="123"/>
      <c r="O124" s="123"/>
      <c r="P124" s="77">
        <v>5</v>
      </c>
      <c r="Q124" s="78">
        <v>4.49</v>
      </c>
      <c r="R124" s="79">
        <f>SUM(P124*Q124)</f>
        <v>22.450000000000003</v>
      </c>
      <c r="S124" s="80">
        <f>SUM(R124*0.22)</f>
        <v>4.9390000000000009</v>
      </c>
      <c r="T124" s="81">
        <f>SUM(R124-S124)</f>
        <v>17.511000000000003</v>
      </c>
    </row>
    <row r="125" spans="1:20" s="5" customFormat="1" x14ac:dyDescent="0.25">
      <c r="C125" s="121" t="s">
        <v>47</v>
      </c>
      <c r="D125" s="121"/>
      <c r="E125" s="121"/>
      <c r="F125" s="122"/>
      <c r="G125" s="82" t="s">
        <v>48</v>
      </c>
      <c r="H125" s="82">
        <f>SUM(G123)</f>
        <v>14</v>
      </c>
      <c r="I125" s="83">
        <v>0.33</v>
      </c>
      <c r="J125" s="82">
        <f>SUM(H125*I125)</f>
        <v>4.62</v>
      </c>
      <c r="K125" s="71">
        <f>SUM(H125+J125)*2</f>
        <v>37.24</v>
      </c>
      <c r="M125" s="84" t="s">
        <v>49</v>
      </c>
      <c r="N125" s="85"/>
      <c r="O125" s="86"/>
      <c r="P125" s="87">
        <v>32</v>
      </c>
      <c r="Q125" s="88">
        <v>2.25</v>
      </c>
      <c r="R125" s="79">
        <f>SUM(P125*Q125)</f>
        <v>72</v>
      </c>
      <c r="S125" s="80">
        <f>SUM(R125*0.22)</f>
        <v>15.84</v>
      </c>
      <c r="T125" s="81">
        <f>SUM(R125-S125)</f>
        <v>56.16</v>
      </c>
    </row>
    <row r="126" spans="1:20" s="5" customFormat="1" x14ac:dyDescent="0.25">
      <c r="G126" s="82"/>
      <c r="H126" s="82">
        <f>SUM(G123)</f>
        <v>14</v>
      </c>
      <c r="I126" s="83">
        <v>0.5</v>
      </c>
      <c r="J126" s="82">
        <f>SUM(H126*I126)</f>
        <v>7</v>
      </c>
      <c r="K126" s="71">
        <f>SUM(H126+J126)*2</f>
        <v>42</v>
      </c>
      <c r="M126" s="89" t="s">
        <v>50</v>
      </c>
      <c r="N126" s="90"/>
      <c r="O126" s="91"/>
      <c r="P126" s="92"/>
      <c r="Q126" s="44"/>
      <c r="R126" s="93"/>
      <c r="S126" s="94"/>
      <c r="T126" s="95"/>
    </row>
    <row r="127" spans="1:20" s="5" customFormat="1" x14ac:dyDescent="0.25">
      <c r="G127" s="82"/>
      <c r="H127" s="82">
        <f>SUM(G123)</f>
        <v>14</v>
      </c>
      <c r="I127" s="83">
        <v>1</v>
      </c>
      <c r="J127" s="82">
        <f>SUM(H127*I127)</f>
        <v>14</v>
      </c>
      <c r="K127" s="71">
        <f>SUM(H127+J127)*4</f>
        <v>112</v>
      </c>
      <c r="M127" s="123" t="s">
        <v>51</v>
      </c>
      <c r="N127" s="123"/>
      <c r="O127" s="123"/>
      <c r="P127" s="9">
        <v>8</v>
      </c>
      <c r="Q127" s="96">
        <v>2.25</v>
      </c>
      <c r="R127" s="97">
        <f>SUM(P127*Q127)</f>
        <v>18</v>
      </c>
      <c r="S127" s="72">
        <f>SUM(R127*0.22)</f>
        <v>3.96</v>
      </c>
      <c r="T127" s="73">
        <f>SUM(R127-S127)</f>
        <v>14.04</v>
      </c>
    </row>
    <row r="128" spans="1:20" s="5" customFormat="1" x14ac:dyDescent="0.25">
      <c r="G128" s="98" t="s">
        <v>52</v>
      </c>
      <c r="H128" s="99"/>
      <c r="I128" s="100"/>
      <c r="J128" s="100"/>
      <c r="K128" s="72">
        <f>SUM(K125:K127)*0.22</f>
        <v>42.072800000000001</v>
      </c>
      <c r="P128" s="101"/>
    </row>
    <row r="129" spans="2:18" s="5" customFormat="1" x14ac:dyDescent="0.25">
      <c r="B129" s="102"/>
      <c r="C129" s="103" t="s">
        <v>53</v>
      </c>
      <c r="D129" s="103"/>
      <c r="E129" s="103"/>
      <c r="F129" s="104"/>
      <c r="G129" s="124" t="s">
        <v>54</v>
      </c>
      <c r="H129" s="125"/>
      <c r="I129" s="105"/>
      <c r="J129" s="105"/>
      <c r="K129" s="73">
        <f>SUM(K125:K127)-K128</f>
        <v>149.16720000000001</v>
      </c>
      <c r="M129" s="126" t="s">
        <v>55</v>
      </c>
      <c r="N129" s="126"/>
      <c r="O129" s="126"/>
      <c r="P129" s="126"/>
      <c r="Q129" s="126"/>
      <c r="R129" s="126"/>
    </row>
    <row r="130" spans="2:18" s="5" customFormat="1" x14ac:dyDescent="0.25">
      <c r="B130" s="127" t="s">
        <v>56</v>
      </c>
      <c r="C130" s="127"/>
      <c r="D130" s="127"/>
      <c r="E130" s="127"/>
      <c r="F130" s="128"/>
      <c r="G130" s="129" t="s">
        <v>57</v>
      </c>
      <c r="H130" s="130"/>
      <c r="I130" s="106">
        <f>SUM(K129)</f>
        <v>149.16720000000001</v>
      </c>
      <c r="J130" s="106">
        <f>SUM(T122+T127)</f>
        <v>42.057600000000001</v>
      </c>
      <c r="K130" s="106">
        <f>SUM(I130+J130)</f>
        <v>191.22480000000002</v>
      </c>
      <c r="L130" s="9" t="s">
        <v>39</v>
      </c>
    </row>
    <row r="131" spans="2:18" s="5" customFormat="1" x14ac:dyDescent="0.25">
      <c r="B131" s="112" t="s">
        <v>58</v>
      </c>
      <c r="C131" s="112"/>
      <c r="D131" s="112"/>
      <c r="E131" s="112"/>
      <c r="F131" s="113"/>
      <c r="G131" s="114" t="s">
        <v>59</v>
      </c>
      <c r="H131" s="115"/>
      <c r="I131" s="107">
        <f>SUM(K124+K124)</f>
        <v>174.72</v>
      </c>
      <c r="J131" s="107">
        <f>SUM(T122+T127)</f>
        <v>42.057600000000001</v>
      </c>
      <c r="K131" s="107">
        <f>SUM(I131:J131)</f>
        <v>216.77760000000001</v>
      </c>
      <c r="L131" s="9" t="s">
        <v>39</v>
      </c>
    </row>
    <row r="132" spans="2:18" s="5" customFormat="1" x14ac:dyDescent="0.25">
      <c r="B132" s="116" t="s">
        <v>60</v>
      </c>
      <c r="C132" s="116"/>
      <c r="D132" s="116"/>
      <c r="E132" s="116"/>
      <c r="F132" s="117"/>
      <c r="G132" s="118" t="s">
        <v>61</v>
      </c>
      <c r="H132" s="119"/>
      <c r="I132" s="108">
        <f>SUM(K124)</f>
        <v>87.36</v>
      </c>
      <c r="J132" s="108">
        <f>SUM(K124)</f>
        <v>87.36</v>
      </c>
      <c r="K132" s="108">
        <f>SUM(I132:J132)</f>
        <v>174.72</v>
      </c>
      <c r="L132" s="9" t="s">
        <v>39</v>
      </c>
    </row>
    <row r="133" spans="2:18" s="5" customFormat="1" x14ac:dyDescent="0.25">
      <c r="B133" s="120" t="s">
        <v>62</v>
      </c>
      <c r="C133" s="120"/>
      <c r="D133" s="120"/>
      <c r="E133" s="120"/>
      <c r="F133" s="120"/>
      <c r="G133" s="109" t="s">
        <v>63</v>
      </c>
      <c r="H133" s="110">
        <f>SUM(K124)</f>
        <v>87.36</v>
      </c>
      <c r="I133" s="27">
        <f>SUM(I132+H133)</f>
        <v>174.72</v>
      </c>
      <c r="J133" s="111">
        <f>SUM(T122+T127)</f>
        <v>42.057600000000001</v>
      </c>
      <c r="K133" s="27">
        <f>SUM(I133:J133)</f>
        <v>216.77760000000001</v>
      </c>
      <c r="L133" s="9" t="s">
        <v>39</v>
      </c>
    </row>
    <row r="134" spans="2:18" s="5" customFormat="1" x14ac:dyDescent="0.25"/>
    <row r="135" spans="2:18" s="5" customFormat="1" x14ac:dyDescent="0.25"/>
  </sheetData>
  <mergeCells count="24">
    <mergeCell ref="Q117:R117"/>
    <mergeCell ref="A119:O119"/>
    <mergeCell ref="B114:L114"/>
    <mergeCell ref="Q114:R114"/>
    <mergeCell ref="Q115:R115"/>
    <mergeCell ref="B116:L116"/>
    <mergeCell ref="Q116:R116"/>
    <mergeCell ref="P118:R118"/>
    <mergeCell ref="M122:O122"/>
    <mergeCell ref="C123:F123"/>
    <mergeCell ref="M123:O123"/>
    <mergeCell ref="C124:F124"/>
    <mergeCell ref="M124:O124"/>
    <mergeCell ref="C125:F125"/>
    <mergeCell ref="M127:O127"/>
    <mergeCell ref="G129:H129"/>
    <mergeCell ref="M129:R129"/>
    <mergeCell ref="B130:F130"/>
    <mergeCell ref="G130:H130"/>
    <mergeCell ref="B131:F131"/>
    <mergeCell ref="G131:H131"/>
    <mergeCell ref="B132:F132"/>
    <mergeCell ref="G132:H132"/>
    <mergeCell ref="B133:F13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2017-12-17T11:20:22Z</dcterms:modified>
</cp:coreProperties>
</file>