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filterPrivacy="1" defaultThemeVersion="124226"/>
  <bookViews>
    <workbookView xWindow="0" yWindow="600" windowWidth="19080" windowHeight="9885" xr2:uid="{00000000-000D-0000-FFFF-FFFF00000000}"/>
  </bookViews>
  <sheets>
    <sheet name="Recette " sheetId="2" r:id="rId1"/>
    <sheet name="Calcul matières premières" sheetId="1" r:id="rId2"/>
  </sheets>
  <definedNames>
    <definedName name="_Order1" hidden="1">255</definedName>
    <definedName name="ANOMALIE" localSheetId="0">#REF!</definedName>
    <definedName name="CAISSES">#REF!</definedName>
    <definedName name="CHGT_IMP" localSheetId="0">#REF!</definedName>
    <definedName name="CHGT_RAZ" localSheetId="0">#REF!</definedName>
    <definedName name="DECOUPES">#REF!</definedName>
    <definedName name="FM_IMP" localSheetId="0">#REF!</definedName>
    <definedName name="INTER">#REF!</definedName>
    <definedName name="PALETTE">#REF!</definedName>
    <definedName name="PLAN_IMP" localSheetId="0">#REF!</definedName>
    <definedName name="PLANL1" localSheetId="0">#REF!</definedName>
    <definedName name="PLANL2" localSheetId="0">#REF!</definedName>
    <definedName name="PLANL3" localSheetId="0">#REF!</definedName>
    <definedName name="RAZ_PLANL1" localSheetId="0">#REF!</definedName>
    <definedName name="RAZ_PLANL2" localSheetId="0">#REF!</definedName>
    <definedName name="RAZ_PLANL3" localSheetId="0">#REF!</definedName>
    <definedName name="STEF_IMP" localSheetId="0">#REF!</definedName>
    <definedName name="STEF_RAZ" localSheetId="0">#REF!</definedName>
    <definedName name="TRI_BASE" localSheetId="0">#REF!</definedName>
    <definedName name="WRAPPER">#REF!</definedName>
  </definedNames>
  <calcPr calcId="171027"/>
</workbook>
</file>

<file path=xl/calcChain.xml><?xml version="1.0" encoding="utf-8"?>
<calcChain xmlns="http://schemas.openxmlformats.org/spreadsheetml/2006/main">
  <c r="E25" i="1" l="1"/>
  <c r="E26" i="1" s="1"/>
  <c r="E14" i="1"/>
  <c r="E15" i="1" s="1"/>
  <c r="H26" i="1" l="1"/>
  <c r="C26" i="1"/>
  <c r="D26" i="1" s="1"/>
  <c r="C15" i="1"/>
  <c r="D15" i="1" s="1"/>
</calcChain>
</file>

<file path=xl/sharedStrings.xml><?xml version="1.0" encoding="utf-8"?>
<sst xmlns="http://schemas.openxmlformats.org/spreadsheetml/2006/main" count="45" uniqueCount="35">
  <si>
    <t>en Kg</t>
  </si>
  <si>
    <t>B</t>
  </si>
  <si>
    <t>D</t>
  </si>
  <si>
    <t>E</t>
  </si>
  <si>
    <t>F</t>
  </si>
  <si>
    <t>G</t>
  </si>
  <si>
    <t>H</t>
  </si>
  <si>
    <t>I</t>
  </si>
  <si>
    <t>J</t>
  </si>
  <si>
    <t>C</t>
  </si>
  <si>
    <t>DESIGNATION</t>
  </si>
  <si>
    <t xml:space="preserve">ROUGE </t>
  </si>
  <si>
    <t>BLEU</t>
  </si>
  <si>
    <t>VERT</t>
  </si>
  <si>
    <t>JAUNE</t>
  </si>
  <si>
    <t>ORANGE</t>
  </si>
  <si>
    <t>Code Matières premières</t>
  </si>
  <si>
    <t>conditionnement</t>
  </si>
  <si>
    <t>Je voudrais récupérer la quantité d'une matière première utilisé dans un code produit</t>
  </si>
  <si>
    <t xml:space="preserve">4 - rechercher la quantité correspondant au produit et à la matieres premières ( ici pour l'exemple "22,000" </t>
  </si>
  <si>
    <t>dans les cases en couleur je décris ce que je voudrais</t>
  </si>
  <si>
    <t>Explications : ils nous arrivent de devoir calculer une fin de produit par rapport à un épuisement d'une matière première</t>
  </si>
  <si>
    <t>code de fabrication</t>
  </si>
  <si>
    <t>Nom du produit</t>
  </si>
  <si>
    <t xml:space="preserve">dans l'onglet "recette" on trouve les noms des produits, le code de fabrication, le code des matières premières et les quantité de matière utilisée dans chaque recette </t>
  </si>
  <si>
    <t>1 - choisir dans le menu déroulant le "code de fabrication" du produit souhaitée</t>
  </si>
  <si>
    <t>2 - Je voudrais récupérer le "nom du produit" d'après le code du produit en "D4" ( ici pour l'exemple "Vert"</t>
  </si>
  <si>
    <t>3 - choisir le "code matières premières" de la matière à épuiser dans le menu déroulant</t>
  </si>
  <si>
    <t xml:space="preserve">Tableau </t>
  </si>
  <si>
    <t>quantité restante</t>
  </si>
  <si>
    <t>calcul  du produit pouvant être fais jusqu'à épuisement de  la matières première</t>
  </si>
  <si>
    <t>besoin de 22,000 kg pour 1000 kg</t>
  </si>
  <si>
    <t>( = 420/22,000=19,09)</t>
  </si>
  <si>
    <t>explications :</t>
  </si>
  <si>
    <t>on pourra donc produire  19,09 tonnes pour épuiser la matière première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</si>
</sst>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51"/>
      <name val="Marsfont"/>
      <family val="3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 tint="0.249977111117893"/>
      <name val="Marsfont"/>
      <family val="3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  <fill>
      <gradientFill degree="180">
        <stop position="0">
          <color theme="0"/>
        </stop>
        <stop position="1">
          <color rgb="FFF9B073"/>
        </stop>
      </gradientFill>
    </fill>
    <fill>
      <gradientFill degree="180">
        <stop position="0">
          <color theme="0"/>
        </stop>
        <stop position="1">
          <color rgb="FFECC520"/>
        </stop>
      </gradientFill>
    </fill>
    <fill>
      <gradientFill degree="180">
        <stop position="0">
          <color theme="0"/>
        </stop>
        <stop position="1">
          <color theme="5" tint="-0.25098422193060094"/>
        </stop>
      </gradientFill>
    </fill>
    <fill>
      <gradientFill degree="180">
        <stop position="0">
          <color theme="0"/>
        </stop>
        <stop position="1">
          <color theme="4" tint="0.40000610370189521"/>
        </stop>
      </gradientFill>
    </fill>
    <fill>
      <gradientFill degree="180">
        <stop position="0">
          <color theme="0"/>
        </stop>
        <stop position="1">
          <color theme="0" tint="-0.25098422193060094"/>
        </stop>
      </gradient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54">
    <xf numFmtId="0" fontId="0" fillId="0" borderId="0" xfId="0"/>
    <xf numFmtId="0" fontId="2" fillId="0" borderId="0" xfId="1" applyBorder="1"/>
    <xf numFmtId="0" fontId="2" fillId="0" borderId="0" xfId="1"/>
    <xf numFmtId="1" fontId="3" fillId="0" borderId="0" xfId="1" applyNumberFormat="1" applyFont="1" applyBorder="1" applyAlignment="1">
      <alignment horizontal="center"/>
    </xf>
    <xf numFmtId="1" fontId="3" fillId="0" borderId="0" xfId="1" applyNumberFormat="1" applyFont="1" applyAlignment="1">
      <alignment horizontal="center"/>
    </xf>
    <xf numFmtId="0" fontId="6" fillId="4" borderId="1" xfId="3" applyFont="1" applyFill="1" applyBorder="1" applyAlignment="1" applyProtection="1">
      <alignment horizontal="center"/>
    </xf>
    <xf numFmtId="0" fontId="6" fillId="4" borderId="0" xfId="3" applyFont="1" applyFill="1" applyBorder="1" applyAlignment="1" applyProtection="1">
      <alignment horizontal="center"/>
    </xf>
    <xf numFmtId="2" fontId="4" fillId="0" borderId="2" xfId="1" applyNumberFormat="1" applyFont="1" applyBorder="1" applyAlignment="1">
      <alignment horizontal="center" wrapText="1"/>
    </xf>
    <xf numFmtId="2" fontId="4" fillId="0" borderId="3" xfId="1" applyNumberFormat="1" applyFont="1" applyBorder="1" applyAlignment="1">
      <alignment horizontal="center" wrapText="1"/>
    </xf>
    <xf numFmtId="0" fontId="7" fillId="0" borderId="4" xfId="3" applyFont="1" applyFill="1" applyBorder="1" applyAlignment="1" applyProtection="1">
      <alignment horizontal="left"/>
    </xf>
    <xf numFmtId="0" fontId="4" fillId="0" borderId="5" xfId="3" applyFont="1" applyFill="1" applyBorder="1" applyAlignment="1" applyProtection="1">
      <alignment horizontal="center"/>
    </xf>
    <xf numFmtId="164" fontId="9" fillId="5" borderId="6" xfId="1" applyNumberFormat="1" applyFont="1" applyFill="1" applyBorder="1" applyAlignment="1" applyProtection="1">
      <alignment horizontal="center"/>
    </xf>
    <xf numFmtId="164" fontId="9" fillId="6" borderId="6" xfId="1" applyNumberFormat="1" applyFont="1" applyFill="1" applyBorder="1" applyAlignment="1" applyProtection="1">
      <alignment horizontal="center"/>
    </xf>
    <xf numFmtId="164" fontId="9" fillId="7" borderId="6" xfId="1" applyNumberFormat="1" applyFont="1" applyFill="1" applyBorder="1" applyAlignment="1" applyProtection="1">
      <alignment horizontal="center"/>
    </xf>
    <xf numFmtId="164" fontId="9" fillId="8" borderId="6" xfId="1" applyNumberFormat="1" applyFont="1" applyFill="1" applyBorder="1" applyAlignment="1" applyProtection="1">
      <alignment horizontal="center"/>
    </xf>
    <xf numFmtId="164" fontId="9" fillId="9" borderId="6" xfId="1" applyNumberFormat="1" applyFont="1" applyFill="1" applyBorder="1" applyAlignment="1" applyProtection="1">
      <alignment horizontal="center"/>
    </xf>
    <xf numFmtId="2" fontId="2" fillId="0" borderId="0" xfId="1" applyNumberFormat="1"/>
    <xf numFmtId="0" fontId="8" fillId="0" borderId="5" xfId="3" applyFont="1" applyFill="1" applyBorder="1" applyAlignment="1" applyProtection="1">
      <alignment horizontal="center"/>
    </xf>
    <xf numFmtId="0" fontId="0" fillId="2" borderId="0" xfId="0" applyFill="1"/>
    <xf numFmtId="0" fontId="14" fillId="0" borderId="0" xfId="0" applyFont="1"/>
    <xf numFmtId="0" fontId="0" fillId="11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4" borderId="14" xfId="3" applyFont="1" applyFill="1" applyBorder="1" applyAlignment="1" applyProtection="1">
      <alignment horizontal="center"/>
    </xf>
    <xf numFmtId="0" fontId="15" fillId="0" borderId="0" xfId="0" applyFont="1" applyAlignment="1">
      <alignment horizontal="left"/>
    </xf>
    <xf numFmtId="0" fontId="13" fillId="11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164" fontId="18" fillId="2" borderId="15" xfId="0" applyNumberFormat="1" applyFont="1" applyFill="1" applyBorder="1" applyAlignment="1">
      <alignment horizontal="center"/>
    </xf>
    <xf numFmtId="0" fontId="19" fillId="2" borderId="0" xfId="0" applyFont="1" applyFill="1"/>
    <xf numFmtId="0" fontId="19" fillId="0" borderId="0" xfId="0" applyFont="1"/>
    <xf numFmtId="0" fontId="3" fillId="3" borderId="0" xfId="1" applyFont="1" applyFill="1"/>
    <xf numFmtId="1" fontId="3" fillId="10" borderId="0" xfId="1" applyNumberFormat="1" applyFont="1" applyFill="1" applyAlignment="1">
      <alignment horizontal="center"/>
    </xf>
    <xf numFmtId="0" fontId="10" fillId="12" borderId="7" xfId="1" applyFont="1" applyFill="1" applyBorder="1" applyAlignment="1" applyProtection="1">
      <alignment horizontal="center"/>
    </xf>
    <xf numFmtId="0" fontId="10" fillId="12" borderId="8" xfId="1" applyFont="1" applyFill="1" applyBorder="1" applyAlignment="1" applyProtection="1">
      <alignment horizontal="center"/>
    </xf>
    <xf numFmtId="0" fontId="10" fillId="12" borderId="9" xfId="1" applyFont="1" applyFill="1" applyBorder="1" applyAlignment="1" applyProtection="1">
      <alignment horizontal="center"/>
    </xf>
    <xf numFmtId="1" fontId="3" fillId="13" borderId="10" xfId="1" applyNumberFormat="1" applyFont="1" applyFill="1" applyBorder="1" applyAlignment="1">
      <alignment horizontal="center" wrapText="1"/>
    </xf>
    <xf numFmtId="1" fontId="3" fillId="13" borderId="11" xfId="1" applyNumberFormat="1" applyFont="1" applyFill="1" applyBorder="1" applyAlignment="1">
      <alignment horizontal="center" wrapText="1"/>
    </xf>
    <xf numFmtId="1" fontId="3" fillId="13" borderId="12" xfId="1" applyNumberFormat="1" applyFont="1" applyFill="1" applyBorder="1" applyAlignment="1">
      <alignment horizontal="center" wrapText="1"/>
    </xf>
    <xf numFmtId="0" fontId="6" fillId="14" borderId="1" xfId="3" applyFont="1" applyFill="1" applyBorder="1" applyAlignment="1" applyProtection="1">
      <alignment horizontal="center" wrapText="1"/>
    </xf>
    <xf numFmtId="0" fontId="7" fillId="15" borderId="5" xfId="3" applyFont="1" applyFill="1" applyBorder="1" applyAlignment="1" applyProtection="1">
      <alignment horizontal="center"/>
    </xf>
    <xf numFmtId="0" fontId="20" fillId="0" borderId="1" xfId="0" applyFont="1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right"/>
    </xf>
    <xf numFmtId="0" fontId="21" fillId="11" borderId="13" xfId="3" applyFont="1" applyFill="1" applyBorder="1" applyAlignment="1" applyProtection="1">
      <alignment horizontal="center" wrapText="1"/>
    </xf>
    <xf numFmtId="2" fontId="0" fillId="0" borderId="13" xfId="0" applyNumberFormat="1" applyBorder="1" applyAlignment="1">
      <alignment horizontal="center"/>
    </xf>
    <xf numFmtId="1" fontId="4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11" fillId="11" borderId="17" xfId="1" applyNumberFormat="1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21" fillId="11" borderId="13" xfId="3" applyFont="1" applyFill="1" applyBorder="1" applyAlignment="1" applyProtection="1">
      <alignment horizontal="center" wrapText="1"/>
    </xf>
    <xf numFmtId="0" fontId="17" fillId="11" borderId="13" xfId="0" applyFont="1" applyFill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21" xfId="0" applyBorder="1"/>
  </cellXfs>
  <cellStyles count="4">
    <cellStyle name="Normal" xfId="0" builtinId="0"/>
    <cellStyle name="Normal 2" xfId="1" xr:uid="{00000000-0005-0000-0000-000001000000}"/>
    <cellStyle name="Normal 6" xfId="2" xr:uid="{00000000-0005-0000-0000-000002000000}"/>
    <cellStyle name="Normal_Sheet3" xfId="3" xr:uid="{00000000-0005-0000-0000-000003000000}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63499</xdr:colOff>
      <xdr:row>1</xdr:row>
      <xdr:rowOff>179918</xdr:rowOff>
    </xdr:from>
    <xdr:to>
      <xdr:col>9</xdr:col>
      <xdr:colOff>973666</xdr:colOff>
      <xdr:row>1</xdr:row>
      <xdr:rowOff>190500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 flipV="1">
          <a:off x="11451166" y="793751"/>
          <a:ext cx="910167" cy="10582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74083</xdr:colOff>
      <xdr:row>2</xdr:row>
      <xdr:rowOff>306917</xdr:rowOff>
    </xdr:from>
    <xdr:to>
      <xdr:col>9</xdr:col>
      <xdr:colOff>984250</xdr:colOff>
      <xdr:row>2</xdr:row>
      <xdr:rowOff>317500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1461750" y="1206500"/>
          <a:ext cx="910167" cy="10583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1619250</xdr:colOff>
      <xdr:row>12</xdr:row>
      <xdr:rowOff>85725</xdr:rowOff>
    </xdr:from>
    <xdr:to>
      <xdr:col>6</xdr:col>
      <xdr:colOff>600075</xdr:colOff>
      <xdr:row>12</xdr:row>
      <xdr:rowOff>85725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7143750" y="2000250"/>
          <a:ext cx="12287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123825</xdr:rowOff>
    </xdr:from>
    <xdr:to>
      <xdr:col>7</xdr:col>
      <xdr:colOff>9525</xdr:colOff>
      <xdr:row>13</xdr:row>
      <xdr:rowOff>123825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7753350" y="2276475"/>
          <a:ext cx="1228725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171451</xdr:colOff>
      <xdr:row>14</xdr:row>
      <xdr:rowOff>123825</xdr:rowOff>
    </xdr:from>
    <xdr:to>
      <xdr:col>1</xdr:col>
      <xdr:colOff>0</xdr:colOff>
      <xdr:row>14</xdr:row>
      <xdr:rowOff>123825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71451" y="2571750"/>
          <a:ext cx="438149" cy="0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133351</xdr:colOff>
      <xdr:row>14</xdr:row>
      <xdr:rowOff>133351</xdr:rowOff>
    </xdr:from>
    <xdr:to>
      <xdr:col>6</xdr:col>
      <xdr:colOff>581026</xdr:colOff>
      <xdr:row>15</xdr:row>
      <xdr:rowOff>114301</xdr:rowOff>
    </xdr:to>
    <xdr:cxnSp macro="">
      <xdr:nvCxnSpPr>
        <xdr:cNvPr id="8" name="Connecteur en 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rot="10800000">
          <a:off x="7886701" y="2581276"/>
          <a:ext cx="1057275" cy="219075"/>
        </a:xfrm>
        <a:prstGeom prst="bentConnector3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9">
    <tabColor rgb="FFFFFF00"/>
  </sheetPr>
  <dimension ref="A1:K13"/>
  <sheetViews>
    <sheetView showZeros="0" tabSelected="1" zoomScale="90" zoomScaleNormal="90" workbookViewId="0">
      <pane xSplit="4" topLeftCell="E1" activePane="topRight" state="frozen"/>
      <selection pane="topRight" activeCell="H11" sqref="H11"/>
    </sheetView>
  </sheetViews>
  <sheetFormatPr baseColWidth="10" defaultColWidth="9.140625" defaultRowHeight="12.75"/>
  <cols>
    <col min="1" max="1" width="2.5703125" style="2" customWidth="1"/>
    <col min="2" max="2" width="32.7109375" style="2" customWidth="1"/>
    <col min="3" max="3" width="15.5703125" style="2" customWidth="1"/>
    <col min="4" max="4" width="21.5703125" style="2" customWidth="1"/>
    <col min="5" max="9" width="19.7109375" style="16" customWidth="1"/>
    <col min="10" max="10" width="15.85546875" style="2" customWidth="1"/>
    <col min="11" max="11" width="22" style="2" customWidth="1"/>
    <col min="12" max="16384" width="9.140625" style="2"/>
  </cols>
  <sheetData>
    <row r="1" spans="1:11" ht="48" customHeight="1">
      <c r="E1" s="47"/>
      <c r="F1" s="48"/>
      <c r="G1" s="48"/>
      <c r="H1" s="48"/>
      <c r="I1" s="49"/>
    </row>
    <row r="2" spans="1:11" ht="22.5" customHeight="1">
      <c r="A2" s="1"/>
      <c r="E2" s="32" t="s">
        <v>11</v>
      </c>
      <c r="F2" s="33" t="s">
        <v>12</v>
      </c>
      <c r="G2" s="33" t="s">
        <v>13</v>
      </c>
      <c r="H2" s="33" t="s">
        <v>14</v>
      </c>
      <c r="I2" s="34" t="s">
        <v>15</v>
      </c>
      <c r="K2" s="30" t="s">
        <v>23</v>
      </c>
    </row>
    <row r="3" spans="1:11" s="4" customFormat="1" ht="36" customHeight="1" thickBot="1">
      <c r="A3" s="3"/>
      <c r="C3" s="45"/>
      <c r="D3" s="46"/>
      <c r="E3" s="35">
        <v>3849</v>
      </c>
      <c r="F3" s="36">
        <v>3850</v>
      </c>
      <c r="G3" s="36">
        <v>3860</v>
      </c>
      <c r="H3" s="36">
        <v>3858</v>
      </c>
      <c r="I3" s="37">
        <v>3867</v>
      </c>
      <c r="K3" s="31" t="s">
        <v>22</v>
      </c>
    </row>
    <row r="4" spans="1:11" ht="16.5" customHeight="1" thickTop="1">
      <c r="A4" s="1"/>
      <c r="B4" s="38" t="s">
        <v>16</v>
      </c>
      <c r="C4" s="5" t="s">
        <v>10</v>
      </c>
      <c r="D4" s="6" t="s">
        <v>17</v>
      </c>
      <c r="E4" s="7" t="s">
        <v>0</v>
      </c>
      <c r="F4" s="7" t="s">
        <v>0</v>
      </c>
      <c r="G4" s="7" t="s">
        <v>0</v>
      </c>
      <c r="H4" s="7" t="s">
        <v>0</v>
      </c>
      <c r="I4" s="8" t="s">
        <v>0</v>
      </c>
    </row>
    <row r="5" spans="1:11" ht="16.5" customHeight="1">
      <c r="A5" s="9"/>
      <c r="B5" s="39">
        <v>421</v>
      </c>
      <c r="C5" s="17" t="s">
        <v>1</v>
      </c>
      <c r="D5" s="10">
        <v>940</v>
      </c>
      <c r="E5" s="11">
        <v>1.7</v>
      </c>
      <c r="F5" s="12"/>
      <c r="G5" s="13"/>
      <c r="H5" s="14">
        <v>4.0999999999999996</v>
      </c>
      <c r="I5" s="15"/>
    </row>
    <row r="6" spans="1:11" ht="13.5" customHeight="1">
      <c r="A6" s="9"/>
      <c r="B6" s="39">
        <v>443</v>
      </c>
      <c r="C6" s="17" t="s">
        <v>9</v>
      </c>
      <c r="D6" s="10">
        <v>1000</v>
      </c>
      <c r="E6" s="11"/>
      <c r="F6" s="12">
        <v>0.50900000000000001</v>
      </c>
      <c r="G6" s="13"/>
      <c r="H6" s="14"/>
      <c r="I6" s="15">
        <v>0.90800000000000003</v>
      </c>
    </row>
    <row r="7" spans="1:11" ht="13.5" customHeight="1">
      <c r="A7" s="9"/>
      <c r="B7" s="39">
        <v>547</v>
      </c>
      <c r="C7" s="17" t="s">
        <v>2</v>
      </c>
      <c r="D7" s="10">
        <v>950</v>
      </c>
      <c r="E7" s="11">
        <v>2.7</v>
      </c>
      <c r="F7" s="12"/>
      <c r="G7" s="13">
        <v>22</v>
      </c>
      <c r="H7" s="14"/>
      <c r="I7" s="15">
        <v>3.1</v>
      </c>
    </row>
    <row r="8" spans="1:11" ht="13.5" customHeight="1">
      <c r="A8" s="9"/>
      <c r="B8" s="39">
        <v>606</v>
      </c>
      <c r="C8" s="17" t="s">
        <v>3</v>
      </c>
      <c r="D8" s="10">
        <v>20</v>
      </c>
      <c r="E8" s="11">
        <v>1.8160000000000001</v>
      </c>
      <c r="F8" s="12">
        <v>1.851</v>
      </c>
      <c r="G8" s="13"/>
      <c r="H8" s="14">
        <v>2.0880000000000001</v>
      </c>
      <c r="I8" s="15">
        <v>2.6</v>
      </c>
    </row>
    <row r="9" spans="1:11" ht="13.5" customHeight="1">
      <c r="A9" s="9"/>
      <c r="B9" s="39">
        <v>915</v>
      </c>
      <c r="C9" s="17" t="s">
        <v>4</v>
      </c>
      <c r="D9" s="10">
        <v>600</v>
      </c>
      <c r="E9" s="11">
        <v>65</v>
      </c>
      <c r="F9" s="12"/>
      <c r="G9" s="13">
        <v>7.1</v>
      </c>
      <c r="H9" s="14"/>
      <c r="I9" s="15"/>
    </row>
    <row r="10" spans="1:11" ht="13.5" customHeight="1">
      <c r="A10" s="9"/>
      <c r="B10" s="39">
        <v>967</v>
      </c>
      <c r="C10" s="17" t="s">
        <v>5</v>
      </c>
      <c r="D10" s="10">
        <v>640</v>
      </c>
      <c r="E10" s="11"/>
      <c r="F10" s="12"/>
      <c r="G10" s="13"/>
      <c r="H10" s="14"/>
      <c r="I10" s="15"/>
    </row>
    <row r="11" spans="1:11" ht="13.5" customHeight="1">
      <c r="A11" s="9"/>
      <c r="B11" s="39">
        <v>1017</v>
      </c>
      <c r="C11" s="17" t="s">
        <v>6</v>
      </c>
      <c r="D11" s="10">
        <v>1000</v>
      </c>
      <c r="E11" s="11">
        <v>0.77300000000000002</v>
      </c>
      <c r="F11" s="12">
        <v>0.52500000000000002</v>
      </c>
      <c r="G11" s="13">
        <v>0.54100000000000004</v>
      </c>
      <c r="H11" s="14">
        <v>0.56100000000000005</v>
      </c>
      <c r="I11" s="15">
        <v>3.1</v>
      </c>
    </row>
    <row r="12" spans="1:11" ht="13.5" customHeight="1">
      <c r="A12" s="9"/>
      <c r="B12" s="39">
        <v>1095</v>
      </c>
      <c r="C12" s="17" t="s">
        <v>7</v>
      </c>
      <c r="D12" s="10">
        <v>1000</v>
      </c>
      <c r="E12" s="11"/>
      <c r="F12" s="12"/>
      <c r="G12" s="13"/>
      <c r="H12" s="14"/>
      <c r="I12" s="15"/>
    </row>
    <row r="13" spans="1:11" ht="13.5" customHeight="1">
      <c r="A13" s="9"/>
      <c r="B13" s="39">
        <v>1102</v>
      </c>
      <c r="C13" s="17" t="s">
        <v>8</v>
      </c>
      <c r="D13" s="10">
        <v>625</v>
      </c>
      <c r="E13" s="11"/>
      <c r="F13" s="12">
        <v>0.42399999999999999</v>
      </c>
      <c r="G13" s="13"/>
      <c r="H13" s="14"/>
      <c r="I13" s="15">
        <v>0.75700000000000001</v>
      </c>
    </row>
  </sheetData>
  <mergeCells count="2">
    <mergeCell ref="C3:D3"/>
    <mergeCell ref="E1:I1"/>
  </mergeCells>
  <pageMargins left="0.11811023622047245" right="0.11811023622047245" top="0.19685039370078741" bottom="0.19685039370078741" header="0.11811023622047245" footer="0.1181102362204724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"/>
  <sheetViews>
    <sheetView topLeftCell="A10" workbookViewId="0">
      <selection activeCell="E32" sqref="E32"/>
    </sheetView>
  </sheetViews>
  <sheetFormatPr baseColWidth="10" defaultColWidth="9.140625" defaultRowHeight="15"/>
  <cols>
    <col min="2" max="2" width="28.5703125" customWidth="1"/>
    <col min="3" max="3" width="24.140625" customWidth="1"/>
    <col min="4" max="4" width="23.28515625" customWidth="1"/>
    <col min="5" max="5" width="21.7109375" customWidth="1"/>
    <col min="7" max="7" width="6.7109375" customWidth="1"/>
    <col min="8" max="8" width="52.140625" customWidth="1"/>
  </cols>
  <sheetData>
    <row r="2" spans="1:13" ht="21">
      <c r="C2" s="29" t="s">
        <v>18</v>
      </c>
    </row>
    <row r="3" spans="1:13" ht="21">
      <c r="C3" s="29"/>
    </row>
    <row r="4" spans="1:13" ht="18.75">
      <c r="B4" s="19" t="s">
        <v>21</v>
      </c>
      <c r="C4" s="19"/>
    </row>
    <row r="5" spans="1:13" ht="18.75">
      <c r="B5" s="19" t="s">
        <v>24</v>
      </c>
    </row>
    <row r="7" spans="1:13" ht="21">
      <c r="C7" s="28" t="s">
        <v>20</v>
      </c>
      <c r="D7" s="18"/>
      <c r="E7" s="18"/>
    </row>
    <row r="9" spans="1:13" ht="18.75">
      <c r="C9" s="19"/>
    </row>
    <row r="11" spans="1:13" ht="18.75">
      <c r="H11" s="19"/>
    </row>
    <row r="12" spans="1:13" ht="23.25">
      <c r="E12" s="24"/>
    </row>
    <row r="13" spans="1:13">
      <c r="E13" s="25">
        <v>3860</v>
      </c>
      <c r="H13" t="s">
        <v>25</v>
      </c>
    </row>
    <row r="14" spans="1:13" ht="23.25" customHeight="1">
      <c r="B14" s="22" t="s">
        <v>16</v>
      </c>
      <c r="C14" s="22" t="s">
        <v>10</v>
      </c>
      <c r="D14" s="22" t="s">
        <v>17</v>
      </c>
      <c r="E14" s="26" t="str">
        <f>INDEX('Recette '!$E$2:$I$2,MATCH('Calcul matières premières'!E13,'Recette '!$E$3:$I$3,0))</f>
        <v>VERT</v>
      </c>
      <c r="H14" s="18" t="s">
        <v>26</v>
      </c>
      <c r="I14" s="18"/>
      <c r="J14" s="18"/>
      <c r="K14" s="18"/>
      <c r="L14" s="18"/>
      <c r="M14" s="18"/>
    </row>
    <row r="15" spans="1:13" ht="18.75">
      <c r="A15" s="23">
        <v>3</v>
      </c>
      <c r="B15" s="20">
        <v>1017</v>
      </c>
      <c r="C15" s="21" t="str">
        <f>IF(B15&gt;0,VLOOKUP(B15,'Recette '!$B$5:$D$13,2,FALSE),"")</f>
        <v>H</v>
      </c>
      <c r="D15" s="21">
        <f>IF(C15&gt;0,VLOOKUP(C15,'Recette '!$C$5:$E$13,2,FALSE),"")</f>
        <v>1000</v>
      </c>
      <c r="E15" s="27">
        <f>SUMPRODUCT(('Recette '!$E$2:$I$2='Calcul matières premières'!$E14)*('Recette '!$B$5:$B$13='Calcul matières premières'!$B15)*('Recette '!$E$5:$I$13))</f>
        <v>0.54100000000000004</v>
      </c>
      <c r="H15" t="s">
        <v>27</v>
      </c>
    </row>
    <row r="16" spans="1:13">
      <c r="H16" s="18" t="s">
        <v>19</v>
      </c>
      <c r="I16" s="18"/>
      <c r="J16" s="18"/>
      <c r="K16" s="18"/>
      <c r="L16" s="18"/>
      <c r="M16" s="18"/>
    </row>
    <row r="20" spans="1:8" ht="15.75" thickBot="1"/>
    <row r="21" spans="1:8" ht="15.75" thickTop="1">
      <c r="A21" s="41"/>
      <c r="B21" s="41"/>
      <c r="C21" s="41"/>
      <c r="D21" s="41"/>
      <c r="E21" s="41"/>
      <c r="F21" s="41"/>
      <c r="G21" s="41"/>
      <c r="H21" s="41"/>
    </row>
    <row r="22" spans="1:8">
      <c r="C22" t="s">
        <v>28</v>
      </c>
    </row>
    <row r="24" spans="1:8" ht="24.75" customHeight="1">
      <c r="E24" s="40">
        <v>3860</v>
      </c>
    </row>
    <row r="25" spans="1:8" ht="32.25" customHeight="1">
      <c r="B25" s="22" t="s">
        <v>16</v>
      </c>
      <c r="C25" s="22" t="s">
        <v>10</v>
      </c>
      <c r="D25" s="22" t="s">
        <v>17</v>
      </c>
      <c r="E25" s="26" t="str">
        <f>INDEX('Recette '!$E$2:$I$2,MATCH('Calcul matières premières'!E24,'Recette '!$E$3:$I$3,0))</f>
        <v>VERT</v>
      </c>
      <c r="F25" s="50" t="s">
        <v>29</v>
      </c>
      <c r="G25" s="51"/>
      <c r="H25" s="43" t="s">
        <v>30</v>
      </c>
    </row>
    <row r="26" spans="1:8" ht="18.75">
      <c r="B26" s="20">
        <v>1017</v>
      </c>
      <c r="C26" s="21" t="str">
        <f>IF(B26&gt;0,VLOOKUP(B26,'Recette '!$B$5:$D$13,2,FALSE),"")</f>
        <v>H</v>
      </c>
      <c r="D26" s="21">
        <f>IF(C26&gt;0,VLOOKUP(C26,'Recette '!$C$5:$E$13,2,FALSE),"")</f>
        <v>1000</v>
      </c>
      <c r="E26" s="27">
        <f>SUMPRODUCT(('Recette '!$E$2:$I$2='Calcul matières premières'!$E25)*('Recette '!$B$5:$B$13='Calcul matières premières'!$B26)*('Recette '!$E$5:$I$13))</f>
        <v>0.54100000000000004</v>
      </c>
      <c r="F26" s="52">
        <v>420</v>
      </c>
      <c r="G26" s="52"/>
      <c r="H26" s="44">
        <f>F26/E26</f>
        <v>776.34011090573006</v>
      </c>
    </row>
    <row r="27" spans="1:8" ht="30" customHeight="1">
      <c r="H27" t="s">
        <v>32</v>
      </c>
    </row>
    <row r="28" spans="1:8">
      <c r="H28" t="s">
        <v>34</v>
      </c>
    </row>
    <row r="29" spans="1:8">
      <c r="D29" s="42" t="s">
        <v>33</v>
      </c>
      <c r="E29" t="s">
        <v>31</v>
      </c>
    </row>
    <row r="32" spans="1:8">
      <c r="E32" s="53"/>
    </row>
  </sheetData>
  <mergeCells count="2">
    <mergeCell ref="F25:G25"/>
    <mergeCell ref="F26:G26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'Recette '!$E$3:$I$3</xm:f>
          </x14:formula1>
          <xm:sqref>E13 E24</xm:sqref>
        </x14:dataValidation>
        <x14:dataValidation type="list" allowBlank="1" showInputMessage="1" showErrorMessage="1" xr:uid="{00000000-0002-0000-0100-000001000000}">
          <x14:formula1>
            <xm:f>'Recette '!$B$5:$B$13</xm:f>
          </x14:formula1>
          <xm:sqref>B15 B26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Recette </vt:lpstr>
      <vt:lpstr>Calcul matières premières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2017-12-28T10:01:12Z</dcterms:modified>
</cp:coreProperties>
</file>