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80" windowHeight="9450" tabRatio="500" xr2:uid="{00000000-000D-0000-FFFF-FFFF00000000}"/>
  </bookViews>
  <sheets>
    <sheet name="NOVEMBRE" sheetId="1" r:id="rId1"/>
    <sheet name="DECEMBRE" sheetId="2" r:id="rId2"/>
    <sheet name="JANVIER" sheetId="3" r:id="rId3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" l="1"/>
  <c r="I21" i="1"/>
  <c r="G22" i="1"/>
  <c r="G21" i="1"/>
  <c r="G48" i="3"/>
  <c r="F23" i="1"/>
  <c r="D5" i="1"/>
  <c r="G47" i="3"/>
  <c r="G46" i="3"/>
  <c r="G45" i="3"/>
  <c r="G44" i="3"/>
  <c r="G43" i="3"/>
  <c r="I41" i="2"/>
  <c r="D21" i="2"/>
  <c r="G21" i="2"/>
  <c r="J21" i="2"/>
  <c r="M21" i="2"/>
  <c r="P21" i="2"/>
  <c r="Q21" i="2"/>
  <c r="D22" i="2"/>
  <c r="G22" i="2"/>
  <c r="J22" i="2"/>
  <c r="P22" i="2"/>
  <c r="Q22" i="2"/>
  <c r="Q23" i="2"/>
  <c r="G37" i="2"/>
  <c r="D29" i="2"/>
  <c r="G29" i="2"/>
  <c r="J29" i="2"/>
  <c r="M29" i="2"/>
  <c r="P29" i="2"/>
  <c r="Q29" i="2"/>
  <c r="D30" i="2"/>
  <c r="G30" i="2"/>
  <c r="J30" i="2"/>
  <c r="M30" i="2"/>
  <c r="Q30" i="2"/>
  <c r="Q31" i="2"/>
  <c r="G38" i="2"/>
  <c r="G39" i="2"/>
  <c r="D5" i="2"/>
  <c r="G5" i="2"/>
  <c r="J5" i="2"/>
  <c r="M5" i="2"/>
  <c r="P5" i="2"/>
  <c r="Q5" i="2"/>
  <c r="D6" i="2"/>
  <c r="G6" i="2"/>
  <c r="J6" i="2"/>
  <c r="M6" i="2"/>
  <c r="Q6" i="2"/>
  <c r="Q7" i="2"/>
  <c r="D13" i="2"/>
  <c r="G13" i="2"/>
  <c r="J13" i="2"/>
  <c r="M13" i="2"/>
  <c r="P13" i="2"/>
  <c r="Q13" i="2"/>
  <c r="D14" i="2"/>
  <c r="G14" i="2"/>
  <c r="J14" i="2"/>
  <c r="M14" i="2"/>
  <c r="Q14" i="2"/>
  <c r="Q15" i="2"/>
  <c r="Q33" i="2"/>
  <c r="G40" i="2"/>
  <c r="G41" i="2"/>
  <c r="F41" i="2"/>
  <c r="E41" i="2"/>
  <c r="E23" i="1"/>
  <c r="E24" i="1"/>
  <c r="E42" i="2"/>
  <c r="E48" i="3"/>
  <c r="E49" i="3"/>
  <c r="I48" i="3"/>
  <c r="F48" i="3"/>
  <c r="G5" i="1"/>
  <c r="J5" i="1"/>
  <c r="M5" i="1"/>
  <c r="P5" i="1"/>
  <c r="Q5" i="1"/>
  <c r="D6" i="1"/>
  <c r="G6" i="1"/>
  <c r="J6" i="1"/>
  <c r="M6" i="1"/>
  <c r="Q6" i="1"/>
  <c r="Q7" i="1"/>
  <c r="D13" i="1"/>
  <c r="J13" i="1"/>
  <c r="M13" i="1"/>
  <c r="P13" i="1"/>
  <c r="Q13" i="1"/>
  <c r="D14" i="1"/>
  <c r="G14" i="1"/>
  <c r="J14" i="1"/>
  <c r="M14" i="1"/>
  <c r="P14" i="1"/>
  <c r="Q14" i="1"/>
  <c r="Q15" i="1"/>
  <c r="G23" i="1"/>
  <c r="I23" i="1"/>
  <c r="D5" i="3"/>
  <c r="G5" i="3"/>
  <c r="J5" i="3"/>
  <c r="M5" i="3"/>
  <c r="P5" i="3"/>
  <c r="Q5" i="3"/>
  <c r="D6" i="3"/>
  <c r="G6" i="3"/>
  <c r="J6" i="3"/>
  <c r="M6" i="3"/>
  <c r="Q6" i="3"/>
  <c r="Q7" i="3"/>
  <c r="D13" i="3"/>
  <c r="G13" i="3"/>
  <c r="J13" i="3"/>
  <c r="M13" i="3"/>
  <c r="P13" i="3"/>
  <c r="Q13" i="3"/>
  <c r="D14" i="3"/>
  <c r="J14" i="3"/>
  <c r="M14" i="3"/>
  <c r="Q14" i="3"/>
  <c r="Q15" i="3"/>
  <c r="G21" i="3"/>
  <c r="J21" i="3"/>
  <c r="M21" i="3"/>
  <c r="P21" i="3"/>
  <c r="Q21" i="3"/>
  <c r="D22" i="3"/>
  <c r="G22" i="3"/>
  <c r="J22" i="3"/>
  <c r="M22" i="3"/>
  <c r="P22" i="3"/>
  <c r="Q22" i="3"/>
  <c r="Q23" i="3"/>
  <c r="D29" i="3"/>
  <c r="G29" i="3"/>
  <c r="J29" i="3"/>
  <c r="M29" i="3"/>
  <c r="P29" i="3"/>
  <c r="Q29" i="3"/>
  <c r="D30" i="3"/>
  <c r="G30" i="3"/>
  <c r="J30" i="3"/>
  <c r="M30" i="3"/>
  <c r="Q30" i="3"/>
  <c r="Q31" i="3"/>
  <c r="D36" i="3"/>
  <c r="G36" i="3"/>
  <c r="J36" i="3"/>
  <c r="M36" i="3"/>
  <c r="P36" i="3"/>
  <c r="Q36" i="3"/>
  <c r="D37" i="3"/>
  <c r="G37" i="3"/>
  <c r="J37" i="3"/>
  <c r="M37" i="3"/>
  <c r="Q37" i="3"/>
  <c r="Q38" i="3"/>
  <c r="Q40" i="3"/>
  <c r="P38" i="3"/>
  <c r="M38" i="3"/>
  <c r="J38" i="3"/>
  <c r="G38" i="3"/>
  <c r="D38" i="3"/>
  <c r="P31" i="3"/>
  <c r="M31" i="3"/>
  <c r="J31" i="3"/>
  <c r="G31" i="3"/>
  <c r="D31" i="3"/>
  <c r="P23" i="3"/>
  <c r="M23" i="3"/>
  <c r="J23" i="3"/>
  <c r="G23" i="3"/>
  <c r="D23" i="3"/>
  <c r="P15" i="3"/>
  <c r="M15" i="3"/>
  <c r="J15" i="3"/>
  <c r="G15" i="3"/>
  <c r="D15" i="3"/>
  <c r="P7" i="3"/>
  <c r="M7" i="3"/>
  <c r="J7" i="3"/>
  <c r="G7" i="3"/>
  <c r="D7" i="3"/>
  <c r="P31" i="2"/>
  <c r="M31" i="2"/>
  <c r="J31" i="2"/>
  <c r="G31" i="2"/>
  <c r="D31" i="2"/>
  <c r="P23" i="2"/>
  <c r="M23" i="2"/>
  <c r="J23" i="2"/>
  <c r="G23" i="2"/>
  <c r="D23" i="2"/>
  <c r="P15" i="2"/>
  <c r="M15" i="2"/>
  <c r="J15" i="2"/>
  <c r="G15" i="2"/>
  <c r="D15" i="2"/>
  <c r="P7" i="2"/>
  <c r="M7" i="2"/>
  <c r="J7" i="2"/>
  <c r="G7" i="2"/>
  <c r="D7" i="2"/>
  <c r="Q17" i="1"/>
  <c r="P15" i="1"/>
  <c r="M15" i="1"/>
  <c r="J15" i="1"/>
  <c r="G15" i="1"/>
  <c r="D15" i="1"/>
  <c r="M7" i="1"/>
  <c r="J7" i="1"/>
  <c r="P7" i="1"/>
  <c r="G7" i="1"/>
  <c r="D7" i="1"/>
</calcChain>
</file>

<file path=xl/sharedStrings.xml><?xml version="1.0" encoding="utf-8"?>
<sst xmlns="http://schemas.openxmlformats.org/spreadsheetml/2006/main" count="304" uniqueCount="99">
  <si>
    <t>SEMAINE 47</t>
  </si>
  <si>
    <t>L 20</t>
  </si>
  <si>
    <t>M 21</t>
  </si>
  <si>
    <t>M 22</t>
  </si>
  <si>
    <t>J 23</t>
  </si>
  <si>
    <t>V 24</t>
  </si>
  <si>
    <t>MATIN</t>
  </si>
  <si>
    <t>APRES-MIDI</t>
  </si>
  <si>
    <t>HEURE D'ARRIVEE</t>
  </si>
  <si>
    <t>HEURE DE DEPART</t>
  </si>
  <si>
    <t>TOTAL</t>
  </si>
  <si>
    <t>TOTAL SEMAINE</t>
  </si>
  <si>
    <t>SEMAINE 48</t>
  </si>
  <si>
    <t>L 27</t>
  </si>
  <si>
    <t>M 28</t>
  </si>
  <si>
    <t>M 29</t>
  </si>
  <si>
    <t>J 30</t>
  </si>
  <si>
    <t>RELEVE D'HEURES NOVEMBRE 2017</t>
  </si>
  <si>
    <t>RELEVE D'HEURES DECEMBRE 2017</t>
  </si>
  <si>
    <t>SEMAINE 49</t>
  </si>
  <si>
    <t>SEMAINE 50</t>
  </si>
  <si>
    <t>SEMAINE 51</t>
  </si>
  <si>
    <t>SEMAINE 52</t>
  </si>
  <si>
    <t>L 04</t>
  </si>
  <si>
    <t>M 05</t>
  </si>
  <si>
    <t>M 06</t>
  </si>
  <si>
    <t>J 07</t>
  </si>
  <si>
    <t>V 08</t>
  </si>
  <si>
    <t>L 11</t>
  </si>
  <si>
    <t>M 12</t>
  </si>
  <si>
    <t>M 13</t>
  </si>
  <si>
    <t>J 14</t>
  </si>
  <si>
    <t>V 15</t>
  </si>
  <si>
    <t>L 18</t>
  </si>
  <si>
    <t>M 19</t>
  </si>
  <si>
    <t>M 20</t>
  </si>
  <si>
    <t>J 21</t>
  </si>
  <si>
    <t>V 22</t>
  </si>
  <si>
    <t>L 25</t>
  </si>
  <si>
    <t>M 26</t>
  </si>
  <si>
    <t>M 27</t>
  </si>
  <si>
    <t>J 28</t>
  </si>
  <si>
    <t>V 29</t>
  </si>
  <si>
    <t>S48</t>
  </si>
  <si>
    <t>S49</t>
  </si>
  <si>
    <t>S47</t>
  </si>
  <si>
    <t>S50</t>
  </si>
  <si>
    <t>S51</t>
  </si>
  <si>
    <t>S52</t>
  </si>
  <si>
    <t xml:space="preserve"> </t>
  </si>
  <si>
    <t>RELEVE D'HEURES JANVIER 2018</t>
  </si>
  <si>
    <t>SEMAINE 01</t>
  </si>
  <si>
    <t>L 01</t>
  </si>
  <si>
    <t>M 02</t>
  </si>
  <si>
    <t>M 03</t>
  </si>
  <si>
    <t>J 04</t>
  </si>
  <si>
    <t>V 05</t>
  </si>
  <si>
    <t>SEMAINE 02</t>
  </si>
  <si>
    <t>SEMAINE 03</t>
  </si>
  <si>
    <t>L 08</t>
  </si>
  <si>
    <t>M 09</t>
  </si>
  <si>
    <t>M 10</t>
  </si>
  <si>
    <t>J 11</t>
  </si>
  <si>
    <t>V 12</t>
  </si>
  <si>
    <t>M 16</t>
  </si>
  <si>
    <t>M 17</t>
  </si>
  <si>
    <t>J 18</t>
  </si>
  <si>
    <t>V 19</t>
  </si>
  <si>
    <t>L 15</t>
  </si>
  <si>
    <t>SEMAINE 04</t>
  </si>
  <si>
    <t>L 22</t>
  </si>
  <si>
    <t>M 23</t>
  </si>
  <si>
    <t>M 24</t>
  </si>
  <si>
    <t>J 25</t>
  </si>
  <si>
    <t>V 26</t>
  </si>
  <si>
    <t>SEMAINE 05</t>
  </si>
  <si>
    <t>L 29</t>
  </si>
  <si>
    <t>M 30</t>
  </si>
  <si>
    <t>M 31</t>
  </si>
  <si>
    <t>J 01</t>
  </si>
  <si>
    <t>V 02</t>
  </si>
  <si>
    <t>S01</t>
  </si>
  <si>
    <t>S02</t>
  </si>
  <si>
    <t>S03</t>
  </si>
  <si>
    <t>S04</t>
  </si>
  <si>
    <t>KINE</t>
  </si>
  <si>
    <t>JURISTE</t>
  </si>
  <si>
    <t>RDV ATELIER DE CHLOE</t>
  </si>
  <si>
    <t>SCINTIGRAPHIE</t>
  </si>
  <si>
    <t>TOTAL MOIS</t>
  </si>
  <si>
    <t>S05</t>
  </si>
  <si>
    <t>RTT</t>
  </si>
  <si>
    <t>NB HEURES A EFFFECTUER</t>
  </si>
  <si>
    <t>NB HEURES EFFFECTUEES</t>
  </si>
  <si>
    <t>NB HEURES SUP.</t>
  </si>
  <si>
    <t>CUMULL</t>
  </si>
  <si>
    <t>ECART</t>
  </si>
  <si>
    <t>CUMUL</t>
  </si>
  <si>
    <t>NB HEURES EFFECTUEES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</si>
</sst>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10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CCFFCC"/>
        <bgColor indexed="64"/>
      </patternFill>
    </fill>
    <fill>
      <patternFill patternType="solid">
        <fgColor rgb="FFF6C2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0" fillId="0" borderId="0" xfId="0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0" fontId="7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9" fillId="2" borderId="7" xfId="0" applyNumberFormat="1" applyFont="1" applyFill="1" applyBorder="1" applyAlignment="1">
      <alignment horizontal="center" vertical="center"/>
    </xf>
    <xf numFmtId="20" fontId="9" fillId="2" borderId="8" xfId="0" applyNumberFormat="1" applyFont="1" applyFill="1" applyBorder="1" applyAlignment="1">
      <alignment horizontal="center" vertical="center"/>
    </xf>
    <xf numFmtId="20" fontId="9" fillId="2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</cellXfs>
  <cellStyles count="5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627530</xdr:colOff>
      <xdr:row>16</xdr:row>
      <xdr:rowOff>33617</xdr:rowOff>
    </xdr:from>
    <xdr:to>
      <xdr:col>10</xdr:col>
      <xdr:colOff>33618</xdr:colOff>
      <xdr:row>17</xdr:row>
      <xdr:rowOff>100853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2D63E15-BABB-40FE-BB4B-31AD4F2C31E8}"/>
            </a:ext>
          </a:extLst>
        </xdr:cNvPr>
        <xdr:cNvSpPr txBox="1"/>
      </xdr:nvSpPr>
      <xdr:spPr>
        <a:xfrm>
          <a:off x="4415118" y="6432176"/>
          <a:ext cx="5311588" cy="504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quand on travaille</a:t>
          </a:r>
          <a:r>
            <a:rPr lang="fr-FR" sz="1100" baseline="0"/>
            <a:t> avec des heures négatives, il est preferable de passer en heures decimales (heures x 24), cela facilite les calculs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26</xdr:row>
      <xdr:rowOff>324970</xdr:rowOff>
    </xdr:from>
    <xdr:to>
      <xdr:col>2</xdr:col>
      <xdr:colOff>1210235</xdr:colOff>
      <xdr:row>30</xdr:row>
      <xdr:rowOff>0</xdr:rowOff>
    </xdr:to>
    <xdr:sp macro="" textlink="">
      <xdr:nvSpPr>
        <xdr:cNvPr id="2" name="Étoile : 10 branches 1">
          <a:extLst>
            <a:ext uri="{FF2B5EF4-FFF2-40B4-BE49-F238E27FC236}">
              <a16:creationId xmlns:a16="http://schemas.microsoft.com/office/drawing/2014/main" id="{2F97E338-7DB1-49BF-A7DA-2521196BC1AC}"/>
            </a:ext>
          </a:extLst>
        </xdr:cNvPr>
        <xdr:cNvSpPr/>
      </xdr:nvSpPr>
      <xdr:spPr>
        <a:xfrm>
          <a:off x="963706" y="10387852"/>
          <a:ext cx="2286000" cy="1423148"/>
        </a:xfrm>
        <a:prstGeom prst="star10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000" b="1">
              <a:solidFill>
                <a:srgbClr val="FF0000"/>
              </a:solidFill>
            </a:rPr>
            <a:t>FERIE </a:t>
          </a:r>
        </a:p>
        <a:p>
          <a:pPr algn="ctr"/>
          <a:r>
            <a:rPr lang="fr-FR" sz="2000" b="1">
              <a:solidFill>
                <a:srgbClr val="FF0000"/>
              </a:solidFill>
            </a:rPr>
            <a:t>NOEL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2</xdr:row>
      <xdr:rowOff>392205</xdr:rowOff>
    </xdr:from>
    <xdr:to>
      <xdr:col>2</xdr:col>
      <xdr:colOff>1154205</xdr:colOff>
      <xdr:row>6</xdr:row>
      <xdr:rowOff>11206</xdr:rowOff>
    </xdr:to>
    <xdr:sp macro="" textlink="">
      <xdr:nvSpPr>
        <xdr:cNvPr id="2" name="Étoile : 10 branches 1">
          <a:extLst>
            <a:ext uri="{FF2B5EF4-FFF2-40B4-BE49-F238E27FC236}">
              <a16:creationId xmlns:a16="http://schemas.microsoft.com/office/drawing/2014/main" id="{7A9A9DDE-4796-4392-8810-43FD67D6EFE5}"/>
            </a:ext>
          </a:extLst>
        </xdr:cNvPr>
        <xdr:cNvSpPr/>
      </xdr:nvSpPr>
      <xdr:spPr>
        <a:xfrm>
          <a:off x="907676" y="1378323"/>
          <a:ext cx="2286000" cy="1367118"/>
        </a:xfrm>
        <a:prstGeom prst="star10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800" b="1">
              <a:solidFill>
                <a:srgbClr val="FF0000"/>
              </a:solidFill>
            </a:rPr>
            <a:t>FERIE</a:t>
          </a:r>
        </a:p>
        <a:p>
          <a:pPr algn="ctr"/>
          <a:r>
            <a:rPr lang="fr-FR" sz="1800" b="1">
              <a:solidFill>
                <a:srgbClr val="FF0000"/>
              </a:solidFill>
            </a:rPr>
            <a:t>NOUVEL 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topLeftCell="B16" zoomScale="85" zoomScaleNormal="85" zoomScalePageLayoutView="85" workbookViewId="0">
      <selection activeCell="L17" sqref="L17"/>
    </sheetView>
  </sheetViews>
  <sheetFormatPr baseColWidth="10" defaultColWidth="10.875" defaultRowHeight="15.75"/>
  <cols>
    <col min="1" max="1" width="10.875" style="1"/>
    <col min="2" max="2" width="15.875" style="1" bestFit="1" customWidth="1"/>
    <col min="3" max="3" width="16.375" style="1" bestFit="1" customWidth="1"/>
    <col min="4" max="4" width="6.625" style="1" bestFit="1" customWidth="1"/>
    <col min="5" max="5" width="15.875" style="1" bestFit="1" customWidth="1"/>
    <col min="6" max="6" width="16.375" style="1" bestFit="1" customWidth="1"/>
    <col min="7" max="7" width="6.625" style="1" bestFit="1" customWidth="1"/>
    <col min="8" max="8" width="15.875" style="1" bestFit="1" customWidth="1"/>
    <col min="9" max="9" width="16.375" style="1" bestFit="1" customWidth="1"/>
    <col min="10" max="10" width="6.5" style="1" bestFit="1" customWidth="1"/>
    <col min="11" max="11" width="15.875" style="1" bestFit="1" customWidth="1"/>
    <col min="12" max="12" width="16.375" style="1" bestFit="1" customWidth="1"/>
    <col min="13" max="13" width="6.5" style="1" bestFit="1" customWidth="1"/>
    <col min="14" max="14" width="15.875" style="1" bestFit="1" customWidth="1"/>
    <col min="15" max="15" width="16.375" style="1" bestFit="1" customWidth="1"/>
    <col min="16" max="16" width="6.5" style="1" bestFit="1" customWidth="1"/>
    <col min="17" max="17" width="14.875" style="1" bestFit="1" customWidth="1"/>
    <col min="18" max="16384" width="10.875" style="1"/>
  </cols>
  <sheetData>
    <row r="1" spans="1:18" ht="44.1" customHeight="1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35.1" customHeight="1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s="2" customFormat="1" ht="35.1" customHeight="1">
      <c r="B3" s="55" t="s">
        <v>1</v>
      </c>
      <c r="C3" s="55"/>
      <c r="D3" s="55"/>
      <c r="E3" s="55" t="s">
        <v>2</v>
      </c>
      <c r="F3" s="55"/>
      <c r="G3" s="55"/>
      <c r="H3" s="55" t="s">
        <v>3</v>
      </c>
      <c r="I3" s="55"/>
      <c r="J3" s="55"/>
      <c r="K3" s="55" t="s">
        <v>4</v>
      </c>
      <c r="L3" s="55"/>
      <c r="M3" s="55"/>
      <c r="N3" s="55" t="s">
        <v>5</v>
      </c>
      <c r="O3" s="55"/>
      <c r="P3" s="55"/>
      <c r="Q3" s="59" t="s">
        <v>11</v>
      </c>
    </row>
    <row r="4" spans="1:18" s="2" customFormat="1" ht="35.1" customHeight="1"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  <c r="K4" s="3" t="s">
        <v>8</v>
      </c>
      <c r="L4" s="3" t="s">
        <v>9</v>
      </c>
      <c r="M4" s="3" t="s">
        <v>10</v>
      </c>
      <c r="N4" s="3" t="s">
        <v>8</v>
      </c>
      <c r="O4" s="3" t="s">
        <v>9</v>
      </c>
      <c r="P4" s="3" t="s">
        <v>10</v>
      </c>
      <c r="Q4" s="60"/>
    </row>
    <row r="5" spans="1:18" ht="35.1" customHeight="1">
      <c r="A5" s="2" t="s">
        <v>6</v>
      </c>
      <c r="B5" s="4">
        <v>0.33333333333333331</v>
      </c>
      <c r="C5" s="4">
        <v>0.52083333333333337</v>
      </c>
      <c r="D5" s="5">
        <f>C5-B5</f>
        <v>0.18750000000000006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0.55208333333333337</v>
      </c>
      <c r="P5" s="5">
        <f>O5-N5</f>
        <v>0.21875000000000006</v>
      </c>
      <c r="Q5" s="5">
        <f>D5+G5+J5+M5+P5</f>
        <v>0.90625000000000022</v>
      </c>
    </row>
    <row r="6" spans="1:18" ht="35.1" customHeight="1">
      <c r="A6" s="2" t="s">
        <v>7</v>
      </c>
      <c r="B6" s="4">
        <v>0.5625</v>
      </c>
      <c r="C6" s="4">
        <v>0.72916666666666663</v>
      </c>
      <c r="D6" s="5">
        <f>C6-B6</f>
        <v>0.16666666666666663</v>
      </c>
      <c r="E6" s="4">
        <v>0.54166666666666663</v>
      </c>
      <c r="F6" s="4">
        <v>0.70833333333333337</v>
      </c>
      <c r="G6" s="5">
        <f>F6-E6</f>
        <v>0.16666666666666674</v>
      </c>
      <c r="H6" s="4">
        <v>0.54166666666666663</v>
      </c>
      <c r="I6" s="4">
        <v>0.70833333333333337</v>
      </c>
      <c r="J6" s="5">
        <f>I6-H6</f>
        <v>0.16666666666666674</v>
      </c>
      <c r="K6" s="4">
        <v>0.52083333333333337</v>
      </c>
      <c r="L6" s="4">
        <v>0.70833333333333337</v>
      </c>
      <c r="M6" s="5">
        <f>L6-K6</f>
        <v>0.1875</v>
      </c>
      <c r="N6" s="7"/>
      <c r="O6" s="7"/>
      <c r="P6" s="7"/>
      <c r="Q6" s="5">
        <f>D6+G6+J6+M6+P6</f>
        <v>0.68750000000000011</v>
      </c>
    </row>
    <row r="7" spans="1:18" ht="35.1" customHeight="1">
      <c r="B7" s="10"/>
      <c r="C7" s="9"/>
      <c r="D7" s="6">
        <f>SUM(D5:D6)</f>
        <v>0.35416666666666669</v>
      </c>
      <c r="E7" s="8"/>
      <c r="F7" s="9"/>
      <c r="G7" s="6">
        <f>SUM(G5:G6)</f>
        <v>0.33333333333333343</v>
      </c>
      <c r="H7" s="8"/>
      <c r="I7" s="9"/>
      <c r="J7" s="6">
        <f>SUM(J5:J6)</f>
        <v>0.33333333333333343</v>
      </c>
      <c r="K7" s="8"/>
      <c r="L7" s="9"/>
      <c r="M7" s="6">
        <f>SUM(M5:M6)</f>
        <v>0.35416666666666669</v>
      </c>
      <c r="N7" s="8"/>
      <c r="O7" s="9"/>
      <c r="P7" s="6">
        <f>SUM(P5:P6)</f>
        <v>0.21875000000000006</v>
      </c>
      <c r="Q7" s="12">
        <f>Q5+Q6</f>
        <v>1.5937500000000004</v>
      </c>
      <c r="R7" s="13"/>
    </row>
    <row r="8" spans="1:18">
      <c r="B8" s="14"/>
      <c r="C8" s="14"/>
      <c r="D8" s="15"/>
      <c r="E8" s="14"/>
      <c r="F8" s="14"/>
      <c r="G8" s="15"/>
      <c r="H8" s="14"/>
      <c r="I8" s="14"/>
      <c r="J8" s="15"/>
      <c r="K8" s="14"/>
      <c r="L8" s="14"/>
      <c r="M8" s="15"/>
      <c r="N8" s="14"/>
      <c r="O8" s="14"/>
      <c r="P8" s="15"/>
      <c r="Q8" s="14"/>
      <c r="R8" s="16"/>
    </row>
    <row r="10" spans="1:18" ht="35.1" customHeight="1">
      <c r="B10" s="54" t="s"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8" ht="35.1" customHeight="1">
      <c r="A11" s="2"/>
      <c r="B11" s="55" t="s">
        <v>13</v>
      </c>
      <c r="C11" s="55"/>
      <c r="D11" s="55"/>
      <c r="E11" s="55" t="s">
        <v>14</v>
      </c>
      <c r="F11" s="55"/>
      <c r="G11" s="55"/>
      <c r="H11" s="55" t="s">
        <v>15</v>
      </c>
      <c r="I11" s="55"/>
      <c r="J11" s="55"/>
      <c r="K11" s="55" t="s">
        <v>16</v>
      </c>
      <c r="L11" s="55"/>
      <c r="M11" s="55"/>
      <c r="N11" s="55"/>
      <c r="O11" s="55"/>
      <c r="P11" s="55"/>
      <c r="Q11" s="59" t="s">
        <v>11</v>
      </c>
    </row>
    <row r="12" spans="1:18" ht="35.1" customHeight="1">
      <c r="A12" s="2"/>
      <c r="B12" s="3" t="s">
        <v>8</v>
      </c>
      <c r="C12" s="3" t="s">
        <v>9</v>
      </c>
      <c r="D12" s="3" t="s">
        <v>10</v>
      </c>
      <c r="E12" s="3" t="s">
        <v>8</v>
      </c>
      <c r="F12" s="3" t="s">
        <v>9</v>
      </c>
      <c r="G12" s="3" t="s">
        <v>10</v>
      </c>
      <c r="H12" s="3" t="s">
        <v>8</v>
      </c>
      <c r="I12" s="3" t="s">
        <v>9</v>
      </c>
      <c r="J12" s="3" t="s">
        <v>10</v>
      </c>
      <c r="K12" s="3" t="s">
        <v>8</v>
      </c>
      <c r="L12" s="3" t="s">
        <v>9</v>
      </c>
      <c r="M12" s="3" t="s">
        <v>10</v>
      </c>
      <c r="N12" s="3" t="s">
        <v>8</v>
      </c>
      <c r="O12" s="3" t="s">
        <v>9</v>
      </c>
      <c r="P12" s="3" t="s">
        <v>10</v>
      </c>
      <c r="Q12" s="60"/>
    </row>
    <row r="13" spans="1:18" ht="35.1" customHeight="1">
      <c r="A13" s="2" t="s">
        <v>6</v>
      </c>
      <c r="B13" s="4">
        <v>0.375</v>
      </c>
      <c r="C13" s="4">
        <v>0.52083333333333337</v>
      </c>
      <c r="D13" s="5">
        <f>C13-B13</f>
        <v>0.14583333333333337</v>
      </c>
      <c r="E13" s="56" t="s">
        <v>88</v>
      </c>
      <c r="F13" s="57"/>
      <c r="G13" s="58"/>
      <c r="H13" s="4">
        <v>0.33333333333333331</v>
      </c>
      <c r="I13" s="4">
        <v>0.52083333333333337</v>
      </c>
      <c r="J13" s="5">
        <f>I13-H13</f>
        <v>0.18750000000000006</v>
      </c>
      <c r="K13" s="4">
        <v>0.375</v>
      </c>
      <c r="L13" s="4">
        <v>0.52083333333333337</v>
      </c>
      <c r="M13" s="5">
        <f>L13-K13</f>
        <v>0.14583333333333337</v>
      </c>
      <c r="N13" s="4">
        <v>0.33333333333333331</v>
      </c>
      <c r="O13" s="4">
        <v>0.5</v>
      </c>
      <c r="P13" s="5">
        <f>O13-N13</f>
        <v>0.16666666666666669</v>
      </c>
      <c r="Q13" s="5">
        <f>D13+G13+J13+M13+P13</f>
        <v>0.64583333333333348</v>
      </c>
    </row>
    <row r="14" spans="1:18" ht="35.1" customHeight="1">
      <c r="A14" s="2" t="s">
        <v>7</v>
      </c>
      <c r="B14" s="4">
        <v>0.54166666666666663</v>
      </c>
      <c r="C14" s="4">
        <v>0.71875</v>
      </c>
      <c r="D14" s="5">
        <f>C14-B14</f>
        <v>0.17708333333333337</v>
      </c>
      <c r="E14" s="4">
        <v>0.58333333333333337</v>
      </c>
      <c r="F14" s="4">
        <v>0.72916666666666663</v>
      </c>
      <c r="G14" s="5">
        <f>F14-E14</f>
        <v>0.14583333333333326</v>
      </c>
      <c r="H14" s="4">
        <v>0.54166666666666663</v>
      </c>
      <c r="I14" s="4">
        <v>0.5625</v>
      </c>
      <c r="J14" s="5">
        <f>I14-H14</f>
        <v>2.083333333333337E-2</v>
      </c>
      <c r="K14" s="4">
        <v>0.54166666666666663</v>
      </c>
      <c r="L14" s="4">
        <v>0.70833333333333337</v>
      </c>
      <c r="M14" s="5">
        <f>L14-K14</f>
        <v>0.16666666666666674</v>
      </c>
      <c r="N14" s="4">
        <v>0.54166666666666663</v>
      </c>
      <c r="O14" s="4">
        <v>0.66666666666666663</v>
      </c>
      <c r="P14" s="5">
        <f>O14-N14</f>
        <v>0.125</v>
      </c>
      <c r="Q14" s="5">
        <f>D14+G14+J14+M14+P14</f>
        <v>0.63541666666666674</v>
      </c>
    </row>
    <row r="15" spans="1:18" ht="35.1" customHeight="1">
      <c r="B15" s="10"/>
      <c r="C15" s="9"/>
      <c r="D15" s="6">
        <f>SUM(D13:D14)</f>
        <v>0.32291666666666674</v>
      </c>
      <c r="E15" s="8"/>
      <c r="F15" s="9"/>
      <c r="G15" s="6">
        <f>SUM(G13:G14)</f>
        <v>0.14583333333333326</v>
      </c>
      <c r="H15" s="8"/>
      <c r="I15" s="9"/>
      <c r="J15" s="6">
        <f>SUM(J13:J14)</f>
        <v>0.20833333333333343</v>
      </c>
      <c r="K15" s="8"/>
      <c r="L15" s="9"/>
      <c r="M15" s="6">
        <f>SUM(M13:M14)</f>
        <v>0.31250000000000011</v>
      </c>
      <c r="N15" s="8"/>
      <c r="O15" s="9"/>
      <c r="P15" s="6">
        <f>SUM(P13:P14)</f>
        <v>0.29166666666666669</v>
      </c>
      <c r="Q15" s="12">
        <f>Q13+Q14</f>
        <v>1.2812500000000002</v>
      </c>
    </row>
    <row r="17" spans="3:17" ht="35.1" customHeight="1">
      <c r="Q17" s="11">
        <f>Q7+Q15</f>
        <v>2.8750000000000009</v>
      </c>
    </row>
    <row r="19" spans="3:17" ht="16.5" thickBot="1"/>
    <row r="20" spans="3:17" ht="32.25" thickBot="1">
      <c r="C20" s="41"/>
      <c r="D20" s="42"/>
      <c r="E20" s="33" t="s">
        <v>91</v>
      </c>
      <c r="F20" s="34" t="s">
        <v>92</v>
      </c>
      <c r="G20" s="61" t="s">
        <v>93</v>
      </c>
      <c r="H20" s="61"/>
      <c r="I20" s="61" t="s">
        <v>94</v>
      </c>
      <c r="J20" s="61"/>
      <c r="K20" s="35" t="s">
        <v>96</v>
      </c>
    </row>
    <row r="21" spans="3:17">
      <c r="C21" s="51" t="s">
        <v>45</v>
      </c>
      <c r="D21" s="52"/>
      <c r="E21" s="30">
        <v>1</v>
      </c>
      <c r="F21" s="76">
        <v>36</v>
      </c>
      <c r="G21" s="79">
        <f>Q7*24</f>
        <v>38.250000000000014</v>
      </c>
      <c r="H21" s="79"/>
      <c r="I21" s="79">
        <f>G21-F21</f>
        <v>2.2500000000000142</v>
      </c>
      <c r="J21" s="79"/>
      <c r="K21" s="29"/>
    </row>
    <row r="22" spans="3:17">
      <c r="C22" s="43" t="s">
        <v>43</v>
      </c>
      <c r="D22" s="44"/>
      <c r="E22" s="31">
        <v>1</v>
      </c>
      <c r="F22" s="76">
        <v>36</v>
      </c>
      <c r="G22" s="79">
        <f>Q15*24</f>
        <v>30.750000000000007</v>
      </c>
      <c r="H22" s="79"/>
      <c r="I22" s="79">
        <f>G22-F22</f>
        <v>-5.2499999999999929</v>
      </c>
      <c r="J22" s="79"/>
      <c r="K22" s="26"/>
    </row>
    <row r="23" spans="3:17" ht="16.5" thickBot="1">
      <c r="C23" s="49" t="s">
        <v>89</v>
      </c>
      <c r="D23" s="50"/>
      <c r="E23" s="36">
        <f>SUM(E21:E22)</f>
        <v>2</v>
      </c>
      <c r="F23" s="78">
        <f>SUM(F21:F22)</f>
        <v>72</v>
      </c>
      <c r="G23" s="80">
        <f>SUM(G21:H22)</f>
        <v>69.000000000000028</v>
      </c>
      <c r="H23" s="80"/>
      <c r="I23" s="67">
        <f>SUM(I21:I22)</f>
        <v>-2.9999999999999787</v>
      </c>
      <c r="J23" s="67"/>
      <c r="K23" s="37"/>
    </row>
    <row r="24" spans="3:17" ht="33" customHeight="1" thickBot="1">
      <c r="C24" s="75" t="s">
        <v>97</v>
      </c>
      <c r="D24" s="48"/>
      <c r="E24" s="38">
        <f>E23</f>
        <v>2</v>
      </c>
      <c r="F24" s="39"/>
      <c r="G24" s="45"/>
      <c r="H24" s="46"/>
      <c r="I24" s="45"/>
      <c r="J24" s="46"/>
      <c r="K24" s="40"/>
    </row>
  </sheetData>
  <mergeCells count="31">
    <mergeCell ref="E13:G13"/>
    <mergeCell ref="Q11:Q12"/>
    <mergeCell ref="Q3:Q4"/>
    <mergeCell ref="G20:H20"/>
    <mergeCell ref="G21:H21"/>
    <mergeCell ref="I20:J20"/>
    <mergeCell ref="I21:J21"/>
    <mergeCell ref="A1:Q1"/>
    <mergeCell ref="B2:Q2"/>
    <mergeCell ref="B10:Q10"/>
    <mergeCell ref="B11:D11"/>
    <mergeCell ref="E11:G11"/>
    <mergeCell ref="H11:J11"/>
    <mergeCell ref="K11:M11"/>
    <mergeCell ref="N11:P11"/>
    <mergeCell ref="B3:D3"/>
    <mergeCell ref="E3:G3"/>
    <mergeCell ref="H3:J3"/>
    <mergeCell ref="K3:M3"/>
    <mergeCell ref="N3:P3"/>
    <mergeCell ref="C20:D20"/>
    <mergeCell ref="C22:D22"/>
    <mergeCell ref="I24:J24"/>
    <mergeCell ref="C24:D24"/>
    <mergeCell ref="C23:D23"/>
    <mergeCell ref="C21:D21"/>
    <mergeCell ref="G22:H22"/>
    <mergeCell ref="G23:H23"/>
    <mergeCell ref="I22:J22"/>
    <mergeCell ref="I23:J23"/>
    <mergeCell ref="G24:H24"/>
  </mergeCells>
  <pageMargins left="0.75" right="0.75" top="1" bottom="1" header="0.5" footer="0.5"/>
  <pageSetup paperSize="9" orientation="portrait" horizontalDpi="4294967292" verticalDpi="4294967292" r:id="rId1"/>
  <ignoredErrors>
    <ignoredError sqref="Q6 P7" emptyCellReferenc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opLeftCell="D25" zoomScale="85" zoomScaleNormal="85" zoomScalePageLayoutView="130" workbookViewId="0">
      <selection activeCell="G37" sqref="G37:H37"/>
    </sheetView>
  </sheetViews>
  <sheetFormatPr baseColWidth="10" defaultColWidth="10.875" defaultRowHeight="15.75"/>
  <cols>
    <col min="1" max="1" width="10.875" style="1"/>
    <col min="2" max="2" width="15.875" style="1" bestFit="1" customWidth="1"/>
    <col min="3" max="3" width="16.375" style="1" bestFit="1" customWidth="1"/>
    <col min="4" max="4" width="6.625" style="1" bestFit="1" customWidth="1"/>
    <col min="5" max="5" width="15.875" style="1" bestFit="1" customWidth="1"/>
    <col min="6" max="6" width="16.375" style="1" bestFit="1" customWidth="1"/>
    <col min="7" max="7" width="6.625" style="1" bestFit="1" customWidth="1"/>
    <col min="8" max="8" width="15.875" style="1" bestFit="1" customWidth="1"/>
    <col min="9" max="9" width="16.375" style="1" bestFit="1" customWidth="1"/>
    <col min="10" max="10" width="6.5" style="1" bestFit="1" customWidth="1"/>
    <col min="11" max="11" width="15.875" style="1" bestFit="1" customWidth="1"/>
    <col min="12" max="12" width="16.375" style="1" bestFit="1" customWidth="1"/>
    <col min="13" max="13" width="6.5" style="1" bestFit="1" customWidth="1"/>
    <col min="14" max="14" width="15.875" style="1" bestFit="1" customWidth="1"/>
    <col min="15" max="15" width="16.375" style="1" bestFit="1" customWidth="1"/>
    <col min="16" max="16" width="6.5" style="1" bestFit="1" customWidth="1"/>
    <col min="17" max="17" width="14.875" style="1" bestFit="1" customWidth="1"/>
    <col min="18" max="16384" width="10.875" style="1"/>
  </cols>
  <sheetData>
    <row r="1" spans="1:17" ht="44.1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35.1" customHeight="1">
      <c r="B2" s="54" t="s">
        <v>19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35.1" customHeight="1">
      <c r="A3" s="2"/>
      <c r="B3" s="55" t="s">
        <v>23</v>
      </c>
      <c r="C3" s="55"/>
      <c r="D3" s="55"/>
      <c r="E3" s="55" t="s">
        <v>24</v>
      </c>
      <c r="F3" s="55"/>
      <c r="G3" s="55"/>
      <c r="H3" s="55" t="s">
        <v>25</v>
      </c>
      <c r="I3" s="55"/>
      <c r="J3" s="55"/>
      <c r="K3" s="55" t="s">
        <v>26</v>
      </c>
      <c r="L3" s="55"/>
      <c r="M3" s="55"/>
      <c r="N3" s="55" t="s">
        <v>27</v>
      </c>
      <c r="O3" s="55"/>
      <c r="P3" s="55"/>
      <c r="Q3" s="59" t="s">
        <v>11</v>
      </c>
    </row>
    <row r="4" spans="1:17" ht="35.1" customHeight="1">
      <c r="A4" s="2"/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  <c r="K4" s="3" t="s">
        <v>8</v>
      </c>
      <c r="L4" s="3" t="s">
        <v>9</v>
      </c>
      <c r="M4" s="3" t="s">
        <v>10</v>
      </c>
      <c r="N4" s="3" t="s">
        <v>8</v>
      </c>
      <c r="O4" s="3" t="s">
        <v>9</v>
      </c>
      <c r="P4" s="3" t="s">
        <v>10</v>
      </c>
      <c r="Q4" s="60"/>
    </row>
    <row r="5" spans="1:17" ht="35.1" customHeight="1">
      <c r="A5" s="2" t="s">
        <v>6</v>
      </c>
      <c r="B5" s="4">
        <v>0.33333333333333331</v>
      </c>
      <c r="C5" s="4">
        <v>0.5</v>
      </c>
      <c r="D5" s="5">
        <f>C5-B5</f>
        <v>0.16666666666666669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0.55208333333333337</v>
      </c>
      <c r="P5" s="5">
        <f>O5-N5</f>
        <v>0.21875000000000006</v>
      </c>
      <c r="Q5" s="5">
        <f>D5+G5+J5+M5+P5</f>
        <v>0.88541666666666674</v>
      </c>
    </row>
    <row r="6" spans="1:17" ht="35.1" customHeight="1">
      <c r="A6" s="2" t="s">
        <v>7</v>
      </c>
      <c r="B6" s="4">
        <v>0.52083333333333337</v>
      </c>
      <c r="C6" s="4">
        <v>0.70833333333333337</v>
      </c>
      <c r="D6" s="5">
        <f>C6-B6</f>
        <v>0.1875</v>
      </c>
      <c r="E6" s="4">
        <v>0.52083333333333337</v>
      </c>
      <c r="F6" s="4">
        <v>0.70833333333333337</v>
      </c>
      <c r="G6" s="5">
        <f>F6-E6</f>
        <v>0.1875</v>
      </c>
      <c r="H6" s="4">
        <v>0.52083333333333337</v>
      </c>
      <c r="I6" s="4">
        <v>0.70833333333333337</v>
      </c>
      <c r="J6" s="5">
        <f>I6-H6</f>
        <v>0.1875</v>
      </c>
      <c r="K6" s="4">
        <v>0.52083333333333337</v>
      </c>
      <c r="L6" s="4">
        <v>0.70833333333333337</v>
      </c>
      <c r="M6" s="5">
        <f>L6-K6</f>
        <v>0.1875</v>
      </c>
      <c r="N6" s="7"/>
      <c r="O6" s="7"/>
      <c r="P6" s="7"/>
      <c r="Q6" s="5">
        <f>D6+G6+J6+M6+P6</f>
        <v>0.75</v>
      </c>
    </row>
    <row r="7" spans="1:17" ht="35.1" customHeight="1">
      <c r="B7" s="10"/>
      <c r="C7" s="9"/>
      <c r="D7" s="6">
        <f>SUM(D5:D6)</f>
        <v>0.35416666666666669</v>
      </c>
      <c r="E7" s="8"/>
      <c r="F7" s="9"/>
      <c r="G7" s="6">
        <f>SUM(G5:G6)</f>
        <v>0.35416666666666669</v>
      </c>
      <c r="H7" s="8"/>
      <c r="I7" s="9"/>
      <c r="J7" s="6">
        <f>SUM(J5:J6)</f>
        <v>0.35416666666666669</v>
      </c>
      <c r="K7" s="8"/>
      <c r="L7" s="9"/>
      <c r="M7" s="6">
        <f>SUM(M5:M6)</f>
        <v>0.35416666666666669</v>
      </c>
      <c r="N7" s="8"/>
      <c r="O7" s="9"/>
      <c r="P7" s="6">
        <f>SUM(P5:P6)</f>
        <v>0.21875000000000006</v>
      </c>
      <c r="Q7" s="12">
        <f>Q5+Q6</f>
        <v>1.6354166666666667</v>
      </c>
    </row>
    <row r="10" spans="1:17" ht="35.1" customHeight="1">
      <c r="B10" s="54" t="s">
        <v>20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35.1" customHeight="1">
      <c r="A11" s="2"/>
      <c r="B11" s="68" t="s">
        <v>28</v>
      </c>
      <c r="C11" s="69"/>
      <c r="D11" s="70"/>
      <c r="E11" s="68" t="s">
        <v>29</v>
      </c>
      <c r="F11" s="69"/>
      <c r="G11" s="70"/>
      <c r="H11" s="68" t="s">
        <v>30</v>
      </c>
      <c r="I11" s="69"/>
      <c r="J11" s="70"/>
      <c r="K11" s="68" t="s">
        <v>31</v>
      </c>
      <c r="L11" s="69"/>
      <c r="M11" s="70"/>
      <c r="N11" s="68" t="s">
        <v>32</v>
      </c>
      <c r="O11" s="69"/>
      <c r="P11" s="70"/>
      <c r="Q11" s="59" t="s">
        <v>11</v>
      </c>
    </row>
    <row r="12" spans="1:17" ht="35.1" customHeight="1">
      <c r="A12" s="2"/>
      <c r="B12" s="3" t="s">
        <v>8</v>
      </c>
      <c r="C12" s="3" t="s">
        <v>9</v>
      </c>
      <c r="D12" s="3" t="s">
        <v>10</v>
      </c>
      <c r="E12" s="3" t="s">
        <v>8</v>
      </c>
      <c r="F12" s="3" t="s">
        <v>9</v>
      </c>
      <c r="G12" s="3" t="s">
        <v>10</v>
      </c>
      <c r="H12" s="3" t="s">
        <v>8</v>
      </c>
      <c r="I12" s="3" t="s">
        <v>9</v>
      </c>
      <c r="J12" s="3" t="s">
        <v>10</v>
      </c>
      <c r="K12" s="3" t="s">
        <v>8</v>
      </c>
      <c r="L12" s="3" t="s">
        <v>9</v>
      </c>
      <c r="M12" s="3" t="s">
        <v>10</v>
      </c>
      <c r="N12" s="3" t="s">
        <v>8</v>
      </c>
      <c r="O12" s="3" t="s">
        <v>9</v>
      </c>
      <c r="P12" s="3" t="s">
        <v>10</v>
      </c>
      <c r="Q12" s="60"/>
    </row>
    <row r="13" spans="1:17" ht="35.1" customHeight="1">
      <c r="A13" s="2" t="s">
        <v>6</v>
      </c>
      <c r="B13" s="4">
        <v>0.33333333333333331</v>
      </c>
      <c r="C13" s="4">
        <v>0.5</v>
      </c>
      <c r="D13" s="5">
        <f>C13-B13</f>
        <v>0.16666666666666669</v>
      </c>
      <c r="E13" s="4">
        <v>0.33333333333333331</v>
      </c>
      <c r="F13" s="4">
        <v>0.5</v>
      </c>
      <c r="G13" s="5">
        <f>F13-E13</f>
        <v>0.16666666666666669</v>
      </c>
      <c r="H13" s="4">
        <v>0.33333333333333331</v>
      </c>
      <c r="I13" s="4">
        <v>0.5</v>
      </c>
      <c r="J13" s="5">
        <f>I13-H13</f>
        <v>0.16666666666666669</v>
      </c>
      <c r="K13" s="4">
        <v>0.33333333333333331</v>
      </c>
      <c r="L13" s="4">
        <v>0.5</v>
      </c>
      <c r="M13" s="5">
        <f>L13-K13</f>
        <v>0.16666666666666669</v>
      </c>
      <c r="N13" s="4">
        <v>0.33333333333333331</v>
      </c>
      <c r="O13" s="4">
        <v>0.60416666666666663</v>
      </c>
      <c r="P13" s="5">
        <f>O13-N13</f>
        <v>0.27083333333333331</v>
      </c>
      <c r="Q13" s="5">
        <f>D13+G13+J13+M13+P13</f>
        <v>0.9375</v>
      </c>
    </row>
    <row r="14" spans="1:17" ht="35.1" customHeight="1">
      <c r="A14" s="2" t="s">
        <v>7</v>
      </c>
      <c r="B14" s="4">
        <v>0.55208333333333337</v>
      </c>
      <c r="C14" s="4">
        <v>0.70833333333333337</v>
      </c>
      <c r="D14" s="5">
        <f>C14-B14</f>
        <v>0.15625</v>
      </c>
      <c r="E14" s="4">
        <v>0.55208333333333337</v>
      </c>
      <c r="F14" s="4">
        <v>0.70833333333333337</v>
      </c>
      <c r="G14" s="5">
        <f>F14-E14</f>
        <v>0.15625</v>
      </c>
      <c r="H14" s="4">
        <v>0.55208333333333337</v>
      </c>
      <c r="I14" s="4">
        <v>0.70833333333333337</v>
      </c>
      <c r="J14" s="5">
        <f>I14-H14</f>
        <v>0.15625</v>
      </c>
      <c r="K14" s="4">
        <v>0.55208333333333337</v>
      </c>
      <c r="L14" s="4">
        <v>0.70833333333333337</v>
      </c>
      <c r="M14" s="5">
        <f>L14-K14</f>
        <v>0.15625</v>
      </c>
      <c r="N14" s="7"/>
      <c r="O14" s="7"/>
      <c r="P14" s="7"/>
      <c r="Q14" s="5">
        <f>D14+G14+J14+M14+P14</f>
        <v>0.625</v>
      </c>
    </row>
    <row r="15" spans="1:17" ht="35.1" customHeight="1">
      <c r="B15" s="10"/>
      <c r="C15" s="9"/>
      <c r="D15" s="6">
        <f>SUM(D13:D14)</f>
        <v>0.32291666666666669</v>
      </c>
      <c r="E15" s="8"/>
      <c r="F15" s="9"/>
      <c r="G15" s="6">
        <f>SUM(G13:G14)</f>
        <v>0.32291666666666669</v>
      </c>
      <c r="H15" s="8"/>
      <c r="I15" s="9"/>
      <c r="J15" s="6">
        <f>SUM(J13:J14)</f>
        <v>0.32291666666666669</v>
      </c>
      <c r="K15" s="8"/>
      <c r="L15" s="9"/>
      <c r="M15" s="6">
        <f>SUM(M13:M14)</f>
        <v>0.32291666666666669</v>
      </c>
      <c r="N15" s="8"/>
      <c r="O15" s="9"/>
      <c r="P15" s="6">
        <f>SUM(P13:P14)</f>
        <v>0.27083333333333331</v>
      </c>
      <c r="Q15" s="12">
        <f>Q13+Q14</f>
        <v>1.5625</v>
      </c>
    </row>
    <row r="18" spans="1:17" ht="35.1" customHeight="1">
      <c r="B18" s="54" t="s">
        <v>21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ht="35.1" customHeight="1">
      <c r="A19" s="2"/>
      <c r="B19" s="55" t="s">
        <v>33</v>
      </c>
      <c r="C19" s="55"/>
      <c r="D19" s="55"/>
      <c r="E19" s="55" t="s">
        <v>34</v>
      </c>
      <c r="F19" s="55"/>
      <c r="G19" s="55"/>
      <c r="H19" s="55" t="s">
        <v>35</v>
      </c>
      <c r="I19" s="55"/>
      <c r="J19" s="55"/>
      <c r="K19" s="55" t="s">
        <v>36</v>
      </c>
      <c r="L19" s="55"/>
      <c r="M19" s="55"/>
      <c r="N19" s="55" t="s">
        <v>37</v>
      </c>
      <c r="O19" s="55"/>
      <c r="P19" s="55"/>
      <c r="Q19" s="59" t="s">
        <v>11</v>
      </c>
    </row>
    <row r="20" spans="1:17" ht="35.1" customHeight="1">
      <c r="A20" s="2"/>
      <c r="B20" s="3" t="s">
        <v>8</v>
      </c>
      <c r="C20" s="3" t="s">
        <v>9</v>
      </c>
      <c r="D20" s="3" t="s">
        <v>10</v>
      </c>
      <c r="E20" s="3" t="s">
        <v>8</v>
      </c>
      <c r="F20" s="3" t="s">
        <v>9</v>
      </c>
      <c r="G20" s="3" t="s">
        <v>10</v>
      </c>
      <c r="H20" s="3" t="s">
        <v>8</v>
      </c>
      <c r="I20" s="3" t="s">
        <v>9</v>
      </c>
      <c r="J20" s="3" t="s">
        <v>10</v>
      </c>
      <c r="K20" s="3" t="s">
        <v>8</v>
      </c>
      <c r="L20" s="3" t="s">
        <v>9</v>
      </c>
      <c r="M20" s="3" t="s">
        <v>10</v>
      </c>
      <c r="N20" s="3" t="s">
        <v>8</v>
      </c>
      <c r="O20" s="3" t="s">
        <v>9</v>
      </c>
      <c r="P20" s="3" t="s">
        <v>10</v>
      </c>
      <c r="Q20" s="60"/>
    </row>
    <row r="21" spans="1:17" ht="35.1" customHeight="1">
      <c r="A21" s="2" t="s">
        <v>6</v>
      </c>
      <c r="B21" s="4">
        <v>0.33333333333333331</v>
      </c>
      <c r="C21" s="4">
        <v>0.5</v>
      </c>
      <c r="D21" s="5">
        <f>C21-B21</f>
        <v>0.16666666666666669</v>
      </c>
      <c r="E21" s="4">
        <v>0.33333333333333331</v>
      </c>
      <c r="F21" s="4">
        <v>0.5</v>
      </c>
      <c r="G21" s="5">
        <f>F21-E21</f>
        <v>0.16666666666666669</v>
      </c>
      <c r="H21" s="4">
        <v>0.33333333333333331</v>
      </c>
      <c r="I21" s="4">
        <v>0.5</v>
      </c>
      <c r="J21" s="5">
        <f>I21-H21</f>
        <v>0.16666666666666669</v>
      </c>
      <c r="K21" s="4">
        <v>0.33333333333333331</v>
      </c>
      <c r="L21" s="4">
        <v>0.54166666666666663</v>
      </c>
      <c r="M21" s="5">
        <f>L21-K21</f>
        <v>0.20833333333333331</v>
      </c>
      <c r="N21" s="4">
        <v>0.33333333333333331</v>
      </c>
      <c r="O21" s="4">
        <v>0.5</v>
      </c>
      <c r="P21" s="5">
        <f>O21-N21</f>
        <v>0.16666666666666669</v>
      </c>
      <c r="Q21" s="5">
        <f>D21+G21+J21+M21+P21</f>
        <v>0.875</v>
      </c>
    </row>
    <row r="22" spans="1:17" ht="35.1" customHeight="1">
      <c r="A22" s="2" t="s">
        <v>7</v>
      </c>
      <c r="B22" s="4">
        <v>0.55208333333333337</v>
      </c>
      <c r="C22" s="4">
        <v>0.70833333333333337</v>
      </c>
      <c r="D22" s="5">
        <f>C22-B22</f>
        <v>0.15625</v>
      </c>
      <c r="E22" s="4">
        <v>0.55208333333333337</v>
      </c>
      <c r="F22" s="4">
        <v>0.70833333333333337</v>
      </c>
      <c r="G22" s="5">
        <f>F22-E22</f>
        <v>0.15625</v>
      </c>
      <c r="H22" s="4">
        <v>0.55208333333333337</v>
      </c>
      <c r="I22" s="4">
        <v>0.70833333333333337</v>
      </c>
      <c r="J22" s="5">
        <f>I22-H22</f>
        <v>0.15625</v>
      </c>
      <c r="K22" s="56" t="s">
        <v>87</v>
      </c>
      <c r="L22" s="58"/>
      <c r="M22" s="7"/>
      <c r="N22" s="4">
        <v>0.55208333333333337</v>
      </c>
      <c r="O22" s="4">
        <v>0.70833333333333337</v>
      </c>
      <c r="P22" s="5">
        <f>O22-N22</f>
        <v>0.15625</v>
      </c>
      <c r="Q22" s="5">
        <f>D22+G22+J22+M22+P22</f>
        <v>0.625</v>
      </c>
    </row>
    <row r="23" spans="1:17" ht="35.1" customHeight="1">
      <c r="B23" s="10"/>
      <c r="C23" s="9"/>
      <c r="D23" s="6">
        <f>SUM(D21:D22)</f>
        <v>0.32291666666666669</v>
      </c>
      <c r="E23" s="8"/>
      <c r="F23" s="9"/>
      <c r="G23" s="6">
        <f>SUM(G21:G22)</f>
        <v>0.32291666666666669</v>
      </c>
      <c r="H23" s="8"/>
      <c r="I23" s="9"/>
      <c r="J23" s="6">
        <f>SUM(J21:J22)</f>
        <v>0.32291666666666669</v>
      </c>
      <c r="K23" s="8"/>
      <c r="L23" s="9"/>
      <c r="M23" s="6">
        <f>SUM(M21:M22)</f>
        <v>0.20833333333333331</v>
      </c>
      <c r="N23" s="8" t="s">
        <v>49</v>
      </c>
      <c r="O23" s="9"/>
      <c r="P23" s="6">
        <f>SUM(P21:P22)</f>
        <v>0.32291666666666669</v>
      </c>
      <c r="Q23" s="12">
        <f>Q21+Q22</f>
        <v>1.5</v>
      </c>
    </row>
    <row r="26" spans="1:17" ht="35.1" customHeight="1">
      <c r="B26" s="54" t="s">
        <v>22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35.1" customHeight="1">
      <c r="A27" s="2"/>
      <c r="B27" s="55" t="s">
        <v>38</v>
      </c>
      <c r="C27" s="55"/>
      <c r="D27" s="55"/>
      <c r="E27" s="55" t="s">
        <v>39</v>
      </c>
      <c r="F27" s="55"/>
      <c r="G27" s="55"/>
      <c r="H27" s="55" t="s">
        <v>40</v>
      </c>
      <c r="I27" s="55"/>
      <c r="J27" s="55"/>
      <c r="K27" s="55" t="s">
        <v>41</v>
      </c>
      <c r="L27" s="55"/>
      <c r="M27" s="55"/>
      <c r="N27" s="55" t="s">
        <v>42</v>
      </c>
      <c r="O27" s="55"/>
      <c r="P27" s="55"/>
      <c r="Q27" s="59" t="s">
        <v>11</v>
      </c>
    </row>
    <row r="28" spans="1:17" ht="35.1" customHeight="1">
      <c r="A28" s="2"/>
      <c r="B28" s="3" t="s">
        <v>8</v>
      </c>
      <c r="C28" s="3" t="s">
        <v>9</v>
      </c>
      <c r="D28" s="3" t="s">
        <v>10</v>
      </c>
      <c r="E28" s="3" t="s">
        <v>8</v>
      </c>
      <c r="F28" s="3" t="s">
        <v>9</v>
      </c>
      <c r="G28" s="3" t="s">
        <v>10</v>
      </c>
      <c r="H28" s="3" t="s">
        <v>8</v>
      </c>
      <c r="I28" s="3" t="s">
        <v>9</v>
      </c>
      <c r="J28" s="3" t="s">
        <v>10</v>
      </c>
      <c r="K28" s="3" t="s">
        <v>8</v>
      </c>
      <c r="L28" s="3" t="s">
        <v>9</v>
      </c>
      <c r="M28" s="3" t="s">
        <v>10</v>
      </c>
      <c r="N28" s="3" t="s">
        <v>8</v>
      </c>
      <c r="O28" s="3" t="s">
        <v>9</v>
      </c>
      <c r="P28" s="3" t="s">
        <v>10</v>
      </c>
      <c r="Q28" s="60"/>
    </row>
    <row r="29" spans="1:17" ht="35.1" customHeight="1">
      <c r="A29" s="2" t="s">
        <v>6</v>
      </c>
      <c r="B29" s="4">
        <v>0.33333333333333331</v>
      </c>
      <c r="C29" s="4">
        <v>0.5</v>
      </c>
      <c r="D29" s="5">
        <f>C29-B29</f>
        <v>0.16666666666666669</v>
      </c>
      <c r="E29" s="4">
        <v>0.33333333333333331</v>
      </c>
      <c r="F29" s="4">
        <v>0.5</v>
      </c>
      <c r="G29" s="5">
        <f>F29-E29</f>
        <v>0.16666666666666669</v>
      </c>
      <c r="H29" s="4">
        <v>0.33333333333333331</v>
      </c>
      <c r="I29" s="4">
        <v>0.5</v>
      </c>
      <c r="J29" s="5">
        <f>I29-H29</f>
        <v>0.16666666666666669</v>
      </c>
      <c r="K29" s="4">
        <v>0.33333333333333331</v>
      </c>
      <c r="L29" s="4">
        <v>0.5</v>
      </c>
      <c r="M29" s="5">
        <f>L29-K29</f>
        <v>0.16666666666666669</v>
      </c>
      <c r="N29" s="4">
        <v>0.33333333333333331</v>
      </c>
      <c r="O29" s="4">
        <v>0.54166666666666663</v>
      </c>
      <c r="P29" s="5">
        <f>O29-N29</f>
        <v>0.20833333333333331</v>
      </c>
      <c r="Q29" s="5">
        <f>D29+G29+J29+M29+P29</f>
        <v>0.875</v>
      </c>
    </row>
    <row r="30" spans="1:17" ht="35.1" customHeight="1">
      <c r="A30" s="2" t="s">
        <v>7</v>
      </c>
      <c r="B30" s="4">
        <v>0.55208333333333337</v>
      </c>
      <c r="C30" s="4">
        <v>0.70833333333333337</v>
      </c>
      <c r="D30" s="5">
        <f>C30-B30</f>
        <v>0.15625</v>
      </c>
      <c r="E30" s="4">
        <v>0.55208333333333337</v>
      </c>
      <c r="F30" s="4">
        <v>0.70833333333333337</v>
      </c>
      <c r="G30" s="5">
        <f>F30-E30</f>
        <v>0.15625</v>
      </c>
      <c r="H30" s="4">
        <v>0.55208333333333337</v>
      </c>
      <c r="I30" s="4">
        <v>0.70833333333333337</v>
      </c>
      <c r="J30" s="5">
        <f>I30-H30</f>
        <v>0.15625</v>
      </c>
      <c r="K30" s="4">
        <v>0.55208333333333337</v>
      </c>
      <c r="L30" s="4">
        <v>0.70833333333333337</v>
      </c>
      <c r="M30" s="5">
        <f>L30-K30</f>
        <v>0.15625</v>
      </c>
      <c r="N30" s="7"/>
      <c r="O30" s="7"/>
      <c r="P30" s="7"/>
      <c r="Q30" s="5">
        <f>D30+G30+J30+M30+P30</f>
        <v>0.625</v>
      </c>
    </row>
    <row r="31" spans="1:17" ht="35.1" customHeight="1">
      <c r="B31" s="10"/>
      <c r="C31" s="9"/>
      <c r="D31" s="6">
        <f>SUM(D29:D30)</f>
        <v>0.32291666666666669</v>
      </c>
      <c r="E31" s="8"/>
      <c r="F31" s="9"/>
      <c r="G31" s="6">
        <f>SUM(G29:G30)</f>
        <v>0.32291666666666669</v>
      </c>
      <c r="H31" s="8"/>
      <c r="I31" s="9"/>
      <c r="J31" s="6">
        <f>SUM(J29:J30)</f>
        <v>0.32291666666666669</v>
      </c>
      <c r="K31" s="8"/>
      <c r="L31" s="9"/>
      <c r="M31" s="6">
        <f>SUM(M29:M30)</f>
        <v>0.32291666666666669</v>
      </c>
      <c r="N31" s="8"/>
      <c r="O31" s="9"/>
      <c r="P31" s="6">
        <f>SUM(P29:P30)</f>
        <v>0.20833333333333331</v>
      </c>
      <c r="Q31" s="12">
        <f>Q29+Q30</f>
        <v>1.5</v>
      </c>
    </row>
    <row r="33" spans="3:17" ht="35.1" customHeight="1">
      <c r="Q33" s="11">
        <f>Q7+Q15+Q23+Q31</f>
        <v>6.197916666666667</v>
      </c>
    </row>
    <row r="35" spans="3:17" ht="16.5" thickBot="1"/>
    <row r="36" spans="3:17" s="24" customFormat="1" ht="36.75" customHeight="1" thickBot="1">
      <c r="C36" s="41"/>
      <c r="D36" s="42"/>
      <c r="E36" s="33" t="s">
        <v>91</v>
      </c>
      <c r="F36" s="34" t="s">
        <v>92</v>
      </c>
      <c r="G36" s="61" t="s">
        <v>98</v>
      </c>
      <c r="H36" s="61"/>
      <c r="I36" s="61" t="s">
        <v>94</v>
      </c>
      <c r="J36" s="61"/>
      <c r="K36" s="35" t="s">
        <v>96</v>
      </c>
    </row>
    <row r="37" spans="3:17">
      <c r="C37" s="51" t="s">
        <v>44</v>
      </c>
      <c r="D37" s="52"/>
      <c r="E37" s="30">
        <v>1</v>
      </c>
      <c r="F37" s="76">
        <v>36</v>
      </c>
      <c r="G37" s="62">
        <f>Q23</f>
        <v>1.5</v>
      </c>
      <c r="H37" s="62"/>
      <c r="I37" s="65">
        <v>3.15</v>
      </c>
      <c r="J37" s="65"/>
      <c r="K37" s="29"/>
    </row>
    <row r="38" spans="3:17">
      <c r="C38" s="43" t="s">
        <v>46</v>
      </c>
      <c r="D38" s="44"/>
      <c r="E38" s="31">
        <v>1</v>
      </c>
      <c r="F38" s="77">
        <v>36</v>
      </c>
      <c r="G38" s="63">
        <f>Q31</f>
        <v>1.5</v>
      </c>
      <c r="H38" s="63"/>
      <c r="I38" s="66">
        <v>2.2999999999999998</v>
      </c>
      <c r="J38" s="66"/>
      <c r="K38" s="26"/>
    </row>
    <row r="39" spans="3:17">
      <c r="C39" s="43" t="s">
        <v>47</v>
      </c>
      <c r="D39" s="44"/>
      <c r="E39" s="31">
        <v>1</v>
      </c>
      <c r="F39" s="77">
        <v>36</v>
      </c>
      <c r="G39" s="63">
        <f t="shared" ref="G39:G40" si="0">Q32</f>
        <v>0</v>
      </c>
      <c r="H39" s="63"/>
      <c r="I39" s="66">
        <v>3.3</v>
      </c>
      <c r="J39" s="66"/>
      <c r="K39" s="26"/>
    </row>
    <row r="40" spans="3:17">
      <c r="C40" s="43" t="s">
        <v>48</v>
      </c>
      <c r="D40" s="44"/>
      <c r="E40" s="31">
        <v>1</v>
      </c>
      <c r="F40" s="77">
        <v>36</v>
      </c>
      <c r="G40" s="63">
        <f t="shared" si="0"/>
        <v>6.197916666666667</v>
      </c>
      <c r="H40" s="63"/>
      <c r="I40" s="66">
        <v>4.3</v>
      </c>
      <c r="J40" s="66"/>
      <c r="K40" s="26"/>
    </row>
    <row r="41" spans="3:17" ht="16.5" thickBot="1">
      <c r="C41" s="49" t="s">
        <v>89</v>
      </c>
      <c r="D41" s="50"/>
      <c r="E41" s="36">
        <f>SUM(E37:E40)</f>
        <v>4</v>
      </c>
      <c r="F41" s="78">
        <f>SUM(F37:F40)</f>
        <v>144</v>
      </c>
      <c r="G41" s="64">
        <f>SUM(G37:H40)</f>
        <v>9.1979166666666679</v>
      </c>
      <c r="H41" s="64"/>
      <c r="I41" s="67">
        <f>SUM(I37:J40)</f>
        <v>13.05</v>
      </c>
      <c r="J41" s="67"/>
      <c r="K41" s="37"/>
    </row>
    <row r="42" spans="3:17" s="18" customFormat="1" ht="34.5" customHeight="1" thickBot="1">
      <c r="C42" s="47" t="s">
        <v>95</v>
      </c>
      <c r="D42" s="48"/>
      <c r="E42" s="38">
        <f>NOVEMBRE!E24+DECEMBRE!E41</f>
        <v>6</v>
      </c>
      <c r="F42" s="39"/>
      <c r="G42" s="45"/>
      <c r="H42" s="46"/>
      <c r="I42" s="45"/>
      <c r="J42" s="46"/>
      <c r="K42" s="40"/>
    </row>
    <row r="44" spans="3:17">
      <c r="D44" s="19"/>
    </row>
  </sheetData>
  <mergeCells count="51">
    <mergeCell ref="K22:L22"/>
    <mergeCell ref="B26:Q26"/>
    <mergeCell ref="B27:D27"/>
    <mergeCell ref="E27:G27"/>
    <mergeCell ref="H27:J27"/>
    <mergeCell ref="K27:M27"/>
    <mergeCell ref="N27:P27"/>
    <mergeCell ref="Q27:Q28"/>
    <mergeCell ref="B18:Q18"/>
    <mergeCell ref="B19:D19"/>
    <mergeCell ref="E19:G19"/>
    <mergeCell ref="H19:J19"/>
    <mergeCell ref="K19:M19"/>
    <mergeCell ref="N19:P19"/>
    <mergeCell ref="Q19:Q20"/>
    <mergeCell ref="A1:Q1"/>
    <mergeCell ref="B2:Q2"/>
    <mergeCell ref="B3:D3"/>
    <mergeCell ref="E3:G3"/>
    <mergeCell ref="H3:J3"/>
    <mergeCell ref="K3:M3"/>
    <mergeCell ref="N3:P3"/>
    <mergeCell ref="Q3:Q4"/>
    <mergeCell ref="B10:Q10"/>
    <mergeCell ref="B11:D11"/>
    <mergeCell ref="E11:G11"/>
    <mergeCell ref="H11:J11"/>
    <mergeCell ref="K11:M11"/>
    <mergeCell ref="N11:P11"/>
    <mergeCell ref="Q11:Q12"/>
    <mergeCell ref="C36:D36"/>
    <mergeCell ref="G36:H36"/>
    <mergeCell ref="I36:J36"/>
    <mergeCell ref="C37:D37"/>
    <mergeCell ref="G37:H37"/>
    <mergeCell ref="I37:J37"/>
    <mergeCell ref="C42:D42"/>
    <mergeCell ref="G42:H42"/>
    <mergeCell ref="I42:J42"/>
    <mergeCell ref="C38:D38"/>
    <mergeCell ref="G38:H38"/>
    <mergeCell ref="I38:J38"/>
    <mergeCell ref="C41:D41"/>
    <mergeCell ref="G41:H41"/>
    <mergeCell ref="I41:J41"/>
    <mergeCell ref="C39:D39"/>
    <mergeCell ref="C40:D40"/>
    <mergeCell ref="G39:H39"/>
    <mergeCell ref="G40:H40"/>
    <mergeCell ref="I39:J39"/>
    <mergeCell ref="I40:J40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topLeftCell="A37" zoomScale="85" zoomScaleNormal="85" zoomScalePageLayoutView="130" workbookViewId="0">
      <selection activeCell="E49" sqref="E49"/>
    </sheetView>
  </sheetViews>
  <sheetFormatPr baseColWidth="10" defaultColWidth="10.875" defaultRowHeight="15.75"/>
  <cols>
    <col min="1" max="1" width="10.875" style="1"/>
    <col min="2" max="2" width="15.875" style="1" customWidth="1"/>
    <col min="3" max="3" width="16.375" style="1" customWidth="1"/>
    <col min="4" max="4" width="6.625" style="1" customWidth="1"/>
    <col min="5" max="5" width="15.875" style="1" customWidth="1"/>
    <col min="6" max="6" width="16.375" style="1" customWidth="1"/>
    <col min="7" max="7" width="6.625" style="1" customWidth="1"/>
    <col min="8" max="8" width="15.875" style="1" customWidth="1"/>
    <col min="9" max="9" width="16.375" style="1" customWidth="1"/>
    <col min="10" max="10" width="6.5" style="1" customWidth="1"/>
    <col min="11" max="11" width="15.875" style="1" customWidth="1"/>
    <col min="12" max="12" width="16.375" style="1" customWidth="1"/>
    <col min="13" max="13" width="6.5" style="1" customWidth="1"/>
    <col min="14" max="14" width="15.875" style="1" customWidth="1"/>
    <col min="15" max="15" width="16.375" style="1" customWidth="1"/>
    <col min="16" max="16" width="6.5" style="1" customWidth="1"/>
    <col min="17" max="17" width="14.875" style="1" customWidth="1"/>
    <col min="18" max="16384" width="10.875" style="1"/>
  </cols>
  <sheetData>
    <row r="1" spans="1:17" ht="44.1" customHeight="1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35.1" customHeight="1">
      <c r="B2" s="54" t="s">
        <v>51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35.1" customHeight="1">
      <c r="A3" s="2"/>
      <c r="B3" s="55" t="s">
        <v>52</v>
      </c>
      <c r="C3" s="55"/>
      <c r="D3" s="55"/>
      <c r="E3" s="55" t="s">
        <v>53</v>
      </c>
      <c r="F3" s="55"/>
      <c r="G3" s="55"/>
      <c r="H3" s="55" t="s">
        <v>54</v>
      </c>
      <c r="I3" s="55"/>
      <c r="J3" s="55"/>
      <c r="K3" s="55" t="s">
        <v>55</v>
      </c>
      <c r="L3" s="55"/>
      <c r="M3" s="55"/>
      <c r="N3" s="55" t="s">
        <v>56</v>
      </c>
      <c r="O3" s="55"/>
      <c r="P3" s="55"/>
      <c r="Q3" s="59" t="s">
        <v>11</v>
      </c>
    </row>
    <row r="4" spans="1:17" ht="35.1" customHeight="1">
      <c r="A4" s="2"/>
      <c r="B4" s="17" t="s">
        <v>8</v>
      </c>
      <c r="C4" s="17" t="s">
        <v>9</v>
      </c>
      <c r="D4" s="17" t="s">
        <v>10</v>
      </c>
      <c r="E4" s="17" t="s">
        <v>8</v>
      </c>
      <c r="F4" s="17" t="s">
        <v>9</v>
      </c>
      <c r="G4" s="17" t="s">
        <v>10</v>
      </c>
      <c r="H4" s="17" t="s">
        <v>8</v>
      </c>
      <c r="I4" s="17" t="s">
        <v>9</v>
      </c>
      <c r="J4" s="17" t="s">
        <v>10</v>
      </c>
      <c r="K4" s="17" t="s">
        <v>8</v>
      </c>
      <c r="L4" s="17" t="s">
        <v>9</v>
      </c>
      <c r="M4" s="17" t="s">
        <v>10</v>
      </c>
      <c r="N4" s="17" t="s">
        <v>8</v>
      </c>
      <c r="O4" s="17" t="s">
        <v>9</v>
      </c>
      <c r="P4" s="17" t="s">
        <v>10</v>
      </c>
      <c r="Q4" s="60"/>
    </row>
    <row r="5" spans="1:17" ht="35.1" customHeight="1">
      <c r="A5" s="2" t="s">
        <v>6</v>
      </c>
      <c r="B5" s="4">
        <v>0.33333333333333331</v>
      </c>
      <c r="C5" s="4">
        <v>0.5</v>
      </c>
      <c r="D5" s="5">
        <f>C5-B5</f>
        <v>0.16666666666666669</v>
      </c>
      <c r="E5" s="4">
        <v>0.33333333333333331</v>
      </c>
      <c r="F5" s="4">
        <v>0.5</v>
      </c>
      <c r="G5" s="5">
        <f>F5-E5</f>
        <v>0.16666666666666669</v>
      </c>
      <c r="H5" s="4">
        <v>0.33333333333333331</v>
      </c>
      <c r="I5" s="4">
        <v>0.5</v>
      </c>
      <c r="J5" s="5">
        <f>I5-H5</f>
        <v>0.16666666666666669</v>
      </c>
      <c r="K5" s="4">
        <v>0.33333333333333331</v>
      </c>
      <c r="L5" s="4">
        <v>0.5</v>
      </c>
      <c r="M5" s="5">
        <f>L5-K5</f>
        <v>0.16666666666666669</v>
      </c>
      <c r="N5" s="4">
        <v>0.33333333333333331</v>
      </c>
      <c r="O5" s="4">
        <v>0.54166666666666663</v>
      </c>
      <c r="P5" s="5">
        <f>O5-N5</f>
        <v>0.20833333333333331</v>
      </c>
      <c r="Q5" s="5">
        <f>D5+G5+J5+M5+P5</f>
        <v>0.875</v>
      </c>
    </row>
    <row r="6" spans="1:17" ht="35.1" customHeight="1">
      <c r="A6" s="2" t="s">
        <v>7</v>
      </c>
      <c r="B6" s="4">
        <v>0.55208333333333337</v>
      </c>
      <c r="C6" s="4">
        <v>0.70833333333333337</v>
      </c>
      <c r="D6" s="5">
        <f>C6-B6</f>
        <v>0.15625</v>
      </c>
      <c r="E6" s="4">
        <v>0.55208333333333337</v>
      </c>
      <c r="F6" s="4">
        <v>0.70833333333333337</v>
      </c>
      <c r="G6" s="5">
        <f>F6-E6</f>
        <v>0.15625</v>
      </c>
      <c r="H6" s="4">
        <v>0.55208333333333337</v>
      </c>
      <c r="I6" s="4">
        <v>0.70833333333333337</v>
      </c>
      <c r="J6" s="5">
        <f>I6-H6</f>
        <v>0.15625</v>
      </c>
      <c r="K6" s="4">
        <v>0.55208333333333337</v>
      </c>
      <c r="L6" s="4">
        <v>0.70833333333333337</v>
      </c>
      <c r="M6" s="5">
        <f>L6-K6</f>
        <v>0.15625</v>
      </c>
      <c r="N6" s="7"/>
      <c r="O6" s="7"/>
      <c r="P6" s="7"/>
      <c r="Q6" s="5">
        <f>D6+G6+J6+M6+P6</f>
        <v>0.625</v>
      </c>
    </row>
    <row r="7" spans="1:17" ht="35.1" customHeight="1">
      <c r="B7" s="10"/>
      <c r="C7" s="9"/>
      <c r="D7" s="6">
        <f>SUM(D5:D6)</f>
        <v>0.32291666666666669</v>
      </c>
      <c r="E7" s="8"/>
      <c r="F7" s="9"/>
      <c r="G7" s="6">
        <f>SUM(G5:G6)</f>
        <v>0.32291666666666669</v>
      </c>
      <c r="H7" s="8"/>
      <c r="I7" s="9"/>
      <c r="J7" s="6">
        <f>SUM(J5:J6)</f>
        <v>0.32291666666666669</v>
      </c>
      <c r="K7" s="8"/>
      <c r="L7" s="9"/>
      <c r="M7" s="6">
        <f>SUM(M5:M6)</f>
        <v>0.32291666666666669</v>
      </c>
      <c r="N7" s="8"/>
      <c r="O7" s="9"/>
      <c r="P7" s="6">
        <f>SUM(P5:P6)</f>
        <v>0.20833333333333331</v>
      </c>
      <c r="Q7" s="12">
        <f>Q5+Q6</f>
        <v>1.5</v>
      </c>
    </row>
    <row r="10" spans="1:17" ht="35.1" customHeight="1">
      <c r="B10" s="54" t="s">
        <v>57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35.1" customHeight="1">
      <c r="A11" s="2"/>
      <c r="B11" s="68" t="s">
        <v>59</v>
      </c>
      <c r="C11" s="69"/>
      <c r="D11" s="70"/>
      <c r="E11" s="68" t="s">
        <v>60</v>
      </c>
      <c r="F11" s="69"/>
      <c r="G11" s="70"/>
      <c r="H11" s="68" t="s">
        <v>61</v>
      </c>
      <c r="I11" s="69"/>
      <c r="J11" s="70"/>
      <c r="K11" s="68" t="s">
        <v>62</v>
      </c>
      <c r="L11" s="69"/>
      <c r="M11" s="70"/>
      <c r="N11" s="68" t="s">
        <v>63</v>
      </c>
      <c r="O11" s="69"/>
      <c r="P11" s="70"/>
      <c r="Q11" s="59" t="s">
        <v>11</v>
      </c>
    </row>
    <row r="12" spans="1:17" ht="35.1" customHeight="1">
      <c r="A12" s="2"/>
      <c r="B12" s="17" t="s">
        <v>8</v>
      </c>
      <c r="C12" s="17" t="s">
        <v>9</v>
      </c>
      <c r="D12" s="17" t="s">
        <v>10</v>
      </c>
      <c r="E12" s="17" t="s">
        <v>8</v>
      </c>
      <c r="F12" s="17" t="s">
        <v>9</v>
      </c>
      <c r="G12" s="17" t="s">
        <v>10</v>
      </c>
      <c r="H12" s="17" t="s">
        <v>8</v>
      </c>
      <c r="I12" s="17" t="s">
        <v>9</v>
      </c>
      <c r="J12" s="17" t="s">
        <v>10</v>
      </c>
      <c r="K12" s="17" t="s">
        <v>8</v>
      </c>
      <c r="L12" s="17" t="s">
        <v>9</v>
      </c>
      <c r="M12" s="17" t="s">
        <v>10</v>
      </c>
      <c r="N12" s="17" t="s">
        <v>8</v>
      </c>
      <c r="O12" s="17" t="s">
        <v>9</v>
      </c>
      <c r="P12" s="17" t="s">
        <v>10</v>
      </c>
      <c r="Q12" s="60"/>
    </row>
    <row r="13" spans="1:17" ht="35.1" customHeight="1">
      <c r="A13" s="2" t="s">
        <v>6</v>
      </c>
      <c r="B13" s="4">
        <v>0.33333333333333331</v>
      </c>
      <c r="C13" s="4">
        <v>0.5</v>
      </c>
      <c r="D13" s="5">
        <f>C13-B13</f>
        <v>0.16666666666666669</v>
      </c>
      <c r="E13" s="4">
        <v>0.33333333333333331</v>
      </c>
      <c r="F13" s="4">
        <v>0.54166666666666663</v>
      </c>
      <c r="G13" s="5">
        <f>F13-E13</f>
        <v>0.20833333333333331</v>
      </c>
      <c r="H13" s="4">
        <v>0.33333333333333331</v>
      </c>
      <c r="I13" s="4">
        <v>0.5</v>
      </c>
      <c r="J13" s="5">
        <f>I13-H13</f>
        <v>0.16666666666666669</v>
      </c>
      <c r="K13" s="4">
        <v>0.33333333333333331</v>
      </c>
      <c r="L13" s="4">
        <v>0.5</v>
      </c>
      <c r="M13" s="5">
        <f>L13-K13</f>
        <v>0.16666666666666669</v>
      </c>
      <c r="N13" s="4">
        <v>0.33333333333333331</v>
      </c>
      <c r="O13" s="4">
        <v>0.5</v>
      </c>
      <c r="P13" s="5">
        <f>O13-N13</f>
        <v>0.16666666666666669</v>
      </c>
      <c r="Q13" s="5">
        <f>D13+G13+J13+M13+P13</f>
        <v>0.87500000000000022</v>
      </c>
    </row>
    <row r="14" spans="1:17" ht="35.1" customHeight="1">
      <c r="A14" s="2" t="s">
        <v>7</v>
      </c>
      <c r="B14" s="4">
        <v>0.55208333333333337</v>
      </c>
      <c r="C14" s="4">
        <v>0.70833333333333337</v>
      </c>
      <c r="D14" s="5">
        <f>C14-B14</f>
        <v>0.15625</v>
      </c>
      <c r="E14" s="56" t="s">
        <v>85</v>
      </c>
      <c r="F14" s="58"/>
      <c r="G14" s="7"/>
      <c r="H14" s="4">
        <v>0.55208333333333337</v>
      </c>
      <c r="I14" s="4">
        <v>0.70833333333333337</v>
      </c>
      <c r="J14" s="5">
        <f>I14-H14</f>
        <v>0.15625</v>
      </c>
      <c r="K14" s="4">
        <v>0.55208333333333337</v>
      </c>
      <c r="L14" s="4">
        <v>0.70833333333333337</v>
      </c>
      <c r="M14" s="5">
        <f>L14-K14</f>
        <v>0.15625</v>
      </c>
      <c r="N14" s="7"/>
      <c r="O14" s="7"/>
      <c r="P14" s="7"/>
      <c r="Q14" s="5">
        <f>D14+G14+J14+M14+P14</f>
        <v>0.46875</v>
      </c>
    </row>
    <row r="15" spans="1:17" ht="35.1" customHeight="1">
      <c r="B15" s="10"/>
      <c r="C15" s="9"/>
      <c r="D15" s="6">
        <f>SUM(D13:D14)</f>
        <v>0.32291666666666669</v>
      </c>
      <c r="E15" s="8"/>
      <c r="F15" s="9"/>
      <c r="G15" s="6">
        <f>SUM(G13:G14)</f>
        <v>0.20833333333333331</v>
      </c>
      <c r="H15" s="8"/>
      <c r="I15" s="9"/>
      <c r="J15" s="6">
        <f>SUM(J13:J14)</f>
        <v>0.32291666666666669</v>
      </c>
      <c r="K15" s="8"/>
      <c r="L15" s="9"/>
      <c r="M15" s="6">
        <f>SUM(M13:M14)</f>
        <v>0.32291666666666669</v>
      </c>
      <c r="N15" s="8"/>
      <c r="O15" s="9"/>
      <c r="P15" s="6">
        <f>SUM(P13:P14)</f>
        <v>0.16666666666666669</v>
      </c>
      <c r="Q15" s="12">
        <f>Q13+Q14</f>
        <v>1.3437500000000002</v>
      </c>
    </row>
    <row r="18" spans="1:17" ht="35.1" customHeight="1">
      <c r="B18" s="54" t="s">
        <v>58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ht="35.1" customHeight="1">
      <c r="A19" s="2"/>
      <c r="B19" s="55" t="s">
        <v>68</v>
      </c>
      <c r="C19" s="55"/>
      <c r="D19" s="55"/>
      <c r="E19" s="55" t="s">
        <v>64</v>
      </c>
      <c r="F19" s="55"/>
      <c r="G19" s="55"/>
      <c r="H19" s="55" t="s">
        <v>65</v>
      </c>
      <c r="I19" s="55"/>
      <c r="J19" s="55"/>
      <c r="K19" s="55" t="s">
        <v>66</v>
      </c>
      <c r="L19" s="55"/>
      <c r="M19" s="55"/>
      <c r="N19" s="55" t="s">
        <v>67</v>
      </c>
      <c r="O19" s="55"/>
      <c r="P19" s="55"/>
      <c r="Q19" s="59" t="s">
        <v>11</v>
      </c>
    </row>
    <row r="20" spans="1:17" ht="35.1" customHeight="1">
      <c r="A20" s="2"/>
      <c r="B20" s="17" t="s">
        <v>8</v>
      </c>
      <c r="C20" s="17" t="s">
        <v>9</v>
      </c>
      <c r="D20" s="17" t="s">
        <v>10</v>
      </c>
      <c r="E20" s="17" t="s">
        <v>8</v>
      </c>
      <c r="F20" s="17" t="s">
        <v>9</v>
      </c>
      <c r="G20" s="17" t="s">
        <v>10</v>
      </c>
      <c r="H20" s="17" t="s">
        <v>8</v>
      </c>
      <c r="I20" s="17" t="s">
        <v>9</v>
      </c>
      <c r="J20" s="17" t="s">
        <v>10</v>
      </c>
      <c r="K20" s="17" t="s">
        <v>8</v>
      </c>
      <c r="L20" s="17" t="s">
        <v>9</v>
      </c>
      <c r="M20" s="17" t="s">
        <v>10</v>
      </c>
      <c r="N20" s="17" t="s">
        <v>8</v>
      </c>
      <c r="O20" s="17" t="s">
        <v>9</v>
      </c>
      <c r="P20" s="17" t="s">
        <v>10</v>
      </c>
      <c r="Q20" s="60"/>
    </row>
    <row r="21" spans="1:17" ht="35.1" customHeight="1">
      <c r="A21" s="2" t="s">
        <v>6</v>
      </c>
      <c r="B21" s="56" t="s">
        <v>86</v>
      </c>
      <c r="C21" s="58"/>
      <c r="D21" s="7"/>
      <c r="E21" s="4">
        <v>0.33333333333333331</v>
      </c>
      <c r="F21" s="4">
        <v>0.5</v>
      </c>
      <c r="G21" s="5">
        <f>F21-E21</f>
        <v>0.16666666666666669</v>
      </c>
      <c r="H21" s="4">
        <v>0.33333333333333331</v>
      </c>
      <c r="I21" s="4">
        <v>0.5</v>
      </c>
      <c r="J21" s="5">
        <f>I21-H21</f>
        <v>0.16666666666666669</v>
      </c>
      <c r="K21" s="4">
        <v>0.33333333333333331</v>
      </c>
      <c r="L21" s="4">
        <v>0.5</v>
      </c>
      <c r="M21" s="5">
        <f>L21-K21</f>
        <v>0.16666666666666669</v>
      </c>
      <c r="N21" s="4">
        <v>0.33333333333333331</v>
      </c>
      <c r="O21" s="4">
        <v>0.5</v>
      </c>
      <c r="P21" s="5">
        <f>O21-N21</f>
        <v>0.16666666666666669</v>
      </c>
      <c r="Q21" s="5">
        <f>D21+G21+J21+M21+P21</f>
        <v>0.66666666666666674</v>
      </c>
    </row>
    <row r="22" spans="1:17" ht="35.1" customHeight="1">
      <c r="A22" s="2" t="s">
        <v>7</v>
      </c>
      <c r="B22" s="4">
        <v>0.55208333333333337</v>
      </c>
      <c r="C22" s="4">
        <v>0.70833333333333337</v>
      </c>
      <c r="D22" s="5">
        <f>C22-B22</f>
        <v>0.15625</v>
      </c>
      <c r="E22" s="4">
        <v>0.55208333333333337</v>
      </c>
      <c r="F22" s="4">
        <v>0.70833333333333337</v>
      </c>
      <c r="G22" s="5">
        <f>F22-E22</f>
        <v>0.15625</v>
      </c>
      <c r="H22" s="4">
        <v>0.55208333333333337</v>
      </c>
      <c r="I22" s="4">
        <v>0.70833333333333337</v>
      </c>
      <c r="J22" s="5">
        <f>I22-H22</f>
        <v>0.15625</v>
      </c>
      <c r="K22" s="4">
        <v>0.55208333333333337</v>
      </c>
      <c r="L22" s="4">
        <v>0.70833333333333337</v>
      </c>
      <c r="M22" s="5">
        <f>L22-K22</f>
        <v>0.15625</v>
      </c>
      <c r="N22" s="4">
        <v>0.55208333333333337</v>
      </c>
      <c r="O22" s="4">
        <v>0.70833333333333337</v>
      </c>
      <c r="P22" s="5">
        <f>O22-N22</f>
        <v>0.15625</v>
      </c>
      <c r="Q22" s="5">
        <f>D22+G22+J22+M22+P22</f>
        <v>0.78125</v>
      </c>
    </row>
    <row r="23" spans="1:17" ht="35.1" customHeight="1">
      <c r="B23" s="10"/>
      <c r="C23" s="9"/>
      <c r="D23" s="6">
        <f>SUM(D21:D22)</f>
        <v>0.15625</v>
      </c>
      <c r="E23" s="8"/>
      <c r="F23" s="9"/>
      <c r="G23" s="6">
        <f>SUM(G21:G22)</f>
        <v>0.32291666666666669</v>
      </c>
      <c r="H23" s="8"/>
      <c r="I23" s="9"/>
      <c r="J23" s="6">
        <f>SUM(J21:J22)</f>
        <v>0.32291666666666669</v>
      </c>
      <c r="K23" s="8"/>
      <c r="L23" s="9"/>
      <c r="M23" s="6">
        <f>SUM(M21:M22)</f>
        <v>0.32291666666666669</v>
      </c>
      <c r="N23" s="8" t="s">
        <v>49</v>
      </c>
      <c r="O23" s="9"/>
      <c r="P23" s="6">
        <f>SUM(P21:P22)</f>
        <v>0.32291666666666669</v>
      </c>
      <c r="Q23" s="12">
        <f>Q21+Q22</f>
        <v>1.4479166666666667</v>
      </c>
    </row>
    <row r="26" spans="1:17" ht="35.1" customHeight="1">
      <c r="B26" s="54" t="s">
        <v>69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35.1" customHeight="1">
      <c r="A27" s="2"/>
      <c r="B27" s="55" t="s">
        <v>70</v>
      </c>
      <c r="C27" s="55"/>
      <c r="D27" s="55"/>
      <c r="E27" s="55" t="s">
        <v>71</v>
      </c>
      <c r="F27" s="55"/>
      <c r="G27" s="55"/>
      <c r="H27" s="55" t="s">
        <v>72</v>
      </c>
      <c r="I27" s="55"/>
      <c r="J27" s="55"/>
      <c r="K27" s="55" t="s">
        <v>73</v>
      </c>
      <c r="L27" s="55"/>
      <c r="M27" s="55"/>
      <c r="N27" s="55" t="s">
        <v>74</v>
      </c>
      <c r="O27" s="55"/>
      <c r="P27" s="55"/>
      <c r="Q27" s="59" t="s">
        <v>11</v>
      </c>
    </row>
    <row r="28" spans="1:17" ht="35.1" customHeight="1">
      <c r="A28" s="2"/>
      <c r="B28" s="17" t="s">
        <v>8</v>
      </c>
      <c r="C28" s="17" t="s">
        <v>9</v>
      </c>
      <c r="D28" s="17" t="s">
        <v>10</v>
      </c>
      <c r="E28" s="17" t="s">
        <v>8</v>
      </c>
      <c r="F28" s="17" t="s">
        <v>9</v>
      </c>
      <c r="G28" s="17" t="s">
        <v>10</v>
      </c>
      <c r="H28" s="17" t="s">
        <v>8</v>
      </c>
      <c r="I28" s="17" t="s">
        <v>9</v>
      </c>
      <c r="J28" s="17" t="s">
        <v>10</v>
      </c>
      <c r="K28" s="17" t="s">
        <v>8</v>
      </c>
      <c r="L28" s="17" t="s">
        <v>9</v>
      </c>
      <c r="M28" s="17" t="s">
        <v>10</v>
      </c>
      <c r="N28" s="17" t="s">
        <v>8</v>
      </c>
      <c r="O28" s="17" t="s">
        <v>9</v>
      </c>
      <c r="P28" s="17" t="s">
        <v>10</v>
      </c>
      <c r="Q28" s="60"/>
    </row>
    <row r="29" spans="1:17" ht="35.1" customHeight="1">
      <c r="A29" s="2" t="s">
        <v>6</v>
      </c>
      <c r="B29" s="4">
        <v>0.33333333333333331</v>
      </c>
      <c r="C29" s="4">
        <v>0.5</v>
      </c>
      <c r="D29" s="5">
        <f>C29-B29</f>
        <v>0.16666666666666669</v>
      </c>
      <c r="E29" s="4">
        <v>0.33333333333333331</v>
      </c>
      <c r="F29" s="4">
        <v>0.5</v>
      </c>
      <c r="G29" s="5">
        <f>F29-E29</f>
        <v>0.16666666666666669</v>
      </c>
      <c r="H29" s="4">
        <v>0.33333333333333331</v>
      </c>
      <c r="I29" s="4">
        <v>0.5</v>
      </c>
      <c r="J29" s="5">
        <f>I29-H29</f>
        <v>0.16666666666666669</v>
      </c>
      <c r="K29" s="4">
        <v>0.33333333333333331</v>
      </c>
      <c r="L29" s="4">
        <v>0.5</v>
      </c>
      <c r="M29" s="5">
        <f>L29-K29</f>
        <v>0.16666666666666669</v>
      </c>
      <c r="N29" s="4">
        <v>0.33333333333333331</v>
      </c>
      <c r="O29" s="4">
        <v>0.54166666666666663</v>
      </c>
      <c r="P29" s="5">
        <f>O29-N29</f>
        <v>0.20833333333333331</v>
      </c>
      <c r="Q29" s="5">
        <f>D29+G29+J29+M29+P29</f>
        <v>0.875</v>
      </c>
    </row>
    <row r="30" spans="1:17" ht="35.1" customHeight="1">
      <c r="A30" s="2" t="s">
        <v>7</v>
      </c>
      <c r="B30" s="4">
        <v>0.55208333333333337</v>
      </c>
      <c r="C30" s="4">
        <v>0.70833333333333337</v>
      </c>
      <c r="D30" s="5">
        <f>C30-B30</f>
        <v>0.15625</v>
      </c>
      <c r="E30" s="4">
        <v>0.55208333333333337</v>
      </c>
      <c r="F30" s="4">
        <v>0.70833333333333337</v>
      </c>
      <c r="G30" s="5">
        <f>F30-E30</f>
        <v>0.15625</v>
      </c>
      <c r="H30" s="4">
        <v>0.55208333333333337</v>
      </c>
      <c r="I30" s="4">
        <v>0.70833333333333337</v>
      </c>
      <c r="J30" s="5">
        <f>I30-H30</f>
        <v>0.15625</v>
      </c>
      <c r="K30" s="4">
        <v>0.55208333333333337</v>
      </c>
      <c r="L30" s="4">
        <v>0.70833333333333337</v>
      </c>
      <c r="M30" s="5">
        <f>L30-K30</f>
        <v>0.15625</v>
      </c>
      <c r="N30" s="7"/>
      <c r="O30" s="7"/>
      <c r="P30" s="7"/>
      <c r="Q30" s="5">
        <f>D30+G30+J30+M30+P30</f>
        <v>0.625</v>
      </c>
    </row>
    <row r="31" spans="1:17" ht="35.1" customHeight="1">
      <c r="B31" s="10"/>
      <c r="C31" s="9"/>
      <c r="D31" s="6">
        <f>SUM(D29:D30)</f>
        <v>0.32291666666666669</v>
      </c>
      <c r="E31" s="8"/>
      <c r="F31" s="9"/>
      <c r="G31" s="6">
        <f>SUM(G29:G30)</f>
        <v>0.32291666666666669</v>
      </c>
      <c r="H31" s="8"/>
      <c r="I31" s="9"/>
      <c r="J31" s="6">
        <f>SUM(J29:J30)</f>
        <v>0.32291666666666669</v>
      </c>
      <c r="K31" s="8"/>
      <c r="L31" s="9"/>
      <c r="M31" s="6">
        <f>SUM(M29:M30)</f>
        <v>0.32291666666666669</v>
      </c>
      <c r="N31" s="8"/>
      <c r="O31" s="9"/>
      <c r="P31" s="6">
        <f>SUM(P29:P30)</f>
        <v>0.20833333333333331</v>
      </c>
      <c r="Q31" s="12">
        <f>Q29+Q30</f>
        <v>1.5</v>
      </c>
    </row>
    <row r="33" spans="1:17" ht="35.1" customHeight="1">
      <c r="B33" s="54" t="s">
        <v>75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35.1" customHeight="1">
      <c r="A34" s="2"/>
      <c r="B34" s="55" t="s">
        <v>76</v>
      </c>
      <c r="C34" s="55"/>
      <c r="D34" s="55"/>
      <c r="E34" s="55" t="s">
        <v>77</v>
      </c>
      <c r="F34" s="55"/>
      <c r="G34" s="55"/>
      <c r="H34" s="55" t="s">
        <v>78</v>
      </c>
      <c r="I34" s="55"/>
      <c r="J34" s="55"/>
      <c r="K34" s="55" t="s">
        <v>79</v>
      </c>
      <c r="L34" s="55"/>
      <c r="M34" s="55"/>
      <c r="N34" s="55" t="s">
        <v>80</v>
      </c>
      <c r="O34" s="55"/>
      <c r="P34" s="55"/>
      <c r="Q34" s="59" t="s">
        <v>11</v>
      </c>
    </row>
    <row r="35" spans="1:17" ht="35.1" customHeight="1">
      <c r="A35" s="2"/>
      <c r="B35" s="17" t="s">
        <v>8</v>
      </c>
      <c r="C35" s="17" t="s">
        <v>9</v>
      </c>
      <c r="D35" s="17" t="s">
        <v>10</v>
      </c>
      <c r="E35" s="17" t="s">
        <v>8</v>
      </c>
      <c r="F35" s="17" t="s">
        <v>9</v>
      </c>
      <c r="G35" s="17" t="s">
        <v>10</v>
      </c>
      <c r="H35" s="17" t="s">
        <v>8</v>
      </c>
      <c r="I35" s="17" t="s">
        <v>9</v>
      </c>
      <c r="J35" s="17" t="s">
        <v>10</v>
      </c>
      <c r="K35" s="17" t="s">
        <v>8</v>
      </c>
      <c r="L35" s="17" t="s">
        <v>9</v>
      </c>
      <c r="M35" s="17" t="s">
        <v>10</v>
      </c>
      <c r="N35" s="17" t="s">
        <v>8</v>
      </c>
      <c r="O35" s="17" t="s">
        <v>9</v>
      </c>
      <c r="P35" s="17" t="s">
        <v>10</v>
      </c>
      <c r="Q35" s="60"/>
    </row>
    <row r="36" spans="1:17" ht="35.1" customHeight="1">
      <c r="A36" s="2" t="s">
        <v>6</v>
      </c>
      <c r="B36" s="4">
        <v>0.33333333333333331</v>
      </c>
      <c r="C36" s="4">
        <v>0.5</v>
      </c>
      <c r="D36" s="5">
        <f>C36-B36</f>
        <v>0.16666666666666669</v>
      </c>
      <c r="E36" s="4">
        <v>0.33333333333333331</v>
      </c>
      <c r="F36" s="4">
        <v>0.5</v>
      </c>
      <c r="G36" s="5">
        <f>F36-E36</f>
        <v>0.16666666666666669</v>
      </c>
      <c r="H36" s="4">
        <v>0.33333333333333331</v>
      </c>
      <c r="I36" s="4">
        <v>0.5</v>
      </c>
      <c r="J36" s="5">
        <f>I36-H36</f>
        <v>0.16666666666666669</v>
      </c>
      <c r="K36" s="4">
        <v>0.33333333333333331</v>
      </c>
      <c r="L36" s="4">
        <v>0.5</v>
      </c>
      <c r="M36" s="5">
        <f>L36-K36</f>
        <v>0.16666666666666669</v>
      </c>
      <c r="N36" s="4">
        <v>0.33333333333333331</v>
      </c>
      <c r="O36" s="4">
        <v>0.54166666666666663</v>
      </c>
      <c r="P36" s="5">
        <f>O36-N36</f>
        <v>0.20833333333333331</v>
      </c>
      <c r="Q36" s="5">
        <f>D36+G36+J36+M36+P36</f>
        <v>0.875</v>
      </c>
    </row>
    <row r="37" spans="1:17" ht="35.1" customHeight="1">
      <c r="A37" s="2" t="s">
        <v>7</v>
      </c>
      <c r="B37" s="4">
        <v>0.55208333333333337</v>
      </c>
      <c r="C37" s="4">
        <v>0.70833333333333337</v>
      </c>
      <c r="D37" s="5">
        <f>C37-B37</f>
        <v>0.15625</v>
      </c>
      <c r="E37" s="4">
        <v>0.55208333333333337</v>
      </c>
      <c r="F37" s="4">
        <v>0.70833333333333337</v>
      </c>
      <c r="G37" s="5">
        <f>F37-E37</f>
        <v>0.15625</v>
      </c>
      <c r="H37" s="4">
        <v>0.55208333333333337</v>
      </c>
      <c r="I37" s="4">
        <v>0.70833333333333337</v>
      </c>
      <c r="J37" s="5">
        <f>I37-H37</f>
        <v>0.15625</v>
      </c>
      <c r="K37" s="4">
        <v>0.55208333333333337</v>
      </c>
      <c r="L37" s="4">
        <v>0.70833333333333337</v>
      </c>
      <c r="M37" s="5">
        <f>L37-K37</f>
        <v>0.15625</v>
      </c>
      <c r="N37" s="7"/>
      <c r="O37" s="7"/>
      <c r="P37" s="7"/>
      <c r="Q37" s="5">
        <f>D37+G37+J37+M37+P37</f>
        <v>0.625</v>
      </c>
    </row>
    <row r="38" spans="1:17" ht="35.1" customHeight="1">
      <c r="B38" s="10"/>
      <c r="C38" s="9"/>
      <c r="D38" s="6">
        <f>SUM(D36:D37)</f>
        <v>0.32291666666666669</v>
      </c>
      <c r="E38" s="8"/>
      <c r="F38" s="9"/>
      <c r="G38" s="6">
        <f>SUM(G36:G37)</f>
        <v>0.32291666666666669</v>
      </c>
      <c r="H38" s="8"/>
      <c r="I38" s="9"/>
      <c r="J38" s="6">
        <f>SUM(J36:J37)</f>
        <v>0.32291666666666669</v>
      </c>
      <c r="K38" s="8"/>
      <c r="L38" s="9"/>
      <c r="M38" s="6">
        <f>SUM(M36:M37)</f>
        <v>0.32291666666666669</v>
      </c>
      <c r="N38" s="8"/>
      <c r="O38" s="9"/>
      <c r="P38" s="6">
        <f>SUM(P36:P37)</f>
        <v>0.20833333333333331</v>
      </c>
      <c r="Q38" s="12">
        <f>Q36+Q37</f>
        <v>1.5</v>
      </c>
    </row>
    <row r="39" spans="1:17" s="20" customFormat="1" ht="15.75" customHeight="1">
      <c r="B39" s="21"/>
      <c r="C39" s="21"/>
      <c r="D39" s="22"/>
      <c r="E39" s="21"/>
      <c r="F39" s="21"/>
      <c r="G39" s="22"/>
      <c r="H39" s="21"/>
      <c r="I39" s="21"/>
      <c r="J39" s="22"/>
      <c r="K39" s="21"/>
      <c r="L39" s="21"/>
      <c r="M39" s="22"/>
      <c r="N39" s="21"/>
      <c r="O39" s="21"/>
      <c r="P39" s="22"/>
      <c r="Q39" s="23"/>
    </row>
    <row r="40" spans="1:17" ht="35.1" customHeight="1">
      <c r="Q40" s="11">
        <f>Q7+Q15+Q23+Q31+Q38</f>
        <v>7.291666666666667</v>
      </c>
    </row>
    <row r="41" spans="1:17" ht="16.5" thickBot="1"/>
    <row r="42" spans="1:17" ht="32.25" thickBot="1">
      <c r="C42" s="41"/>
      <c r="D42" s="42"/>
      <c r="E42" s="33" t="s">
        <v>91</v>
      </c>
      <c r="F42" s="34" t="s">
        <v>92</v>
      </c>
      <c r="G42" s="61" t="s">
        <v>93</v>
      </c>
      <c r="H42" s="61"/>
      <c r="I42" s="61" t="s">
        <v>94</v>
      </c>
      <c r="J42" s="61"/>
      <c r="K42" s="35" t="s">
        <v>96</v>
      </c>
    </row>
    <row r="43" spans="1:17">
      <c r="C43" s="51" t="s">
        <v>81</v>
      </c>
      <c r="D43" s="52"/>
      <c r="E43" s="30">
        <v>1</v>
      </c>
      <c r="F43" s="28">
        <v>36</v>
      </c>
      <c r="G43" s="62">
        <f>Q7</f>
        <v>1.5</v>
      </c>
      <c r="H43" s="62"/>
      <c r="I43" s="65">
        <v>3.15</v>
      </c>
      <c r="J43" s="65"/>
      <c r="K43" s="29"/>
    </row>
    <row r="44" spans="1:17">
      <c r="C44" s="43" t="s">
        <v>82</v>
      </c>
      <c r="D44" s="44"/>
      <c r="E44" s="31">
        <v>1</v>
      </c>
      <c r="F44" s="25">
        <v>36</v>
      </c>
      <c r="G44" s="63">
        <f>Q15</f>
        <v>1.3437500000000002</v>
      </c>
      <c r="H44" s="63"/>
      <c r="I44" s="66">
        <v>2.2999999999999998</v>
      </c>
      <c r="J44" s="66"/>
      <c r="K44" s="26"/>
    </row>
    <row r="45" spans="1:17">
      <c r="C45" s="43" t="s">
        <v>83</v>
      </c>
      <c r="D45" s="44"/>
      <c r="E45" s="31">
        <v>2</v>
      </c>
      <c r="F45" s="25">
        <v>36.0416666666667</v>
      </c>
      <c r="G45" s="63">
        <f>Q23</f>
        <v>1.4479166666666667</v>
      </c>
      <c r="H45" s="63"/>
      <c r="I45" s="66">
        <v>3.3</v>
      </c>
      <c r="J45" s="66"/>
      <c r="K45" s="26"/>
    </row>
    <row r="46" spans="1:17">
      <c r="C46" s="43" t="s">
        <v>84</v>
      </c>
      <c r="D46" s="44"/>
      <c r="E46" s="31">
        <v>3</v>
      </c>
      <c r="F46" s="25">
        <v>36.0833333333333</v>
      </c>
      <c r="G46" s="63">
        <f>Q31</f>
        <v>1.5</v>
      </c>
      <c r="H46" s="63"/>
      <c r="I46" s="66">
        <v>4.3</v>
      </c>
      <c r="J46" s="66"/>
      <c r="K46" s="26"/>
    </row>
    <row r="47" spans="1:17">
      <c r="C47" s="43" t="s">
        <v>90</v>
      </c>
      <c r="D47" s="44"/>
      <c r="E47" s="31">
        <v>4</v>
      </c>
      <c r="F47" s="25">
        <v>36.125</v>
      </c>
      <c r="G47" s="63">
        <f>Q38</f>
        <v>1.5</v>
      </c>
      <c r="H47" s="63"/>
      <c r="I47" s="66">
        <v>5.3</v>
      </c>
      <c r="J47" s="66"/>
      <c r="K47" s="26"/>
    </row>
    <row r="48" spans="1:17" ht="16.5" thickBot="1">
      <c r="C48" s="71" t="s">
        <v>89</v>
      </c>
      <c r="D48" s="72"/>
      <c r="E48" s="32">
        <f>SUM(E43:E44)</f>
        <v>2</v>
      </c>
      <c r="F48" s="27">
        <f>SUM(F43:F44)</f>
        <v>72</v>
      </c>
      <c r="G48" s="74">
        <f>SUM(G43:G44)</f>
        <v>2.84375</v>
      </c>
      <c r="H48" s="74"/>
      <c r="I48" s="73">
        <f>SUM(I43:I44)</f>
        <v>5.4499999999999993</v>
      </c>
      <c r="J48" s="73"/>
      <c r="K48" s="26"/>
    </row>
    <row r="49" spans="3:11" ht="35.25" customHeight="1" thickBot="1">
      <c r="C49" s="47" t="s">
        <v>95</v>
      </c>
      <c r="D49" s="48"/>
      <c r="E49" s="38">
        <f>E48</f>
        <v>2</v>
      </c>
      <c r="F49" s="39"/>
      <c r="G49" s="45"/>
      <c r="H49" s="46"/>
      <c r="I49" s="45"/>
      <c r="J49" s="46"/>
      <c r="K49" s="40"/>
    </row>
  </sheetData>
  <mergeCells count="62">
    <mergeCell ref="B21:C21"/>
    <mergeCell ref="B26:Q26"/>
    <mergeCell ref="B27:D27"/>
    <mergeCell ref="E27:G27"/>
    <mergeCell ref="H27:J27"/>
    <mergeCell ref="K27:M27"/>
    <mergeCell ref="N27:P27"/>
    <mergeCell ref="Q27:Q28"/>
    <mergeCell ref="B33:Q33"/>
    <mergeCell ref="B34:D34"/>
    <mergeCell ref="E34:G34"/>
    <mergeCell ref="H34:J34"/>
    <mergeCell ref="K34:M34"/>
    <mergeCell ref="N34:P34"/>
    <mergeCell ref="Q34:Q35"/>
    <mergeCell ref="K19:M19"/>
    <mergeCell ref="N19:P19"/>
    <mergeCell ref="Q19:Q20"/>
    <mergeCell ref="B10:Q10"/>
    <mergeCell ref="B11:D11"/>
    <mergeCell ref="E11:G11"/>
    <mergeCell ref="H11:J11"/>
    <mergeCell ref="K11:M11"/>
    <mergeCell ref="N11:P11"/>
    <mergeCell ref="Q11:Q12"/>
    <mergeCell ref="E14:F14"/>
    <mergeCell ref="B18:Q18"/>
    <mergeCell ref="B19:D19"/>
    <mergeCell ref="E19:G19"/>
    <mergeCell ref="H19:J19"/>
    <mergeCell ref="A1:Q1"/>
    <mergeCell ref="B2:Q2"/>
    <mergeCell ref="B3:D3"/>
    <mergeCell ref="E3:G3"/>
    <mergeCell ref="H3:J3"/>
    <mergeCell ref="K3:M3"/>
    <mergeCell ref="N3:P3"/>
    <mergeCell ref="Q3:Q4"/>
    <mergeCell ref="C42:D42"/>
    <mergeCell ref="G42:H42"/>
    <mergeCell ref="I42:J42"/>
    <mergeCell ref="C43:D43"/>
    <mergeCell ref="G43:H43"/>
    <mergeCell ref="I43:J43"/>
    <mergeCell ref="C44:D44"/>
    <mergeCell ref="G44:H44"/>
    <mergeCell ref="I44:J44"/>
    <mergeCell ref="C48:D48"/>
    <mergeCell ref="G48:H48"/>
    <mergeCell ref="I48:J48"/>
    <mergeCell ref="C45:D45"/>
    <mergeCell ref="G45:H45"/>
    <mergeCell ref="I45:J45"/>
    <mergeCell ref="C46:D46"/>
    <mergeCell ref="G46:H46"/>
    <mergeCell ref="I46:J46"/>
    <mergeCell ref="C49:D49"/>
    <mergeCell ref="G49:H49"/>
    <mergeCell ref="I49:J49"/>
    <mergeCell ref="C47:D47"/>
    <mergeCell ref="G47:H47"/>
    <mergeCell ref="I47:J47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NOVEMBRE</vt:lpstr>
      <vt:lpstr>DECEMBRE</vt:lpstr>
      <vt:lpstr>JANVIER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Jean-Paul</cp:lastModifiedBy>
  <dcterms:created xsi:type="dcterms:W3CDTF">2017-12-02T11:08:12Z</dcterms:created>
  <dcterms:modified xsi:type="dcterms:W3CDTF">2017-12-27T14:39:25Z</dcterms:modified>
</cp:coreProperties>
</file>