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png" ContentType="image/png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70" yWindow="555" windowWidth="16215" windowHeight="7875"/>
  </bookViews>
  <sheets>
    <sheet name="résumé" sheetId="6" r:id="rId1"/>
    <sheet name="Sheet1" sheetId="1" r:id="rId2"/>
    <sheet name="plan" sheetId="2" r:id="rId3"/>
    <sheet name="Reglage" sheetId="3" r:id="rId4"/>
    <sheet name="PA" sheetId="4" r:id="rId5"/>
    <sheet name="PB" sheetId="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PA." localSheetId="5">PB!$1:$1000</definedName>
    <definedName name="PA.">PA!$1:$1000</definedName>
    <definedName name="Reglage">Reglage!$1:$1000</definedName>
    <definedName name="Sheet1" localSheetId="1">Sheet1!$1:$1048576</definedName>
    <definedName name="Sheet1">Sheet1!$A:$C</definedName>
  </definedNames>
  <calcPr calcId="125725"/>
  <fileRecoveryPr repairLoad="1"/>
</workbook>
</file>

<file path=xl/calcChain.xml><?xml version="1.0" encoding="utf-8"?>
<calcChain xmlns="http://schemas.openxmlformats.org/spreadsheetml/2006/main">
  <c r="B14" i="3"/>
  <c r="G16"/>
  <c r="L16" s="1"/>
  <c r="H16"/>
  <c r="I16"/>
  <c r="N16" s="1"/>
  <c r="J16"/>
  <c r="K16"/>
  <c r="P16" s="1"/>
  <c r="M16"/>
  <c r="O16"/>
  <c r="B10"/>
  <c r="Q56" i="5"/>
  <c r="P56"/>
  <c r="N56"/>
  <c r="D56"/>
  <c r="B56"/>
  <c r="Q55"/>
  <c r="P55"/>
  <c r="N55"/>
  <c r="D55"/>
  <c r="B55"/>
  <c r="Q54"/>
  <c r="P54"/>
  <c r="N54"/>
  <c r="D54"/>
  <c r="B54"/>
  <c r="Q53"/>
  <c r="P53"/>
  <c r="N53"/>
  <c r="D53"/>
  <c r="B53"/>
  <c r="Q52"/>
  <c r="P52"/>
  <c r="N52"/>
  <c r="D52"/>
  <c r="B52"/>
  <c r="Q51"/>
  <c r="P51"/>
  <c r="N51"/>
  <c r="D51"/>
  <c r="B51"/>
  <c r="Q50"/>
  <c r="P50"/>
  <c r="N50"/>
  <c r="D50"/>
  <c r="B50"/>
  <c r="Q49"/>
  <c r="P49"/>
  <c r="N49"/>
  <c r="D49"/>
  <c r="B49"/>
  <c r="Q48"/>
  <c r="P48"/>
  <c r="N48"/>
  <c r="D48"/>
  <c r="B48"/>
  <c r="Q47"/>
  <c r="P47"/>
  <c r="N47"/>
  <c r="D47"/>
  <c r="B47"/>
  <c r="Q46"/>
  <c r="P46"/>
  <c r="N46"/>
  <c r="D46"/>
  <c r="B46"/>
  <c r="Q45"/>
  <c r="P45"/>
  <c r="N45"/>
  <c r="D45"/>
  <c r="B45"/>
  <c r="Q44"/>
  <c r="P44"/>
  <c r="N44"/>
  <c r="D44"/>
  <c r="B44"/>
  <c r="Q43"/>
  <c r="P43"/>
  <c r="N43"/>
  <c r="D43"/>
  <c r="B43"/>
  <c r="Q42"/>
  <c r="P42"/>
  <c r="N42"/>
  <c r="D42"/>
  <c r="B42"/>
  <c r="Q41"/>
  <c r="P41"/>
  <c r="N41"/>
  <c r="D41"/>
  <c r="B41"/>
  <c r="Q40"/>
  <c r="P40"/>
  <c r="N40"/>
  <c r="D40"/>
  <c r="B40"/>
  <c r="Q39"/>
  <c r="P39"/>
  <c r="N39"/>
  <c r="D39"/>
  <c r="B39"/>
  <c r="Q38"/>
  <c r="P38"/>
  <c r="N38"/>
  <c r="D38"/>
  <c r="B38"/>
  <c r="Q37"/>
  <c r="P37"/>
  <c r="N37"/>
  <c r="D37"/>
  <c r="B37"/>
  <c r="Q36"/>
  <c r="P36"/>
  <c r="N36"/>
  <c r="D36"/>
  <c r="B36"/>
  <c r="Q35"/>
  <c r="P35"/>
  <c r="N35"/>
  <c r="D35"/>
  <c r="B35"/>
  <c r="Q34"/>
  <c r="P34"/>
  <c r="N34"/>
  <c r="D34"/>
  <c r="B34"/>
  <c r="Q33"/>
  <c r="P33"/>
  <c r="N33"/>
  <c r="D33"/>
  <c r="B33"/>
  <c r="Q32"/>
  <c r="P32"/>
  <c r="N32"/>
  <c r="D32"/>
  <c r="B32"/>
  <c r="Q31"/>
  <c r="P31"/>
  <c r="N31"/>
  <c r="D31"/>
  <c r="B31"/>
  <c r="Q30"/>
  <c r="P30"/>
  <c r="N30"/>
  <c r="D30"/>
  <c r="B30"/>
  <c r="Q29"/>
  <c r="P29"/>
  <c r="N29"/>
  <c r="D29"/>
  <c r="B29"/>
  <c r="Q28"/>
  <c r="P28"/>
  <c r="N28"/>
  <c r="D28"/>
  <c r="B28"/>
  <c r="Q27"/>
  <c r="P27"/>
  <c r="N27"/>
  <c r="D27"/>
  <c r="B27"/>
  <c r="Q26"/>
  <c r="P26"/>
  <c r="N26"/>
  <c r="D26"/>
  <c r="B26"/>
  <c r="Q25"/>
  <c r="P25"/>
  <c r="N25"/>
  <c r="D25"/>
  <c r="B25"/>
  <c r="Q24"/>
  <c r="P24"/>
  <c r="N24"/>
  <c r="D24"/>
  <c r="B24"/>
  <c r="Q23"/>
  <c r="P23"/>
  <c r="N23"/>
  <c r="D23"/>
  <c r="B23"/>
  <c r="Q22"/>
  <c r="P22"/>
  <c r="N22"/>
  <c r="D22"/>
  <c r="B22"/>
  <c r="Q21"/>
  <c r="P21"/>
  <c r="N21"/>
  <c r="D21"/>
  <c r="B21"/>
  <c r="Q20"/>
  <c r="P20"/>
  <c r="N20"/>
  <c r="D20"/>
  <c r="B20"/>
  <c r="Q19"/>
  <c r="P19"/>
  <c r="N19"/>
  <c r="D19"/>
  <c r="B19"/>
  <c r="Q18"/>
  <c r="P18"/>
  <c r="N18"/>
  <c r="D18"/>
  <c r="B18"/>
  <c r="Q17"/>
  <c r="P17"/>
  <c r="N17"/>
  <c r="D17"/>
  <c r="B17"/>
  <c r="Q16"/>
  <c r="P16"/>
  <c r="N16"/>
  <c r="D16"/>
  <c r="B16"/>
  <c r="Q15"/>
  <c r="P15"/>
  <c r="N15"/>
  <c r="D15"/>
  <c r="B15"/>
  <c r="P14"/>
  <c r="N14"/>
  <c r="D14"/>
  <c r="B14"/>
  <c r="R13"/>
  <c r="R14" s="1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R34" s="1"/>
  <c r="R35" s="1"/>
  <c r="R36" s="1"/>
  <c r="R37" s="1"/>
  <c r="R38" s="1"/>
  <c r="R39" s="1"/>
  <c r="R40" s="1"/>
  <c r="R41" s="1"/>
  <c r="R42" s="1"/>
  <c r="R43" s="1"/>
  <c r="R44" s="1"/>
  <c r="R45" s="1"/>
  <c r="R46" s="1"/>
  <c r="R47" s="1"/>
  <c r="R48" s="1"/>
  <c r="R49" s="1"/>
  <c r="R50" s="1"/>
  <c r="R51" s="1"/>
  <c r="R52" s="1"/>
  <c r="R53" s="1"/>
  <c r="R54" s="1"/>
  <c r="R55" s="1"/>
  <c r="R56" s="1"/>
  <c r="P13"/>
  <c r="N13"/>
  <c r="D13"/>
  <c r="A10"/>
  <c r="M9"/>
  <c r="M8"/>
  <c r="H7"/>
  <c r="A7"/>
  <c r="C4"/>
  <c r="R8" s="1"/>
  <c r="B15" i="4"/>
  <c r="Q56"/>
  <c r="P56"/>
  <c r="N56"/>
  <c r="D56"/>
  <c r="B56"/>
  <c r="Q55"/>
  <c r="P55"/>
  <c r="N55"/>
  <c r="D55"/>
  <c r="B55"/>
  <c r="Q54"/>
  <c r="P54"/>
  <c r="N54"/>
  <c r="D54"/>
  <c r="B54"/>
  <c r="Q53"/>
  <c r="P53"/>
  <c r="N53"/>
  <c r="D53"/>
  <c r="B53"/>
  <c r="Q52"/>
  <c r="P52"/>
  <c r="N52"/>
  <c r="D52"/>
  <c r="B52"/>
  <c r="Q51"/>
  <c r="P51"/>
  <c r="N51"/>
  <c r="D51"/>
  <c r="B51"/>
  <c r="Q50"/>
  <c r="P50"/>
  <c r="N50"/>
  <c r="D50"/>
  <c r="B50"/>
  <c r="Q49"/>
  <c r="P49"/>
  <c r="N49"/>
  <c r="D49"/>
  <c r="B49"/>
  <c r="Q48"/>
  <c r="P48"/>
  <c r="N48"/>
  <c r="D48"/>
  <c r="B48"/>
  <c r="Q47"/>
  <c r="P47"/>
  <c r="N47"/>
  <c r="D47"/>
  <c r="B47"/>
  <c r="Q46"/>
  <c r="P46"/>
  <c r="N46"/>
  <c r="D46"/>
  <c r="B46"/>
  <c r="Q45"/>
  <c r="P45"/>
  <c r="N45"/>
  <c r="D45"/>
  <c r="B45"/>
  <c r="Q44"/>
  <c r="P44"/>
  <c r="N44"/>
  <c r="D44"/>
  <c r="B44"/>
  <c r="Q43"/>
  <c r="P43"/>
  <c r="N43"/>
  <c r="D43"/>
  <c r="B43"/>
  <c r="Q42"/>
  <c r="P42"/>
  <c r="N42"/>
  <c r="D42"/>
  <c r="B42"/>
  <c r="Q41"/>
  <c r="P41"/>
  <c r="N41"/>
  <c r="D41"/>
  <c r="B41"/>
  <c r="Q40"/>
  <c r="P40"/>
  <c r="N40"/>
  <c r="D40"/>
  <c r="B40"/>
  <c r="Q39"/>
  <c r="P39"/>
  <c r="N39"/>
  <c r="D39"/>
  <c r="B39"/>
  <c r="Q38"/>
  <c r="P38"/>
  <c r="N38"/>
  <c r="D38"/>
  <c r="B38"/>
  <c r="Q37"/>
  <c r="P37"/>
  <c r="N37"/>
  <c r="D37"/>
  <c r="B37"/>
  <c r="Q36"/>
  <c r="P36"/>
  <c r="N36"/>
  <c r="D36"/>
  <c r="B36"/>
  <c r="Q35"/>
  <c r="P35"/>
  <c r="N35"/>
  <c r="D35"/>
  <c r="B35"/>
  <c r="Q34"/>
  <c r="P34"/>
  <c r="N34"/>
  <c r="D34"/>
  <c r="B34"/>
  <c r="Q33"/>
  <c r="P33"/>
  <c r="N33"/>
  <c r="D33"/>
  <c r="B33"/>
  <c r="Q32"/>
  <c r="P32"/>
  <c r="N32"/>
  <c r="D32"/>
  <c r="B32"/>
  <c r="Q31"/>
  <c r="P31"/>
  <c r="N31"/>
  <c r="D31"/>
  <c r="B31"/>
  <c r="Q30"/>
  <c r="P30"/>
  <c r="N30"/>
  <c r="D30"/>
  <c r="B30"/>
  <c r="Q29"/>
  <c r="P29"/>
  <c r="N29"/>
  <c r="D29"/>
  <c r="B29"/>
  <c r="Q28"/>
  <c r="P28"/>
  <c r="N28"/>
  <c r="D28"/>
  <c r="B28"/>
  <c r="Q27"/>
  <c r="P27"/>
  <c r="N27"/>
  <c r="D27"/>
  <c r="B27"/>
  <c r="Q26"/>
  <c r="P26"/>
  <c r="N26"/>
  <c r="D26"/>
  <c r="B26"/>
  <c r="Q25"/>
  <c r="P25"/>
  <c r="N25"/>
  <c r="D25"/>
  <c r="B25"/>
  <c r="Q24"/>
  <c r="P24"/>
  <c r="N24"/>
  <c r="D24"/>
  <c r="B24"/>
  <c r="Q23"/>
  <c r="P23"/>
  <c r="N23"/>
  <c r="D23"/>
  <c r="B23"/>
  <c r="Q22"/>
  <c r="P22"/>
  <c r="N22"/>
  <c r="D22"/>
  <c r="B22"/>
  <c r="Q21"/>
  <c r="P21"/>
  <c r="N21"/>
  <c r="D21"/>
  <c r="B21"/>
  <c r="Q20"/>
  <c r="P20"/>
  <c r="N20"/>
  <c r="D20"/>
  <c r="B20"/>
  <c r="Q19"/>
  <c r="P19"/>
  <c r="N19"/>
  <c r="D19"/>
  <c r="B19"/>
  <c r="Q18"/>
  <c r="P18"/>
  <c r="N18"/>
  <c r="D18"/>
  <c r="B18"/>
  <c r="Q17"/>
  <c r="P17"/>
  <c r="N17"/>
  <c r="D17"/>
  <c r="B17"/>
  <c r="Q16"/>
  <c r="P16"/>
  <c r="N16"/>
  <c r="D16"/>
  <c r="B16"/>
  <c r="Q15"/>
  <c r="P15"/>
  <c r="N15"/>
  <c r="D15"/>
  <c r="P14"/>
  <c r="N14"/>
  <c r="D14"/>
  <c r="B14"/>
  <c r="R13"/>
  <c r="R14" s="1"/>
  <c r="P13"/>
  <c r="N13"/>
  <c r="D13"/>
  <c r="A10"/>
  <c r="M9"/>
  <c r="M8"/>
  <c r="A7"/>
  <c r="C4"/>
  <c r="R8" s="1"/>
  <c r="AD24" i="3"/>
  <c r="AC24"/>
  <c r="AB24"/>
  <c r="AD23"/>
  <c r="AC23"/>
  <c r="AB23"/>
  <c r="AD22"/>
  <c r="AC22"/>
  <c r="AB22"/>
  <c r="AD21"/>
  <c r="AC21"/>
  <c r="AB21"/>
  <c r="AD20"/>
  <c r="AC20"/>
  <c r="AB20"/>
  <c r="AD19"/>
  <c r="AC19"/>
  <c r="AB19"/>
  <c r="AD18"/>
  <c r="AC18"/>
  <c r="AB18"/>
  <c r="AD17"/>
  <c r="AC17"/>
  <c r="AB17"/>
  <c r="AD16"/>
  <c r="AC16"/>
  <c r="AB16"/>
  <c r="AD15"/>
  <c r="AC15"/>
  <c r="AB15"/>
  <c r="AD14"/>
  <c r="AC14"/>
  <c r="AB14"/>
  <c r="AD13"/>
  <c r="AC13"/>
  <c r="AB13"/>
  <c r="AD12"/>
  <c r="AC12"/>
  <c r="AB12"/>
  <c r="AD11"/>
  <c r="AC11"/>
  <c r="AB11"/>
  <c r="A5"/>
  <c r="U25" s="1"/>
  <c r="A4"/>
  <c r="A2"/>
  <c r="A1"/>
  <c r="IK251" i="2"/>
  <c r="IH251"/>
  <c r="IE251"/>
  <c r="IB251"/>
  <c r="HY251"/>
  <c r="HV251"/>
  <c r="HS251"/>
  <c r="HP251"/>
  <c r="HM251"/>
  <c r="HJ251"/>
  <c r="HG251"/>
  <c r="HD251"/>
  <c r="HA251"/>
  <c r="GX251"/>
  <c r="GU251"/>
  <c r="GR251"/>
  <c r="GO251"/>
  <c r="GL251"/>
  <c r="GI251"/>
  <c r="GF251"/>
  <c r="GC251"/>
  <c r="FZ251"/>
  <c r="FD251"/>
  <c r="FA251"/>
  <c r="EX251"/>
  <c r="EU251"/>
  <c r="ER251"/>
  <c r="EO251"/>
  <c r="EL251"/>
  <c r="EI251"/>
  <c r="EF251"/>
  <c r="EC251"/>
  <c r="DZ251"/>
  <c r="DW251"/>
  <c r="DT251"/>
  <c r="DQ251"/>
  <c r="DN251"/>
  <c r="DK251"/>
  <c r="DH251"/>
  <c r="DE251"/>
  <c r="DB251"/>
  <c r="CY251"/>
  <c r="CV251"/>
  <c r="CS251"/>
  <c r="BW251"/>
  <c r="BT251"/>
  <c r="BQ251"/>
  <c r="BN251"/>
  <c r="BK251"/>
  <c r="BH251"/>
  <c r="BE251"/>
  <c r="BB251"/>
  <c r="AY251"/>
  <c r="AV251"/>
  <c r="AS251"/>
  <c r="AP251"/>
  <c r="AM251"/>
  <c r="AJ251"/>
  <c r="AG251"/>
  <c r="AD251"/>
  <c r="AA251"/>
  <c r="X251"/>
  <c r="U251"/>
  <c r="R251"/>
  <c r="O251"/>
  <c r="L251"/>
  <c r="IK248"/>
  <c r="IH248"/>
  <c r="IE248"/>
  <c r="IB248"/>
  <c r="HY248"/>
  <c r="HV248"/>
  <c r="HS248"/>
  <c r="HP248"/>
  <c r="HM248"/>
  <c r="HJ248"/>
  <c r="HG248"/>
  <c r="HD248"/>
  <c r="HA248"/>
  <c r="GX248"/>
  <c r="GU248"/>
  <c r="GR248"/>
  <c r="GO248"/>
  <c r="GL248"/>
  <c r="GI248"/>
  <c r="GF248"/>
  <c r="GC248"/>
  <c r="FZ248"/>
  <c r="FD248"/>
  <c r="FA248"/>
  <c r="EX248"/>
  <c r="EU248"/>
  <c r="ER248"/>
  <c r="EO248"/>
  <c r="EL248"/>
  <c r="EI248"/>
  <c r="EF248"/>
  <c r="EC248"/>
  <c r="DZ248"/>
  <c r="DW248"/>
  <c r="DT248"/>
  <c r="DQ248"/>
  <c r="DN248"/>
  <c r="DK248"/>
  <c r="DH248"/>
  <c r="DE248"/>
  <c r="DB248"/>
  <c r="CY248"/>
  <c r="CV248"/>
  <c r="CS248"/>
  <c r="BW248"/>
  <c r="BT248"/>
  <c r="BQ248"/>
  <c r="BN248"/>
  <c r="BK248"/>
  <c r="BH248"/>
  <c r="BE248"/>
  <c r="BB248"/>
  <c r="AY248"/>
  <c r="AV248"/>
  <c r="AS248"/>
  <c r="AP248"/>
  <c r="AM248"/>
  <c r="AJ248"/>
  <c r="AG248"/>
  <c r="AD248"/>
  <c r="AA248"/>
  <c r="X248"/>
  <c r="U248"/>
  <c r="R248"/>
  <c r="O248"/>
  <c r="L248"/>
  <c r="IK245"/>
  <c r="IH245"/>
  <c r="IE245"/>
  <c r="IB245"/>
  <c r="HY245"/>
  <c r="HV245"/>
  <c r="HS245"/>
  <c r="HP245"/>
  <c r="HM245"/>
  <c r="HJ245"/>
  <c r="HG245"/>
  <c r="HD245"/>
  <c r="HA245"/>
  <c r="GX245"/>
  <c r="GU245"/>
  <c r="GR245"/>
  <c r="GO245"/>
  <c r="GL245"/>
  <c r="GI245"/>
  <c r="GF245"/>
  <c r="GC245"/>
  <c r="FZ245"/>
  <c r="FQ245"/>
  <c r="FD245"/>
  <c r="FA245"/>
  <c r="EX245"/>
  <c r="EU245"/>
  <c r="ER245"/>
  <c r="EO245"/>
  <c r="EL245"/>
  <c r="EI245"/>
  <c r="EF245"/>
  <c r="EC245"/>
  <c r="DZ245"/>
  <c r="DW245"/>
  <c r="DT245"/>
  <c r="DQ245"/>
  <c r="DN245"/>
  <c r="DK245"/>
  <c r="DH245"/>
  <c r="DE245"/>
  <c r="DB245"/>
  <c r="CY245"/>
  <c r="CV245"/>
  <c r="CS245"/>
  <c r="CJ245"/>
  <c r="BW245"/>
  <c r="BT245"/>
  <c r="BQ245"/>
  <c r="BN245"/>
  <c r="BK245"/>
  <c r="BH245"/>
  <c r="BE245"/>
  <c r="BB245"/>
  <c r="AY245"/>
  <c r="AV245"/>
  <c r="AS245"/>
  <c r="AP245"/>
  <c r="AM245"/>
  <c r="AJ245"/>
  <c r="AG245"/>
  <c r="AD245"/>
  <c r="AA245"/>
  <c r="X245"/>
  <c r="U245"/>
  <c r="R245"/>
  <c r="O245"/>
  <c r="L245"/>
  <c r="C245"/>
  <c r="IK244"/>
  <c r="IH244"/>
  <c r="IE244"/>
  <c r="IB244"/>
  <c r="HY244"/>
  <c r="HV244"/>
  <c r="HS244"/>
  <c r="HP244"/>
  <c r="HM244"/>
  <c r="HJ244"/>
  <c r="HG244"/>
  <c r="HD244"/>
  <c r="HA244"/>
  <c r="GX244"/>
  <c r="GU244"/>
  <c r="GR244"/>
  <c r="GO244"/>
  <c r="GL244"/>
  <c r="GI244"/>
  <c r="GF244"/>
  <c r="GC244"/>
  <c r="FZ244"/>
  <c r="FD244"/>
  <c r="FA244"/>
  <c r="EX244"/>
  <c r="EU244"/>
  <c r="ER244"/>
  <c r="EO244"/>
  <c r="EL244"/>
  <c r="EI244"/>
  <c r="EF244"/>
  <c r="EC244"/>
  <c r="DZ244"/>
  <c r="DW244"/>
  <c r="DT244"/>
  <c r="DQ244"/>
  <c r="DN244"/>
  <c r="DK244"/>
  <c r="DH244"/>
  <c r="DE244"/>
  <c r="DB244"/>
  <c r="CY244"/>
  <c r="CV244"/>
  <c r="CS244"/>
  <c r="BW244"/>
  <c r="BT244"/>
  <c r="BQ244"/>
  <c r="BN244"/>
  <c r="BK244"/>
  <c r="BH244"/>
  <c r="BE244"/>
  <c r="BB244"/>
  <c r="AY244"/>
  <c r="AV244"/>
  <c r="AS244"/>
  <c r="AP244"/>
  <c r="AM244"/>
  <c r="AJ244"/>
  <c r="AG244"/>
  <c r="AD244"/>
  <c r="AA244"/>
  <c r="X244"/>
  <c r="U244"/>
  <c r="R244"/>
  <c r="O244"/>
  <c r="L244"/>
  <c r="IH236"/>
  <c r="FQ236"/>
  <c r="FA236"/>
  <c r="CJ236"/>
  <c r="BT236"/>
  <c r="C236"/>
  <c r="IK233"/>
  <c r="IH233"/>
  <c r="IE233"/>
  <c r="IB233"/>
  <c r="HY233"/>
  <c r="HV233"/>
  <c r="HS233"/>
  <c r="HP233"/>
  <c r="HM233"/>
  <c r="HJ233"/>
  <c r="HG233"/>
  <c r="HD233"/>
  <c r="HA233"/>
  <c r="GX233"/>
  <c r="GU233"/>
  <c r="GR233"/>
  <c r="GO233"/>
  <c r="GL233"/>
  <c r="GI233"/>
  <c r="GF233"/>
  <c r="GC233"/>
  <c r="FZ233"/>
  <c r="FD233"/>
  <c r="FA233"/>
  <c r="EX233"/>
  <c r="EU233"/>
  <c r="ER233"/>
  <c r="EO233"/>
  <c r="EL233"/>
  <c r="EI233"/>
  <c r="EF233"/>
  <c r="EC233"/>
  <c r="DZ233"/>
  <c r="DW233"/>
  <c r="DT233"/>
  <c r="DQ233"/>
  <c r="DN233"/>
  <c r="DK233"/>
  <c r="DH233"/>
  <c r="DE233"/>
  <c r="DB233"/>
  <c r="CY233"/>
  <c r="CV233"/>
  <c r="CS233"/>
  <c r="BW233"/>
  <c r="BT233"/>
  <c r="BQ233"/>
  <c r="BN233"/>
  <c r="BK233"/>
  <c r="BH233"/>
  <c r="BE233"/>
  <c r="BB233"/>
  <c r="AY233"/>
  <c r="AV233"/>
  <c r="AS233"/>
  <c r="AP233"/>
  <c r="AM233"/>
  <c r="AJ233"/>
  <c r="AG233"/>
  <c r="AD233"/>
  <c r="AA233"/>
  <c r="X233"/>
  <c r="U233"/>
  <c r="R233"/>
  <c r="O233"/>
  <c r="L233"/>
  <c r="IK230"/>
  <c r="IH230"/>
  <c r="IE230"/>
  <c r="IB230"/>
  <c r="HY230"/>
  <c r="HV230"/>
  <c r="HS230"/>
  <c r="HP230"/>
  <c r="HM230"/>
  <c r="HJ230"/>
  <c r="HG230"/>
  <c r="HD230"/>
  <c r="HA230"/>
  <c r="GX230"/>
  <c r="GU230"/>
  <c r="GR230"/>
  <c r="GO230"/>
  <c r="GL230"/>
  <c r="GI230"/>
  <c r="GF230"/>
  <c r="GC230"/>
  <c r="FZ230"/>
  <c r="FD230"/>
  <c r="FA230"/>
  <c r="EX230"/>
  <c r="EU230"/>
  <c r="ER230"/>
  <c r="EO230"/>
  <c r="EL230"/>
  <c r="EI230"/>
  <c r="EF230"/>
  <c r="EC230"/>
  <c r="DZ230"/>
  <c r="DW230"/>
  <c r="DT230"/>
  <c r="DQ230"/>
  <c r="DN230"/>
  <c r="DK230"/>
  <c r="DH230"/>
  <c r="DE230"/>
  <c r="DB230"/>
  <c r="CY230"/>
  <c r="CV230"/>
  <c r="CS230"/>
  <c r="BW230"/>
  <c r="BT230"/>
  <c r="BQ230"/>
  <c r="BN230"/>
  <c r="BK230"/>
  <c r="BH230"/>
  <c r="BE230"/>
  <c r="BB230"/>
  <c r="AY230"/>
  <c r="AV230"/>
  <c r="AS230"/>
  <c r="AP230"/>
  <c r="AM230"/>
  <c r="AJ230"/>
  <c r="AG230"/>
  <c r="AD230"/>
  <c r="AA230"/>
  <c r="X230"/>
  <c r="U230"/>
  <c r="R230"/>
  <c r="O230"/>
  <c r="L230"/>
  <c r="IK227"/>
  <c r="IH227"/>
  <c r="IE227"/>
  <c r="IB227"/>
  <c r="HY227"/>
  <c r="HV227"/>
  <c r="HS227"/>
  <c r="HP227"/>
  <c r="HM227"/>
  <c r="HJ227"/>
  <c r="HG227"/>
  <c r="HD227"/>
  <c r="HA227"/>
  <c r="GX227"/>
  <c r="GU227"/>
  <c r="GR227"/>
  <c r="GO227"/>
  <c r="GL227"/>
  <c r="GI227"/>
  <c r="GF227"/>
  <c r="GC227"/>
  <c r="FZ227"/>
  <c r="FQ227"/>
  <c r="FD227"/>
  <c r="FA227"/>
  <c r="EX227"/>
  <c r="EU227"/>
  <c r="ER227"/>
  <c r="EO227"/>
  <c r="EL227"/>
  <c r="EI227"/>
  <c r="EF227"/>
  <c r="EC227"/>
  <c r="DZ227"/>
  <c r="DW227"/>
  <c r="DT227"/>
  <c r="DQ227"/>
  <c r="DN227"/>
  <c r="DK227"/>
  <c r="DH227"/>
  <c r="DE227"/>
  <c r="DB227"/>
  <c r="CY227"/>
  <c r="CV227"/>
  <c r="CS227"/>
  <c r="CJ227"/>
  <c r="BW227"/>
  <c r="BT227"/>
  <c r="BQ227"/>
  <c r="BN227"/>
  <c r="BK227"/>
  <c r="BH227"/>
  <c r="BE227"/>
  <c r="BB227"/>
  <c r="AY227"/>
  <c r="AV227"/>
  <c r="AS227"/>
  <c r="AP227"/>
  <c r="AM227"/>
  <c r="AJ227"/>
  <c r="AG227"/>
  <c r="AD227"/>
  <c r="AA227"/>
  <c r="X227"/>
  <c r="U227"/>
  <c r="R227"/>
  <c r="O227"/>
  <c r="L227"/>
  <c r="C227"/>
  <c r="IK226"/>
  <c r="IH226"/>
  <c r="IE226"/>
  <c r="IB226"/>
  <c r="HY226"/>
  <c r="HV226"/>
  <c r="HS226"/>
  <c r="HP226"/>
  <c r="HM226"/>
  <c r="HJ226"/>
  <c r="HG226"/>
  <c r="HD226"/>
  <c r="HA226"/>
  <c r="GX226"/>
  <c r="GU226"/>
  <c r="GR226"/>
  <c r="GO226"/>
  <c r="GL226"/>
  <c r="GI226"/>
  <c r="GF226"/>
  <c r="GC226"/>
  <c r="FZ226"/>
  <c r="FD226"/>
  <c r="FA226"/>
  <c r="EX226"/>
  <c r="EU226"/>
  <c r="ER226"/>
  <c r="EO226"/>
  <c r="EL226"/>
  <c r="EI226"/>
  <c r="EF226"/>
  <c r="EC226"/>
  <c r="DZ226"/>
  <c r="DW226"/>
  <c r="DT226"/>
  <c r="DQ226"/>
  <c r="DN226"/>
  <c r="DK226"/>
  <c r="DH226"/>
  <c r="DE226"/>
  <c r="DB226"/>
  <c r="CY226"/>
  <c r="CV226"/>
  <c r="CS226"/>
  <c r="BW226"/>
  <c r="BT226"/>
  <c r="BQ226"/>
  <c r="BN226"/>
  <c r="BK226"/>
  <c r="BH226"/>
  <c r="BE226"/>
  <c r="BB226"/>
  <c r="AY226"/>
  <c r="AV226"/>
  <c r="AS226"/>
  <c r="AP226"/>
  <c r="AM226"/>
  <c r="AJ226"/>
  <c r="AG226"/>
  <c r="AD226"/>
  <c r="AA226"/>
  <c r="X226"/>
  <c r="U226"/>
  <c r="R226"/>
  <c r="O226"/>
  <c r="L226"/>
  <c r="IH218"/>
  <c r="FQ218"/>
  <c r="FA218"/>
  <c r="CJ218"/>
  <c r="BT218"/>
  <c r="C218"/>
  <c r="IK215"/>
  <c r="IH215"/>
  <c r="IE215"/>
  <c r="IB215"/>
  <c r="HY215"/>
  <c r="HV215"/>
  <c r="HS215"/>
  <c r="HP215"/>
  <c r="HM215"/>
  <c r="HJ215"/>
  <c r="HG215"/>
  <c r="HD215"/>
  <c r="HA215"/>
  <c r="GX215"/>
  <c r="GU215"/>
  <c r="GR215"/>
  <c r="GO215"/>
  <c r="GL215"/>
  <c r="GI215"/>
  <c r="GF215"/>
  <c r="GC215"/>
  <c r="FZ215"/>
  <c r="FD215"/>
  <c r="FA215"/>
  <c r="EX215"/>
  <c r="EU215"/>
  <c r="ER215"/>
  <c r="EO215"/>
  <c r="EL215"/>
  <c r="EI215"/>
  <c r="EF215"/>
  <c r="EC215"/>
  <c r="DZ215"/>
  <c r="DW215"/>
  <c r="DT215"/>
  <c r="DQ215"/>
  <c r="DN215"/>
  <c r="DK215"/>
  <c r="DH215"/>
  <c r="DE215"/>
  <c r="DB215"/>
  <c r="CY215"/>
  <c r="CV215"/>
  <c r="CS215"/>
  <c r="BW215"/>
  <c r="BT215"/>
  <c r="BQ215"/>
  <c r="BN215"/>
  <c r="BK215"/>
  <c r="BH215"/>
  <c r="BE215"/>
  <c r="BB215"/>
  <c r="AY215"/>
  <c r="AV215"/>
  <c r="AS215"/>
  <c r="AP215"/>
  <c r="AM215"/>
  <c r="AJ215"/>
  <c r="AG215"/>
  <c r="AD215"/>
  <c r="AA215"/>
  <c r="X215"/>
  <c r="U215"/>
  <c r="R215"/>
  <c r="O215"/>
  <c r="L215"/>
  <c r="IK212"/>
  <c r="IH212"/>
  <c r="IE212"/>
  <c r="IB212"/>
  <c r="HY212"/>
  <c r="HV212"/>
  <c r="HS212"/>
  <c r="HP212"/>
  <c r="HM212"/>
  <c r="HJ212"/>
  <c r="HG212"/>
  <c r="HD212"/>
  <c r="HA212"/>
  <c r="GX212"/>
  <c r="GU212"/>
  <c r="GR212"/>
  <c r="GO212"/>
  <c r="GL212"/>
  <c r="GI212"/>
  <c r="GF212"/>
  <c r="GC212"/>
  <c r="FZ212"/>
  <c r="FD212"/>
  <c r="FA212"/>
  <c r="EX212"/>
  <c r="EU212"/>
  <c r="ER212"/>
  <c r="EO212"/>
  <c r="EL212"/>
  <c r="EI212"/>
  <c r="EF212"/>
  <c r="EC212"/>
  <c r="DZ212"/>
  <c r="DW212"/>
  <c r="DT212"/>
  <c r="DQ212"/>
  <c r="DN212"/>
  <c r="DK212"/>
  <c r="DH212"/>
  <c r="DE212"/>
  <c r="DB212"/>
  <c r="CY212"/>
  <c r="CV212"/>
  <c r="CS212"/>
  <c r="BW212"/>
  <c r="BT212"/>
  <c r="BQ212"/>
  <c r="BN212"/>
  <c r="BK212"/>
  <c r="BH212"/>
  <c r="BE212"/>
  <c r="BB212"/>
  <c r="AY212"/>
  <c r="AV212"/>
  <c r="AS212"/>
  <c r="AP212"/>
  <c r="AM212"/>
  <c r="AJ212"/>
  <c r="AG212"/>
  <c r="AD212"/>
  <c r="AA212"/>
  <c r="X212"/>
  <c r="U212"/>
  <c r="R212"/>
  <c r="O212"/>
  <c r="L212"/>
  <c r="IK209"/>
  <c r="IH209"/>
  <c r="IE209"/>
  <c r="IB209"/>
  <c r="HY209"/>
  <c r="HV209"/>
  <c r="HS209"/>
  <c r="HP209"/>
  <c r="HM209"/>
  <c r="HJ209"/>
  <c r="HG209"/>
  <c r="HD209"/>
  <c r="HA209"/>
  <c r="GX209"/>
  <c r="GU209"/>
  <c r="GR209"/>
  <c r="GO209"/>
  <c r="GL209"/>
  <c r="GI209"/>
  <c r="GF209"/>
  <c r="GC209"/>
  <c r="FZ209"/>
  <c r="FQ209"/>
  <c r="FD209"/>
  <c r="FA209"/>
  <c r="EX209"/>
  <c r="EU209"/>
  <c r="ER209"/>
  <c r="EO209"/>
  <c r="EL209"/>
  <c r="EI209"/>
  <c r="EF209"/>
  <c r="EC209"/>
  <c r="DZ209"/>
  <c r="DW209"/>
  <c r="DT209"/>
  <c r="DQ209"/>
  <c r="DN209"/>
  <c r="DK209"/>
  <c r="DH209"/>
  <c r="DE209"/>
  <c r="DB209"/>
  <c r="CY209"/>
  <c r="CV209"/>
  <c r="CS209"/>
  <c r="CJ209"/>
  <c r="BW209"/>
  <c r="BT209"/>
  <c r="BQ209"/>
  <c r="BN209"/>
  <c r="BK209"/>
  <c r="BH209"/>
  <c r="BE209"/>
  <c r="BB209"/>
  <c r="AY209"/>
  <c r="AV209"/>
  <c r="AS209"/>
  <c r="AP209"/>
  <c r="AM209"/>
  <c r="AJ209"/>
  <c r="AG209"/>
  <c r="AD209"/>
  <c r="AA209"/>
  <c r="X209"/>
  <c r="U209"/>
  <c r="R209"/>
  <c r="O209"/>
  <c r="L209"/>
  <c r="C209"/>
  <c r="IK208"/>
  <c r="IH208"/>
  <c r="IE208"/>
  <c r="IB208"/>
  <c r="HY208"/>
  <c r="HV208"/>
  <c r="HS208"/>
  <c r="HP208"/>
  <c r="HM208"/>
  <c r="HJ208"/>
  <c r="HG208"/>
  <c r="HD208"/>
  <c r="HA208"/>
  <c r="GX208"/>
  <c r="GU208"/>
  <c r="GR208"/>
  <c r="GO208"/>
  <c r="GL208"/>
  <c r="GI208"/>
  <c r="GF208"/>
  <c r="GC208"/>
  <c r="FZ208"/>
  <c r="FD208"/>
  <c r="FA208"/>
  <c r="EX208"/>
  <c r="EU208"/>
  <c r="ER208"/>
  <c r="EO208"/>
  <c r="EL208"/>
  <c r="EI208"/>
  <c r="EF208"/>
  <c r="EC208"/>
  <c r="DZ208"/>
  <c r="DW208"/>
  <c r="DT208"/>
  <c r="DQ208"/>
  <c r="DN208"/>
  <c r="DK208"/>
  <c r="DH208"/>
  <c r="DE208"/>
  <c r="DB208"/>
  <c r="CY208"/>
  <c r="CV208"/>
  <c r="CS208"/>
  <c r="BW208"/>
  <c r="BT208"/>
  <c r="BQ208"/>
  <c r="BN208"/>
  <c r="BK208"/>
  <c r="BH208"/>
  <c r="BE208"/>
  <c r="BB208"/>
  <c r="AY208"/>
  <c r="AV208"/>
  <c r="AS208"/>
  <c r="AP208"/>
  <c r="AM208"/>
  <c r="AJ208"/>
  <c r="AG208"/>
  <c r="AD208"/>
  <c r="AA208"/>
  <c r="X208"/>
  <c r="U208"/>
  <c r="R208"/>
  <c r="O208"/>
  <c r="L208"/>
  <c r="IH200"/>
  <c r="FQ200"/>
  <c r="FA200"/>
  <c r="CJ200"/>
  <c r="BT200"/>
  <c r="C200"/>
  <c r="IK197"/>
  <c r="IH197"/>
  <c r="IE197"/>
  <c r="IB197"/>
  <c r="HY197"/>
  <c r="HV197"/>
  <c r="HS197"/>
  <c r="HP197"/>
  <c r="HM197"/>
  <c r="HJ197"/>
  <c r="HG197"/>
  <c r="HD197"/>
  <c r="HA197"/>
  <c r="GX197"/>
  <c r="GU197"/>
  <c r="GR197"/>
  <c r="GO197"/>
  <c r="GL197"/>
  <c r="GI197"/>
  <c r="GF197"/>
  <c r="GC197"/>
  <c r="FZ197"/>
  <c r="FD197"/>
  <c r="FA197"/>
  <c r="EX197"/>
  <c r="EU197"/>
  <c r="ER197"/>
  <c r="EO197"/>
  <c r="EL197"/>
  <c r="EI197"/>
  <c r="EF197"/>
  <c r="EC197"/>
  <c r="DZ197"/>
  <c r="DW197"/>
  <c r="DT197"/>
  <c r="DQ197"/>
  <c r="DN197"/>
  <c r="DK197"/>
  <c r="DH197"/>
  <c r="DE197"/>
  <c r="DB197"/>
  <c r="CY197"/>
  <c r="CV197"/>
  <c r="CS197"/>
  <c r="BW197"/>
  <c r="BT197"/>
  <c r="BQ197"/>
  <c r="BN197"/>
  <c r="BK197"/>
  <c r="BH197"/>
  <c r="BE197"/>
  <c r="BB197"/>
  <c r="AY197"/>
  <c r="AV197"/>
  <c r="AS197"/>
  <c r="AP197"/>
  <c r="AM197"/>
  <c r="AJ197"/>
  <c r="AG197"/>
  <c r="AD197"/>
  <c r="AA197"/>
  <c r="X197"/>
  <c r="U197"/>
  <c r="R197"/>
  <c r="O197"/>
  <c r="L197"/>
  <c r="IK194"/>
  <c r="IH194"/>
  <c r="IE194"/>
  <c r="IB194"/>
  <c r="HY194"/>
  <c r="HV194"/>
  <c r="HS194"/>
  <c r="HP194"/>
  <c r="HM194"/>
  <c r="HJ194"/>
  <c r="HG194"/>
  <c r="HD194"/>
  <c r="HA194"/>
  <c r="GX194"/>
  <c r="GU194"/>
  <c r="GR194"/>
  <c r="GO194"/>
  <c r="GL194"/>
  <c r="GI194"/>
  <c r="GF194"/>
  <c r="GC194"/>
  <c r="FZ194"/>
  <c r="FD194"/>
  <c r="FA194"/>
  <c r="EX194"/>
  <c r="EU194"/>
  <c r="ER194"/>
  <c r="EO194"/>
  <c r="EL194"/>
  <c r="EI194"/>
  <c r="EF194"/>
  <c r="EC194"/>
  <c r="DZ194"/>
  <c r="DW194"/>
  <c r="DT194"/>
  <c r="DQ194"/>
  <c r="DN194"/>
  <c r="DK194"/>
  <c r="DH194"/>
  <c r="DE194"/>
  <c r="DB194"/>
  <c r="CY194"/>
  <c r="CV194"/>
  <c r="CS194"/>
  <c r="BW194"/>
  <c r="BT194"/>
  <c r="BQ194"/>
  <c r="BN194"/>
  <c r="BK194"/>
  <c r="BH194"/>
  <c r="BE194"/>
  <c r="BB194"/>
  <c r="AY194"/>
  <c r="AV194"/>
  <c r="AS194"/>
  <c r="AP194"/>
  <c r="AM194"/>
  <c r="AJ194"/>
  <c r="AG194"/>
  <c r="AD194"/>
  <c r="AA194"/>
  <c r="X194"/>
  <c r="U194"/>
  <c r="R194"/>
  <c r="O194"/>
  <c r="L194"/>
  <c r="IK191"/>
  <c r="IH191"/>
  <c r="IE191"/>
  <c r="IB191"/>
  <c r="HY191"/>
  <c r="HV191"/>
  <c r="HS191"/>
  <c r="HP191"/>
  <c r="HM191"/>
  <c r="HJ191"/>
  <c r="HG191"/>
  <c r="HD191"/>
  <c r="HA191"/>
  <c r="GX191"/>
  <c r="GU191"/>
  <c r="GR191"/>
  <c r="GO191"/>
  <c r="GL191"/>
  <c r="GI191"/>
  <c r="GF191"/>
  <c r="GC191"/>
  <c r="FZ191"/>
  <c r="FQ191"/>
  <c r="FD191"/>
  <c r="FA191"/>
  <c r="EX191"/>
  <c r="EU191"/>
  <c r="ER191"/>
  <c r="EO191"/>
  <c r="EL191"/>
  <c r="EI191"/>
  <c r="EF191"/>
  <c r="EC191"/>
  <c r="DZ191"/>
  <c r="DW191"/>
  <c r="DT191"/>
  <c r="DQ191"/>
  <c r="DN191"/>
  <c r="DK191"/>
  <c r="DH191"/>
  <c r="DE191"/>
  <c r="DB191"/>
  <c r="CY191"/>
  <c r="CV191"/>
  <c r="CS191"/>
  <c r="CJ191"/>
  <c r="BW191"/>
  <c r="BT191"/>
  <c r="BQ191"/>
  <c r="BN191"/>
  <c r="BK191"/>
  <c r="BH191"/>
  <c r="BE191"/>
  <c r="BB191"/>
  <c r="AY191"/>
  <c r="AV191"/>
  <c r="AS191"/>
  <c r="AP191"/>
  <c r="AM191"/>
  <c r="AJ191"/>
  <c r="AG191"/>
  <c r="AD191"/>
  <c r="AA191"/>
  <c r="X191"/>
  <c r="U191"/>
  <c r="R191"/>
  <c r="O191"/>
  <c r="L191"/>
  <c r="C191"/>
  <c r="IK190"/>
  <c r="IH190"/>
  <c r="IE190"/>
  <c r="IB190"/>
  <c r="HY190"/>
  <c r="HV190"/>
  <c r="HS190"/>
  <c r="HP190"/>
  <c r="HM190"/>
  <c r="HJ190"/>
  <c r="HG190"/>
  <c r="HD190"/>
  <c r="HA190"/>
  <c r="GX190"/>
  <c r="GU190"/>
  <c r="GR190"/>
  <c r="GO190"/>
  <c r="GL190"/>
  <c r="GI190"/>
  <c r="GF190"/>
  <c r="GC190"/>
  <c r="FZ190"/>
  <c r="FD190"/>
  <c r="FA190"/>
  <c r="EX190"/>
  <c r="EU190"/>
  <c r="ER190"/>
  <c r="EO190"/>
  <c r="EL190"/>
  <c r="EI190"/>
  <c r="EF190"/>
  <c r="EC190"/>
  <c r="DZ190"/>
  <c r="DW190"/>
  <c r="DT190"/>
  <c r="DQ190"/>
  <c r="DN190"/>
  <c r="DK190"/>
  <c r="DH190"/>
  <c r="DE190"/>
  <c r="DB190"/>
  <c r="CY190"/>
  <c r="CV190"/>
  <c r="CS190"/>
  <c r="BW190"/>
  <c r="BT190"/>
  <c r="BQ190"/>
  <c r="BN190"/>
  <c r="BK190"/>
  <c r="BH190"/>
  <c r="BE190"/>
  <c r="BB190"/>
  <c r="AY190"/>
  <c r="AV190"/>
  <c r="AS190"/>
  <c r="AP190"/>
  <c r="AM190"/>
  <c r="AJ190"/>
  <c r="AG190"/>
  <c r="AD190"/>
  <c r="AA190"/>
  <c r="X190"/>
  <c r="U190"/>
  <c r="R190"/>
  <c r="O190"/>
  <c r="L190"/>
  <c r="IH182"/>
  <c r="FQ182"/>
  <c r="FA182"/>
  <c r="CJ182"/>
  <c r="BT182"/>
  <c r="C182"/>
  <c r="IK179"/>
  <c r="IH179"/>
  <c r="IE179"/>
  <c r="IB179"/>
  <c r="HY179"/>
  <c r="HV179"/>
  <c r="HS179"/>
  <c r="HP179"/>
  <c r="HM179"/>
  <c r="HJ179"/>
  <c r="HG179"/>
  <c r="HD179"/>
  <c r="HA179"/>
  <c r="GX179"/>
  <c r="GU179"/>
  <c r="GR179"/>
  <c r="GO179"/>
  <c r="GL179"/>
  <c r="GI179"/>
  <c r="GF179"/>
  <c r="GC179"/>
  <c r="FZ179"/>
  <c r="FD179"/>
  <c r="FA179"/>
  <c r="EX179"/>
  <c r="EU179"/>
  <c r="ER179"/>
  <c r="EO179"/>
  <c r="EL179"/>
  <c r="EI179"/>
  <c r="EF179"/>
  <c r="EC179"/>
  <c r="DZ179"/>
  <c r="DW179"/>
  <c r="DT179"/>
  <c r="DQ179"/>
  <c r="DN179"/>
  <c r="DK179"/>
  <c r="DH179"/>
  <c r="DE179"/>
  <c r="DB179"/>
  <c r="CY179"/>
  <c r="CV179"/>
  <c r="CS179"/>
  <c r="BW179"/>
  <c r="BT179"/>
  <c r="BQ179"/>
  <c r="BN179"/>
  <c r="BK179"/>
  <c r="BH179"/>
  <c r="BE179"/>
  <c r="BB179"/>
  <c r="AY179"/>
  <c r="AV179"/>
  <c r="AS179"/>
  <c r="AP179"/>
  <c r="AM179"/>
  <c r="AJ179"/>
  <c r="AG179"/>
  <c r="AD179"/>
  <c r="AA179"/>
  <c r="X179"/>
  <c r="U179"/>
  <c r="R179"/>
  <c r="O179"/>
  <c r="L179"/>
  <c r="IK176"/>
  <c r="IH176"/>
  <c r="IE176"/>
  <c r="IB176"/>
  <c r="HY176"/>
  <c r="HV176"/>
  <c r="HS176"/>
  <c r="HP176"/>
  <c r="HM176"/>
  <c r="HJ176"/>
  <c r="HG176"/>
  <c r="HD176"/>
  <c r="HA176"/>
  <c r="GX176"/>
  <c r="GU176"/>
  <c r="GR176"/>
  <c r="GO176"/>
  <c r="GL176"/>
  <c r="GI176"/>
  <c r="GF176"/>
  <c r="GC176"/>
  <c r="FZ176"/>
  <c r="FD176"/>
  <c r="FA176"/>
  <c r="EX176"/>
  <c r="EU176"/>
  <c r="ER176"/>
  <c r="EO176"/>
  <c r="EL176"/>
  <c r="EI176"/>
  <c r="EF176"/>
  <c r="EC176"/>
  <c r="DZ176"/>
  <c r="DW176"/>
  <c r="DT176"/>
  <c r="DQ176"/>
  <c r="DN176"/>
  <c r="DK176"/>
  <c r="DH176"/>
  <c r="DE176"/>
  <c r="DB176"/>
  <c r="CY176"/>
  <c r="CV176"/>
  <c r="CS176"/>
  <c r="BW176"/>
  <c r="BT176"/>
  <c r="BQ176"/>
  <c r="BN176"/>
  <c r="BK176"/>
  <c r="BH176"/>
  <c r="BE176"/>
  <c r="BB176"/>
  <c r="AY176"/>
  <c r="AV176"/>
  <c r="AS176"/>
  <c r="AP176"/>
  <c r="AM176"/>
  <c r="AJ176"/>
  <c r="AG176"/>
  <c r="AD176"/>
  <c r="AA176"/>
  <c r="X176"/>
  <c r="U176"/>
  <c r="R176"/>
  <c r="O176"/>
  <c r="L176"/>
  <c r="IK173"/>
  <c r="IH173"/>
  <c r="IE173"/>
  <c r="IB173"/>
  <c r="HY173"/>
  <c r="HV173"/>
  <c r="HS173"/>
  <c r="HP173"/>
  <c r="HM173"/>
  <c r="HJ173"/>
  <c r="HG173"/>
  <c r="HD173"/>
  <c r="HA173"/>
  <c r="GX173"/>
  <c r="GU173"/>
  <c r="GR173"/>
  <c r="GO173"/>
  <c r="GL173"/>
  <c r="GI173"/>
  <c r="GF173"/>
  <c r="GC173"/>
  <c r="FZ173"/>
  <c r="FQ173"/>
  <c r="FD173"/>
  <c r="FA173"/>
  <c r="EX173"/>
  <c r="EU173"/>
  <c r="ER173"/>
  <c r="EO173"/>
  <c r="EL173"/>
  <c r="EI173"/>
  <c r="EF173"/>
  <c r="EC173"/>
  <c r="DZ173"/>
  <c r="DW173"/>
  <c r="DT173"/>
  <c r="DQ173"/>
  <c r="DN173"/>
  <c r="DK173"/>
  <c r="DH173"/>
  <c r="DE173"/>
  <c r="DB173"/>
  <c r="CY173"/>
  <c r="CV173"/>
  <c r="CS173"/>
  <c r="CJ173"/>
  <c r="BW173"/>
  <c r="BT173"/>
  <c r="BQ173"/>
  <c r="BN173"/>
  <c r="BK173"/>
  <c r="BH173"/>
  <c r="BE173"/>
  <c r="BB173"/>
  <c r="AY173"/>
  <c r="AV173"/>
  <c r="AS173"/>
  <c r="AP173"/>
  <c r="AM173"/>
  <c r="AJ173"/>
  <c r="AG173"/>
  <c r="AD173"/>
  <c r="AA173"/>
  <c r="X173"/>
  <c r="U173"/>
  <c r="R173"/>
  <c r="O173"/>
  <c r="L173"/>
  <c r="C173"/>
  <c r="IK172"/>
  <c r="IH172"/>
  <c r="IE172"/>
  <c r="IB172"/>
  <c r="HY172"/>
  <c r="HV172"/>
  <c r="HS172"/>
  <c r="HP172"/>
  <c r="HM172"/>
  <c r="HJ172"/>
  <c r="HG172"/>
  <c r="HD172"/>
  <c r="HA172"/>
  <c r="GX172"/>
  <c r="GU172"/>
  <c r="GR172"/>
  <c r="GO172"/>
  <c r="GL172"/>
  <c r="GI172"/>
  <c r="GF172"/>
  <c r="GC172"/>
  <c r="FZ172"/>
  <c r="FD172"/>
  <c r="FA172"/>
  <c r="EX172"/>
  <c r="EU172"/>
  <c r="ER172"/>
  <c r="EO172"/>
  <c r="EL172"/>
  <c r="EI172"/>
  <c r="EF172"/>
  <c r="EC172"/>
  <c r="DZ172"/>
  <c r="DW172"/>
  <c r="DT172"/>
  <c r="DQ172"/>
  <c r="DN172"/>
  <c r="DK172"/>
  <c r="DH172"/>
  <c r="DE172"/>
  <c r="DB172"/>
  <c r="CY172"/>
  <c r="CV172"/>
  <c r="CS172"/>
  <c r="BW172"/>
  <c r="BT172"/>
  <c r="BQ172"/>
  <c r="BN172"/>
  <c r="BK172"/>
  <c r="BH172"/>
  <c r="BE172"/>
  <c r="BB172"/>
  <c r="AY172"/>
  <c r="AV172"/>
  <c r="AS172"/>
  <c r="AP172"/>
  <c r="AM172"/>
  <c r="AJ172"/>
  <c r="AG172"/>
  <c r="AD172"/>
  <c r="AA172"/>
  <c r="X172"/>
  <c r="U172"/>
  <c r="R172"/>
  <c r="O172"/>
  <c r="L172"/>
  <c r="IH164"/>
  <c r="FQ164"/>
  <c r="FA164"/>
  <c r="CJ164"/>
  <c r="BT164"/>
  <c r="C164"/>
  <c r="IK161"/>
  <c r="IH161"/>
  <c r="IE161"/>
  <c r="IB161"/>
  <c r="HY161"/>
  <c r="HV161"/>
  <c r="HS161"/>
  <c r="HP161"/>
  <c r="HM161"/>
  <c r="HJ161"/>
  <c r="HG161"/>
  <c r="HD161"/>
  <c r="HA161"/>
  <c r="GX161"/>
  <c r="GU161"/>
  <c r="GR161"/>
  <c r="GO161"/>
  <c r="GL161"/>
  <c r="GI161"/>
  <c r="GF161"/>
  <c r="GC161"/>
  <c r="FZ161"/>
  <c r="FD161"/>
  <c r="FA161"/>
  <c r="EX161"/>
  <c r="EU161"/>
  <c r="ER161"/>
  <c r="EO161"/>
  <c r="EL161"/>
  <c r="EI161"/>
  <c r="EF161"/>
  <c r="EC161"/>
  <c r="DZ161"/>
  <c r="DW161"/>
  <c r="DT161"/>
  <c r="DQ161"/>
  <c r="DN161"/>
  <c r="DK161"/>
  <c r="DH161"/>
  <c r="DE161"/>
  <c r="DB161"/>
  <c r="CY161"/>
  <c r="CV161"/>
  <c r="CS161"/>
  <c r="BW161"/>
  <c r="BT161"/>
  <c r="BQ161"/>
  <c r="BN161"/>
  <c r="BK161"/>
  <c r="BH161"/>
  <c r="BE161"/>
  <c r="BB161"/>
  <c r="AY161"/>
  <c r="AV161"/>
  <c r="AS161"/>
  <c r="AP161"/>
  <c r="AM161"/>
  <c r="AJ161"/>
  <c r="AG161"/>
  <c r="AD161"/>
  <c r="AA161"/>
  <c r="X161"/>
  <c r="U161"/>
  <c r="R161"/>
  <c r="O161"/>
  <c r="L161"/>
  <c r="IK158"/>
  <c r="IH158"/>
  <c r="IE158"/>
  <c r="IB158"/>
  <c r="HY158"/>
  <c r="HV158"/>
  <c r="HS158"/>
  <c r="HP158"/>
  <c r="HM158"/>
  <c r="HJ158"/>
  <c r="HG158"/>
  <c r="HD158"/>
  <c r="HA158"/>
  <c r="GX158"/>
  <c r="GU158"/>
  <c r="GR158"/>
  <c r="GO158"/>
  <c r="GL158"/>
  <c r="GI158"/>
  <c r="GF158"/>
  <c r="GC158"/>
  <c r="FZ158"/>
  <c r="FD158"/>
  <c r="FA158"/>
  <c r="EX158"/>
  <c r="EU158"/>
  <c r="ER158"/>
  <c r="EO158"/>
  <c r="EL158"/>
  <c r="EI158"/>
  <c r="EF158"/>
  <c r="EC158"/>
  <c r="DZ158"/>
  <c r="DW158"/>
  <c r="DT158"/>
  <c r="DQ158"/>
  <c r="DN158"/>
  <c r="DK158"/>
  <c r="DH158"/>
  <c r="DE158"/>
  <c r="DB158"/>
  <c r="CY158"/>
  <c r="CV158"/>
  <c r="CS158"/>
  <c r="BW158"/>
  <c r="BT158"/>
  <c r="BQ158"/>
  <c r="BN158"/>
  <c r="BK158"/>
  <c r="BH158"/>
  <c r="BE158"/>
  <c r="BB158"/>
  <c r="AY158"/>
  <c r="AV158"/>
  <c r="AS158"/>
  <c r="AP158"/>
  <c r="AM158"/>
  <c r="AJ158"/>
  <c r="AG158"/>
  <c r="AD158"/>
  <c r="AA158"/>
  <c r="X158"/>
  <c r="U158"/>
  <c r="R158"/>
  <c r="O158"/>
  <c r="L158"/>
  <c r="IK155"/>
  <c r="IH155"/>
  <c r="IE155"/>
  <c r="IB155"/>
  <c r="HY155"/>
  <c r="HV155"/>
  <c r="HS155"/>
  <c r="HP155"/>
  <c r="HM155"/>
  <c r="HJ155"/>
  <c r="HG155"/>
  <c r="HD155"/>
  <c r="HA155"/>
  <c r="GX155"/>
  <c r="GU155"/>
  <c r="GR155"/>
  <c r="GO155"/>
  <c r="GL155"/>
  <c r="GI155"/>
  <c r="GF155"/>
  <c r="GC155"/>
  <c r="FZ155"/>
  <c r="FQ155"/>
  <c r="FD155"/>
  <c r="FA155"/>
  <c r="EX155"/>
  <c r="EU155"/>
  <c r="ER155"/>
  <c r="EO155"/>
  <c r="EL155"/>
  <c r="EI155"/>
  <c r="EF155"/>
  <c r="EC155"/>
  <c r="DZ155"/>
  <c r="DW155"/>
  <c r="DT155"/>
  <c r="DQ155"/>
  <c r="DN155"/>
  <c r="DK155"/>
  <c r="DH155"/>
  <c r="DE155"/>
  <c r="DB155"/>
  <c r="CY155"/>
  <c r="CV155"/>
  <c r="CS155"/>
  <c r="CJ155"/>
  <c r="BW155"/>
  <c r="BT155"/>
  <c r="BQ155"/>
  <c r="BN155"/>
  <c r="BK155"/>
  <c r="BH155"/>
  <c r="BE155"/>
  <c r="BB155"/>
  <c r="AY155"/>
  <c r="AV155"/>
  <c r="AS155"/>
  <c r="AP155"/>
  <c r="AM155"/>
  <c r="AJ155"/>
  <c r="AG155"/>
  <c r="AD155"/>
  <c r="AA155"/>
  <c r="X155"/>
  <c r="U155"/>
  <c r="R155"/>
  <c r="O155"/>
  <c r="L155"/>
  <c r="C155"/>
  <c r="IK154"/>
  <c r="IH154"/>
  <c r="IE154"/>
  <c r="IB154"/>
  <c r="HY154"/>
  <c r="HV154"/>
  <c r="HS154"/>
  <c r="HP154"/>
  <c r="HM154"/>
  <c r="HJ154"/>
  <c r="HG154"/>
  <c r="HD154"/>
  <c r="HA154"/>
  <c r="GX154"/>
  <c r="GU154"/>
  <c r="GR154"/>
  <c r="GO154"/>
  <c r="GL154"/>
  <c r="GI154"/>
  <c r="GF154"/>
  <c r="GC154"/>
  <c r="FZ154"/>
  <c r="FD154"/>
  <c r="FA154"/>
  <c r="EX154"/>
  <c r="EU154"/>
  <c r="ER154"/>
  <c r="EO154"/>
  <c r="EL154"/>
  <c r="EI154"/>
  <c r="EF154"/>
  <c r="EC154"/>
  <c r="DZ154"/>
  <c r="DW154"/>
  <c r="DT154"/>
  <c r="DQ154"/>
  <c r="DN154"/>
  <c r="DK154"/>
  <c r="DH154"/>
  <c r="DE154"/>
  <c r="DB154"/>
  <c r="CY154"/>
  <c r="CV154"/>
  <c r="CS154"/>
  <c r="BW154"/>
  <c r="BT154"/>
  <c r="BQ154"/>
  <c r="BN154"/>
  <c r="BK154"/>
  <c r="BH154"/>
  <c r="BE154"/>
  <c r="BB154"/>
  <c r="AY154"/>
  <c r="AV154"/>
  <c r="AS154"/>
  <c r="AP154"/>
  <c r="AM154"/>
  <c r="AJ154"/>
  <c r="AG154"/>
  <c r="AD154"/>
  <c r="AA154"/>
  <c r="X154"/>
  <c r="U154"/>
  <c r="R154"/>
  <c r="O154"/>
  <c r="L154"/>
  <c r="IH146"/>
  <c r="FQ146"/>
  <c r="FA146"/>
  <c r="CJ146"/>
  <c r="BT146"/>
  <c r="C146"/>
  <c r="IK143"/>
  <c r="IH143"/>
  <c r="IE143"/>
  <c r="IB143"/>
  <c r="HY143"/>
  <c r="HV143"/>
  <c r="HS143"/>
  <c r="HP143"/>
  <c r="HM143"/>
  <c r="HJ143"/>
  <c r="HG143"/>
  <c r="HD143"/>
  <c r="HA143"/>
  <c r="GX143"/>
  <c r="GU143"/>
  <c r="GR143"/>
  <c r="GO143"/>
  <c r="GL143"/>
  <c r="GI143"/>
  <c r="GF143"/>
  <c r="GC143"/>
  <c r="FZ143"/>
  <c r="FD143"/>
  <c r="FA143"/>
  <c r="EX143"/>
  <c r="EU143"/>
  <c r="ER143"/>
  <c r="EO143"/>
  <c r="EL143"/>
  <c r="EI143"/>
  <c r="EF143"/>
  <c r="EC143"/>
  <c r="DZ143"/>
  <c r="DW143"/>
  <c r="DT143"/>
  <c r="DQ143"/>
  <c r="DN143"/>
  <c r="DK143"/>
  <c r="DH143"/>
  <c r="DE143"/>
  <c r="DB143"/>
  <c r="CY143"/>
  <c r="CV143"/>
  <c r="CS143"/>
  <c r="BW143"/>
  <c r="BT143"/>
  <c r="BQ143"/>
  <c r="BN143"/>
  <c r="BK143"/>
  <c r="BH143"/>
  <c r="BE143"/>
  <c r="BB143"/>
  <c r="AY143"/>
  <c r="AV143"/>
  <c r="AS143"/>
  <c r="AP143"/>
  <c r="AM143"/>
  <c r="AJ143"/>
  <c r="AG143"/>
  <c r="AD143"/>
  <c r="AA143"/>
  <c r="X143"/>
  <c r="U143"/>
  <c r="R143"/>
  <c r="O143"/>
  <c r="L143"/>
  <c r="IK140"/>
  <c r="IH140"/>
  <c r="IE140"/>
  <c r="IB140"/>
  <c r="HY140"/>
  <c r="HV140"/>
  <c r="HS140"/>
  <c r="HP140"/>
  <c r="HM140"/>
  <c r="HJ140"/>
  <c r="HG140"/>
  <c r="HD140"/>
  <c r="HA140"/>
  <c r="GX140"/>
  <c r="GU140"/>
  <c r="GR140"/>
  <c r="GO140"/>
  <c r="GL140"/>
  <c r="GI140"/>
  <c r="GF140"/>
  <c r="GC140"/>
  <c r="FZ140"/>
  <c r="FD140"/>
  <c r="FA140"/>
  <c r="EX140"/>
  <c r="EU140"/>
  <c r="ER140"/>
  <c r="EO140"/>
  <c r="EL140"/>
  <c r="EI140"/>
  <c r="EF140"/>
  <c r="EC140"/>
  <c r="DZ140"/>
  <c r="DW140"/>
  <c r="DT140"/>
  <c r="DQ140"/>
  <c r="DN140"/>
  <c r="DK140"/>
  <c r="DH140"/>
  <c r="DE140"/>
  <c r="DB140"/>
  <c r="CY140"/>
  <c r="CV140"/>
  <c r="CS140"/>
  <c r="BW140"/>
  <c r="BT140"/>
  <c r="BQ140"/>
  <c r="BN140"/>
  <c r="BK140"/>
  <c r="BH140"/>
  <c r="BE140"/>
  <c r="BB140"/>
  <c r="AY140"/>
  <c r="AV140"/>
  <c r="AS140"/>
  <c r="AP140"/>
  <c r="AM140"/>
  <c r="AJ140"/>
  <c r="AG140"/>
  <c r="AD140"/>
  <c r="AA140"/>
  <c r="X140"/>
  <c r="U140"/>
  <c r="R140"/>
  <c r="O140"/>
  <c r="L140"/>
  <c r="IK137"/>
  <c r="IH137"/>
  <c r="IE137"/>
  <c r="IB137"/>
  <c r="HY137"/>
  <c r="HV137"/>
  <c r="HS137"/>
  <c r="HP137"/>
  <c r="HM137"/>
  <c r="HJ137"/>
  <c r="HG137"/>
  <c r="HD137"/>
  <c r="HA137"/>
  <c r="GX137"/>
  <c r="GU137"/>
  <c r="GR137"/>
  <c r="GO137"/>
  <c r="GL137"/>
  <c r="GI137"/>
  <c r="GF137"/>
  <c r="GC137"/>
  <c r="FZ137"/>
  <c r="FQ137"/>
  <c r="FD137"/>
  <c r="FA137"/>
  <c r="EX137"/>
  <c r="EU137"/>
  <c r="ER137"/>
  <c r="EO137"/>
  <c r="EL137"/>
  <c r="EI137"/>
  <c r="EF137"/>
  <c r="EC137"/>
  <c r="DZ137"/>
  <c r="DW137"/>
  <c r="DT137"/>
  <c r="DQ137"/>
  <c r="DN137"/>
  <c r="DK137"/>
  <c r="DH137"/>
  <c r="DE137"/>
  <c r="DB137"/>
  <c r="CY137"/>
  <c r="CV137"/>
  <c r="CS137"/>
  <c r="CJ137"/>
  <c r="BW137"/>
  <c r="BT137"/>
  <c r="BQ137"/>
  <c r="BN137"/>
  <c r="BK137"/>
  <c r="BH137"/>
  <c r="BE137"/>
  <c r="BB137"/>
  <c r="AY137"/>
  <c r="AV137"/>
  <c r="AS137"/>
  <c r="AP137"/>
  <c r="AM137"/>
  <c r="AJ137"/>
  <c r="AG137"/>
  <c r="AD137"/>
  <c r="AA137"/>
  <c r="X137"/>
  <c r="U137"/>
  <c r="R137"/>
  <c r="O137"/>
  <c r="L137"/>
  <c r="C137"/>
  <c r="IK136"/>
  <c r="IH136"/>
  <c r="IE136"/>
  <c r="IB136"/>
  <c r="HY136"/>
  <c r="HV136"/>
  <c r="HS136"/>
  <c r="HP136"/>
  <c r="HM136"/>
  <c r="HJ136"/>
  <c r="HG136"/>
  <c r="HD136"/>
  <c r="HA136"/>
  <c r="GX136"/>
  <c r="GU136"/>
  <c r="GR136"/>
  <c r="GO136"/>
  <c r="GL136"/>
  <c r="GI136"/>
  <c r="GF136"/>
  <c r="GC136"/>
  <c r="FZ136"/>
  <c r="FD136"/>
  <c r="FA136"/>
  <c r="EX136"/>
  <c r="EU136"/>
  <c r="ER136"/>
  <c r="EO136"/>
  <c r="EL136"/>
  <c r="EI136"/>
  <c r="EF136"/>
  <c r="EC136"/>
  <c r="DZ136"/>
  <c r="DW136"/>
  <c r="DT136"/>
  <c r="DQ136"/>
  <c r="DN136"/>
  <c r="DK136"/>
  <c r="DH136"/>
  <c r="DE136"/>
  <c r="DB136"/>
  <c r="CY136"/>
  <c r="CV136"/>
  <c r="CS136"/>
  <c r="BW136"/>
  <c r="BT136"/>
  <c r="BQ136"/>
  <c r="BN136"/>
  <c r="BK136"/>
  <c r="BH136"/>
  <c r="BE136"/>
  <c r="BB136"/>
  <c r="AY136"/>
  <c r="AV136"/>
  <c r="AS136"/>
  <c r="AP136"/>
  <c r="AM136"/>
  <c r="AJ136"/>
  <c r="AG136"/>
  <c r="AD136"/>
  <c r="AA136"/>
  <c r="X136"/>
  <c r="U136"/>
  <c r="R136"/>
  <c r="O136"/>
  <c r="L136"/>
  <c r="IH128"/>
  <c r="FQ128"/>
  <c r="FA128"/>
  <c r="CJ128"/>
  <c r="BT128"/>
  <c r="C128"/>
  <c r="IK125"/>
  <c r="IH125"/>
  <c r="IE125"/>
  <c r="IB125"/>
  <c r="HY125"/>
  <c r="HV125"/>
  <c r="HS125"/>
  <c r="HP125"/>
  <c r="HM125"/>
  <c r="HJ125"/>
  <c r="HG125"/>
  <c r="HD125"/>
  <c r="HA125"/>
  <c r="GX125"/>
  <c r="GU125"/>
  <c r="GR125"/>
  <c r="GO125"/>
  <c r="GL125"/>
  <c r="GI125"/>
  <c r="GF125"/>
  <c r="GC125"/>
  <c r="FZ125"/>
  <c r="FD125"/>
  <c r="FA125"/>
  <c r="EX125"/>
  <c r="EU125"/>
  <c r="ER125"/>
  <c r="EO125"/>
  <c r="EL125"/>
  <c r="EI125"/>
  <c r="EF125"/>
  <c r="EC125"/>
  <c r="DZ125"/>
  <c r="DW125"/>
  <c r="DT125"/>
  <c r="DQ125"/>
  <c r="DN125"/>
  <c r="DK125"/>
  <c r="DH125"/>
  <c r="DE125"/>
  <c r="DB125"/>
  <c r="CY125"/>
  <c r="CV125"/>
  <c r="CS125"/>
  <c r="BW125"/>
  <c r="BT125"/>
  <c r="BQ125"/>
  <c r="BN125"/>
  <c r="BK125"/>
  <c r="BH125"/>
  <c r="BE125"/>
  <c r="BB125"/>
  <c r="AY125"/>
  <c r="AV125"/>
  <c r="AS125"/>
  <c r="AP125"/>
  <c r="AM125"/>
  <c r="AJ125"/>
  <c r="AG125"/>
  <c r="AD125"/>
  <c r="AA125"/>
  <c r="X125"/>
  <c r="U125"/>
  <c r="R125"/>
  <c r="O125"/>
  <c r="L125"/>
  <c r="IK122"/>
  <c r="IH122"/>
  <c r="IE122"/>
  <c r="IB122"/>
  <c r="HY122"/>
  <c r="HV122"/>
  <c r="HS122"/>
  <c r="HP122"/>
  <c r="HM122"/>
  <c r="HJ122"/>
  <c r="HG122"/>
  <c r="HD122"/>
  <c r="HA122"/>
  <c r="GX122"/>
  <c r="GU122"/>
  <c r="GR122"/>
  <c r="GO122"/>
  <c r="GL122"/>
  <c r="GI122"/>
  <c r="GF122"/>
  <c r="GC122"/>
  <c r="FZ122"/>
  <c r="FD122"/>
  <c r="FA122"/>
  <c r="EX122"/>
  <c r="EU122"/>
  <c r="ER122"/>
  <c r="EO122"/>
  <c r="EL122"/>
  <c r="EI122"/>
  <c r="EF122"/>
  <c r="EC122"/>
  <c r="DZ122"/>
  <c r="DW122"/>
  <c r="DT122"/>
  <c r="DQ122"/>
  <c r="DN122"/>
  <c r="DK122"/>
  <c r="DH122"/>
  <c r="DE122"/>
  <c r="DB122"/>
  <c r="CY122"/>
  <c r="CV122"/>
  <c r="CS122"/>
  <c r="BW122"/>
  <c r="BT122"/>
  <c r="BQ122"/>
  <c r="BN122"/>
  <c r="BK122"/>
  <c r="BH122"/>
  <c r="BE122"/>
  <c r="BB122"/>
  <c r="AY122"/>
  <c r="AV122"/>
  <c r="AS122"/>
  <c r="AP122"/>
  <c r="AM122"/>
  <c r="AJ122"/>
  <c r="AG122"/>
  <c r="AD122"/>
  <c r="AA122"/>
  <c r="X122"/>
  <c r="U122"/>
  <c r="R122"/>
  <c r="O122"/>
  <c r="L122"/>
  <c r="IK119"/>
  <c r="IH119"/>
  <c r="IE119"/>
  <c r="IB119"/>
  <c r="HY119"/>
  <c r="HV119"/>
  <c r="HS119"/>
  <c r="HP119"/>
  <c r="HM119"/>
  <c r="HJ119"/>
  <c r="HG119"/>
  <c r="HD119"/>
  <c r="HA119"/>
  <c r="GX119"/>
  <c r="GU119"/>
  <c r="GR119"/>
  <c r="GO119"/>
  <c r="GL119"/>
  <c r="GI119"/>
  <c r="GF119"/>
  <c r="GC119"/>
  <c r="FZ119"/>
  <c r="FQ119"/>
  <c r="FD119"/>
  <c r="FA119"/>
  <c r="EX119"/>
  <c r="EU119"/>
  <c r="ER119"/>
  <c r="EO119"/>
  <c r="EL119"/>
  <c r="EI119"/>
  <c r="EF119"/>
  <c r="EC119"/>
  <c r="DZ119"/>
  <c r="DW119"/>
  <c r="DT119"/>
  <c r="DQ119"/>
  <c r="DN119"/>
  <c r="DK119"/>
  <c r="DH119"/>
  <c r="DE119"/>
  <c r="DB119"/>
  <c r="CY119"/>
  <c r="CV119"/>
  <c r="CS119"/>
  <c r="CJ119"/>
  <c r="BW119"/>
  <c r="BT119"/>
  <c r="BQ119"/>
  <c r="BN119"/>
  <c r="BK119"/>
  <c r="BH119"/>
  <c r="BE119"/>
  <c r="BB119"/>
  <c r="AY119"/>
  <c r="AV119"/>
  <c r="AS119"/>
  <c r="AP119"/>
  <c r="AM119"/>
  <c r="AJ119"/>
  <c r="AG119"/>
  <c r="AD119"/>
  <c r="AA119"/>
  <c r="X119"/>
  <c r="U119"/>
  <c r="R119"/>
  <c r="O119"/>
  <c r="L119"/>
  <c r="C119"/>
  <c r="IK118"/>
  <c r="IH118"/>
  <c r="IE118"/>
  <c r="IB118"/>
  <c r="HY118"/>
  <c r="HV118"/>
  <c r="HS118"/>
  <c r="HP118"/>
  <c r="HM118"/>
  <c r="HJ118"/>
  <c r="HG118"/>
  <c r="HD118"/>
  <c r="HA118"/>
  <c r="GX118"/>
  <c r="GU118"/>
  <c r="GR118"/>
  <c r="GO118"/>
  <c r="GL118"/>
  <c r="GI118"/>
  <c r="GF118"/>
  <c r="GC118"/>
  <c r="FZ118"/>
  <c r="FD118"/>
  <c r="FA118"/>
  <c r="EX118"/>
  <c r="EU118"/>
  <c r="ER118"/>
  <c r="EO118"/>
  <c r="EL118"/>
  <c r="EI118"/>
  <c r="EF118"/>
  <c r="EC118"/>
  <c r="DZ118"/>
  <c r="DW118"/>
  <c r="DT118"/>
  <c r="DQ118"/>
  <c r="DN118"/>
  <c r="DK118"/>
  <c r="DH118"/>
  <c r="DE118"/>
  <c r="DB118"/>
  <c r="CY118"/>
  <c r="CV118"/>
  <c r="CS118"/>
  <c r="BW118"/>
  <c r="BT118"/>
  <c r="BQ118"/>
  <c r="BN118"/>
  <c r="BK118"/>
  <c r="BH118"/>
  <c r="BE118"/>
  <c r="BB118"/>
  <c r="AY118"/>
  <c r="AV118"/>
  <c r="AS118"/>
  <c r="AP118"/>
  <c r="AM118"/>
  <c r="AJ118"/>
  <c r="AG118"/>
  <c r="AD118"/>
  <c r="AA118"/>
  <c r="X118"/>
  <c r="U118"/>
  <c r="R118"/>
  <c r="O118"/>
  <c r="L118"/>
  <c r="IH110"/>
  <c r="FQ110"/>
  <c r="FA110"/>
  <c r="CJ110"/>
  <c r="BT110"/>
  <c r="C110"/>
  <c r="IK107"/>
  <c r="IH107"/>
  <c r="IE107"/>
  <c r="IB107"/>
  <c r="HY107"/>
  <c r="HV107"/>
  <c r="HS107"/>
  <c r="HP107"/>
  <c r="HM107"/>
  <c r="HJ107"/>
  <c r="HG107"/>
  <c r="HD107"/>
  <c r="HA107"/>
  <c r="GX107"/>
  <c r="GU107"/>
  <c r="GR107"/>
  <c r="GO107"/>
  <c r="GL107"/>
  <c r="GI107"/>
  <c r="GF107"/>
  <c r="GC107"/>
  <c r="FZ107"/>
  <c r="FD107"/>
  <c r="FA107"/>
  <c r="EX107"/>
  <c r="EU107"/>
  <c r="ER107"/>
  <c r="EO107"/>
  <c r="EL107"/>
  <c r="EI107"/>
  <c r="EF107"/>
  <c r="EC107"/>
  <c r="DZ107"/>
  <c r="DW107"/>
  <c r="DT107"/>
  <c r="DQ107"/>
  <c r="DN107"/>
  <c r="DK107"/>
  <c r="DH107"/>
  <c r="DE107"/>
  <c r="DB107"/>
  <c r="CY107"/>
  <c r="CV107"/>
  <c r="CS107"/>
  <c r="BW107"/>
  <c r="BT107"/>
  <c r="BQ107"/>
  <c r="BN107"/>
  <c r="BK107"/>
  <c r="BH107"/>
  <c r="BE107"/>
  <c r="BB107"/>
  <c r="AY107"/>
  <c r="AV107"/>
  <c r="AS107"/>
  <c r="AP107"/>
  <c r="AM107"/>
  <c r="AJ107"/>
  <c r="AG107"/>
  <c r="AD107"/>
  <c r="AA107"/>
  <c r="X107"/>
  <c r="U107"/>
  <c r="R107"/>
  <c r="O107"/>
  <c r="L107"/>
  <c r="IK104"/>
  <c r="IH104"/>
  <c r="IE104"/>
  <c r="IB104"/>
  <c r="HY104"/>
  <c r="HV104"/>
  <c r="HS104"/>
  <c r="HP104"/>
  <c r="HM104"/>
  <c r="HJ104"/>
  <c r="HG104"/>
  <c r="HD104"/>
  <c r="HA104"/>
  <c r="GX104"/>
  <c r="GU104"/>
  <c r="GR104"/>
  <c r="GO104"/>
  <c r="GL104"/>
  <c r="GI104"/>
  <c r="GF104"/>
  <c r="GC104"/>
  <c r="FZ104"/>
  <c r="FD104"/>
  <c r="FA104"/>
  <c r="EX104"/>
  <c r="EU104"/>
  <c r="ER104"/>
  <c r="EO104"/>
  <c r="EL104"/>
  <c r="EI104"/>
  <c r="EF104"/>
  <c r="EC104"/>
  <c r="DZ104"/>
  <c r="DW104"/>
  <c r="DT104"/>
  <c r="DQ104"/>
  <c r="DN104"/>
  <c r="DK104"/>
  <c r="DH104"/>
  <c r="DE104"/>
  <c r="DB104"/>
  <c r="CY104"/>
  <c r="CV104"/>
  <c r="CS104"/>
  <c r="BW104"/>
  <c r="BT104"/>
  <c r="BQ104"/>
  <c r="BN104"/>
  <c r="BK104"/>
  <c r="BH104"/>
  <c r="BE104"/>
  <c r="BB104"/>
  <c r="AY104"/>
  <c r="AV104"/>
  <c r="AS104"/>
  <c r="AP104"/>
  <c r="AM104"/>
  <c r="AJ104"/>
  <c r="AG104"/>
  <c r="AD104"/>
  <c r="AA104"/>
  <c r="X104"/>
  <c r="U104"/>
  <c r="R104"/>
  <c r="O104"/>
  <c r="L104"/>
  <c r="IK101"/>
  <c r="IH101"/>
  <c r="IE101"/>
  <c r="IB101"/>
  <c r="HY101"/>
  <c r="HV101"/>
  <c r="HS101"/>
  <c r="HP101"/>
  <c r="HM101"/>
  <c r="HJ101"/>
  <c r="HG101"/>
  <c r="HD101"/>
  <c r="HA101"/>
  <c r="GX101"/>
  <c r="GU101"/>
  <c r="GR101"/>
  <c r="GO101"/>
  <c r="GL101"/>
  <c r="GI101"/>
  <c r="GF101"/>
  <c r="GC101"/>
  <c r="FZ101"/>
  <c r="FQ101"/>
  <c r="FD101"/>
  <c r="FA101"/>
  <c r="EX101"/>
  <c r="EU101"/>
  <c r="ER101"/>
  <c r="EO101"/>
  <c r="EL101"/>
  <c r="EI101"/>
  <c r="EF101"/>
  <c r="EC101"/>
  <c r="DZ101"/>
  <c r="DW101"/>
  <c r="DT101"/>
  <c r="DQ101"/>
  <c r="DN101"/>
  <c r="DK101"/>
  <c r="DH101"/>
  <c r="DE101"/>
  <c r="DB101"/>
  <c r="CY101"/>
  <c r="CV101"/>
  <c r="CS101"/>
  <c r="CJ101"/>
  <c r="BW101"/>
  <c r="BT101"/>
  <c r="BQ101"/>
  <c r="BN101"/>
  <c r="BK101"/>
  <c r="BH101"/>
  <c r="BE101"/>
  <c r="BB101"/>
  <c r="AY101"/>
  <c r="AV101"/>
  <c r="AS101"/>
  <c r="AP101"/>
  <c r="AM101"/>
  <c r="AJ101"/>
  <c r="AG101"/>
  <c r="AD101"/>
  <c r="AA101"/>
  <c r="X101"/>
  <c r="U101"/>
  <c r="R101"/>
  <c r="O101"/>
  <c r="L101"/>
  <c r="C101"/>
  <c r="IK100"/>
  <c r="IH100"/>
  <c r="IE100"/>
  <c r="IB100"/>
  <c r="HY100"/>
  <c r="HV100"/>
  <c r="HS100"/>
  <c r="HP100"/>
  <c r="HM100"/>
  <c r="HJ100"/>
  <c r="HG100"/>
  <c r="HD100"/>
  <c r="HA100"/>
  <c r="GX100"/>
  <c r="GU100"/>
  <c r="GR100"/>
  <c r="GO100"/>
  <c r="GL100"/>
  <c r="GI100"/>
  <c r="GF100"/>
  <c r="GC100"/>
  <c r="FZ100"/>
  <c r="FD100"/>
  <c r="FA100"/>
  <c r="EX100"/>
  <c r="EU100"/>
  <c r="ER100"/>
  <c r="EO100"/>
  <c r="EL100"/>
  <c r="EI100"/>
  <c r="EF100"/>
  <c r="EC100"/>
  <c r="DZ100"/>
  <c r="DW100"/>
  <c r="DT100"/>
  <c r="DQ100"/>
  <c r="DN100"/>
  <c r="DK100"/>
  <c r="DH100"/>
  <c r="DE100"/>
  <c r="DB100"/>
  <c r="CY100"/>
  <c r="CV100"/>
  <c r="CS100"/>
  <c r="BW100"/>
  <c r="BT100"/>
  <c r="BQ100"/>
  <c r="BN100"/>
  <c r="BK100"/>
  <c r="BH100"/>
  <c r="BE100"/>
  <c r="BB100"/>
  <c r="AY100"/>
  <c r="AV100"/>
  <c r="AS100"/>
  <c r="AP100"/>
  <c r="AM100"/>
  <c r="AJ100"/>
  <c r="AG100"/>
  <c r="AD100"/>
  <c r="AA100"/>
  <c r="X100"/>
  <c r="U100"/>
  <c r="R100"/>
  <c r="O100"/>
  <c r="L100"/>
  <c r="IH92"/>
  <c r="FQ92"/>
  <c r="FA92"/>
  <c r="CJ92"/>
  <c r="BT92"/>
  <c r="C92"/>
  <c r="IK89"/>
  <c r="IH89"/>
  <c r="IE89"/>
  <c r="IB89"/>
  <c r="HY89"/>
  <c r="HV89"/>
  <c r="HS89"/>
  <c r="HP89"/>
  <c r="HM89"/>
  <c r="HJ89"/>
  <c r="HG89"/>
  <c r="HD89"/>
  <c r="HA89"/>
  <c r="GX89"/>
  <c r="GU89"/>
  <c r="GR89"/>
  <c r="GO89"/>
  <c r="GL89"/>
  <c r="GI89"/>
  <c r="GF89"/>
  <c r="GC89"/>
  <c r="FZ89"/>
  <c r="FD89"/>
  <c r="FA89"/>
  <c r="EX89"/>
  <c r="EU89"/>
  <c r="ER89"/>
  <c r="EO89"/>
  <c r="EL89"/>
  <c r="EI89"/>
  <c r="EF89"/>
  <c r="EC89"/>
  <c r="DZ89"/>
  <c r="DW89"/>
  <c r="DT89"/>
  <c r="DQ89"/>
  <c r="DN89"/>
  <c r="DK89"/>
  <c r="DH89"/>
  <c r="DE89"/>
  <c r="DB89"/>
  <c r="CY89"/>
  <c r="CV89"/>
  <c r="CS89"/>
  <c r="BW89"/>
  <c r="BT89"/>
  <c r="BQ89"/>
  <c r="BN89"/>
  <c r="BK89"/>
  <c r="BH89"/>
  <c r="BE89"/>
  <c r="BB89"/>
  <c r="AY89"/>
  <c r="AV89"/>
  <c r="AS89"/>
  <c r="AP89"/>
  <c r="AM89"/>
  <c r="AJ89"/>
  <c r="AG89"/>
  <c r="AD89"/>
  <c r="AA89"/>
  <c r="X89"/>
  <c r="U89"/>
  <c r="R89"/>
  <c r="O89"/>
  <c r="L89"/>
  <c r="IK86"/>
  <c r="IH86"/>
  <c r="IE86"/>
  <c r="IB86"/>
  <c r="HY86"/>
  <c r="HV86"/>
  <c r="HS86"/>
  <c r="HP86"/>
  <c r="HM86"/>
  <c r="HJ86"/>
  <c r="HG86"/>
  <c r="HD86"/>
  <c r="HA86"/>
  <c r="GX86"/>
  <c r="GU86"/>
  <c r="GR86"/>
  <c r="GO86"/>
  <c r="GL86"/>
  <c r="GI86"/>
  <c r="GF86"/>
  <c r="GC86"/>
  <c r="FZ86"/>
  <c r="FD86"/>
  <c r="FA86"/>
  <c r="EX86"/>
  <c r="EU86"/>
  <c r="ER86"/>
  <c r="EO86"/>
  <c r="EL86"/>
  <c r="EI86"/>
  <c r="EF86"/>
  <c r="EC86"/>
  <c r="DZ86"/>
  <c r="DW86"/>
  <c r="DT86"/>
  <c r="DQ86"/>
  <c r="DN86"/>
  <c r="DK86"/>
  <c r="DH86"/>
  <c r="DE86"/>
  <c r="DB86"/>
  <c r="CY86"/>
  <c r="CV86"/>
  <c r="CS86"/>
  <c r="BW86"/>
  <c r="BT86"/>
  <c r="BQ86"/>
  <c r="BN86"/>
  <c r="BK86"/>
  <c r="BH86"/>
  <c r="BE86"/>
  <c r="BB86"/>
  <c r="AY86"/>
  <c r="AV86"/>
  <c r="AS86"/>
  <c r="AP86"/>
  <c r="AM86"/>
  <c r="AJ86"/>
  <c r="AG86"/>
  <c r="AD86"/>
  <c r="AA86"/>
  <c r="X86"/>
  <c r="U86"/>
  <c r="R86"/>
  <c r="O86"/>
  <c r="L86"/>
  <c r="IK83"/>
  <c r="IH83"/>
  <c r="IE83"/>
  <c r="IB83"/>
  <c r="HY83"/>
  <c r="HV83"/>
  <c r="HS83"/>
  <c r="HP83"/>
  <c r="HM83"/>
  <c r="HJ83"/>
  <c r="HG83"/>
  <c r="HD83"/>
  <c r="HA83"/>
  <c r="GX83"/>
  <c r="GU83"/>
  <c r="GR83"/>
  <c r="GO83"/>
  <c r="GL83"/>
  <c r="GI83"/>
  <c r="GF83"/>
  <c r="GC83"/>
  <c r="FZ83"/>
  <c r="FQ83"/>
  <c r="FD83"/>
  <c r="FA83"/>
  <c r="EX83"/>
  <c r="EU83"/>
  <c r="ER83"/>
  <c r="EO83"/>
  <c r="EL83"/>
  <c r="EI83"/>
  <c r="EF83"/>
  <c r="EC83"/>
  <c r="DZ83"/>
  <c r="DW83"/>
  <c r="DT83"/>
  <c r="DQ83"/>
  <c r="DN83"/>
  <c r="DK83"/>
  <c r="DH83"/>
  <c r="DE83"/>
  <c r="DB83"/>
  <c r="CY83"/>
  <c r="CV83"/>
  <c r="CS83"/>
  <c r="CJ83"/>
  <c r="BW83"/>
  <c r="BT83"/>
  <c r="BQ83"/>
  <c r="BN83"/>
  <c r="BK83"/>
  <c r="BH83"/>
  <c r="BE83"/>
  <c r="BB83"/>
  <c r="AY83"/>
  <c r="AV83"/>
  <c r="AS83"/>
  <c r="AP83"/>
  <c r="AM83"/>
  <c r="AJ83"/>
  <c r="AG83"/>
  <c r="AD83"/>
  <c r="AA83"/>
  <c r="X83"/>
  <c r="U83"/>
  <c r="R83"/>
  <c r="O83"/>
  <c r="L83"/>
  <c r="C83"/>
  <c r="IK82"/>
  <c r="IH82"/>
  <c r="IE82"/>
  <c r="IB82"/>
  <c r="HY82"/>
  <c r="HV82"/>
  <c r="HS82"/>
  <c r="HP82"/>
  <c r="HM82"/>
  <c r="HJ82"/>
  <c r="HG82"/>
  <c r="HD82"/>
  <c r="HA82"/>
  <c r="GX82"/>
  <c r="GU82"/>
  <c r="GR82"/>
  <c r="GO82"/>
  <c r="GL82"/>
  <c r="GI82"/>
  <c r="GF82"/>
  <c r="GC82"/>
  <c r="FZ82"/>
  <c r="FD82"/>
  <c r="FA82"/>
  <c r="EX82"/>
  <c r="EU82"/>
  <c r="ER82"/>
  <c r="EO82"/>
  <c r="EL82"/>
  <c r="EI82"/>
  <c r="EF82"/>
  <c r="EC82"/>
  <c r="DZ82"/>
  <c r="DW82"/>
  <c r="DT82"/>
  <c r="DQ82"/>
  <c r="DN82"/>
  <c r="DK82"/>
  <c r="DH82"/>
  <c r="DE82"/>
  <c r="DB82"/>
  <c r="CY82"/>
  <c r="CV82"/>
  <c r="CS82"/>
  <c r="BW82"/>
  <c r="BT82"/>
  <c r="BQ82"/>
  <c r="BN82"/>
  <c r="BK82"/>
  <c r="BH82"/>
  <c r="BE82"/>
  <c r="BB82"/>
  <c r="AY82"/>
  <c r="AV82"/>
  <c r="AS82"/>
  <c r="AP82"/>
  <c r="AM82"/>
  <c r="AJ82"/>
  <c r="AG82"/>
  <c r="AD82"/>
  <c r="AA82"/>
  <c r="X82"/>
  <c r="U82"/>
  <c r="R82"/>
  <c r="O82"/>
  <c r="L82"/>
  <c r="IH74"/>
  <c r="FQ74"/>
  <c r="FA74"/>
  <c r="CJ74"/>
  <c r="BT74"/>
  <c r="C74"/>
  <c r="IK71"/>
  <c r="IH71"/>
  <c r="IE71"/>
  <c r="IB71"/>
  <c r="HY71"/>
  <c r="HV71"/>
  <c r="HS71"/>
  <c r="HP71"/>
  <c r="HM71"/>
  <c r="HJ71"/>
  <c r="HG71"/>
  <c r="HD71"/>
  <c r="HA71"/>
  <c r="GX71"/>
  <c r="GU71"/>
  <c r="GR71"/>
  <c r="GO71"/>
  <c r="GL71"/>
  <c r="GI71"/>
  <c r="GF71"/>
  <c r="GC71"/>
  <c r="FZ71"/>
  <c r="FD71"/>
  <c r="FA71"/>
  <c r="EX71"/>
  <c r="EU71"/>
  <c r="ER71"/>
  <c r="EO71"/>
  <c r="EL71"/>
  <c r="EI71"/>
  <c r="EF71"/>
  <c r="EC71"/>
  <c r="DZ71"/>
  <c r="DW71"/>
  <c r="DT71"/>
  <c r="DQ71"/>
  <c r="DN71"/>
  <c r="DK71"/>
  <c r="DH71"/>
  <c r="DE71"/>
  <c r="DB71"/>
  <c r="CY71"/>
  <c r="CV71"/>
  <c r="CS71"/>
  <c r="BW71"/>
  <c r="BT71"/>
  <c r="BQ71"/>
  <c r="BN71"/>
  <c r="BK71"/>
  <c r="BH71"/>
  <c r="BE71"/>
  <c r="BB71"/>
  <c r="AY71"/>
  <c r="AV71"/>
  <c r="AS71"/>
  <c r="AP71"/>
  <c r="AM71"/>
  <c r="AJ71"/>
  <c r="AG71"/>
  <c r="AD71"/>
  <c r="AA71"/>
  <c r="X71"/>
  <c r="U71"/>
  <c r="R71"/>
  <c r="O71"/>
  <c r="L71"/>
  <c r="IK68"/>
  <c r="IH68"/>
  <c r="IE68"/>
  <c r="IB68"/>
  <c r="HY68"/>
  <c r="HV68"/>
  <c r="HS68"/>
  <c r="HP68"/>
  <c r="HM68"/>
  <c r="HJ68"/>
  <c r="HG68"/>
  <c r="HD68"/>
  <c r="HA68"/>
  <c r="GX68"/>
  <c r="GU68"/>
  <c r="GR68"/>
  <c r="GO68"/>
  <c r="GL68"/>
  <c r="GI68"/>
  <c r="GF68"/>
  <c r="GC68"/>
  <c r="FZ68"/>
  <c r="FD68"/>
  <c r="FA68"/>
  <c r="EX68"/>
  <c r="EU68"/>
  <c r="ER68"/>
  <c r="EO68"/>
  <c r="EL68"/>
  <c r="EI68"/>
  <c r="EF68"/>
  <c r="EC68"/>
  <c r="DZ68"/>
  <c r="DW68"/>
  <c r="DT68"/>
  <c r="DQ68"/>
  <c r="DN68"/>
  <c r="DK68"/>
  <c r="DH68"/>
  <c r="DE68"/>
  <c r="DB68"/>
  <c r="CY68"/>
  <c r="CV68"/>
  <c r="CS68"/>
  <c r="BW68"/>
  <c r="BT68"/>
  <c r="BQ68"/>
  <c r="BN68"/>
  <c r="BK68"/>
  <c r="BH68"/>
  <c r="BE68"/>
  <c r="BB68"/>
  <c r="AY68"/>
  <c r="AV68"/>
  <c r="AS68"/>
  <c r="AP68"/>
  <c r="AM68"/>
  <c r="AJ68"/>
  <c r="AG68"/>
  <c r="AD68"/>
  <c r="AA68"/>
  <c r="X68"/>
  <c r="U68"/>
  <c r="R68"/>
  <c r="O68"/>
  <c r="L68"/>
  <c r="IK65"/>
  <c r="IH65"/>
  <c r="IE65"/>
  <c r="IB65"/>
  <c r="HY65"/>
  <c r="HV65"/>
  <c r="HS65"/>
  <c r="HP65"/>
  <c r="HM65"/>
  <c r="HJ65"/>
  <c r="HG65"/>
  <c r="HD65"/>
  <c r="HA65"/>
  <c r="GX65"/>
  <c r="GU65"/>
  <c r="GR65"/>
  <c r="GO65"/>
  <c r="GL65"/>
  <c r="GI65"/>
  <c r="GF65"/>
  <c r="GC65"/>
  <c r="FZ65"/>
  <c r="FQ65"/>
  <c r="FD65"/>
  <c r="FA65"/>
  <c r="EX65"/>
  <c r="EU65"/>
  <c r="ER65"/>
  <c r="EO65"/>
  <c r="EL65"/>
  <c r="EI65"/>
  <c r="EF65"/>
  <c r="EC65"/>
  <c r="DZ65"/>
  <c r="DW65"/>
  <c r="DT65"/>
  <c r="DQ65"/>
  <c r="DN65"/>
  <c r="DK65"/>
  <c r="DH65"/>
  <c r="DE65"/>
  <c r="DB65"/>
  <c r="CY65"/>
  <c r="CV65"/>
  <c r="CS65"/>
  <c r="CJ65"/>
  <c r="BW65"/>
  <c r="BT65"/>
  <c r="BQ65"/>
  <c r="BN65"/>
  <c r="BK65"/>
  <c r="BH65"/>
  <c r="BE65"/>
  <c r="BB65"/>
  <c r="AY65"/>
  <c r="AV65"/>
  <c r="AS65"/>
  <c r="AP65"/>
  <c r="AM65"/>
  <c r="AJ65"/>
  <c r="AG65"/>
  <c r="AD65"/>
  <c r="AA65"/>
  <c r="X65"/>
  <c r="U65"/>
  <c r="R65"/>
  <c r="O65"/>
  <c r="L65"/>
  <c r="C65"/>
  <c r="IK64"/>
  <c r="IH64"/>
  <c r="IE64"/>
  <c r="IB64"/>
  <c r="HY64"/>
  <c r="HV64"/>
  <c r="HS64"/>
  <c r="HP64"/>
  <c r="HM64"/>
  <c r="HJ64"/>
  <c r="HG64"/>
  <c r="HD64"/>
  <c r="HA64"/>
  <c r="GX64"/>
  <c r="GU64"/>
  <c r="GR64"/>
  <c r="GO64"/>
  <c r="GL64"/>
  <c r="GI64"/>
  <c r="GF64"/>
  <c r="GC64"/>
  <c r="FZ64"/>
  <c r="FD64"/>
  <c r="FA64"/>
  <c r="EX64"/>
  <c r="EU64"/>
  <c r="ER64"/>
  <c r="EO64"/>
  <c r="EL64"/>
  <c r="EI64"/>
  <c r="EF64"/>
  <c r="EC64"/>
  <c r="DZ64"/>
  <c r="DW64"/>
  <c r="DT64"/>
  <c r="DQ64"/>
  <c r="DN64"/>
  <c r="DK64"/>
  <c r="DH64"/>
  <c r="DE64"/>
  <c r="DB64"/>
  <c r="CY64"/>
  <c r="CV64"/>
  <c r="CS64"/>
  <c r="BW64"/>
  <c r="BT64"/>
  <c r="BQ64"/>
  <c r="BN64"/>
  <c r="BK64"/>
  <c r="BH64"/>
  <c r="BE64"/>
  <c r="BB64"/>
  <c r="AY64"/>
  <c r="AV64"/>
  <c r="AS64"/>
  <c r="AP64"/>
  <c r="AM64"/>
  <c r="AJ64"/>
  <c r="AG64"/>
  <c r="AD64"/>
  <c r="AA64"/>
  <c r="X64"/>
  <c r="U64"/>
  <c r="R64"/>
  <c r="O64"/>
  <c r="L64"/>
  <c r="IH56"/>
  <c r="FQ56"/>
  <c r="FA56"/>
  <c r="CJ56"/>
  <c r="BT56"/>
  <c r="C56"/>
  <c r="IK53"/>
  <c r="IH53"/>
  <c r="IE53"/>
  <c r="IB53"/>
  <c r="HY53"/>
  <c r="HV53"/>
  <c r="HS53"/>
  <c r="HP53"/>
  <c r="HM53"/>
  <c r="HJ53"/>
  <c r="HG53"/>
  <c r="HD53"/>
  <c r="HA53"/>
  <c r="GX53"/>
  <c r="GU53"/>
  <c r="GR53"/>
  <c r="GO53"/>
  <c r="GL53"/>
  <c r="GI53"/>
  <c r="GF53"/>
  <c r="GC53"/>
  <c r="FZ53"/>
  <c r="FD53"/>
  <c r="FA53"/>
  <c r="EX53"/>
  <c r="EU53"/>
  <c r="ER53"/>
  <c r="EO53"/>
  <c r="EL53"/>
  <c r="EI53"/>
  <c r="EF53"/>
  <c r="EC53"/>
  <c r="DZ53"/>
  <c r="DW53"/>
  <c r="DT53"/>
  <c r="DQ53"/>
  <c r="DN53"/>
  <c r="DK53"/>
  <c r="DH53"/>
  <c r="DE53"/>
  <c r="DB53"/>
  <c r="CY53"/>
  <c r="CV53"/>
  <c r="CS53"/>
  <c r="BW53"/>
  <c r="BT53"/>
  <c r="BQ53"/>
  <c r="BN53"/>
  <c r="BK53"/>
  <c r="BH53"/>
  <c r="BE53"/>
  <c r="BB53"/>
  <c r="AY53"/>
  <c r="AV53"/>
  <c r="AS53"/>
  <c r="AP53"/>
  <c r="AM53"/>
  <c r="AJ53"/>
  <c r="AG53"/>
  <c r="AD53"/>
  <c r="AA53"/>
  <c r="X53"/>
  <c r="U53"/>
  <c r="R53"/>
  <c r="O53"/>
  <c r="L53"/>
  <c r="IK50"/>
  <c r="IH50"/>
  <c r="IE50"/>
  <c r="IB50"/>
  <c r="HY50"/>
  <c r="HV50"/>
  <c r="HS50"/>
  <c r="HP50"/>
  <c r="HM50"/>
  <c r="HJ50"/>
  <c r="HG50"/>
  <c r="HD50"/>
  <c r="HA50"/>
  <c r="GX50"/>
  <c r="GU50"/>
  <c r="GR50"/>
  <c r="GO50"/>
  <c r="GL50"/>
  <c r="GI50"/>
  <c r="GF50"/>
  <c r="GC50"/>
  <c r="FZ50"/>
  <c r="FD50"/>
  <c r="FA50"/>
  <c r="EX50"/>
  <c r="EU50"/>
  <c r="ER50"/>
  <c r="EO50"/>
  <c r="EL50"/>
  <c r="EI50"/>
  <c r="EF50"/>
  <c r="EC50"/>
  <c r="DZ50"/>
  <c r="DW50"/>
  <c r="DT50"/>
  <c r="DQ50"/>
  <c r="DN50"/>
  <c r="DK50"/>
  <c r="DH50"/>
  <c r="DE50"/>
  <c r="DB50"/>
  <c r="CY50"/>
  <c r="CV50"/>
  <c r="CS50"/>
  <c r="BW50"/>
  <c r="BT50"/>
  <c r="BQ50"/>
  <c r="BN50"/>
  <c r="BK50"/>
  <c r="BH50"/>
  <c r="BE50"/>
  <c r="BB50"/>
  <c r="AY50"/>
  <c r="AV50"/>
  <c r="AS50"/>
  <c r="AP50"/>
  <c r="AM50"/>
  <c r="AJ50"/>
  <c r="AG50"/>
  <c r="AD50"/>
  <c r="AA50"/>
  <c r="X50"/>
  <c r="U50"/>
  <c r="R50"/>
  <c r="O50"/>
  <c r="L50"/>
  <c r="IK47"/>
  <c r="IH47"/>
  <c r="IE47"/>
  <c r="IB47"/>
  <c r="HY47"/>
  <c r="HV47"/>
  <c r="HS47"/>
  <c r="HP47"/>
  <c r="HM47"/>
  <c r="HJ47"/>
  <c r="HG47"/>
  <c r="HD47"/>
  <c r="HA47"/>
  <c r="GX47"/>
  <c r="GU47"/>
  <c r="GR47"/>
  <c r="GO47"/>
  <c r="GL47"/>
  <c r="GI47"/>
  <c r="GF47"/>
  <c r="GC47"/>
  <c r="FZ47"/>
  <c r="FQ47"/>
  <c r="FD47"/>
  <c r="FA47"/>
  <c r="EX47"/>
  <c r="EU47"/>
  <c r="ER47"/>
  <c r="EO47"/>
  <c r="EL47"/>
  <c r="EI47"/>
  <c r="EF47"/>
  <c r="EC47"/>
  <c r="DZ47"/>
  <c r="DW47"/>
  <c r="DT47"/>
  <c r="DQ47"/>
  <c r="DN47"/>
  <c r="DK47"/>
  <c r="DH47"/>
  <c r="DE47"/>
  <c r="DB47"/>
  <c r="CY47"/>
  <c r="CV47"/>
  <c r="CS47"/>
  <c r="CJ47"/>
  <c r="BW47"/>
  <c r="BT47"/>
  <c r="BQ47"/>
  <c r="BN47"/>
  <c r="BK47"/>
  <c r="BH47"/>
  <c r="BE47"/>
  <c r="BB47"/>
  <c r="AY47"/>
  <c r="AV47"/>
  <c r="AS47"/>
  <c r="AP47"/>
  <c r="AM47"/>
  <c r="AJ47"/>
  <c r="AG47"/>
  <c r="AD47"/>
  <c r="AA47"/>
  <c r="X47"/>
  <c r="U47"/>
  <c r="R47"/>
  <c r="O47"/>
  <c r="L47"/>
  <c r="C47"/>
  <c r="IK46"/>
  <c r="IH46"/>
  <c r="IE46"/>
  <c r="IB46"/>
  <c r="HY46"/>
  <c r="HV46"/>
  <c r="HS46"/>
  <c r="HP46"/>
  <c r="HM46"/>
  <c r="HJ46"/>
  <c r="HG46"/>
  <c r="HD46"/>
  <c r="HA46"/>
  <c r="GX46"/>
  <c r="GU46"/>
  <c r="GR46"/>
  <c r="GO46"/>
  <c r="GL46"/>
  <c r="GI46"/>
  <c r="GF46"/>
  <c r="GC46"/>
  <c r="FZ46"/>
  <c r="FD46"/>
  <c r="FA46"/>
  <c r="EX46"/>
  <c r="EU46"/>
  <c r="ER46"/>
  <c r="EO46"/>
  <c r="EL46"/>
  <c r="EI46"/>
  <c r="EF46"/>
  <c r="EC46"/>
  <c r="DZ46"/>
  <c r="DW46"/>
  <c r="DT46"/>
  <c r="DQ46"/>
  <c r="DN46"/>
  <c r="DK46"/>
  <c r="DH46"/>
  <c r="DE46"/>
  <c r="DB46"/>
  <c r="CY46"/>
  <c r="CV46"/>
  <c r="CS46"/>
  <c r="BW46"/>
  <c r="BT46"/>
  <c r="BQ46"/>
  <c r="BN46"/>
  <c r="BK46"/>
  <c r="BH46"/>
  <c r="BE46"/>
  <c r="BB46"/>
  <c r="AY46"/>
  <c r="AV46"/>
  <c r="AS46"/>
  <c r="AP46"/>
  <c r="AM46"/>
  <c r="AJ46"/>
  <c r="AG46"/>
  <c r="AD46"/>
  <c r="AA46"/>
  <c r="X46"/>
  <c r="U46"/>
  <c r="R46"/>
  <c r="O46"/>
  <c r="L46"/>
  <c r="IH38"/>
  <c r="FQ38"/>
  <c r="FA38"/>
  <c r="CJ38"/>
  <c r="BT38"/>
  <c r="C38"/>
  <c r="IK35"/>
  <c r="IH35"/>
  <c r="IE35"/>
  <c r="IB35"/>
  <c r="HY35"/>
  <c r="HV35"/>
  <c r="HS35"/>
  <c r="HP35"/>
  <c r="HM35"/>
  <c r="HJ35"/>
  <c r="HG35"/>
  <c r="HD35"/>
  <c r="HA35"/>
  <c r="GX35"/>
  <c r="GU35"/>
  <c r="GR35"/>
  <c r="GO35"/>
  <c r="GL35"/>
  <c r="GI35"/>
  <c r="GF35"/>
  <c r="GC35"/>
  <c r="FZ35"/>
  <c r="FD35"/>
  <c r="FA35"/>
  <c r="EX35"/>
  <c r="EU35"/>
  <c r="ER35"/>
  <c r="EO35"/>
  <c r="EL35"/>
  <c r="EI35"/>
  <c r="EF35"/>
  <c r="EC35"/>
  <c r="DZ35"/>
  <c r="DW35"/>
  <c r="DT35"/>
  <c r="DQ35"/>
  <c r="DN35"/>
  <c r="DK35"/>
  <c r="DH35"/>
  <c r="DE35"/>
  <c r="DB35"/>
  <c r="CY35"/>
  <c r="CV35"/>
  <c r="CS35"/>
  <c r="BW35"/>
  <c r="BT35"/>
  <c r="BQ35"/>
  <c r="BN35"/>
  <c r="BK35"/>
  <c r="BH35"/>
  <c r="BE35"/>
  <c r="BB35"/>
  <c r="AY35"/>
  <c r="AV35"/>
  <c r="AS35"/>
  <c r="AP35"/>
  <c r="AM35"/>
  <c r="AJ35"/>
  <c r="AG35"/>
  <c r="AD35"/>
  <c r="AA35"/>
  <c r="X35"/>
  <c r="U35"/>
  <c r="R35"/>
  <c r="O35"/>
  <c r="L35"/>
  <c r="IK32"/>
  <c r="IH32"/>
  <c r="IE32"/>
  <c r="IB32"/>
  <c r="HY32"/>
  <c r="HV32"/>
  <c r="HS32"/>
  <c r="HP32"/>
  <c r="HM32"/>
  <c r="HJ32"/>
  <c r="HG32"/>
  <c r="HD32"/>
  <c r="HA32"/>
  <c r="GX32"/>
  <c r="GU32"/>
  <c r="GR32"/>
  <c r="GO32"/>
  <c r="GL32"/>
  <c r="GI32"/>
  <c r="GF32"/>
  <c r="GC32"/>
  <c r="FZ32"/>
  <c r="FD32"/>
  <c r="FA32"/>
  <c r="EX32"/>
  <c r="EU32"/>
  <c r="ER32"/>
  <c r="EO32"/>
  <c r="EL32"/>
  <c r="EI32"/>
  <c r="EF32"/>
  <c r="EC32"/>
  <c r="DZ32"/>
  <c r="DW32"/>
  <c r="DT32"/>
  <c r="DQ32"/>
  <c r="DN32"/>
  <c r="DK32"/>
  <c r="DH32"/>
  <c r="DE32"/>
  <c r="DB32"/>
  <c r="CY32"/>
  <c r="CV32"/>
  <c r="CS32"/>
  <c r="BW32"/>
  <c r="BT32"/>
  <c r="BQ32"/>
  <c r="BN32"/>
  <c r="BK32"/>
  <c r="BH32"/>
  <c r="BE32"/>
  <c r="BB32"/>
  <c r="AY32"/>
  <c r="AV32"/>
  <c r="AS32"/>
  <c r="AP32"/>
  <c r="AM32"/>
  <c r="AJ32"/>
  <c r="AG32"/>
  <c r="AD32"/>
  <c r="AA32"/>
  <c r="X32"/>
  <c r="U32"/>
  <c r="R32"/>
  <c r="O32"/>
  <c r="L32"/>
  <c r="IK29"/>
  <c r="IH29"/>
  <c r="IE29"/>
  <c r="IB29"/>
  <c r="HY29"/>
  <c r="HV29"/>
  <c r="HS29"/>
  <c r="HP29"/>
  <c r="HM29"/>
  <c r="HJ29"/>
  <c r="HG29"/>
  <c r="HD29"/>
  <c r="HA29"/>
  <c r="GX29"/>
  <c r="GU29"/>
  <c r="GR29"/>
  <c r="GO29"/>
  <c r="GL29"/>
  <c r="GI29"/>
  <c r="GF29"/>
  <c r="GC29"/>
  <c r="FZ29"/>
  <c r="FQ29"/>
  <c r="FD29"/>
  <c r="FA29"/>
  <c r="EX29"/>
  <c r="EU29"/>
  <c r="ER29"/>
  <c r="EO29"/>
  <c r="EL29"/>
  <c r="EI29"/>
  <c r="EF29"/>
  <c r="EC29"/>
  <c r="DZ29"/>
  <c r="DW29"/>
  <c r="DT29"/>
  <c r="DQ29"/>
  <c r="DN29"/>
  <c r="DK29"/>
  <c r="DH29"/>
  <c r="DE29"/>
  <c r="DB29"/>
  <c r="CY29"/>
  <c r="CV29"/>
  <c r="CS29"/>
  <c r="CJ29"/>
  <c r="BW29"/>
  <c r="BT29"/>
  <c r="BQ29"/>
  <c r="BN29"/>
  <c r="BK29"/>
  <c r="BH29"/>
  <c r="BE29"/>
  <c r="BB29"/>
  <c r="AY29"/>
  <c r="AV29"/>
  <c r="AS29"/>
  <c r="AP29"/>
  <c r="AM29"/>
  <c r="AJ29"/>
  <c r="AG29"/>
  <c r="AD29"/>
  <c r="AA29"/>
  <c r="X29"/>
  <c r="U29"/>
  <c r="R29"/>
  <c r="O29"/>
  <c r="L29"/>
  <c r="C29"/>
  <c r="IK28"/>
  <c r="IH28"/>
  <c r="IE28"/>
  <c r="IB28"/>
  <c r="HY28"/>
  <c r="HV28"/>
  <c r="HS28"/>
  <c r="HP28"/>
  <c r="HM28"/>
  <c r="HJ28"/>
  <c r="HG28"/>
  <c r="HD28"/>
  <c r="HA28"/>
  <c r="GX28"/>
  <c r="GU28"/>
  <c r="GR28"/>
  <c r="GO28"/>
  <c r="GL28"/>
  <c r="GI28"/>
  <c r="GF28"/>
  <c r="GC28"/>
  <c r="FZ28"/>
  <c r="FD28"/>
  <c r="FA28"/>
  <c r="EX28"/>
  <c r="EU28"/>
  <c r="ER28"/>
  <c r="EO28"/>
  <c r="EL28"/>
  <c r="EI28"/>
  <c r="EF28"/>
  <c r="EC28"/>
  <c r="DZ28"/>
  <c r="DW28"/>
  <c r="DT28"/>
  <c r="DQ28"/>
  <c r="DN28"/>
  <c r="DK28"/>
  <c r="DH28"/>
  <c r="DE28"/>
  <c r="DB28"/>
  <c r="CY28"/>
  <c r="CV28"/>
  <c r="CS28"/>
  <c r="BW28"/>
  <c r="BT28"/>
  <c r="BQ28"/>
  <c r="BN28"/>
  <c r="BK28"/>
  <c r="BH28"/>
  <c r="BE28"/>
  <c r="BB28"/>
  <c r="AY28"/>
  <c r="AV28"/>
  <c r="AS28"/>
  <c r="AP28"/>
  <c r="AM28"/>
  <c r="AJ28"/>
  <c r="AG28"/>
  <c r="AD28"/>
  <c r="AA28"/>
  <c r="X28"/>
  <c r="U28"/>
  <c r="R28"/>
  <c r="O28"/>
  <c r="L28"/>
  <c r="IH20"/>
  <c r="FQ20"/>
  <c r="FA20"/>
  <c r="CJ20"/>
  <c r="BT20"/>
  <c r="C20"/>
  <c r="IK17"/>
  <c r="IH17"/>
  <c r="IE17"/>
  <c r="IB17"/>
  <c r="HY17"/>
  <c r="HV17"/>
  <c r="HS17"/>
  <c r="HP17"/>
  <c r="HM17"/>
  <c r="HJ17"/>
  <c r="HG17"/>
  <c r="HD17"/>
  <c r="HA17"/>
  <c r="GX17"/>
  <c r="GU17"/>
  <c r="GR17"/>
  <c r="GO17"/>
  <c r="GL17"/>
  <c r="GI17"/>
  <c r="GF17"/>
  <c r="GC17"/>
  <c r="FZ17"/>
  <c r="FD17"/>
  <c r="FA17"/>
  <c r="EX17"/>
  <c r="EU17"/>
  <c r="ER17"/>
  <c r="EO17"/>
  <c r="EL17"/>
  <c r="EI17"/>
  <c r="EF17"/>
  <c r="EC17"/>
  <c r="DZ17"/>
  <c r="DW17"/>
  <c r="DT17"/>
  <c r="DQ17"/>
  <c r="DN17"/>
  <c r="DK17"/>
  <c r="DH17"/>
  <c r="DE17"/>
  <c r="DB17"/>
  <c r="CY17"/>
  <c r="CV17"/>
  <c r="CS17"/>
  <c r="BW17"/>
  <c r="BT17"/>
  <c r="BQ17"/>
  <c r="BN17"/>
  <c r="BK17"/>
  <c r="BH17"/>
  <c r="BE17"/>
  <c r="BB17"/>
  <c r="AY17"/>
  <c r="AV17"/>
  <c r="AS17"/>
  <c r="AP17"/>
  <c r="AM17"/>
  <c r="AJ17"/>
  <c r="AG17"/>
  <c r="AD17"/>
  <c r="AA17"/>
  <c r="X17"/>
  <c r="U17"/>
  <c r="R17"/>
  <c r="O17"/>
  <c r="L17"/>
  <c r="IK14"/>
  <c r="IH14"/>
  <c r="IE14"/>
  <c r="IB14"/>
  <c r="HY14"/>
  <c r="HV14"/>
  <c r="HS14"/>
  <c r="HP14"/>
  <c r="HM14"/>
  <c r="HJ14"/>
  <c r="HG14"/>
  <c r="HD14"/>
  <c r="HA14"/>
  <c r="GX14"/>
  <c r="GU14"/>
  <c r="GR14"/>
  <c r="GO14"/>
  <c r="GL14"/>
  <c r="GI14"/>
  <c r="GF14"/>
  <c r="GC14"/>
  <c r="FZ14"/>
  <c r="FD14"/>
  <c r="FA14"/>
  <c r="EX14"/>
  <c r="EU14"/>
  <c r="ER14"/>
  <c r="EO14"/>
  <c r="EL14"/>
  <c r="EI14"/>
  <c r="EF14"/>
  <c r="EC14"/>
  <c r="DZ14"/>
  <c r="DW14"/>
  <c r="DT14"/>
  <c r="DQ14"/>
  <c r="DN14"/>
  <c r="DK14"/>
  <c r="DH14"/>
  <c r="DE14"/>
  <c r="DB14"/>
  <c r="CY14"/>
  <c r="CV14"/>
  <c r="CS14"/>
  <c r="IK11"/>
  <c r="IH11"/>
  <c r="IE11"/>
  <c r="IB11"/>
  <c r="HY11"/>
  <c r="HV11"/>
  <c r="HS11"/>
  <c r="HP11"/>
  <c r="HM11"/>
  <c r="HJ11"/>
  <c r="HG11"/>
  <c r="HD11"/>
  <c r="HA11"/>
  <c r="GX11"/>
  <c r="GU11"/>
  <c r="GR11"/>
  <c r="GO11"/>
  <c r="GL11"/>
  <c r="GI11"/>
  <c r="GF11"/>
  <c r="GC11"/>
  <c r="FZ11"/>
  <c r="FQ11"/>
  <c r="FD11"/>
  <c r="FA11"/>
  <c r="EX11"/>
  <c r="EU11"/>
  <c r="ER11"/>
  <c r="EO11"/>
  <c r="EL11"/>
  <c r="EI11"/>
  <c r="EF11"/>
  <c r="EC11"/>
  <c r="DZ11"/>
  <c r="DW11"/>
  <c r="DT11"/>
  <c r="DQ11"/>
  <c r="DN11"/>
  <c r="DK11"/>
  <c r="DH11"/>
  <c r="DE11"/>
  <c r="DB11"/>
  <c r="CY11"/>
  <c r="CV11"/>
  <c r="CS11"/>
  <c r="CJ11"/>
  <c r="L11"/>
  <c r="C11"/>
  <c r="IK10"/>
  <c r="IH10"/>
  <c r="IE10"/>
  <c r="IB10"/>
  <c r="HY10"/>
  <c r="HV10"/>
  <c r="HS10"/>
  <c r="HP10"/>
  <c r="HM10"/>
  <c r="HJ10"/>
  <c r="HG10"/>
  <c r="HD10"/>
  <c r="HA10"/>
  <c r="GX10"/>
  <c r="GU10"/>
  <c r="GR10"/>
  <c r="GO10"/>
  <c r="GL10"/>
  <c r="GI10"/>
  <c r="GF10"/>
  <c r="GC10"/>
  <c r="FZ10"/>
  <c r="FD10"/>
  <c r="FA10"/>
  <c r="EX10"/>
  <c r="EU10"/>
  <c r="ER10"/>
  <c r="EO10"/>
  <c r="EL10"/>
  <c r="EI10"/>
  <c r="EF10"/>
  <c r="EC10"/>
  <c r="DZ10"/>
  <c r="DW10"/>
  <c r="DT10"/>
  <c r="DQ10"/>
  <c r="DN10"/>
  <c r="DK10"/>
  <c r="DH10"/>
  <c r="DE10"/>
  <c r="DB10"/>
  <c r="CY10"/>
  <c r="CV10"/>
  <c r="CS10"/>
  <c r="BW10"/>
  <c r="BT10"/>
  <c r="BQ10"/>
  <c r="BN10"/>
  <c r="BK10"/>
  <c r="BH10"/>
  <c r="BE10"/>
  <c r="BB10"/>
  <c r="AY10"/>
  <c r="AV10"/>
  <c r="AS10"/>
  <c r="AP10"/>
  <c r="AM10"/>
  <c r="AJ10"/>
  <c r="AG10"/>
  <c r="AD10"/>
  <c r="AA10"/>
  <c r="X10"/>
  <c r="U10"/>
  <c r="R10"/>
  <c r="O10"/>
  <c r="L10"/>
  <c r="IH2"/>
  <c r="FQ2"/>
  <c r="FA2"/>
  <c r="CJ2"/>
  <c r="Q13" i="4" l="1"/>
  <c r="Q13" i="5"/>
  <c r="Q14" i="4"/>
  <c r="Q14" i="5"/>
  <c r="H7" i="4"/>
  <c r="O11" i="2"/>
  <c r="R15" i="4"/>
  <c r="R16" l="1"/>
  <c r="R11" i="2"/>
  <c r="U11" l="1"/>
  <c r="R17" i="4"/>
  <c r="R18" l="1"/>
  <c r="X11" i="2"/>
  <c r="AA11" l="1"/>
  <c r="R19" i="4"/>
  <c r="R20" l="1"/>
  <c r="AD11" i="2"/>
  <c r="AG11" l="1"/>
  <c r="R21" i="4"/>
  <c r="R22" l="1"/>
  <c r="AJ11" i="2"/>
  <c r="AM11" l="1"/>
  <c r="R23" i="4"/>
  <c r="R24" l="1"/>
  <c r="AP11" i="2"/>
  <c r="AS11" l="1"/>
  <c r="R25" i="4"/>
  <c r="R26" l="1"/>
  <c r="AV11" i="2"/>
  <c r="AY11" l="1"/>
  <c r="R27" i="4"/>
  <c r="R28" l="1"/>
  <c r="BB11" i="2"/>
  <c r="BE11" l="1"/>
  <c r="R29" i="4"/>
  <c r="R30" l="1"/>
  <c r="BH11" i="2"/>
  <c r="BK11" l="1"/>
  <c r="R31" i="4"/>
  <c r="R32" l="1"/>
  <c r="BN11" i="2"/>
  <c r="BQ11" l="1"/>
  <c r="R33" i="4"/>
  <c r="R34" l="1"/>
  <c r="BT11" i="2"/>
  <c r="BW11" l="1"/>
  <c r="R35" i="4"/>
  <c r="R36" l="1"/>
  <c r="L14" i="2"/>
  <c r="O14" l="1"/>
  <c r="R37" i="4"/>
  <c r="R38" l="1"/>
  <c r="R14" i="2"/>
  <c r="U14" l="1"/>
  <c r="R39" i="4"/>
  <c r="R40" l="1"/>
  <c r="X14" i="2"/>
  <c r="AA14" l="1"/>
  <c r="R41" i="4"/>
  <c r="R42" l="1"/>
  <c r="AD14" i="2"/>
  <c r="AG14" l="1"/>
  <c r="R43" i="4"/>
  <c r="R44" l="1"/>
  <c r="AJ14" i="2"/>
  <c r="AM14" l="1"/>
  <c r="R45" i="4"/>
  <c r="R46" l="1"/>
  <c r="AP14" i="2"/>
  <c r="AS14" l="1"/>
  <c r="R47" i="4"/>
  <c r="R48" l="1"/>
  <c r="AV14" i="2"/>
  <c r="AY14" l="1"/>
  <c r="R49" i="4"/>
  <c r="R50" l="1"/>
  <c r="BB14" i="2"/>
  <c r="BE14" l="1"/>
  <c r="R51" i="4"/>
  <c r="R52" l="1"/>
  <c r="BH14" i="2"/>
  <c r="BK14" l="1"/>
  <c r="R53" i="4"/>
  <c r="R54" l="1"/>
  <c r="BN14" i="2"/>
  <c r="BQ14" l="1"/>
  <c r="R55" i="4"/>
  <c r="R56" l="1"/>
  <c r="BT14" i="2"/>
  <c r="BW14" l="1"/>
  <c r="BT2"/>
  <c r="C2" s="1"/>
</calcChain>
</file>

<file path=xl/sharedStrings.xml><?xml version="1.0" encoding="utf-8"?>
<sst xmlns="http://schemas.openxmlformats.org/spreadsheetml/2006/main" count="773" uniqueCount="80">
  <si>
    <t>MOIS A CONTROLER</t>
  </si>
  <si>
    <t>OCTOBRE</t>
  </si>
  <si>
    <t>REGLAGE ALERTE DESTOCKAGE/CASSE</t>
  </si>
  <si>
    <t>CHOIX
O ou N</t>
  </si>
  <si>
    <t>ALERTE CESSION EN JOURS</t>
  </si>
  <si>
    <t>ALERTE CASSE PRODUITS EN JOURS</t>
  </si>
  <si>
    <t>Appliquer le même réglage à toutes les allées</t>
  </si>
  <si>
    <t>N</t>
  </si>
  <si>
    <t>Allée</t>
  </si>
  <si>
    <t>n° 1er meuble</t>
  </si>
  <si>
    <t>N° dernier meuble</t>
  </si>
  <si>
    <t>Cession</t>
  </si>
  <si>
    <t>Casse</t>
  </si>
  <si>
    <t>PA</t>
  </si>
  <si>
    <t>PO</t>
  </si>
  <si>
    <t>PB</t>
  </si>
  <si>
    <t>PP</t>
  </si>
  <si>
    <t>PC</t>
  </si>
  <si>
    <t>PQ</t>
  </si>
  <si>
    <t>PD</t>
  </si>
  <si>
    <t>PR</t>
  </si>
  <si>
    <t>PE</t>
  </si>
  <si>
    <t>PW</t>
  </si>
  <si>
    <t>PF</t>
  </si>
  <si>
    <t>PX</t>
  </si>
  <si>
    <t>PG</t>
  </si>
  <si>
    <t>GG</t>
  </si>
  <si>
    <t>PH</t>
  </si>
  <si>
    <t>GH</t>
  </si>
  <si>
    <t>PI</t>
  </si>
  <si>
    <t>SB</t>
  </si>
  <si>
    <t>PJ</t>
  </si>
  <si>
    <t>SD</t>
  </si>
  <si>
    <t>PK</t>
  </si>
  <si>
    <t>DLC</t>
  </si>
  <si>
    <t>PL</t>
  </si>
  <si>
    <t>PM</t>
  </si>
  <si>
    <t>PN</t>
  </si>
  <si>
    <t>contrôle allées</t>
  </si>
  <si>
    <t>ALLEE</t>
  </si>
  <si>
    <t>Cession en jours</t>
  </si>
  <si>
    <t>Casse en jours</t>
  </si>
  <si>
    <t>Produits</t>
  </si>
  <si>
    <t>Stock</t>
  </si>
  <si>
    <t>Cug</t>
  </si>
  <si>
    <t>Adresse</t>
  </si>
  <si>
    <t>Débord 
(x si ok)</t>
  </si>
  <si>
    <t>Libellé</t>
  </si>
  <si>
    <t>DLC/dluo
(jj/mm/aaaa)</t>
  </si>
  <si>
    <t>qte à écouler</t>
  </si>
  <si>
    <t>qtés en stock</t>
  </si>
  <si>
    <t>retiré par</t>
  </si>
  <si>
    <t>contrôle
(x si ok)</t>
  </si>
  <si>
    <t>MEUBLE</t>
  </si>
  <si>
    <t>Date du contrôle date/nettoyage</t>
  </si>
  <si>
    <t>Date d'inventaire</t>
  </si>
  <si>
    <t>Prénom</t>
  </si>
  <si>
    <t/>
  </si>
  <si>
    <t>PA00B0</t>
  </si>
  <si>
    <t>PM01G5</t>
  </si>
  <si>
    <t>FA06D5</t>
  </si>
  <si>
    <t>OU($P$21="attention";$Q$21="attention")</t>
  </si>
  <si>
    <t>#REF!</t>
  </si>
  <si>
    <t>1234</t>
  </si>
  <si>
    <t>9876</t>
  </si>
  <si>
    <t>2345</t>
  </si>
  <si>
    <t>8765</t>
  </si>
  <si>
    <t>3456</t>
  </si>
  <si>
    <t>7654</t>
  </si>
  <si>
    <t xml:space="preserve">VOLAILLE </t>
  </si>
  <si>
    <t>VIANDE</t>
  </si>
  <si>
    <t>FRUITS</t>
  </si>
  <si>
    <t>LEGUMES</t>
  </si>
  <si>
    <t>EPICERIE</t>
  </si>
  <si>
    <t>SURGELE</t>
  </si>
  <si>
    <t>FL°03D5</t>
  </si>
  <si>
    <t>FL°02C4</t>
  </si>
  <si>
    <t>PR04J3</t>
  </si>
  <si>
    <t>=SI(A13&lt;&gt;"";SI(N13&gt;1;"Doublons";SI(ESTNA(RECHERCHEV(A13;Sheet1!A:C;3; ));SI(ESTNA(RECHERCHEV(A13;Sheet1!A:C;2; ));"cug non trouvé";RECHERCHEV(A13;Sheet1!A:C;2; ));RECHERCHEV(A13;Sheet1!A:C;3; )));"")</t>
  </si>
  <si>
    <t xml:space="preserve">Config </t>
  </si>
</sst>
</file>

<file path=xl/styles.xml><?xml version="1.0" encoding="utf-8"?>
<styleSheet xmlns="http://schemas.openxmlformats.org/spreadsheetml/2006/main">
  <numFmts count="6">
    <numFmt numFmtId="164" formatCode="\&lt;dd/mm/yyyy"/>
    <numFmt numFmtId="165" formatCode="mmmm\ yyyy"/>
    <numFmt numFmtId="166" formatCode="[$-F800]dddd\,\ mmmm\ dd\,\ yyyy"/>
    <numFmt numFmtId="167" formatCode="dd/mm/yy"/>
    <numFmt numFmtId="168" formatCode="[$-40C]d\-mmm\-yy"/>
    <numFmt numFmtId="169" formatCode="[$-40C]dd\-mmm\-yy"/>
  </numFmts>
  <fonts count="45">
    <font>
      <sz val="10"/>
      <color rgb="FF000000"/>
      <name val="Arial"/>
    </font>
    <font>
      <sz val="8"/>
      <color rgb="FF333333"/>
      <name val="Tahoma"/>
    </font>
    <font>
      <sz val="10"/>
      <color rgb="FFFFFFFF"/>
      <name val="Arial"/>
    </font>
    <font>
      <sz val="24"/>
      <name val="Arial Black"/>
    </font>
    <font>
      <sz val="10"/>
      <name val="Arial"/>
    </font>
    <font>
      <sz val="10"/>
      <name val="Arial"/>
    </font>
    <font>
      <b/>
      <sz val="48"/>
      <name val="Arial"/>
    </font>
    <font>
      <b/>
      <sz val="20"/>
      <name val="Arial Black"/>
    </font>
    <font>
      <b/>
      <sz val="10"/>
      <name val="Arial"/>
    </font>
    <font>
      <b/>
      <sz val="18"/>
      <color rgb="FF008000"/>
      <name val="Arial"/>
    </font>
    <font>
      <b/>
      <sz val="24"/>
      <name val="Arial Black"/>
    </font>
    <font>
      <sz val="8"/>
      <name val="Arial"/>
    </font>
    <font>
      <sz val="10"/>
      <color rgb="FFFFCC00"/>
      <name val="Arial"/>
    </font>
    <font>
      <sz val="10"/>
      <name val="Arial"/>
    </font>
    <font>
      <sz val="8"/>
      <color rgb="FFFFFFFF"/>
      <name val="Arial"/>
    </font>
    <font>
      <sz val="20"/>
      <name val="Arial"/>
    </font>
    <font>
      <b/>
      <sz val="14"/>
      <name val="Arial"/>
    </font>
    <font>
      <b/>
      <sz val="8"/>
      <color rgb="FFFFFFFF"/>
      <name val="Arial"/>
    </font>
    <font>
      <sz val="28"/>
      <name val="Arial"/>
    </font>
    <font>
      <b/>
      <sz val="8"/>
      <color rgb="FFFFFFFF"/>
      <name val="Arial Black"/>
    </font>
    <font>
      <sz val="36"/>
      <color rgb="FFFFFFFF"/>
      <name val="Arial"/>
    </font>
    <font>
      <b/>
      <sz val="8"/>
      <color rgb="FFFFFFFF"/>
      <name val="Comic Sans MS"/>
    </font>
    <font>
      <b/>
      <i/>
      <u/>
      <sz val="20"/>
      <name val="Comic Sans MS"/>
    </font>
    <font>
      <sz val="10"/>
      <color rgb="FFFFFFFF"/>
      <name val="Arial"/>
    </font>
    <font>
      <b/>
      <u/>
      <sz val="18"/>
      <name val="Comic Sans MS"/>
    </font>
    <font>
      <b/>
      <u/>
      <sz val="14"/>
      <name val="Comic Sans MS"/>
    </font>
    <font>
      <b/>
      <u/>
      <sz val="10"/>
      <name val="Comic Sans MS"/>
    </font>
    <font>
      <sz val="10"/>
      <name val="Comic Sans MS"/>
    </font>
    <font>
      <b/>
      <u/>
      <sz val="10"/>
      <name val="Comic Sans MS"/>
    </font>
    <font>
      <b/>
      <sz val="10"/>
      <name val="Comic Sans MS"/>
    </font>
    <font>
      <b/>
      <sz val="26"/>
      <name val="Comic Sans MS"/>
    </font>
    <font>
      <b/>
      <u/>
      <sz val="14"/>
      <name val="Comic Sans MS"/>
    </font>
    <font>
      <b/>
      <u/>
      <sz val="14"/>
      <name val="Comic Sans MS"/>
    </font>
    <font>
      <b/>
      <u/>
      <sz val="14"/>
      <name val="Comic Sans MS"/>
    </font>
    <font>
      <b/>
      <sz val="12"/>
      <name val="Comic Sans MS"/>
    </font>
    <font>
      <b/>
      <sz val="10"/>
      <color rgb="FFFFFFFF"/>
      <name val="Comic Sans MS"/>
    </font>
    <font>
      <b/>
      <sz val="18"/>
      <name val="Arial"/>
    </font>
    <font>
      <sz val="10"/>
      <color rgb="FFFFFFFF"/>
      <name val="Comic Sans MS"/>
    </font>
    <font>
      <b/>
      <sz val="10"/>
      <name val="Comic Sans MS"/>
    </font>
    <font>
      <b/>
      <sz val="9"/>
      <name val="Comic Sans MS"/>
    </font>
    <font>
      <sz val="9"/>
      <color rgb="FFFFFFFF"/>
      <name val="Arial"/>
    </font>
    <font>
      <sz val="9"/>
      <name val="Arial"/>
    </font>
    <font>
      <sz val="12"/>
      <name val="Arial"/>
    </font>
    <font>
      <b/>
      <sz val="8"/>
      <color rgb="FF333333"/>
      <name val="Tahoma"/>
    </font>
    <font>
      <b/>
      <sz val="8"/>
      <name val="Arial Black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FFCC00"/>
        <bgColor rgb="FFFFCC00"/>
      </patternFill>
    </fill>
    <fill>
      <patternFill patternType="solid">
        <fgColor rgb="FFFFCC99"/>
        <bgColor rgb="FFFFCC99"/>
      </patternFill>
    </fill>
    <fill>
      <patternFill patternType="solid">
        <fgColor rgb="FFFFFF99"/>
        <bgColor rgb="FFFFFF99"/>
      </patternFill>
    </fill>
    <fill>
      <patternFill patternType="solid">
        <fgColor rgb="FFCCFFCC"/>
        <bgColor rgb="FFCCFFCC"/>
      </patternFill>
    </fill>
    <fill>
      <patternFill patternType="solid">
        <fgColor rgb="FFC0C0C0"/>
        <bgColor rgb="FFC0C0C0"/>
      </patternFill>
    </fill>
    <fill>
      <patternFill patternType="solid">
        <fgColor rgb="FF99CCFF"/>
        <bgColor rgb="FF99CCFF"/>
      </patternFill>
    </fill>
    <fill>
      <patternFill patternType="solid">
        <fgColor rgb="FFF5F5F5"/>
        <bgColor rgb="FFF5F5F5"/>
      </patternFill>
    </fill>
  </fills>
  <borders count="55">
    <border>
      <left/>
      <right/>
      <top/>
      <bottom/>
      <diagonal/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  <diagonal/>
    </border>
    <border>
      <left/>
      <right style="medium">
        <color rgb="FF000000"/>
      </right>
      <top/>
      <bottom/>
      <diagonal/>
    </border>
    <border>
      <left style="thin">
        <color rgb="FFDCDCDC"/>
      </left>
      <right style="medium">
        <color rgb="FFDCDCDC"/>
      </right>
      <top style="medium">
        <color rgb="FFDCDCDC"/>
      </top>
      <bottom style="thin">
        <color rgb="FFDCDCDC"/>
      </bottom>
      <diagonal/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81">
    <xf numFmtId="0" fontId="0" fillId="0" borderId="0" xfId="0" applyFont="1" applyAlignment="1"/>
    <xf numFmtId="49" fontId="1" fillId="2" borderId="1" xfId="0" applyNumberFormat="1" applyFont="1" applyFill="1" applyBorder="1" applyAlignment="1"/>
    <xf numFmtId="0" fontId="2" fillId="2" borderId="2" xfId="0" applyFont="1" applyFill="1" applyBorder="1" applyAlignment="1"/>
    <xf numFmtId="49" fontId="1" fillId="2" borderId="3" xfId="0" applyNumberFormat="1" applyFont="1" applyFill="1" applyBorder="1" applyAlignment="1"/>
    <xf numFmtId="49" fontId="1" fillId="2" borderId="4" xfId="0" applyNumberFormat="1" applyFont="1" applyFill="1" applyBorder="1" applyAlignment="1"/>
    <xf numFmtId="0" fontId="5" fillId="2" borderId="7" xfId="0" applyFont="1" applyFill="1" applyBorder="1"/>
    <xf numFmtId="0" fontId="2" fillId="2" borderId="7" xfId="0" applyFont="1" applyFill="1" applyBorder="1" applyAlignment="1"/>
    <xf numFmtId="0" fontId="5" fillId="2" borderId="7" xfId="0" applyFont="1" applyFill="1" applyBorder="1" applyAlignment="1"/>
    <xf numFmtId="0" fontId="2" fillId="2" borderId="8" xfId="0" applyFont="1" applyFill="1" applyBorder="1" applyAlignment="1"/>
    <xf numFmtId="0" fontId="5" fillId="2" borderId="10" xfId="0" applyFont="1" applyFill="1" applyBorder="1"/>
    <xf numFmtId="0" fontId="2" fillId="2" borderId="10" xfId="0" applyFont="1" applyFill="1" applyBorder="1" applyAlignment="1"/>
    <xf numFmtId="164" fontId="5" fillId="2" borderId="10" xfId="0" applyNumberFormat="1" applyFont="1" applyFill="1" applyBorder="1"/>
    <xf numFmtId="14" fontId="5" fillId="2" borderId="10" xfId="0" applyNumberFormat="1" applyFont="1" applyFill="1" applyBorder="1" applyAlignment="1"/>
    <xf numFmtId="0" fontId="5" fillId="2" borderId="10" xfId="0" applyFont="1" applyFill="1" applyBorder="1" applyAlignment="1"/>
    <xf numFmtId="0" fontId="2" fillId="2" borderId="8" xfId="0" applyFont="1" applyFill="1" applyBorder="1" applyAlignment="1">
      <alignment horizontal="right"/>
    </xf>
    <xf numFmtId="0" fontId="5" fillId="2" borderId="8" xfId="0" applyFont="1" applyFill="1" applyBorder="1" applyAlignment="1"/>
    <xf numFmtId="0" fontId="5" fillId="2" borderId="13" xfId="0" applyFont="1" applyFill="1" applyBorder="1" applyAlignment="1"/>
    <xf numFmtId="0" fontId="5" fillId="2" borderId="14" xfId="0" applyFont="1" applyFill="1" applyBorder="1" applyAlignment="1"/>
    <xf numFmtId="0" fontId="5" fillId="2" borderId="14" xfId="0" applyFont="1" applyFill="1" applyBorder="1"/>
    <xf numFmtId="0" fontId="5" fillId="4" borderId="10" xfId="0" applyFont="1" applyFill="1" applyBorder="1" applyAlignment="1"/>
    <xf numFmtId="0" fontId="5" fillId="4" borderId="17" xfId="0" applyFont="1" applyFill="1" applyBorder="1" applyAlignment="1"/>
    <xf numFmtId="0" fontId="5" fillId="4" borderId="17" xfId="0" applyFont="1" applyFill="1" applyBorder="1"/>
    <xf numFmtId="0" fontId="5" fillId="4" borderId="18" xfId="0" applyFont="1" applyFill="1" applyBorder="1"/>
    <xf numFmtId="0" fontId="8" fillId="4" borderId="18" xfId="0" applyFont="1" applyFill="1" applyBorder="1" applyAlignment="1">
      <alignment horizontal="center" wrapText="1"/>
    </xf>
    <xf numFmtId="0" fontId="5" fillId="4" borderId="16" xfId="0" applyFont="1" applyFill="1" applyBorder="1" applyAlignment="1"/>
    <xf numFmtId="0" fontId="5" fillId="4" borderId="20" xfId="0" applyFont="1" applyFill="1" applyBorder="1" applyAlignment="1"/>
    <xf numFmtId="0" fontId="8" fillId="4" borderId="18" xfId="0" applyFont="1" applyFill="1" applyBorder="1" applyAlignment="1">
      <alignment horizontal="center"/>
    </xf>
    <xf numFmtId="165" fontId="5" fillId="2" borderId="10" xfId="0" applyNumberFormat="1" applyFont="1" applyFill="1" applyBorder="1"/>
    <xf numFmtId="0" fontId="5" fillId="2" borderId="21" xfId="0" applyFont="1" applyFill="1" applyBorder="1" applyAlignment="1"/>
    <xf numFmtId="0" fontId="5" fillId="5" borderId="22" xfId="0" applyFont="1" applyFill="1" applyBorder="1" applyAlignment="1">
      <alignment horizontal="center" wrapText="1"/>
    </xf>
    <xf numFmtId="0" fontId="11" fillId="5" borderId="22" xfId="0" applyFont="1" applyFill="1" applyBorder="1" applyAlignment="1">
      <alignment horizontal="center" wrapText="1"/>
    </xf>
    <xf numFmtId="0" fontId="5" fillId="5" borderId="22" xfId="0" applyFont="1" applyFill="1" applyBorder="1" applyAlignment="1">
      <alignment horizontal="center"/>
    </xf>
    <xf numFmtId="0" fontId="12" fillId="5" borderId="22" xfId="0" applyFont="1" applyFill="1" applyBorder="1" applyAlignment="1">
      <alignment horizontal="center"/>
    </xf>
    <xf numFmtId="0" fontId="5" fillId="5" borderId="22" xfId="0" applyFont="1" applyFill="1" applyBorder="1" applyAlignment="1"/>
    <xf numFmtId="0" fontId="5" fillId="5" borderId="22" xfId="0" applyFont="1" applyFill="1" applyBorder="1"/>
    <xf numFmtId="0" fontId="13" fillId="0" borderId="0" xfId="0" applyFont="1" applyAlignment="1">
      <alignment horizontal="center"/>
    </xf>
    <xf numFmtId="0" fontId="14" fillId="0" borderId="0" xfId="0" applyFont="1" applyAlignment="1"/>
    <xf numFmtId="0" fontId="17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1" fillId="0" borderId="0" xfId="0" applyFont="1" applyAlignment="1">
      <alignment vertical="center" textRotation="255"/>
    </xf>
    <xf numFmtId="0" fontId="13" fillId="0" borderId="0" xfId="0" applyFont="1" applyAlignment="1"/>
    <xf numFmtId="0" fontId="23" fillId="0" borderId="0" xfId="0" applyFont="1" applyAlignment="1"/>
    <xf numFmtId="0" fontId="5" fillId="0" borderId="0" xfId="0" applyFont="1" applyAlignment="1"/>
    <xf numFmtId="14" fontId="13" fillId="0" borderId="0" xfId="0" applyNumberFormat="1" applyFont="1" applyAlignment="1">
      <alignment horizontal="center" vertical="center"/>
    </xf>
    <xf numFmtId="2" fontId="13" fillId="0" borderId="0" xfId="0" applyNumberFormat="1" applyFont="1" applyAlignment="1"/>
    <xf numFmtId="9" fontId="13" fillId="0" borderId="0" xfId="0" applyNumberFormat="1" applyFont="1" applyAlignment="1"/>
    <xf numFmtId="0" fontId="26" fillId="0" borderId="0" xfId="0" applyFont="1" applyAlignment="1">
      <alignment vertical="center"/>
    </xf>
    <xf numFmtId="14" fontId="27" fillId="0" borderId="0" xfId="0" applyNumberFormat="1" applyFont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165" fontId="32" fillId="0" borderId="0" xfId="0" applyNumberFormat="1" applyFont="1" applyAlignment="1">
      <alignment vertical="center"/>
    </xf>
    <xf numFmtId="165" fontId="33" fillId="0" borderId="0" xfId="0" applyNumberFormat="1" applyFont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11" xfId="0" applyFont="1" applyBorder="1" applyAlignment="1"/>
    <xf numFmtId="0" fontId="35" fillId="0" borderId="0" xfId="0" applyFont="1" applyAlignment="1">
      <alignment vertical="center"/>
    </xf>
    <xf numFmtId="166" fontId="27" fillId="0" borderId="0" xfId="0" applyNumberFormat="1" applyFont="1" applyAlignment="1">
      <alignment horizontal="center"/>
    </xf>
    <xf numFmtId="0" fontId="27" fillId="0" borderId="0" xfId="0" applyFont="1" applyAlignment="1"/>
    <xf numFmtId="2" fontId="27" fillId="0" borderId="0" xfId="0" applyNumberFormat="1" applyFont="1" applyAlignment="1"/>
    <xf numFmtId="9" fontId="27" fillId="0" borderId="0" xfId="0" applyNumberFormat="1" applyFont="1" applyAlignment="1"/>
    <xf numFmtId="0" fontId="37" fillId="0" borderId="0" xfId="0" applyFont="1" applyAlignment="1"/>
    <xf numFmtId="0" fontId="37" fillId="0" borderId="0" xfId="0" applyFont="1" applyAlignment="1">
      <alignment horizontal="center"/>
    </xf>
    <xf numFmtId="14" fontId="5" fillId="0" borderId="46" xfId="0" applyNumberFormat="1" applyFont="1" applyBorder="1" applyAlignment="1">
      <alignment horizontal="center" vertical="center"/>
    </xf>
    <xf numFmtId="0" fontId="5" fillId="0" borderId="19" xfId="0" applyFont="1" applyBorder="1" applyAlignment="1"/>
    <xf numFmtId="0" fontId="29" fillId="10" borderId="49" xfId="0" applyFont="1" applyFill="1" applyBorder="1" applyAlignment="1">
      <alignment horizontal="center" vertical="center" wrapText="1"/>
    </xf>
    <xf numFmtId="0" fontId="29" fillId="6" borderId="22" xfId="0" applyFont="1" applyFill="1" applyBorder="1" applyAlignment="1">
      <alignment horizontal="center" vertical="center" wrapText="1"/>
    </xf>
    <xf numFmtId="14" fontId="38" fillId="0" borderId="50" xfId="0" applyNumberFormat="1" applyFont="1" applyBorder="1" applyAlignment="1">
      <alignment horizontal="center" vertical="center" wrapText="1"/>
    </xf>
    <xf numFmtId="0" fontId="29" fillId="7" borderId="22" xfId="0" applyFont="1" applyFill="1" applyBorder="1" applyAlignment="1">
      <alignment horizontal="center" vertical="center" wrapText="1"/>
    </xf>
    <xf numFmtId="2" fontId="29" fillId="7" borderId="22" xfId="0" applyNumberFormat="1" applyFont="1" applyFill="1" applyBorder="1" applyAlignment="1">
      <alignment horizontal="center" vertical="center" wrapText="1"/>
    </xf>
    <xf numFmtId="0" fontId="39" fillId="8" borderId="22" xfId="0" applyFont="1" applyFill="1" applyBorder="1" applyAlignment="1">
      <alignment horizontal="center" vertical="center" wrapText="1"/>
    </xf>
    <xf numFmtId="0" fontId="29" fillId="8" borderId="22" xfId="0" applyFont="1" applyFill="1" applyBorder="1" applyAlignment="1">
      <alignment horizontal="center" vertical="center" wrapText="1"/>
    </xf>
    <xf numFmtId="9" fontId="29" fillId="8" borderId="22" xfId="0" applyNumberFormat="1" applyFont="1" applyFill="1" applyBorder="1" applyAlignment="1">
      <alignment horizontal="center" vertical="center" wrapText="1"/>
    </xf>
    <xf numFmtId="0" fontId="29" fillId="9" borderId="22" xfId="0" applyFont="1" applyFill="1" applyBorder="1" applyAlignment="1">
      <alignment horizontal="center" vertical="center" wrapText="1"/>
    </xf>
    <xf numFmtId="0" fontId="29" fillId="9" borderId="5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8" fillId="0" borderId="50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22" xfId="0" applyFont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  <xf numFmtId="0" fontId="29" fillId="10" borderId="49" xfId="0" applyFont="1" applyFill="1" applyBorder="1" applyAlignment="1">
      <alignment horizontal="center" vertical="center" wrapText="1"/>
    </xf>
    <xf numFmtId="49" fontId="29" fillId="6" borderId="22" xfId="0" applyNumberFormat="1" applyFont="1" applyFill="1" applyBorder="1" applyAlignment="1">
      <alignment horizontal="center" vertical="center" wrapText="1"/>
    </xf>
    <xf numFmtId="14" fontId="5" fillId="0" borderId="22" xfId="0" applyNumberFormat="1" applyFont="1" applyBorder="1" applyAlignment="1"/>
    <xf numFmtId="0" fontId="29" fillId="10" borderId="22" xfId="0" applyFont="1" applyFill="1" applyBorder="1" applyAlignment="1">
      <alignment horizontal="center" vertical="center"/>
    </xf>
    <xf numFmtId="167" fontId="29" fillId="8" borderId="22" xfId="0" applyNumberFormat="1" applyFont="1" applyFill="1" applyBorder="1" applyAlignment="1">
      <alignment horizontal="center" vertical="center" wrapText="1"/>
    </xf>
    <xf numFmtId="168" fontId="29" fillId="8" borderId="22" xfId="0" applyNumberFormat="1" applyFont="1" applyFill="1" applyBorder="1" applyAlignment="1">
      <alignment horizontal="center" vertical="center" wrapText="1"/>
    </xf>
    <xf numFmtId="0" fontId="29" fillId="9" borderId="22" xfId="0" applyFont="1" applyFill="1" applyBorder="1" applyAlignment="1">
      <alignment horizontal="center" vertical="center"/>
    </xf>
    <xf numFmtId="0" fontId="29" fillId="9" borderId="51" xfId="0" applyFont="1" applyFill="1" applyBorder="1" applyAlignment="1">
      <alignment horizontal="center" vertical="center"/>
    </xf>
    <xf numFmtId="0" fontId="40" fillId="0" borderId="0" xfId="0" applyFont="1" applyAlignment="1"/>
    <xf numFmtId="0" fontId="40" fillId="0" borderId="0" xfId="0" applyFont="1" applyAlignment="1"/>
    <xf numFmtId="0" fontId="40" fillId="0" borderId="30" xfId="0" applyFont="1" applyBorder="1" applyAlignment="1"/>
    <xf numFmtId="0" fontId="38" fillId="0" borderId="50" xfId="0" applyFont="1" applyBorder="1" applyAlignment="1">
      <alignment horizontal="center"/>
    </xf>
    <xf numFmtId="166" fontId="29" fillId="0" borderId="22" xfId="0" applyNumberFormat="1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41" fillId="0" borderId="0" xfId="0" applyFont="1" applyAlignment="1"/>
    <xf numFmtId="14" fontId="5" fillId="0" borderId="50" xfId="0" applyNumberFormat="1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9" fillId="10" borderId="22" xfId="0" applyFont="1" applyFill="1" applyBorder="1" applyAlignment="1">
      <alignment horizontal="center" vertical="center" wrapText="1"/>
    </xf>
    <xf numFmtId="14" fontId="29" fillId="8" borderId="22" xfId="0" applyNumberFormat="1" applyFont="1" applyFill="1" applyBorder="1" applyAlignment="1">
      <alignment horizontal="center" vertical="center" wrapText="1"/>
    </xf>
    <xf numFmtId="14" fontId="5" fillId="0" borderId="52" xfId="0" applyNumberFormat="1" applyFont="1" applyBorder="1"/>
    <xf numFmtId="0" fontId="29" fillId="10" borderId="53" xfId="0" applyFont="1" applyFill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2" fontId="29" fillId="7" borderId="53" xfId="0" applyNumberFormat="1" applyFont="1" applyFill="1" applyBorder="1" applyAlignment="1">
      <alignment horizontal="center" vertical="center" wrapText="1"/>
    </xf>
    <xf numFmtId="167" fontId="29" fillId="8" borderId="53" xfId="0" applyNumberFormat="1" applyFont="1" applyFill="1" applyBorder="1" applyAlignment="1">
      <alignment horizontal="center" vertical="center" wrapText="1"/>
    </xf>
    <xf numFmtId="168" fontId="29" fillId="8" borderId="53" xfId="0" applyNumberFormat="1" applyFont="1" applyFill="1" applyBorder="1" applyAlignment="1">
      <alignment horizontal="center" vertical="center" wrapText="1"/>
    </xf>
    <xf numFmtId="9" fontId="29" fillId="8" borderId="53" xfId="0" applyNumberFormat="1" applyFont="1" applyFill="1" applyBorder="1" applyAlignment="1">
      <alignment horizontal="center" vertical="center" wrapText="1"/>
    </xf>
    <xf numFmtId="0" fontId="29" fillId="9" borderId="53" xfId="0" applyFont="1" applyFill="1" applyBorder="1" applyAlignment="1">
      <alignment horizontal="center" vertical="center"/>
    </xf>
    <xf numFmtId="0" fontId="29" fillId="9" borderId="54" xfId="0" applyFont="1" applyFill="1" applyBorder="1" applyAlignment="1">
      <alignment horizontal="center" vertical="center"/>
    </xf>
    <xf numFmtId="0" fontId="29" fillId="0" borderId="0" xfId="0" applyFont="1" applyAlignment="1">
      <alignment horizontal="center"/>
    </xf>
    <xf numFmtId="166" fontId="27" fillId="0" borderId="0" xfId="0" applyNumberFormat="1" applyFont="1" applyAlignment="1"/>
    <xf numFmtId="169" fontId="27" fillId="0" borderId="0" xfId="0" applyNumberFormat="1" applyFont="1" applyAlignment="1"/>
    <xf numFmtId="0" fontId="27" fillId="0" borderId="0" xfId="0" applyFont="1" applyAlignment="1">
      <alignment horizontal="center"/>
    </xf>
    <xf numFmtId="0" fontId="42" fillId="0" borderId="0" xfId="0" applyFont="1" applyAlignment="1"/>
    <xf numFmtId="49" fontId="43" fillId="11" borderId="4" xfId="0" applyNumberFormat="1" applyFont="1" applyFill="1" applyBorder="1" applyAlignment="1"/>
    <xf numFmtId="0" fontId="19" fillId="0" borderId="0" xfId="0" applyFont="1" applyAlignment="1">
      <alignment vertical="top" wrapText="1"/>
    </xf>
    <xf numFmtId="0" fontId="11" fillId="0" borderId="0" xfId="0" applyFont="1" applyAlignment="1"/>
    <xf numFmtId="0" fontId="44" fillId="0" borderId="0" xfId="0" applyFont="1" applyAlignment="1">
      <alignment vertical="center"/>
    </xf>
    <xf numFmtId="0" fontId="14" fillId="0" borderId="0" xfId="0" applyFont="1" applyAlignment="1">
      <alignment vertical="top" wrapText="1"/>
    </xf>
    <xf numFmtId="0" fontId="14" fillId="0" borderId="24" xfId="0" applyFont="1" applyBorder="1" applyAlignment="1">
      <alignment horizontal="center"/>
    </xf>
    <xf numFmtId="0" fontId="4" fillId="0" borderId="24" xfId="0" applyFont="1" applyBorder="1"/>
    <xf numFmtId="0" fontId="14" fillId="0" borderId="11" xfId="0" applyFont="1" applyBorder="1" applyAlignment="1">
      <alignment horizontal="center"/>
    </xf>
    <xf numFmtId="0" fontId="4" fillId="0" borderId="11" xfId="0" applyFont="1" applyBorder="1"/>
    <xf numFmtId="0" fontId="13" fillId="0" borderId="29" xfId="0" applyFont="1" applyBorder="1" applyAlignment="1">
      <alignment horizontal="center" vertical="center"/>
    </xf>
    <xf numFmtId="0" fontId="4" fillId="0" borderId="28" xfId="0" applyFont="1" applyBorder="1"/>
    <xf numFmtId="0" fontId="4" fillId="0" borderId="31" xfId="0" applyFont="1" applyBorder="1"/>
    <xf numFmtId="0" fontId="0" fillId="0" borderId="0" xfId="0" applyFont="1" applyAlignment="1"/>
    <xf numFmtId="0" fontId="4" fillId="0" borderId="30" xfId="0" applyFont="1" applyBorder="1"/>
    <xf numFmtId="0" fontId="4" fillId="0" borderId="32" xfId="0" applyFont="1" applyBorder="1"/>
    <xf numFmtId="0" fontId="4" fillId="0" borderId="19" xfId="0" applyFont="1" applyBorder="1"/>
    <xf numFmtId="0" fontId="4" fillId="0" borderId="18" xfId="0" applyFont="1" applyBorder="1"/>
    <xf numFmtId="0" fontId="13" fillId="0" borderId="36" xfId="0" applyFont="1" applyBorder="1" applyAlignment="1">
      <alignment horizontal="center" vertical="center"/>
    </xf>
    <xf numFmtId="0" fontId="4" fillId="0" borderId="34" xfId="0" applyFont="1" applyBorder="1"/>
    <xf numFmtId="0" fontId="4" fillId="0" borderId="35" xfId="0" applyFont="1" applyBorder="1"/>
    <xf numFmtId="0" fontId="4" fillId="0" borderId="39" xfId="0" applyFont="1" applyBorder="1"/>
    <xf numFmtId="0" fontId="4" fillId="0" borderId="38" xfId="0" applyFont="1" applyBorder="1"/>
    <xf numFmtId="0" fontId="18" fillId="0" borderId="23" xfId="0" applyFont="1" applyBorder="1" applyAlignment="1">
      <alignment horizontal="center" vertical="center"/>
    </xf>
    <xf numFmtId="0" fontId="4" fillId="0" borderId="25" xfId="0" applyFont="1" applyBorder="1"/>
    <xf numFmtId="0" fontId="4" fillId="0" borderId="26" xfId="0" applyFont="1" applyBorder="1"/>
    <xf numFmtId="0" fontId="4" fillId="0" borderId="9" xfId="0" applyFont="1" applyBorder="1"/>
    <xf numFmtId="0" fontId="4" fillId="0" borderId="27" xfId="0" applyFont="1" applyBorder="1"/>
    <xf numFmtId="0" fontId="4" fillId="0" borderId="12" xfId="0" applyFont="1" applyBorder="1"/>
    <xf numFmtId="0" fontId="13" fillId="0" borderId="34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4" fillId="0" borderId="37" xfId="0" applyFont="1" applyBorder="1"/>
    <xf numFmtId="0" fontId="16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4" fillId="0" borderId="33" xfId="0" applyFont="1" applyBorder="1"/>
    <xf numFmtId="0" fontId="8" fillId="4" borderId="19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16" fontId="6" fillId="3" borderId="0" xfId="0" applyNumberFormat="1" applyFont="1" applyFill="1" applyAlignment="1">
      <alignment horizontal="center"/>
    </xf>
    <xf numFmtId="0" fontId="7" fillId="4" borderId="15" xfId="0" applyFont="1" applyFill="1" applyBorder="1" applyAlignment="1">
      <alignment horizontal="center"/>
    </xf>
    <xf numFmtId="0" fontId="4" fillId="0" borderId="15" xfId="0" applyFont="1" applyBorder="1"/>
    <xf numFmtId="0" fontId="4" fillId="0" borderId="16" xfId="0" applyFont="1" applyBorder="1"/>
    <xf numFmtId="0" fontId="8" fillId="4" borderId="19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10" fillId="5" borderId="15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9" fillId="8" borderId="47" xfId="0" applyFont="1" applyFill="1" applyBorder="1" applyAlignment="1">
      <alignment horizontal="center"/>
    </xf>
    <xf numFmtId="0" fontId="4" fillId="0" borderId="44" xfId="0" applyFont="1" applyBorder="1"/>
    <xf numFmtId="0" fontId="4" fillId="0" borderId="45" xfId="0" applyFont="1" applyBorder="1"/>
    <xf numFmtId="0" fontId="29" fillId="9" borderId="47" xfId="0" applyFont="1" applyFill="1" applyBorder="1" applyAlignment="1">
      <alignment horizontal="center"/>
    </xf>
    <xf numFmtId="0" fontId="4" fillId="0" borderId="48" xfId="0" applyFont="1" applyBorder="1"/>
    <xf numFmtId="166" fontId="37" fillId="0" borderId="0" xfId="0" applyNumberFormat="1" applyFont="1" applyAlignment="1">
      <alignment horizontal="center"/>
    </xf>
    <xf numFmtId="165" fontId="31" fillId="0" borderId="23" xfId="0" applyNumberFormat="1" applyFont="1" applyBorder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36" fillId="0" borderId="42" xfId="0" applyFont="1" applyBorder="1" applyAlignment="1">
      <alignment horizontal="center"/>
    </xf>
    <xf numFmtId="0" fontId="4" fillId="0" borderId="41" xfId="0" applyFont="1" applyBorder="1"/>
    <xf numFmtId="0" fontId="29" fillId="6" borderId="43" xfId="0" applyFont="1" applyFill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9" fillId="7" borderId="47" xfId="0" applyFont="1" applyFill="1" applyBorder="1" applyAlignment="1">
      <alignment horizontal="center"/>
    </xf>
    <xf numFmtId="0" fontId="25" fillId="0" borderId="40" xfId="0" applyFont="1" applyBorder="1" applyAlignment="1">
      <alignment horizontal="center" vertical="center"/>
    </xf>
  </cellXfs>
  <cellStyles count="1">
    <cellStyle name="Normal" xfId="0" builtinId="0"/>
  </cellStyles>
  <dxfs count="3991"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00FF"/>
          <bgColor rgb="FF0000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00FF"/>
          <bgColor rgb="FF0000FF"/>
        </patternFill>
      </fill>
      <alignment wrapText="0" shrinkToFit="0"/>
      <border>
        <left/>
        <right/>
        <top/>
        <bottom/>
      </border>
    </dxf>
    <dxf>
      <fill>
        <patternFill patternType="none"/>
      </fill>
      <alignment wrapText="0" shrinkToFit="0"/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00FF"/>
          <bgColor rgb="FF0000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00FF"/>
          <bgColor rgb="FF0000FF"/>
        </patternFill>
      </fill>
      <alignment wrapText="0" shrinkToFit="0"/>
      <border>
        <left/>
        <right/>
        <top/>
        <bottom/>
      </border>
    </dxf>
    <dxf>
      <fill>
        <patternFill patternType="none"/>
      </fill>
      <alignment wrapText="0" shrinkToFit="0"/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ont>
        <color rgb="FFFF0000"/>
      </font>
      <fill>
        <patternFill patternType="none"/>
      </fill>
      <alignment wrapText="0" shrinkToFit="0"/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9900"/>
          <bgColor rgb="FFFF9900"/>
        </patternFill>
      </fill>
    </dxf>
    <dxf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  <alignment wrapText="0" shrinkToFit="0"/>
      <border>
        <left/>
        <right/>
        <top/>
        <bottom/>
      </border>
    </dxf>
    <dxf>
      <font>
        <color rgb="FF008000"/>
      </font>
      <fill>
        <patternFill patternType="none"/>
      </fill>
      <alignment wrapText="0" shrinkToFit="0"/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FFCC00"/>
      </font>
      <fill>
        <patternFill patternType="solid">
          <fgColor rgb="FFFFCC00"/>
          <bgColor rgb="FFFFCC00"/>
        </patternFill>
      </fill>
      <alignment wrapText="0" shrinkToFit="0"/>
      <border>
        <left/>
        <right/>
        <top/>
        <bottom/>
      </border>
    </dxf>
    <dxf>
      <font>
        <color rgb="FF008000"/>
      </font>
      <fill>
        <patternFill patternType="none"/>
      </fill>
      <alignment wrapText="0" shrinkToFit="0"/>
    </dxf>
    <dxf>
      <fill>
        <patternFill patternType="solid">
          <fgColor rgb="FF000000"/>
          <bgColor rgb="FF00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0000"/>
          <bgColor rgb="FF000000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00CCFF"/>
          <bgColor rgb="FF00CCFF"/>
        </patternFill>
      </fill>
      <alignment wrapText="0" shrinkToFit="0"/>
      <border>
        <left/>
        <right/>
        <top/>
        <bottom/>
      </border>
    </dxf>
    <dxf>
      <fill>
        <patternFill patternType="solid">
          <fgColor rgb="FF333333"/>
          <bgColor rgb="FF333333"/>
        </patternFill>
      </fill>
      <alignment wrapText="0" shrinkToFit="0"/>
      <border>
        <left/>
        <right/>
        <top/>
        <bottom/>
      </border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  <dxf>
      <font>
        <color rgb="FFFF9900"/>
      </font>
      <fill>
        <patternFill patternType="none"/>
      </fill>
      <alignment wrapText="0" shrinkToFit="0"/>
    </dxf>
    <dxf>
      <font>
        <color rgb="FFFF0000"/>
      </font>
      <fill>
        <patternFill patternType="none"/>
      </fill>
      <alignment wrapText="0" shrinkToFit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14</xdr:row>
      <xdr:rowOff>38100</xdr:rowOff>
    </xdr:from>
    <xdr:to>
      <xdr:col>15</xdr:col>
      <xdr:colOff>638175</xdr:colOff>
      <xdr:row>15</xdr:row>
      <xdr:rowOff>57150</xdr:rowOff>
    </xdr:to>
    <xdr:sp macro="" textlink="">
      <xdr:nvSpPr>
        <xdr:cNvPr id="6" name="Shape 6"/>
        <xdr:cNvSpPr/>
      </xdr:nvSpPr>
      <xdr:spPr>
        <a:xfrm>
          <a:off x="4679250" y="3618075"/>
          <a:ext cx="1333500" cy="323850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14</xdr:col>
      <xdr:colOff>47625</xdr:colOff>
      <xdr:row>33</xdr:row>
      <xdr:rowOff>133350</xdr:rowOff>
    </xdr:from>
    <xdr:to>
      <xdr:col>15</xdr:col>
      <xdr:colOff>628650</xdr:colOff>
      <xdr:row>34</xdr:row>
      <xdr:rowOff>152400</xdr:rowOff>
    </xdr:to>
    <xdr:sp macro="" textlink="">
      <xdr:nvSpPr>
        <xdr:cNvPr id="7" name="Shape 7"/>
        <xdr:cNvSpPr/>
      </xdr:nvSpPr>
      <xdr:spPr>
        <a:xfrm>
          <a:off x="4679250" y="3618075"/>
          <a:ext cx="1333500" cy="323850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14</xdr:col>
      <xdr:colOff>9525</xdr:colOff>
      <xdr:row>2</xdr:row>
      <xdr:rowOff>0</xdr:rowOff>
    </xdr:from>
    <xdr:to>
      <xdr:col>16</xdr:col>
      <xdr:colOff>314325</xdr:colOff>
      <xdr:row>6</xdr:row>
      <xdr:rowOff>152400</xdr:rowOff>
    </xdr:to>
    <xdr:sp macro="" textlink="">
      <xdr:nvSpPr>
        <xdr:cNvPr id="8" name="Shape 8"/>
        <xdr:cNvSpPr/>
      </xdr:nvSpPr>
      <xdr:spPr>
        <a:xfrm>
          <a:off x="4431600" y="3337088"/>
          <a:ext cx="1828800" cy="885825"/>
        </a:xfrm>
        <a:prstGeom prst="rightArrow">
          <a:avLst>
            <a:gd name="adj1" fmla="val 50000"/>
            <a:gd name="adj2" fmla="val 50000"/>
          </a:avLst>
        </a:prstGeom>
        <a:solidFill>
          <a:srgbClr val="FFCC00"/>
        </a:solidFill>
        <a:ln w="9525" cap="flat" cmpd="sng">
          <a:solidFill>
            <a:srgbClr val="000000"/>
          </a:solidFill>
          <a:prstDash val="solid"/>
          <a:miter lim="8000"/>
          <a:headEnd type="none" w="med" len="med"/>
          <a:tailEnd type="none" w="med" len="med"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14</xdr:col>
      <xdr:colOff>57150</xdr:colOff>
      <xdr:row>54</xdr:row>
      <xdr:rowOff>276225</xdr:rowOff>
    </xdr:from>
    <xdr:to>
      <xdr:col>15</xdr:col>
      <xdr:colOff>638175</xdr:colOff>
      <xdr:row>55</xdr:row>
      <xdr:rowOff>295275</xdr:rowOff>
    </xdr:to>
    <xdr:sp macro="" textlink="">
      <xdr:nvSpPr>
        <xdr:cNvPr id="9" name="Shape 9"/>
        <xdr:cNvSpPr/>
      </xdr:nvSpPr>
      <xdr:spPr>
        <a:xfrm>
          <a:off x="4679250" y="3618075"/>
          <a:ext cx="1333500" cy="323850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11</xdr:col>
      <xdr:colOff>381000</xdr:colOff>
      <xdr:row>8</xdr:row>
      <xdr:rowOff>114300</xdr:rowOff>
    </xdr:from>
    <xdr:to>
      <xdr:col>12</xdr:col>
      <xdr:colOff>581025</xdr:colOff>
      <xdr:row>9</xdr:row>
      <xdr:rowOff>152400</xdr:rowOff>
    </xdr:to>
    <xdr:sp macro="" textlink="">
      <xdr:nvSpPr>
        <xdr:cNvPr id="10" name="Shape 10"/>
        <xdr:cNvSpPr/>
      </xdr:nvSpPr>
      <xdr:spPr>
        <a:xfrm>
          <a:off x="4736400" y="3660938"/>
          <a:ext cx="1219200" cy="2381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sng" strike="noStrike">
              <a:solidFill>
                <a:srgbClr val="0000FF"/>
              </a:solidFill>
              <a:latin typeface="Arial"/>
              <a:ea typeface="Arial"/>
              <a:cs typeface="Arial"/>
              <a:sym typeface="Arial"/>
            </a:rPr>
            <a:t>Des questions ?</a:t>
          </a:r>
        </a:p>
      </xdr:txBody>
    </xdr:sp>
    <xdr:clientData fLocksWithSheet="0"/>
  </xdr:twoCellAnchor>
  <xdr:twoCellAnchor>
    <xdr:from>
      <xdr:col>14</xdr:col>
      <xdr:colOff>0</xdr:colOff>
      <xdr:row>11</xdr:row>
      <xdr:rowOff>9525</xdr:rowOff>
    </xdr:from>
    <xdr:to>
      <xdr:col>15</xdr:col>
      <xdr:colOff>400050</xdr:colOff>
      <xdr:row>14</xdr:row>
      <xdr:rowOff>9525</xdr:rowOff>
    </xdr:to>
    <xdr:pic>
      <xdr:nvPicPr>
        <xdr:cNvPr id="11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62050" cy="104775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647700</xdr:colOff>
      <xdr:row>30</xdr:row>
      <xdr:rowOff>9525</xdr:rowOff>
    </xdr:from>
    <xdr:to>
      <xdr:col>15</xdr:col>
      <xdr:colOff>400050</xdr:colOff>
      <xdr:row>33</xdr:row>
      <xdr:rowOff>95250</xdr:rowOff>
    </xdr:to>
    <xdr:pic>
      <xdr:nvPicPr>
        <xdr:cNvPr id="1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8110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0</xdr:colOff>
      <xdr:row>51</xdr:row>
      <xdr:rowOff>133350</xdr:rowOff>
    </xdr:from>
    <xdr:to>
      <xdr:col>15</xdr:col>
      <xdr:colOff>400050</xdr:colOff>
      <xdr:row>54</xdr:row>
      <xdr:rowOff>219075</xdr:rowOff>
    </xdr:to>
    <xdr:pic>
      <xdr:nvPicPr>
        <xdr:cNvPr id="13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62050" cy="10287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14</xdr:row>
      <xdr:rowOff>38100</xdr:rowOff>
    </xdr:from>
    <xdr:to>
      <xdr:col>15</xdr:col>
      <xdr:colOff>638175</xdr:colOff>
      <xdr:row>15</xdr:row>
      <xdr:rowOff>57150</xdr:rowOff>
    </xdr:to>
    <xdr:sp macro="" textlink="">
      <xdr:nvSpPr>
        <xdr:cNvPr id="2" name="Shape 6"/>
        <xdr:cNvSpPr/>
      </xdr:nvSpPr>
      <xdr:spPr>
        <a:xfrm>
          <a:off x="13525500" y="3152775"/>
          <a:ext cx="1343025" cy="333375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14</xdr:col>
      <xdr:colOff>47625</xdr:colOff>
      <xdr:row>33</xdr:row>
      <xdr:rowOff>133350</xdr:rowOff>
    </xdr:from>
    <xdr:to>
      <xdr:col>15</xdr:col>
      <xdr:colOff>628650</xdr:colOff>
      <xdr:row>34</xdr:row>
      <xdr:rowOff>152400</xdr:rowOff>
    </xdr:to>
    <xdr:sp macro="" textlink="">
      <xdr:nvSpPr>
        <xdr:cNvPr id="3" name="Shape 7"/>
        <xdr:cNvSpPr/>
      </xdr:nvSpPr>
      <xdr:spPr>
        <a:xfrm>
          <a:off x="13515975" y="9220200"/>
          <a:ext cx="1343025" cy="333375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14</xdr:col>
      <xdr:colOff>9525</xdr:colOff>
      <xdr:row>2</xdr:row>
      <xdr:rowOff>0</xdr:rowOff>
    </xdr:from>
    <xdr:to>
      <xdr:col>16</xdr:col>
      <xdr:colOff>314325</xdr:colOff>
      <xdr:row>6</xdr:row>
      <xdr:rowOff>152400</xdr:rowOff>
    </xdr:to>
    <xdr:sp macro="" textlink="">
      <xdr:nvSpPr>
        <xdr:cNvPr id="4" name="Shape 8"/>
        <xdr:cNvSpPr/>
      </xdr:nvSpPr>
      <xdr:spPr>
        <a:xfrm>
          <a:off x="13477875" y="323850"/>
          <a:ext cx="1828800" cy="904875"/>
        </a:xfrm>
        <a:prstGeom prst="rightArrow">
          <a:avLst>
            <a:gd name="adj1" fmla="val 50000"/>
            <a:gd name="adj2" fmla="val 50000"/>
          </a:avLst>
        </a:prstGeom>
        <a:solidFill>
          <a:srgbClr val="FFCC00"/>
        </a:solidFill>
        <a:ln w="9525" cap="flat" cmpd="sng">
          <a:solidFill>
            <a:srgbClr val="000000"/>
          </a:solidFill>
          <a:prstDash val="solid"/>
          <a:miter lim="8000"/>
          <a:headEnd type="none" w="med" len="med"/>
          <a:tailEnd type="none" w="med" len="med"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14</xdr:col>
      <xdr:colOff>57150</xdr:colOff>
      <xdr:row>54</xdr:row>
      <xdr:rowOff>276225</xdr:rowOff>
    </xdr:from>
    <xdr:to>
      <xdr:col>15</xdr:col>
      <xdr:colOff>638175</xdr:colOff>
      <xdr:row>55</xdr:row>
      <xdr:rowOff>295275</xdr:rowOff>
    </xdr:to>
    <xdr:sp macro="" textlink="">
      <xdr:nvSpPr>
        <xdr:cNvPr id="5" name="Shape 9"/>
        <xdr:cNvSpPr/>
      </xdr:nvSpPr>
      <xdr:spPr>
        <a:xfrm>
          <a:off x="13525500" y="15963900"/>
          <a:ext cx="1343025" cy="333375"/>
        </a:xfrm>
        <a:prstGeom prst="rect">
          <a:avLst/>
        </a:prstGeom>
        <a:noFill/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none" strike="noStrike">
              <a:solidFill>
                <a:srgbClr val="000000"/>
              </a:solidFill>
              <a:latin typeface="Comic Sans MS"/>
              <a:ea typeface="Comic Sans MS"/>
              <a:cs typeface="Comic Sans MS"/>
              <a:sym typeface="Comic Sans MS"/>
            </a:rPr>
            <a:t>Retour plan</a:t>
          </a:r>
        </a:p>
      </xdr:txBody>
    </xdr:sp>
    <xdr:clientData fLocksWithSheet="0"/>
  </xdr:twoCellAnchor>
  <xdr:twoCellAnchor>
    <xdr:from>
      <xdr:col>11</xdr:col>
      <xdr:colOff>381000</xdr:colOff>
      <xdr:row>8</xdr:row>
      <xdr:rowOff>114300</xdr:rowOff>
    </xdr:from>
    <xdr:to>
      <xdr:col>12</xdr:col>
      <xdr:colOff>581025</xdr:colOff>
      <xdr:row>9</xdr:row>
      <xdr:rowOff>152400</xdr:rowOff>
    </xdr:to>
    <xdr:sp macro="" textlink="">
      <xdr:nvSpPr>
        <xdr:cNvPr id="6" name="Shape 10"/>
        <xdr:cNvSpPr/>
      </xdr:nvSpPr>
      <xdr:spPr>
        <a:xfrm>
          <a:off x="11544300" y="1571625"/>
          <a:ext cx="1228725" cy="2381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wrap="square" lIns="91425" tIns="45700" rIns="91425" bIns="45700" anchor="t" anchorCtr="0">
          <a:noAutofit/>
        </a:bodyPr>
        <a:lstStyle/>
        <a:p>
          <a:pPr lvl="0" indent="0" algn="ctr">
            <a:spcBef>
              <a:spcPts val="0"/>
            </a:spcBef>
            <a:buSzPct val="25000"/>
            <a:buNone/>
          </a:pPr>
          <a:r>
            <a:rPr lang="en-US" sz="1000" b="1" i="0" u="sng" strike="noStrike">
              <a:solidFill>
                <a:srgbClr val="0000FF"/>
              </a:solidFill>
              <a:latin typeface="Arial"/>
              <a:ea typeface="Arial"/>
              <a:cs typeface="Arial"/>
              <a:sym typeface="Arial"/>
            </a:rPr>
            <a:t>Des questions ?</a:t>
          </a:r>
        </a:p>
      </xdr:txBody>
    </xdr:sp>
    <xdr:clientData fLocksWithSheet="0"/>
  </xdr:twoCellAnchor>
  <xdr:twoCellAnchor>
    <xdr:from>
      <xdr:col>14</xdr:col>
      <xdr:colOff>0</xdr:colOff>
      <xdr:row>11</xdr:row>
      <xdr:rowOff>9525</xdr:rowOff>
    </xdr:from>
    <xdr:to>
      <xdr:col>15</xdr:col>
      <xdr:colOff>400050</xdr:colOff>
      <xdr:row>14</xdr:row>
      <xdr:rowOff>9525</xdr:rowOff>
    </xdr:to>
    <xdr:pic>
      <xdr:nvPicPr>
        <xdr:cNvPr id="7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68350" y="2076450"/>
          <a:ext cx="1162050" cy="1047750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647700</xdr:colOff>
      <xdr:row>30</xdr:row>
      <xdr:rowOff>9525</xdr:rowOff>
    </xdr:from>
    <xdr:to>
      <xdr:col>15</xdr:col>
      <xdr:colOff>400050</xdr:colOff>
      <xdr:row>33</xdr:row>
      <xdr:rowOff>95250</xdr:rowOff>
    </xdr:to>
    <xdr:pic>
      <xdr:nvPicPr>
        <xdr:cNvPr id="8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49300" y="8153400"/>
          <a:ext cx="118110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0</xdr:colOff>
      <xdr:row>51</xdr:row>
      <xdr:rowOff>133350</xdr:rowOff>
    </xdr:from>
    <xdr:to>
      <xdr:col>15</xdr:col>
      <xdr:colOff>400050</xdr:colOff>
      <xdr:row>54</xdr:row>
      <xdr:rowOff>219075</xdr:rowOff>
    </xdr:to>
    <xdr:pic>
      <xdr:nvPicPr>
        <xdr:cNvPr id="9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68350" y="14878050"/>
          <a:ext cx="1162050" cy="1028700"/>
        </a:xfrm>
        <a:prstGeom prst="rect">
          <a:avLst/>
        </a:prstGeom>
        <a:noFill/>
      </xdr:spPr>
    </xdr:pic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32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E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W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33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F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34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G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GG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9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35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GH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36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I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37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J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D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38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B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K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LC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39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26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40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27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41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P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28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42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3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C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Q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31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D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O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32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E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W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33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F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X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34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G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GG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9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35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H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GH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36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PI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B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37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PJ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D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38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B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PK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DLC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39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PL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26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40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M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27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41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P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P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28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4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30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Q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31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D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"/>
  <sheetViews>
    <sheetView tabSelected="1" workbookViewId="0">
      <pane ySplit="1" topLeftCell="A2" activePane="bottomLeft" state="frozen"/>
      <selection pane="bottomLeft" activeCell="D10" sqref="D10"/>
    </sheetView>
  </sheetViews>
  <sheetFormatPr baseColWidth="10" defaultRowHeight="12.75"/>
  <cols>
    <col min="4" max="4" width="50.7109375" customWidth="1"/>
  </cols>
  <sheetData>
    <row r="1" spans="1:6" ht="49.5">
      <c r="A1" s="85" t="s">
        <v>44</v>
      </c>
      <c r="B1" s="71" t="s">
        <v>45</v>
      </c>
      <c r="C1" s="71" t="s">
        <v>46</v>
      </c>
      <c r="D1" s="71" t="s">
        <v>47</v>
      </c>
      <c r="E1" s="72" t="s">
        <v>48</v>
      </c>
      <c r="F1" s="73" t="s">
        <v>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9520"/>
  <sheetViews>
    <sheetView workbookViewId="0">
      <selection activeCell="B22" sqref="B22"/>
    </sheetView>
  </sheetViews>
  <sheetFormatPr baseColWidth="10" defaultColWidth="14.42578125" defaultRowHeight="15" customHeight="1"/>
  <cols>
    <col min="1" max="1" width="9.42578125" customWidth="1"/>
    <col min="2" max="2" width="37.28515625" customWidth="1"/>
    <col min="3" max="3" width="11" customWidth="1"/>
    <col min="4" max="12" width="9.140625" customWidth="1"/>
  </cols>
  <sheetData>
    <row r="1" spans="1:3" ht="12.75" customHeight="1">
      <c r="A1" s="1" t="s">
        <v>63</v>
      </c>
      <c r="B1" s="1" t="s">
        <v>69</v>
      </c>
      <c r="C1" s="3" t="s">
        <v>58</v>
      </c>
    </row>
    <row r="2" spans="1:3" ht="12.75" customHeight="1">
      <c r="A2" s="4" t="s">
        <v>64</v>
      </c>
      <c r="B2" s="4" t="s">
        <v>70</v>
      </c>
      <c r="C2" s="4" t="s">
        <v>60</v>
      </c>
    </row>
    <row r="3" spans="1:3" ht="12.75" customHeight="1">
      <c r="A3" s="4" t="s">
        <v>65</v>
      </c>
      <c r="B3" s="4" t="s">
        <v>71</v>
      </c>
      <c r="C3" s="4" t="s">
        <v>75</v>
      </c>
    </row>
    <row r="4" spans="1:3" ht="12.75" customHeight="1">
      <c r="A4" s="4" t="s">
        <v>66</v>
      </c>
      <c r="B4" s="4" t="s">
        <v>72</v>
      </c>
      <c r="C4" s="4" t="s">
        <v>76</v>
      </c>
    </row>
    <row r="5" spans="1:3" ht="12.75" customHeight="1">
      <c r="A5" s="4" t="s">
        <v>67</v>
      </c>
      <c r="B5" s="4" t="s">
        <v>73</v>
      </c>
      <c r="C5" s="4" t="s">
        <v>59</v>
      </c>
    </row>
    <row r="6" spans="1:3" ht="12.75" customHeight="1">
      <c r="A6" s="4" t="s">
        <v>68</v>
      </c>
      <c r="B6" s="4" t="s">
        <v>74</v>
      </c>
      <c r="C6" s="4" t="s">
        <v>77</v>
      </c>
    </row>
    <row r="7" spans="1:3" ht="12.75" customHeight="1">
      <c r="A7" s="4"/>
      <c r="B7" s="4"/>
      <c r="C7" s="4"/>
    </row>
    <row r="8" spans="1:3" ht="12.75" customHeight="1">
      <c r="A8" s="4"/>
      <c r="B8" s="4"/>
      <c r="C8" s="4"/>
    </row>
    <row r="9" spans="1:3" ht="12.75" customHeight="1">
      <c r="A9" s="4"/>
      <c r="B9" s="4"/>
      <c r="C9" s="4"/>
    </row>
    <row r="10" spans="1:3" ht="12.75" customHeight="1">
      <c r="A10" s="4"/>
      <c r="B10" s="4"/>
      <c r="C10" s="4"/>
    </row>
    <row r="11" spans="1:3" ht="12.75" customHeight="1">
      <c r="A11" s="4"/>
      <c r="B11" s="4"/>
      <c r="C11" s="4"/>
    </row>
    <row r="12" spans="1:3" ht="12.75" customHeight="1">
      <c r="A12" s="4"/>
      <c r="B12" s="4"/>
      <c r="C12" s="4"/>
    </row>
    <row r="13" spans="1:3" ht="12.75" customHeight="1">
      <c r="A13" s="4"/>
      <c r="B13" s="4"/>
      <c r="C13" s="4"/>
    </row>
    <row r="14" spans="1:3" ht="12.75" customHeight="1">
      <c r="A14" s="4"/>
      <c r="B14" s="4"/>
      <c r="C14" s="4"/>
    </row>
    <row r="15" spans="1:3" ht="12.75" customHeight="1">
      <c r="A15" s="4"/>
      <c r="B15" s="4"/>
      <c r="C15" s="4"/>
    </row>
    <row r="16" spans="1:3" ht="12.75" customHeight="1">
      <c r="A16" s="4"/>
      <c r="B16" s="4"/>
      <c r="C16" s="4"/>
    </row>
    <row r="17" spans="1:3" ht="12.75" customHeight="1">
      <c r="A17" s="4"/>
      <c r="B17" s="4"/>
      <c r="C17" s="4"/>
    </row>
    <row r="18" spans="1:3" ht="12.75" customHeight="1">
      <c r="A18" s="4"/>
      <c r="B18" s="4"/>
      <c r="C18" s="4"/>
    </row>
    <row r="19" spans="1:3" ht="12.75" customHeight="1">
      <c r="A19" s="4"/>
      <c r="B19" s="4"/>
      <c r="C19" s="4"/>
    </row>
    <row r="20" spans="1:3" ht="12.75" customHeight="1">
      <c r="A20" s="4"/>
      <c r="B20" s="4"/>
      <c r="C20" s="4"/>
    </row>
    <row r="21" spans="1:3" ht="12.75" customHeight="1">
      <c r="A21" s="4"/>
      <c r="B21" s="4"/>
      <c r="C21" s="4"/>
    </row>
    <row r="22" spans="1:3" ht="12.75" customHeight="1">
      <c r="A22" s="4"/>
      <c r="B22" s="4"/>
      <c r="C22" s="4"/>
    </row>
    <row r="23" spans="1:3" ht="12.75" customHeight="1">
      <c r="A23" s="4"/>
      <c r="B23" s="4"/>
      <c r="C23" s="4"/>
    </row>
    <row r="24" spans="1:3" ht="12.75" customHeight="1">
      <c r="A24" s="4"/>
      <c r="B24" s="4"/>
      <c r="C24" s="4"/>
    </row>
    <row r="25" spans="1:3" ht="12.75" customHeight="1">
      <c r="A25" s="4"/>
      <c r="B25" s="4"/>
      <c r="C25" s="4"/>
    </row>
    <row r="26" spans="1:3" ht="12.75" customHeight="1">
      <c r="A26" s="4"/>
      <c r="B26" s="4"/>
      <c r="C26" s="4"/>
    </row>
    <row r="27" spans="1:3" ht="12.75" customHeight="1">
      <c r="A27" s="4"/>
      <c r="B27" s="4"/>
      <c r="C27" s="4"/>
    </row>
    <row r="28" spans="1:3" ht="12.75" customHeight="1">
      <c r="A28" s="4"/>
      <c r="B28" s="4"/>
      <c r="C28" s="4"/>
    </row>
    <row r="29" spans="1:3" ht="12.75" customHeight="1">
      <c r="A29" s="4"/>
      <c r="B29" s="4"/>
      <c r="C29" s="4"/>
    </row>
    <row r="30" spans="1:3" ht="12.75" customHeight="1">
      <c r="A30" s="4"/>
      <c r="B30" s="4"/>
      <c r="C30" s="4"/>
    </row>
    <row r="31" spans="1:3" ht="12.75" customHeight="1">
      <c r="A31" s="4"/>
      <c r="B31" s="4"/>
      <c r="C31" s="4"/>
    </row>
    <row r="32" spans="1:3" ht="12.75" customHeight="1">
      <c r="A32" s="4"/>
      <c r="B32" s="4"/>
      <c r="C32" s="4"/>
    </row>
    <row r="33" spans="1:3" ht="12.75" customHeight="1">
      <c r="A33" s="4"/>
      <c r="B33" s="4"/>
      <c r="C33" s="4"/>
    </row>
    <row r="34" spans="1:3" ht="12.75" customHeight="1">
      <c r="A34" s="4"/>
      <c r="B34" s="4"/>
      <c r="C34" s="4"/>
    </row>
    <row r="35" spans="1:3" ht="12.75" customHeight="1">
      <c r="A35" s="4"/>
      <c r="B35" s="4"/>
      <c r="C35" s="4"/>
    </row>
    <row r="36" spans="1:3" ht="12.75" customHeight="1">
      <c r="A36" s="4"/>
      <c r="B36" s="4"/>
      <c r="C36" s="4"/>
    </row>
    <row r="37" spans="1:3" ht="12.75" customHeight="1">
      <c r="A37" s="4"/>
      <c r="B37" s="4"/>
      <c r="C37" s="4"/>
    </row>
    <row r="38" spans="1:3" ht="12.75" customHeight="1">
      <c r="A38" s="4"/>
      <c r="B38" s="4"/>
      <c r="C38" s="4"/>
    </row>
    <row r="39" spans="1:3" ht="12.75" customHeight="1">
      <c r="A39" s="4"/>
      <c r="B39" s="4"/>
      <c r="C39" s="4"/>
    </row>
    <row r="40" spans="1:3" ht="12.75" customHeight="1">
      <c r="A40" s="4"/>
      <c r="B40" s="4"/>
      <c r="C40" s="4"/>
    </row>
    <row r="41" spans="1:3" ht="12.75" customHeight="1">
      <c r="A41" s="4"/>
      <c r="B41" s="4"/>
      <c r="C41" s="4"/>
    </row>
    <row r="42" spans="1:3" ht="12.75" customHeight="1">
      <c r="A42" s="4"/>
      <c r="B42" s="4"/>
      <c r="C42" s="4"/>
    </row>
    <row r="43" spans="1:3" ht="12.75" customHeight="1">
      <c r="A43" s="4"/>
      <c r="B43" s="4"/>
      <c r="C43" s="4"/>
    </row>
    <row r="44" spans="1:3" ht="12.75" customHeight="1">
      <c r="A44" s="4"/>
      <c r="B44" s="4"/>
      <c r="C44" s="4"/>
    </row>
    <row r="45" spans="1:3" ht="12.75" customHeight="1">
      <c r="A45" s="4"/>
      <c r="B45" s="4"/>
      <c r="C45" s="4"/>
    </row>
    <row r="46" spans="1:3" ht="12.75" customHeight="1">
      <c r="A46" s="4"/>
      <c r="B46" s="4"/>
      <c r="C46" s="4"/>
    </row>
    <row r="47" spans="1:3" ht="12.75" customHeight="1">
      <c r="A47" s="4"/>
      <c r="B47" s="4"/>
      <c r="C47" s="4"/>
    </row>
    <row r="48" spans="1:3" ht="12.75" customHeight="1">
      <c r="A48" s="4"/>
      <c r="B48" s="4"/>
      <c r="C48" s="4"/>
    </row>
    <row r="49" spans="1:3" ht="12.75" customHeight="1">
      <c r="A49" s="4"/>
      <c r="B49" s="4"/>
      <c r="C49" s="4"/>
    </row>
    <row r="50" spans="1:3" ht="12.75" customHeight="1">
      <c r="A50" s="4"/>
      <c r="B50" s="4"/>
      <c r="C50" s="4"/>
    </row>
    <row r="51" spans="1:3" ht="12.75" customHeight="1">
      <c r="A51" s="4"/>
      <c r="B51" s="4"/>
      <c r="C51" s="4"/>
    </row>
    <row r="52" spans="1:3" ht="12.75" customHeight="1">
      <c r="A52" s="4"/>
      <c r="B52" s="4"/>
      <c r="C52" s="4"/>
    </row>
    <row r="53" spans="1:3" ht="12.75" customHeight="1">
      <c r="A53" s="4"/>
      <c r="B53" s="4"/>
      <c r="C53" s="4"/>
    </row>
    <row r="54" spans="1:3" ht="12.75" customHeight="1">
      <c r="A54" s="4"/>
      <c r="B54" s="4"/>
      <c r="C54" s="4"/>
    </row>
    <row r="55" spans="1:3" ht="12.75" customHeight="1">
      <c r="A55" s="4"/>
      <c r="B55" s="4"/>
      <c r="C55" s="4"/>
    </row>
    <row r="56" spans="1:3" ht="12.75" customHeight="1">
      <c r="A56" s="4"/>
      <c r="B56" s="4"/>
      <c r="C56" s="4"/>
    </row>
    <row r="57" spans="1:3" ht="12.75" customHeight="1">
      <c r="A57" s="4"/>
      <c r="B57" s="4"/>
      <c r="C57" s="4"/>
    </row>
    <row r="58" spans="1:3" ht="12.75" customHeight="1">
      <c r="A58" s="4"/>
      <c r="B58" s="4"/>
      <c r="C58" s="4"/>
    </row>
    <row r="59" spans="1:3" ht="12.75" customHeight="1">
      <c r="A59" s="4"/>
      <c r="B59" s="4"/>
      <c r="C59" s="4"/>
    </row>
    <row r="60" spans="1:3" ht="12.75" customHeight="1">
      <c r="A60" s="4"/>
      <c r="B60" s="4"/>
      <c r="C60" s="4"/>
    </row>
    <row r="61" spans="1:3" ht="12.75" customHeight="1">
      <c r="A61" s="4"/>
      <c r="B61" s="4"/>
      <c r="C61" s="4"/>
    </row>
    <row r="62" spans="1:3" ht="12.75" customHeight="1">
      <c r="A62" s="4"/>
      <c r="B62" s="4"/>
      <c r="C62" s="4"/>
    </row>
    <row r="63" spans="1:3" ht="12.75" customHeight="1">
      <c r="A63" s="4"/>
      <c r="B63" s="4"/>
      <c r="C63" s="4"/>
    </row>
    <row r="64" spans="1:3" ht="12.75" customHeight="1">
      <c r="A64" s="4"/>
      <c r="B64" s="4"/>
      <c r="C64" s="4"/>
    </row>
    <row r="65" spans="1:3" ht="12.75" customHeight="1">
      <c r="A65" s="4"/>
      <c r="B65" s="4"/>
      <c r="C65" s="4"/>
    </row>
    <row r="66" spans="1:3" ht="12.75" customHeight="1">
      <c r="A66" s="4"/>
      <c r="B66" s="4"/>
      <c r="C66" s="4"/>
    </row>
    <row r="67" spans="1:3" ht="12.75" customHeight="1">
      <c r="A67" s="4"/>
      <c r="B67" s="4"/>
      <c r="C67" s="4"/>
    </row>
    <row r="68" spans="1:3" ht="12.75" customHeight="1">
      <c r="A68" s="4"/>
      <c r="B68" s="4"/>
      <c r="C68" s="4"/>
    </row>
    <row r="69" spans="1:3" ht="12.75" customHeight="1">
      <c r="A69" s="4"/>
      <c r="B69" s="4"/>
      <c r="C69" s="4"/>
    </row>
    <row r="70" spans="1:3" ht="12.75" customHeight="1">
      <c r="A70" s="4"/>
      <c r="B70" s="4"/>
      <c r="C70" s="4"/>
    </row>
    <row r="71" spans="1:3" ht="12.75" customHeight="1">
      <c r="A71" s="4"/>
      <c r="B71" s="4"/>
      <c r="C71" s="4"/>
    </row>
    <row r="72" spans="1:3" ht="12.75" customHeight="1">
      <c r="A72" s="4"/>
      <c r="B72" s="4"/>
      <c r="C72" s="4"/>
    </row>
    <row r="73" spans="1:3" ht="12.75" customHeight="1">
      <c r="A73" s="4"/>
      <c r="B73" s="4"/>
      <c r="C73" s="4"/>
    </row>
    <row r="74" spans="1:3" ht="12.75" customHeight="1">
      <c r="A74" s="4"/>
      <c r="B74" s="4"/>
      <c r="C74" s="4"/>
    </row>
    <row r="75" spans="1:3" ht="12.75" customHeight="1">
      <c r="A75" s="4"/>
      <c r="B75" s="4"/>
      <c r="C75" s="4"/>
    </row>
    <row r="76" spans="1:3" ht="12.75" customHeight="1">
      <c r="A76" s="4"/>
      <c r="B76" s="4"/>
      <c r="C76" s="4"/>
    </row>
    <row r="77" spans="1:3" ht="12.75" customHeight="1">
      <c r="A77" s="4"/>
      <c r="B77" s="4"/>
      <c r="C77" s="4"/>
    </row>
    <row r="78" spans="1:3" ht="12.75" customHeight="1">
      <c r="A78" s="4"/>
      <c r="B78" s="4"/>
      <c r="C78" s="4"/>
    </row>
    <row r="79" spans="1:3" ht="12.75" customHeight="1">
      <c r="A79" s="4"/>
      <c r="B79" s="4"/>
      <c r="C79" s="4"/>
    </row>
    <row r="80" spans="1:3" ht="12.75" customHeight="1">
      <c r="A80" s="4"/>
      <c r="B80" s="4"/>
      <c r="C80" s="4"/>
    </row>
    <row r="81" spans="1:3" ht="12.75" customHeight="1">
      <c r="A81" s="4"/>
      <c r="B81" s="4"/>
      <c r="C81" s="4"/>
    </row>
    <row r="82" spans="1:3" ht="12.75" customHeight="1">
      <c r="A82" s="4"/>
      <c r="B82" s="4"/>
      <c r="C82" s="4"/>
    </row>
    <row r="83" spans="1:3" ht="12.75" customHeight="1">
      <c r="A83" s="4"/>
      <c r="B83" s="4"/>
      <c r="C83" s="4"/>
    </row>
    <row r="84" spans="1:3" ht="12.75" customHeight="1">
      <c r="A84" s="4"/>
      <c r="B84" s="4"/>
      <c r="C84" s="4"/>
    </row>
    <row r="85" spans="1:3" ht="12.75" customHeight="1">
      <c r="A85" s="4"/>
      <c r="B85" s="4"/>
      <c r="C85" s="4"/>
    </row>
    <row r="86" spans="1:3" ht="12.75" customHeight="1">
      <c r="A86" s="4"/>
      <c r="B86" s="4"/>
      <c r="C86" s="4"/>
    </row>
    <row r="87" spans="1:3" ht="12.75" customHeight="1">
      <c r="A87" s="4"/>
      <c r="B87" s="4"/>
      <c r="C87" s="4"/>
    </row>
    <row r="88" spans="1:3" ht="12.75" customHeight="1">
      <c r="A88" s="4"/>
      <c r="B88" s="4"/>
      <c r="C88" s="4"/>
    </row>
    <row r="89" spans="1:3" ht="12.75" customHeight="1">
      <c r="A89" s="4"/>
      <c r="B89" s="4"/>
      <c r="C89" s="4"/>
    </row>
    <row r="90" spans="1:3" ht="12.75" customHeight="1">
      <c r="A90" s="4"/>
      <c r="B90" s="4"/>
      <c r="C90" s="4"/>
    </row>
    <row r="91" spans="1:3" ht="12.75" customHeight="1">
      <c r="A91" s="4"/>
      <c r="B91" s="4"/>
      <c r="C91" s="4"/>
    </row>
    <row r="92" spans="1:3" ht="12.75" customHeight="1">
      <c r="A92" s="4"/>
      <c r="B92" s="4"/>
      <c r="C92" s="4"/>
    </row>
    <row r="93" spans="1:3" ht="12.75" customHeight="1">
      <c r="A93" s="4"/>
      <c r="B93" s="4"/>
      <c r="C93" s="4"/>
    </row>
    <row r="94" spans="1:3" ht="12.75" customHeight="1">
      <c r="A94" s="4"/>
      <c r="B94" s="4"/>
      <c r="C94" s="4"/>
    </row>
    <row r="95" spans="1:3" ht="12.75" customHeight="1">
      <c r="A95" s="4"/>
      <c r="B95" s="4"/>
      <c r="C95" s="4"/>
    </row>
    <row r="96" spans="1:3" ht="12.75" customHeight="1">
      <c r="A96" s="4"/>
      <c r="B96" s="4"/>
      <c r="C96" s="4"/>
    </row>
    <row r="97" spans="1:3" ht="12.75" customHeight="1">
      <c r="A97" s="4"/>
      <c r="B97" s="4"/>
      <c r="C97" s="4"/>
    </row>
    <row r="98" spans="1:3" ht="12.75" customHeight="1">
      <c r="A98" s="4"/>
      <c r="B98" s="4"/>
      <c r="C98" s="4"/>
    </row>
    <row r="99" spans="1:3" ht="12.75" customHeight="1">
      <c r="A99" s="4"/>
      <c r="B99" s="4"/>
      <c r="C99" s="4"/>
    </row>
    <row r="100" spans="1:3" ht="12.75" customHeight="1">
      <c r="A100" s="4"/>
      <c r="B100" s="4"/>
      <c r="C100" s="4"/>
    </row>
    <row r="101" spans="1:3" ht="12.75" customHeight="1">
      <c r="A101" s="4"/>
      <c r="B101" s="4"/>
      <c r="C101" s="4"/>
    </row>
    <row r="102" spans="1:3" ht="12.75" customHeight="1">
      <c r="A102" s="4"/>
      <c r="B102" s="4"/>
      <c r="C102" s="4"/>
    </row>
    <row r="103" spans="1:3" ht="12.75" customHeight="1">
      <c r="A103" s="4"/>
      <c r="B103" s="4"/>
      <c r="C103" s="4"/>
    </row>
    <row r="104" spans="1:3" ht="12.75" customHeight="1">
      <c r="A104" s="4"/>
      <c r="B104" s="4"/>
      <c r="C104" s="4"/>
    </row>
    <row r="105" spans="1:3" ht="12.75" customHeight="1">
      <c r="A105" s="4"/>
      <c r="B105" s="4"/>
      <c r="C105" s="4"/>
    </row>
    <row r="106" spans="1:3" ht="12.75" customHeight="1">
      <c r="A106" s="4"/>
      <c r="B106" s="4"/>
      <c r="C106" s="4"/>
    </row>
    <row r="107" spans="1:3" ht="12.75" customHeight="1">
      <c r="A107" s="4"/>
      <c r="B107" s="4"/>
      <c r="C107" s="4"/>
    </row>
    <row r="108" spans="1:3" ht="12.75" customHeight="1">
      <c r="A108" s="4"/>
      <c r="B108" s="4"/>
      <c r="C108" s="4"/>
    </row>
    <row r="109" spans="1:3" ht="12.75" customHeight="1">
      <c r="A109" s="4"/>
      <c r="B109" s="4"/>
      <c r="C109" s="4"/>
    </row>
    <row r="110" spans="1:3" ht="12.75" customHeight="1">
      <c r="A110" s="4"/>
      <c r="B110" s="4"/>
      <c r="C110" s="4"/>
    </row>
    <row r="111" spans="1:3" ht="12.75" customHeight="1">
      <c r="A111" s="4"/>
      <c r="B111" s="4"/>
      <c r="C111" s="4"/>
    </row>
    <row r="112" spans="1:3" ht="12.75" customHeight="1">
      <c r="A112" s="4"/>
      <c r="B112" s="4"/>
      <c r="C112" s="4"/>
    </row>
    <row r="113" spans="1:3" ht="12.75" customHeight="1">
      <c r="A113" s="4"/>
      <c r="B113" s="4"/>
      <c r="C113" s="4"/>
    </row>
    <row r="114" spans="1:3" ht="12.75" customHeight="1">
      <c r="A114" s="4"/>
      <c r="B114" s="4"/>
      <c r="C114" s="4"/>
    </row>
    <row r="115" spans="1:3" ht="12.75" customHeight="1">
      <c r="A115" s="4"/>
      <c r="B115" s="4"/>
      <c r="C115" s="4"/>
    </row>
    <row r="116" spans="1:3" ht="12.75" customHeight="1">
      <c r="A116" s="4"/>
      <c r="B116" s="4"/>
      <c r="C116" s="4"/>
    </row>
    <row r="117" spans="1:3" ht="12.75" customHeight="1">
      <c r="A117" s="4"/>
      <c r="B117" s="4"/>
      <c r="C117" s="4"/>
    </row>
    <row r="118" spans="1:3" ht="12.75" customHeight="1">
      <c r="A118" s="4"/>
      <c r="B118" s="4"/>
      <c r="C118" s="4"/>
    </row>
    <row r="119" spans="1:3" ht="12.75" customHeight="1">
      <c r="A119" s="4"/>
      <c r="B119" s="4"/>
      <c r="C119" s="4"/>
    </row>
    <row r="120" spans="1:3" ht="12.75" customHeight="1">
      <c r="A120" s="4"/>
      <c r="B120" s="4"/>
      <c r="C120" s="4"/>
    </row>
    <row r="121" spans="1:3" ht="12.75" customHeight="1">
      <c r="A121" s="4"/>
      <c r="B121" s="4"/>
      <c r="C121" s="4"/>
    </row>
    <row r="122" spans="1:3" ht="12.75" customHeight="1">
      <c r="A122" s="4"/>
      <c r="B122" s="4"/>
      <c r="C122" s="4"/>
    </row>
    <row r="123" spans="1:3" ht="12.75" customHeight="1">
      <c r="A123" s="4"/>
      <c r="B123" s="4"/>
      <c r="C123" s="4"/>
    </row>
    <row r="124" spans="1:3" ht="12.75" customHeight="1">
      <c r="A124" s="4"/>
      <c r="B124" s="4"/>
      <c r="C124" s="4"/>
    </row>
    <row r="125" spans="1:3" ht="12.75" customHeight="1">
      <c r="A125" s="4"/>
      <c r="B125" s="4"/>
      <c r="C125" s="4"/>
    </row>
    <row r="126" spans="1:3" ht="12.75" customHeight="1">
      <c r="A126" s="4"/>
      <c r="B126" s="4"/>
      <c r="C126" s="4"/>
    </row>
    <row r="127" spans="1:3" ht="12.75" customHeight="1">
      <c r="A127" s="4"/>
      <c r="B127" s="4"/>
      <c r="C127" s="4"/>
    </row>
    <row r="128" spans="1:3" ht="12.75" customHeight="1">
      <c r="A128" s="4"/>
      <c r="B128" s="4"/>
      <c r="C128" s="4"/>
    </row>
    <row r="129" spans="1:3" ht="12.75" customHeight="1">
      <c r="A129" s="4"/>
      <c r="B129" s="4"/>
      <c r="C129" s="4"/>
    </row>
    <row r="130" spans="1:3" ht="12.75" customHeight="1">
      <c r="A130" s="4"/>
      <c r="B130" s="4"/>
      <c r="C130" s="4"/>
    </row>
    <row r="131" spans="1:3" ht="12.75" customHeight="1">
      <c r="A131" s="4"/>
      <c r="B131" s="4"/>
      <c r="C131" s="4"/>
    </row>
    <row r="132" spans="1:3" ht="12.75" customHeight="1">
      <c r="A132" s="4"/>
      <c r="B132" s="4"/>
      <c r="C132" s="4"/>
    </row>
    <row r="133" spans="1:3" ht="12.75" customHeight="1">
      <c r="A133" s="4"/>
      <c r="B133" s="4"/>
      <c r="C133" s="4"/>
    </row>
    <row r="134" spans="1:3" ht="12.75" customHeight="1">
      <c r="A134" s="4"/>
      <c r="B134" s="4"/>
      <c r="C134" s="4"/>
    </row>
    <row r="135" spans="1:3" ht="12.75" customHeight="1">
      <c r="A135" s="4"/>
      <c r="B135" s="4"/>
      <c r="C135" s="4"/>
    </row>
    <row r="136" spans="1:3" ht="12.75" customHeight="1">
      <c r="A136" s="4"/>
      <c r="B136" s="4"/>
      <c r="C136" s="4"/>
    </row>
    <row r="137" spans="1:3" ht="12.75" customHeight="1">
      <c r="A137" s="4"/>
      <c r="B137" s="4"/>
      <c r="C137" s="4"/>
    </row>
    <row r="138" spans="1:3" ht="12.75" customHeight="1">
      <c r="A138" s="4"/>
      <c r="B138" s="4"/>
      <c r="C138" s="4"/>
    </row>
    <row r="139" spans="1:3" ht="12.75" customHeight="1">
      <c r="A139" s="4"/>
      <c r="B139" s="4"/>
      <c r="C139" s="4"/>
    </row>
    <row r="140" spans="1:3" ht="12.75" customHeight="1">
      <c r="A140" s="4"/>
      <c r="B140" s="4"/>
      <c r="C140" s="4"/>
    </row>
    <row r="141" spans="1:3" ht="12.75" customHeight="1">
      <c r="A141" s="4"/>
      <c r="B141" s="4"/>
      <c r="C141" s="4"/>
    </row>
    <row r="142" spans="1:3" ht="12.75" customHeight="1">
      <c r="A142" s="4"/>
      <c r="B142" s="4"/>
      <c r="C142" s="4"/>
    </row>
    <row r="143" spans="1:3" ht="12.75" customHeight="1">
      <c r="A143" s="4"/>
      <c r="B143" s="4"/>
      <c r="C143" s="4"/>
    </row>
    <row r="144" spans="1:3" ht="12.75" customHeight="1">
      <c r="A144" s="4"/>
      <c r="B144" s="4"/>
      <c r="C144" s="4"/>
    </row>
    <row r="145" spans="1:3" ht="12.75" customHeight="1">
      <c r="A145" s="4"/>
      <c r="B145" s="4"/>
      <c r="C145" s="4"/>
    </row>
    <row r="146" spans="1:3" ht="12.75" customHeight="1">
      <c r="A146" s="4"/>
      <c r="B146" s="4"/>
      <c r="C146" s="4"/>
    </row>
    <row r="147" spans="1:3" ht="12.75" customHeight="1">
      <c r="A147" s="4"/>
      <c r="B147" s="4"/>
      <c r="C147" s="4"/>
    </row>
    <row r="148" spans="1:3" ht="12.75" customHeight="1">
      <c r="A148" s="4"/>
      <c r="B148" s="4"/>
      <c r="C148" s="4"/>
    </row>
    <row r="149" spans="1:3" ht="12.75" customHeight="1">
      <c r="A149" s="4"/>
      <c r="B149" s="4"/>
      <c r="C149" s="4"/>
    </row>
    <row r="150" spans="1:3" ht="12.75" customHeight="1">
      <c r="A150" s="4"/>
      <c r="B150" s="4"/>
      <c r="C150" s="4"/>
    </row>
    <row r="151" spans="1:3" ht="12.75" customHeight="1">
      <c r="A151" s="4"/>
      <c r="B151" s="4"/>
      <c r="C151" s="4"/>
    </row>
    <row r="152" spans="1:3" ht="12.75" customHeight="1">
      <c r="A152" s="4"/>
      <c r="B152" s="4"/>
      <c r="C152" s="4"/>
    </row>
    <row r="153" spans="1:3" ht="12.75" customHeight="1">
      <c r="A153" s="4"/>
      <c r="B153" s="4"/>
      <c r="C153" s="4"/>
    </row>
    <row r="154" spans="1:3" ht="12.75" customHeight="1">
      <c r="A154" s="4"/>
      <c r="B154" s="4"/>
      <c r="C154" s="4"/>
    </row>
    <row r="155" spans="1:3" ht="12.75" customHeight="1">
      <c r="A155" s="4"/>
      <c r="B155" s="4"/>
      <c r="C155" s="4"/>
    </row>
    <row r="156" spans="1:3" ht="12.75" customHeight="1">
      <c r="A156" s="4"/>
      <c r="B156" s="4"/>
      <c r="C156" s="4"/>
    </row>
    <row r="157" spans="1:3" ht="12.75" customHeight="1">
      <c r="A157" s="4"/>
      <c r="B157" s="4"/>
      <c r="C157" s="4"/>
    </row>
    <row r="158" spans="1:3" ht="12.75" customHeight="1">
      <c r="A158" s="4"/>
      <c r="B158" s="4"/>
      <c r="C158" s="4"/>
    </row>
    <row r="159" spans="1:3" ht="12.75" customHeight="1">
      <c r="A159" s="4"/>
      <c r="B159" s="4"/>
      <c r="C159" s="4"/>
    </row>
    <row r="160" spans="1:3" ht="12.75" customHeight="1">
      <c r="A160" s="4"/>
      <c r="B160" s="4"/>
      <c r="C160" s="4"/>
    </row>
    <row r="161" spans="1:3" ht="12.75" customHeight="1">
      <c r="A161" s="4"/>
      <c r="B161" s="4"/>
      <c r="C161" s="4"/>
    </row>
    <row r="162" spans="1:3" ht="12.75" customHeight="1">
      <c r="A162" s="4"/>
      <c r="B162" s="4"/>
      <c r="C162" s="4"/>
    </row>
    <row r="163" spans="1:3" ht="12.75" customHeight="1">
      <c r="A163" s="4"/>
      <c r="B163" s="4"/>
      <c r="C163" s="4"/>
    </row>
    <row r="164" spans="1:3" ht="12.75" customHeight="1">
      <c r="A164" s="4"/>
      <c r="B164" s="4"/>
      <c r="C164" s="4"/>
    </row>
    <row r="165" spans="1:3" ht="12.75" customHeight="1">
      <c r="A165" s="4"/>
      <c r="B165" s="4"/>
      <c r="C165" s="4"/>
    </row>
    <row r="166" spans="1:3" ht="12.75" customHeight="1">
      <c r="A166" s="4"/>
      <c r="B166" s="4"/>
      <c r="C166" s="4"/>
    </row>
    <row r="167" spans="1:3" ht="12.75" customHeight="1">
      <c r="A167" s="4"/>
      <c r="B167" s="4"/>
      <c r="C167" s="4"/>
    </row>
    <row r="168" spans="1:3" ht="12.75" customHeight="1">
      <c r="A168" s="4"/>
      <c r="B168" s="4"/>
      <c r="C168" s="4"/>
    </row>
    <row r="169" spans="1:3" ht="12.75" customHeight="1">
      <c r="A169" s="4"/>
      <c r="B169" s="4"/>
      <c r="C169" s="4"/>
    </row>
    <row r="170" spans="1:3" ht="12.75" customHeight="1">
      <c r="A170" s="4"/>
      <c r="B170" s="4"/>
      <c r="C170" s="4"/>
    </row>
    <row r="171" spans="1:3" ht="12.75" customHeight="1">
      <c r="A171" s="4"/>
      <c r="B171" s="4"/>
      <c r="C171" s="4"/>
    </row>
    <row r="172" spans="1:3" ht="12.75" customHeight="1">
      <c r="A172" s="4"/>
      <c r="B172" s="4"/>
      <c r="C172" s="4"/>
    </row>
    <row r="173" spans="1:3" ht="12.75" customHeight="1">
      <c r="A173" s="4"/>
      <c r="B173" s="4"/>
      <c r="C173" s="4"/>
    </row>
    <row r="174" spans="1:3" ht="12.75" customHeight="1">
      <c r="A174" s="4"/>
      <c r="B174" s="4"/>
      <c r="C174" s="4"/>
    </row>
    <row r="175" spans="1:3" ht="12.75" customHeight="1">
      <c r="A175" s="4"/>
      <c r="B175" s="4"/>
      <c r="C175" s="4"/>
    </row>
    <row r="176" spans="1:3" ht="12.75" customHeight="1">
      <c r="A176" s="4"/>
      <c r="B176" s="4"/>
      <c r="C176" s="4"/>
    </row>
    <row r="177" spans="1:3" ht="12.75" customHeight="1">
      <c r="A177" s="4"/>
      <c r="B177" s="4"/>
      <c r="C177" s="4"/>
    </row>
    <row r="178" spans="1:3" ht="12.75" customHeight="1">
      <c r="A178" s="4"/>
      <c r="B178" s="4"/>
      <c r="C178" s="4"/>
    </row>
    <row r="179" spans="1:3" ht="12.75" customHeight="1">
      <c r="A179" s="4"/>
      <c r="B179" s="4"/>
      <c r="C179" s="4"/>
    </row>
    <row r="180" spans="1:3" ht="12.75" customHeight="1">
      <c r="A180" s="4"/>
      <c r="B180" s="4"/>
      <c r="C180" s="4"/>
    </row>
    <row r="181" spans="1:3" ht="12.75" customHeight="1">
      <c r="A181" s="4"/>
      <c r="B181" s="4"/>
      <c r="C181" s="4"/>
    </row>
    <row r="182" spans="1:3" ht="12.75" customHeight="1">
      <c r="A182" s="4"/>
      <c r="B182" s="4"/>
      <c r="C182" s="4"/>
    </row>
    <row r="183" spans="1:3" ht="12.75" customHeight="1">
      <c r="A183" s="4"/>
      <c r="B183" s="4"/>
      <c r="C183" s="4"/>
    </row>
    <row r="184" spans="1:3" ht="12.75" customHeight="1">
      <c r="A184" s="4"/>
      <c r="B184" s="4"/>
      <c r="C184" s="4"/>
    </row>
    <row r="185" spans="1:3" ht="12.75" customHeight="1">
      <c r="A185" s="4"/>
      <c r="B185" s="4"/>
      <c r="C185" s="4"/>
    </row>
    <row r="186" spans="1:3" ht="12.75" customHeight="1">
      <c r="A186" s="4"/>
      <c r="B186" s="4"/>
      <c r="C186" s="4"/>
    </row>
    <row r="187" spans="1:3" ht="12.75" customHeight="1">
      <c r="A187" s="4"/>
      <c r="B187" s="4"/>
      <c r="C187" s="4"/>
    </row>
    <row r="188" spans="1:3" ht="12.75" customHeight="1">
      <c r="A188" s="4"/>
      <c r="B188" s="4"/>
      <c r="C188" s="4"/>
    </row>
    <row r="189" spans="1:3" ht="12.75" customHeight="1">
      <c r="A189" s="4"/>
      <c r="B189" s="4"/>
      <c r="C189" s="4"/>
    </row>
    <row r="190" spans="1:3" ht="12.75" customHeight="1">
      <c r="A190" s="4"/>
      <c r="B190" s="4"/>
      <c r="C190" s="4"/>
    </row>
    <row r="191" spans="1:3" ht="12.75" customHeight="1">
      <c r="A191" s="4"/>
      <c r="B191" s="4"/>
      <c r="C191" s="4"/>
    </row>
    <row r="192" spans="1:3" ht="12.75" customHeight="1">
      <c r="A192" s="4"/>
      <c r="B192" s="4"/>
      <c r="C192" s="4"/>
    </row>
    <row r="193" spans="1:3" ht="12.75" customHeight="1">
      <c r="A193" s="4"/>
      <c r="B193" s="4"/>
      <c r="C193" s="4"/>
    </row>
    <row r="194" spans="1:3" ht="12.75" customHeight="1">
      <c r="A194" s="4"/>
      <c r="B194" s="4"/>
      <c r="C194" s="4"/>
    </row>
    <row r="195" spans="1:3" ht="12.75" customHeight="1">
      <c r="A195" s="4"/>
      <c r="B195" s="4"/>
      <c r="C195" s="4"/>
    </row>
    <row r="196" spans="1:3" ht="12.75" customHeight="1">
      <c r="A196" s="4"/>
      <c r="B196" s="4"/>
      <c r="C196" s="4"/>
    </row>
    <row r="197" spans="1:3" ht="12.75" customHeight="1">
      <c r="A197" s="4"/>
      <c r="B197" s="4"/>
      <c r="C197" s="4"/>
    </row>
    <row r="198" spans="1:3" ht="12.75" customHeight="1">
      <c r="A198" s="4"/>
      <c r="B198" s="4"/>
      <c r="C198" s="4"/>
    </row>
    <row r="199" spans="1:3" ht="12.75" customHeight="1">
      <c r="A199" s="4"/>
      <c r="B199" s="4"/>
      <c r="C199" s="4"/>
    </row>
    <row r="200" spans="1:3" ht="12.75" customHeight="1">
      <c r="A200" s="4"/>
      <c r="B200" s="4"/>
      <c r="C200" s="4"/>
    </row>
    <row r="201" spans="1:3" ht="12.75" customHeight="1">
      <c r="A201" s="4"/>
      <c r="B201" s="4"/>
      <c r="C201" s="4"/>
    </row>
    <row r="202" spans="1:3" ht="12.75" customHeight="1">
      <c r="A202" s="4"/>
      <c r="B202" s="4"/>
      <c r="C202" s="4"/>
    </row>
    <row r="203" spans="1:3" ht="12.75" customHeight="1">
      <c r="A203" s="4"/>
      <c r="B203" s="4"/>
      <c r="C203" s="4"/>
    </row>
    <row r="204" spans="1:3" ht="12.75" customHeight="1">
      <c r="A204" s="4"/>
      <c r="B204" s="4"/>
      <c r="C204" s="4"/>
    </row>
    <row r="205" spans="1:3" ht="12.75" customHeight="1">
      <c r="A205" s="4"/>
      <c r="B205" s="4"/>
      <c r="C205" s="4"/>
    </row>
    <row r="206" spans="1:3" ht="12.75" customHeight="1">
      <c r="A206" s="4"/>
      <c r="B206" s="4"/>
      <c r="C206" s="4"/>
    </row>
    <row r="207" spans="1:3" ht="12.75" customHeight="1">
      <c r="A207" s="4"/>
      <c r="B207" s="4"/>
      <c r="C207" s="4"/>
    </row>
    <row r="208" spans="1:3" ht="12.75" customHeight="1">
      <c r="A208" s="4"/>
      <c r="B208" s="4"/>
      <c r="C208" s="4"/>
    </row>
    <row r="209" spans="1:3" ht="12.75" customHeight="1">
      <c r="A209" s="4"/>
      <c r="B209" s="4"/>
      <c r="C209" s="4"/>
    </row>
    <row r="210" spans="1:3" ht="12.75" customHeight="1">
      <c r="A210" s="4"/>
      <c r="B210" s="4"/>
      <c r="C210" s="4"/>
    </row>
    <row r="211" spans="1:3" ht="12.75" customHeight="1">
      <c r="A211" s="4"/>
      <c r="B211" s="4"/>
      <c r="C211" s="4"/>
    </row>
    <row r="212" spans="1:3" ht="12.75" customHeight="1">
      <c r="A212" s="4"/>
      <c r="B212" s="4"/>
      <c r="C212" s="4"/>
    </row>
    <row r="213" spans="1:3" ht="12.75" customHeight="1">
      <c r="A213" s="4"/>
      <c r="B213" s="4"/>
      <c r="C213" s="4"/>
    </row>
    <row r="214" spans="1:3" ht="12.75" customHeight="1">
      <c r="A214" s="4"/>
      <c r="B214" s="4"/>
      <c r="C214" s="4"/>
    </row>
    <row r="215" spans="1:3" ht="12.75" customHeight="1">
      <c r="A215" s="4"/>
      <c r="B215" s="4"/>
      <c r="C215" s="4"/>
    </row>
    <row r="216" spans="1:3" ht="12.75" customHeight="1">
      <c r="A216" s="4"/>
      <c r="B216" s="4"/>
      <c r="C216" s="4"/>
    </row>
    <row r="217" spans="1:3" ht="12.75" customHeight="1">
      <c r="A217" s="4"/>
      <c r="B217" s="4"/>
      <c r="C217" s="4"/>
    </row>
    <row r="218" spans="1:3" ht="12.75" customHeight="1">
      <c r="A218" s="4"/>
      <c r="B218" s="4"/>
      <c r="C218" s="4"/>
    </row>
    <row r="219" spans="1:3" ht="12.75" customHeight="1">
      <c r="A219" s="4"/>
      <c r="B219" s="4"/>
      <c r="C219" s="4"/>
    </row>
    <row r="220" spans="1:3" ht="12.75" customHeight="1">
      <c r="A220" s="4"/>
      <c r="B220" s="4"/>
      <c r="C220" s="4"/>
    </row>
    <row r="221" spans="1:3" ht="12.75" customHeight="1">
      <c r="A221" s="4"/>
      <c r="B221" s="4"/>
      <c r="C221" s="4"/>
    </row>
    <row r="222" spans="1:3" ht="12.75" customHeight="1">
      <c r="A222" s="4"/>
      <c r="B222" s="4"/>
      <c r="C222" s="4"/>
    </row>
    <row r="223" spans="1:3" ht="12.75" customHeight="1">
      <c r="A223" s="4"/>
      <c r="B223" s="4"/>
      <c r="C223" s="4"/>
    </row>
    <row r="224" spans="1:3" ht="12.75" customHeight="1">
      <c r="A224" s="4"/>
      <c r="B224" s="4"/>
      <c r="C224" s="4"/>
    </row>
    <row r="225" spans="1:3" ht="12.75" customHeight="1">
      <c r="A225" s="4"/>
      <c r="B225" s="4"/>
      <c r="C225" s="4"/>
    </row>
    <row r="226" spans="1:3" ht="12.75" customHeight="1">
      <c r="A226" s="4"/>
      <c r="B226" s="4"/>
      <c r="C226" s="4"/>
    </row>
    <row r="227" spans="1:3" ht="12.75" customHeight="1">
      <c r="A227" s="4"/>
      <c r="B227" s="4"/>
      <c r="C227" s="4"/>
    </row>
    <row r="228" spans="1:3" ht="12.75" customHeight="1">
      <c r="A228" s="4"/>
      <c r="B228" s="4"/>
      <c r="C228" s="4"/>
    </row>
    <row r="229" spans="1:3" ht="12.75" customHeight="1">
      <c r="A229" s="4"/>
      <c r="B229" s="4"/>
      <c r="C229" s="4"/>
    </row>
    <row r="230" spans="1:3" ht="12.75" customHeight="1">
      <c r="A230" s="4"/>
      <c r="B230" s="4"/>
      <c r="C230" s="4"/>
    </row>
    <row r="231" spans="1:3" ht="12.75" customHeight="1">
      <c r="A231" s="4"/>
      <c r="B231" s="4"/>
      <c r="C231" s="4"/>
    </row>
    <row r="232" spans="1:3" ht="12.75" customHeight="1">
      <c r="A232" s="4"/>
      <c r="B232" s="4"/>
      <c r="C232" s="4"/>
    </row>
    <row r="233" spans="1:3" ht="12.75" customHeight="1">
      <c r="A233" s="4"/>
      <c r="B233" s="4"/>
      <c r="C233" s="4"/>
    </row>
    <row r="234" spans="1:3" ht="12.75" customHeight="1">
      <c r="A234" s="4"/>
      <c r="B234" s="4"/>
      <c r="C234" s="4"/>
    </row>
    <row r="235" spans="1:3" ht="12.75" customHeight="1">
      <c r="A235" s="4"/>
      <c r="B235" s="4"/>
      <c r="C235" s="4"/>
    </row>
    <row r="236" spans="1:3" ht="12.75" customHeight="1">
      <c r="A236" s="4"/>
      <c r="B236" s="4"/>
      <c r="C236" s="4"/>
    </row>
    <row r="237" spans="1:3" ht="12.75" customHeight="1">
      <c r="A237" s="4"/>
      <c r="B237" s="4"/>
      <c r="C237" s="4"/>
    </row>
    <row r="238" spans="1:3" ht="12.75" customHeight="1">
      <c r="A238" s="4"/>
      <c r="B238" s="4"/>
      <c r="C238" s="4"/>
    </row>
    <row r="239" spans="1:3" ht="12.75" customHeight="1">
      <c r="A239" s="4"/>
      <c r="B239" s="4"/>
      <c r="C239" s="4"/>
    </row>
    <row r="240" spans="1:3" ht="12.75" customHeight="1">
      <c r="A240" s="4"/>
      <c r="B240" s="4"/>
      <c r="C240" s="4"/>
    </row>
    <row r="241" spans="1:3" ht="12.75" customHeight="1">
      <c r="A241" s="4"/>
      <c r="B241" s="4"/>
      <c r="C241" s="4"/>
    </row>
    <row r="242" spans="1:3" ht="12.75" customHeight="1">
      <c r="A242" s="4"/>
      <c r="B242" s="4"/>
      <c r="C242" s="4"/>
    </row>
    <row r="243" spans="1:3" ht="12.75" customHeight="1">
      <c r="A243" s="4"/>
      <c r="B243" s="4"/>
      <c r="C243" s="4"/>
    </row>
    <row r="244" spans="1:3" ht="12.75" customHeight="1">
      <c r="A244" s="4"/>
      <c r="B244" s="4"/>
      <c r="C244" s="4"/>
    </row>
    <row r="245" spans="1:3" ht="12.75" customHeight="1">
      <c r="A245" s="4"/>
      <c r="B245" s="4"/>
      <c r="C245" s="4"/>
    </row>
    <row r="246" spans="1:3" ht="12.75" customHeight="1">
      <c r="A246" s="4"/>
      <c r="B246" s="4"/>
      <c r="C246" s="4"/>
    </row>
    <row r="247" spans="1:3" ht="12.75" customHeight="1">
      <c r="A247" s="4"/>
      <c r="B247" s="4"/>
      <c r="C247" s="4"/>
    </row>
    <row r="248" spans="1:3" ht="12.75" customHeight="1">
      <c r="A248" s="4"/>
      <c r="B248" s="4"/>
      <c r="C248" s="4"/>
    </row>
    <row r="249" spans="1:3" ht="12.75" customHeight="1">
      <c r="A249" s="4"/>
      <c r="B249" s="4"/>
      <c r="C249" s="4"/>
    </row>
    <row r="250" spans="1:3" ht="12.75" customHeight="1">
      <c r="A250" s="4"/>
      <c r="B250" s="4"/>
      <c r="C250" s="4"/>
    </row>
    <row r="251" spans="1:3" ht="12.75" customHeight="1">
      <c r="A251" s="4"/>
      <c r="B251" s="4"/>
      <c r="C251" s="4"/>
    </row>
    <row r="252" spans="1:3" ht="12.75" customHeight="1">
      <c r="A252" s="4"/>
      <c r="B252" s="4"/>
      <c r="C252" s="4"/>
    </row>
    <row r="253" spans="1:3" ht="12.75" customHeight="1">
      <c r="A253" s="4"/>
      <c r="B253" s="4"/>
      <c r="C253" s="4"/>
    </row>
    <row r="254" spans="1:3" ht="12.75" customHeight="1">
      <c r="A254" s="4"/>
      <c r="B254" s="4"/>
      <c r="C254" s="4"/>
    </row>
    <row r="255" spans="1:3" ht="12.75" customHeight="1">
      <c r="A255" s="4"/>
      <c r="B255" s="4"/>
      <c r="C255" s="4"/>
    </row>
    <row r="256" spans="1:3" ht="12.75" customHeight="1">
      <c r="A256" s="4"/>
      <c r="B256" s="4"/>
      <c r="C256" s="4"/>
    </row>
    <row r="257" spans="1:3" ht="12.75" customHeight="1">
      <c r="A257" s="4"/>
      <c r="B257" s="4"/>
      <c r="C257" s="4"/>
    </row>
    <row r="258" spans="1:3" ht="12.75" customHeight="1">
      <c r="A258" s="4"/>
      <c r="B258" s="4"/>
      <c r="C258" s="4"/>
    </row>
    <row r="259" spans="1:3" ht="12.75" customHeight="1">
      <c r="A259" s="4"/>
      <c r="B259" s="4"/>
      <c r="C259" s="4"/>
    </row>
    <row r="260" spans="1:3" ht="12.75" customHeight="1">
      <c r="A260" s="4"/>
      <c r="B260" s="4"/>
      <c r="C260" s="4"/>
    </row>
    <row r="261" spans="1:3" ht="12.75" customHeight="1">
      <c r="A261" s="4"/>
      <c r="B261" s="4"/>
      <c r="C261" s="4"/>
    </row>
    <row r="262" spans="1:3" ht="12.75" customHeight="1">
      <c r="A262" s="4"/>
      <c r="B262" s="4"/>
      <c r="C262" s="4"/>
    </row>
    <row r="263" spans="1:3" ht="12.75" customHeight="1">
      <c r="A263" s="4"/>
      <c r="B263" s="4"/>
      <c r="C263" s="4"/>
    </row>
    <row r="264" spans="1:3" ht="12.75" customHeight="1">
      <c r="A264" s="4"/>
      <c r="B264" s="4"/>
      <c r="C264" s="4"/>
    </row>
    <row r="265" spans="1:3" ht="12.75" customHeight="1">
      <c r="A265" s="4"/>
      <c r="B265" s="4"/>
      <c r="C265" s="4"/>
    </row>
    <row r="266" spans="1:3" ht="12.75" customHeight="1">
      <c r="A266" s="4"/>
      <c r="B266" s="4"/>
      <c r="C266" s="4"/>
    </row>
    <row r="267" spans="1:3" ht="12.75" customHeight="1">
      <c r="A267" s="4"/>
      <c r="B267" s="4"/>
      <c r="C267" s="4"/>
    </row>
    <row r="268" spans="1:3" ht="12.75" customHeight="1">
      <c r="A268" s="4"/>
      <c r="B268" s="4"/>
      <c r="C268" s="4"/>
    </row>
    <row r="269" spans="1:3" ht="12.75" customHeight="1">
      <c r="A269" s="4"/>
      <c r="B269" s="4"/>
      <c r="C269" s="4"/>
    </row>
    <row r="270" spans="1:3" ht="12.75" customHeight="1">
      <c r="A270" s="4"/>
      <c r="B270" s="4"/>
      <c r="C270" s="4"/>
    </row>
    <row r="271" spans="1:3" ht="12.75" customHeight="1">
      <c r="A271" s="4"/>
      <c r="B271" s="4"/>
      <c r="C271" s="4"/>
    </row>
    <row r="272" spans="1:3" ht="12.75" customHeight="1">
      <c r="A272" s="4"/>
      <c r="B272" s="4"/>
      <c r="C272" s="4"/>
    </row>
    <row r="273" spans="1:3" ht="12.75" customHeight="1">
      <c r="A273" s="4"/>
      <c r="B273" s="4"/>
      <c r="C273" s="4"/>
    </row>
    <row r="274" spans="1:3" ht="12.75" customHeight="1">
      <c r="A274" s="4"/>
      <c r="B274" s="4"/>
      <c r="C274" s="4"/>
    </row>
    <row r="275" spans="1:3" ht="12.75" customHeight="1">
      <c r="A275" s="4"/>
      <c r="B275" s="4"/>
      <c r="C275" s="4"/>
    </row>
    <row r="276" spans="1:3" ht="12.75" customHeight="1">
      <c r="A276" s="4"/>
      <c r="B276" s="4"/>
      <c r="C276" s="4"/>
    </row>
    <row r="277" spans="1:3" ht="12.75" customHeight="1">
      <c r="A277" s="4"/>
      <c r="B277" s="4"/>
      <c r="C277" s="4"/>
    </row>
    <row r="278" spans="1:3" ht="12.75" customHeight="1">
      <c r="A278" s="4"/>
      <c r="B278" s="4"/>
      <c r="C278" s="4"/>
    </row>
    <row r="279" spans="1:3" ht="12.75" customHeight="1">
      <c r="A279" s="4"/>
      <c r="B279" s="4"/>
      <c r="C279" s="4"/>
    </row>
    <row r="280" spans="1:3" ht="12.75" customHeight="1">
      <c r="A280" s="4"/>
      <c r="B280" s="4"/>
      <c r="C280" s="4"/>
    </row>
    <row r="281" spans="1:3" ht="12.75" customHeight="1">
      <c r="A281" s="4"/>
      <c r="B281" s="4"/>
      <c r="C281" s="4"/>
    </row>
    <row r="282" spans="1:3" ht="12.75" customHeight="1">
      <c r="A282" s="4"/>
      <c r="B282" s="4"/>
      <c r="C282" s="4"/>
    </row>
    <row r="283" spans="1:3" ht="12.75" customHeight="1">
      <c r="A283" s="4"/>
      <c r="B283" s="4"/>
      <c r="C283" s="4"/>
    </row>
    <row r="284" spans="1:3" ht="12.75" customHeight="1">
      <c r="A284" s="4"/>
      <c r="B284" s="4"/>
      <c r="C284" s="4"/>
    </row>
    <row r="285" spans="1:3" ht="12.75" customHeight="1">
      <c r="A285" s="4"/>
      <c r="B285" s="4"/>
      <c r="C285" s="4"/>
    </row>
    <row r="286" spans="1:3" ht="12.75" customHeight="1">
      <c r="A286" s="4"/>
      <c r="B286" s="4"/>
      <c r="C286" s="4"/>
    </row>
    <row r="287" spans="1:3" ht="12.75" customHeight="1">
      <c r="A287" s="4"/>
      <c r="B287" s="4"/>
      <c r="C287" s="4"/>
    </row>
    <row r="288" spans="1:3" ht="12.75" customHeight="1">
      <c r="A288" s="4"/>
      <c r="B288" s="4"/>
      <c r="C288" s="4"/>
    </row>
    <row r="289" spans="1:3" ht="12.75" customHeight="1">
      <c r="A289" s="4"/>
      <c r="B289" s="4"/>
      <c r="C289" s="4"/>
    </row>
    <row r="290" spans="1:3" ht="12.75" customHeight="1">
      <c r="A290" s="4"/>
      <c r="B290" s="4"/>
      <c r="C290" s="4"/>
    </row>
    <row r="291" spans="1:3" ht="12.75" customHeight="1">
      <c r="A291" s="4"/>
      <c r="B291" s="4"/>
      <c r="C291" s="4"/>
    </row>
    <row r="292" spans="1:3" ht="12.75" customHeight="1">
      <c r="A292" s="4"/>
      <c r="B292" s="4"/>
      <c r="C292" s="4"/>
    </row>
    <row r="293" spans="1:3" ht="12.75" customHeight="1">
      <c r="A293" s="4"/>
      <c r="B293" s="4"/>
      <c r="C293" s="4"/>
    </row>
    <row r="294" spans="1:3" ht="12.75" customHeight="1">
      <c r="A294" s="4"/>
      <c r="B294" s="4"/>
      <c r="C294" s="4"/>
    </row>
    <row r="295" spans="1:3" ht="12.75" customHeight="1">
      <c r="A295" s="4"/>
      <c r="B295" s="4"/>
      <c r="C295" s="4"/>
    </row>
    <row r="296" spans="1:3" ht="12.75" customHeight="1">
      <c r="A296" s="4"/>
      <c r="B296" s="4"/>
      <c r="C296" s="4"/>
    </row>
    <row r="297" spans="1:3" ht="12.75" customHeight="1">
      <c r="A297" s="4"/>
      <c r="B297" s="4"/>
      <c r="C297" s="4"/>
    </row>
    <row r="298" spans="1:3" ht="12.75" customHeight="1">
      <c r="A298" s="4"/>
      <c r="B298" s="4"/>
      <c r="C298" s="4"/>
    </row>
    <row r="299" spans="1:3" ht="12.75" customHeight="1">
      <c r="A299" s="4"/>
      <c r="B299" s="4"/>
      <c r="C299" s="4"/>
    </row>
    <row r="300" spans="1:3" ht="12.75" customHeight="1">
      <c r="A300" s="4"/>
      <c r="B300" s="4"/>
      <c r="C300" s="4"/>
    </row>
    <row r="301" spans="1:3" ht="12.75" customHeight="1">
      <c r="A301" s="4"/>
      <c r="B301" s="4"/>
      <c r="C301" s="4"/>
    </row>
    <row r="302" spans="1:3" ht="12.75" customHeight="1">
      <c r="A302" s="4"/>
      <c r="B302" s="4"/>
      <c r="C302" s="4"/>
    </row>
    <row r="303" spans="1:3" ht="12.75" customHeight="1">
      <c r="A303" s="4"/>
      <c r="B303" s="4"/>
      <c r="C303" s="4"/>
    </row>
    <row r="304" spans="1:3" ht="12.75" customHeight="1">
      <c r="A304" s="4"/>
      <c r="B304" s="4"/>
      <c r="C304" s="4"/>
    </row>
    <row r="305" spans="1:3" ht="12.75" customHeight="1">
      <c r="A305" s="4"/>
      <c r="B305" s="4"/>
      <c r="C305" s="4"/>
    </row>
    <row r="306" spans="1:3" ht="12.75" customHeight="1">
      <c r="A306" s="4"/>
      <c r="B306" s="4"/>
      <c r="C306" s="4"/>
    </row>
    <row r="307" spans="1:3" ht="12.75" customHeight="1">
      <c r="A307" s="4"/>
      <c r="B307" s="4"/>
      <c r="C307" s="4"/>
    </row>
    <row r="308" spans="1:3" ht="12.75" customHeight="1">
      <c r="A308" s="4"/>
      <c r="B308" s="4"/>
      <c r="C308" s="4"/>
    </row>
    <row r="309" spans="1:3" ht="12.75" customHeight="1">
      <c r="A309" s="4"/>
      <c r="B309" s="4"/>
      <c r="C309" s="4"/>
    </row>
    <row r="310" spans="1:3" ht="12.75" customHeight="1">
      <c r="A310" s="4"/>
      <c r="B310" s="4"/>
      <c r="C310" s="4"/>
    </row>
    <row r="311" spans="1:3" ht="12.75" customHeight="1">
      <c r="A311" s="4"/>
      <c r="B311" s="4"/>
      <c r="C311" s="4"/>
    </row>
    <row r="312" spans="1:3" ht="12.75" customHeight="1">
      <c r="A312" s="4"/>
      <c r="B312" s="4"/>
      <c r="C312" s="4"/>
    </row>
    <row r="313" spans="1:3" ht="12.75" customHeight="1">
      <c r="A313" s="4"/>
      <c r="B313" s="4"/>
      <c r="C313" s="4"/>
    </row>
    <row r="314" spans="1:3" ht="12.75" customHeight="1">
      <c r="A314" s="4"/>
      <c r="B314" s="4"/>
      <c r="C314" s="4"/>
    </row>
    <row r="315" spans="1:3" ht="12.75" customHeight="1">
      <c r="A315" s="4"/>
      <c r="B315" s="4"/>
      <c r="C315" s="4"/>
    </row>
    <row r="316" spans="1:3" ht="12.75" customHeight="1">
      <c r="A316" s="4"/>
      <c r="B316" s="4"/>
      <c r="C316" s="4"/>
    </row>
    <row r="317" spans="1:3" ht="12.75" customHeight="1">
      <c r="A317" s="4"/>
      <c r="B317" s="4"/>
      <c r="C317" s="4"/>
    </row>
    <row r="318" spans="1:3" ht="12.75" customHeight="1">
      <c r="A318" s="4"/>
      <c r="B318" s="4"/>
      <c r="C318" s="4"/>
    </row>
    <row r="319" spans="1:3" ht="12.75" customHeight="1">
      <c r="A319" s="4"/>
      <c r="B319" s="4"/>
      <c r="C319" s="4"/>
    </row>
    <row r="320" spans="1:3" ht="12.75" customHeight="1">
      <c r="A320" s="4"/>
      <c r="B320" s="4"/>
      <c r="C320" s="4"/>
    </row>
    <row r="321" spans="1:3" ht="12.75" customHeight="1">
      <c r="A321" s="4"/>
      <c r="B321" s="4"/>
      <c r="C321" s="4"/>
    </row>
    <row r="322" spans="1:3" ht="12.75" customHeight="1">
      <c r="A322" s="4"/>
      <c r="B322" s="4"/>
      <c r="C322" s="4"/>
    </row>
    <row r="323" spans="1:3" ht="12.75" customHeight="1">
      <c r="A323" s="4"/>
      <c r="B323" s="4"/>
      <c r="C323" s="4"/>
    </row>
    <row r="324" spans="1:3" ht="12.75" customHeight="1">
      <c r="A324" s="4"/>
      <c r="B324" s="4"/>
      <c r="C324" s="4"/>
    </row>
    <row r="325" spans="1:3" ht="12.75" customHeight="1">
      <c r="A325" s="4"/>
      <c r="B325" s="4"/>
      <c r="C325" s="4"/>
    </row>
    <row r="326" spans="1:3" ht="12.75" customHeight="1">
      <c r="A326" s="4"/>
      <c r="B326" s="4"/>
      <c r="C326" s="4"/>
    </row>
    <row r="327" spans="1:3" ht="12.75" customHeight="1">
      <c r="A327" s="4"/>
      <c r="B327" s="4"/>
      <c r="C327" s="4"/>
    </row>
    <row r="328" spans="1:3" ht="12.75" customHeight="1">
      <c r="A328" s="4"/>
      <c r="B328" s="4"/>
      <c r="C328" s="4"/>
    </row>
    <row r="329" spans="1:3" ht="12.75" customHeight="1">
      <c r="A329" s="4"/>
      <c r="B329" s="4"/>
      <c r="C329" s="4"/>
    </row>
    <row r="330" spans="1:3" ht="12.75" customHeight="1">
      <c r="A330" s="4"/>
      <c r="B330" s="4"/>
      <c r="C330" s="4"/>
    </row>
    <row r="331" spans="1:3" ht="12.75" customHeight="1">
      <c r="A331" s="4"/>
      <c r="B331" s="4"/>
      <c r="C331" s="4"/>
    </row>
    <row r="332" spans="1:3" ht="12.75" customHeight="1">
      <c r="A332" s="4"/>
      <c r="B332" s="4"/>
      <c r="C332" s="4"/>
    </row>
    <row r="333" spans="1:3" ht="12.75" customHeight="1">
      <c r="A333" s="4"/>
      <c r="B333" s="4"/>
      <c r="C333" s="4"/>
    </row>
    <row r="334" spans="1:3" ht="12.75" customHeight="1">
      <c r="A334" s="4"/>
      <c r="B334" s="4"/>
      <c r="C334" s="4"/>
    </row>
    <row r="335" spans="1:3" ht="12.75" customHeight="1">
      <c r="A335" s="4"/>
      <c r="B335" s="4"/>
      <c r="C335" s="4"/>
    </row>
    <row r="336" spans="1:3" ht="12.75" customHeight="1">
      <c r="A336" s="4"/>
      <c r="B336" s="4"/>
      <c r="C336" s="4"/>
    </row>
    <row r="337" spans="1:3" ht="12.75" customHeight="1">
      <c r="A337" s="4"/>
      <c r="B337" s="4"/>
      <c r="C337" s="4"/>
    </row>
    <row r="338" spans="1:3" ht="12.75" customHeight="1">
      <c r="A338" s="4"/>
      <c r="B338" s="4"/>
      <c r="C338" s="4"/>
    </row>
    <row r="339" spans="1:3" ht="12.75" customHeight="1">
      <c r="A339" s="4"/>
      <c r="B339" s="4"/>
      <c r="C339" s="4"/>
    </row>
    <row r="340" spans="1:3" ht="12.75" customHeight="1">
      <c r="A340" s="4"/>
      <c r="B340" s="4"/>
      <c r="C340" s="4"/>
    </row>
    <row r="341" spans="1:3" ht="12.75" customHeight="1">
      <c r="A341" s="4"/>
      <c r="B341" s="4"/>
      <c r="C341" s="4"/>
    </row>
    <row r="342" spans="1:3" ht="12.75" customHeight="1">
      <c r="A342" s="4"/>
      <c r="B342" s="4"/>
      <c r="C342" s="4"/>
    </row>
    <row r="343" spans="1:3" ht="12.75" customHeight="1">
      <c r="A343" s="4"/>
      <c r="B343" s="4"/>
      <c r="C343" s="4"/>
    </row>
    <row r="344" spans="1:3" ht="12.75" customHeight="1">
      <c r="A344" s="4"/>
      <c r="B344" s="4"/>
      <c r="C344" s="4"/>
    </row>
    <row r="345" spans="1:3" ht="12.75" customHeight="1">
      <c r="A345" s="4"/>
      <c r="B345" s="4"/>
      <c r="C345" s="4"/>
    </row>
    <row r="346" spans="1:3" ht="12.75" customHeight="1">
      <c r="A346" s="4"/>
      <c r="B346" s="4"/>
      <c r="C346" s="4"/>
    </row>
    <row r="347" spans="1:3" ht="12.75" customHeight="1">
      <c r="A347" s="4"/>
      <c r="B347" s="4"/>
      <c r="C347" s="4"/>
    </row>
    <row r="348" spans="1:3" ht="12.75" customHeight="1">
      <c r="A348" s="4"/>
      <c r="B348" s="4"/>
      <c r="C348" s="4"/>
    </row>
    <row r="349" spans="1:3" ht="12.75" customHeight="1">
      <c r="A349" s="4"/>
      <c r="B349" s="4"/>
      <c r="C349" s="4"/>
    </row>
    <row r="350" spans="1:3" ht="12.75" customHeight="1">
      <c r="A350" s="4"/>
      <c r="B350" s="4"/>
      <c r="C350" s="4"/>
    </row>
    <row r="351" spans="1:3" ht="12.75" customHeight="1">
      <c r="A351" s="4"/>
      <c r="B351" s="4"/>
      <c r="C351" s="4"/>
    </row>
    <row r="352" spans="1:3" ht="12.75" customHeight="1">
      <c r="A352" s="4"/>
      <c r="B352" s="4"/>
      <c r="C352" s="4"/>
    </row>
    <row r="353" spans="1:3" ht="12.75" customHeight="1">
      <c r="A353" s="4"/>
      <c r="B353" s="4"/>
      <c r="C353" s="4"/>
    </row>
    <row r="354" spans="1:3" ht="12.75" customHeight="1">
      <c r="A354" s="4"/>
      <c r="B354" s="4"/>
      <c r="C354" s="4"/>
    </row>
    <row r="355" spans="1:3" ht="12.75" customHeight="1">
      <c r="A355" s="4"/>
      <c r="B355" s="4"/>
      <c r="C355" s="4"/>
    </row>
    <row r="356" spans="1:3" ht="12.75" customHeight="1">
      <c r="A356" s="4"/>
      <c r="B356" s="4"/>
      <c r="C356" s="4"/>
    </row>
    <row r="357" spans="1:3" ht="12.75" customHeight="1">
      <c r="A357" s="4"/>
      <c r="B357" s="4"/>
      <c r="C357" s="4"/>
    </row>
    <row r="358" spans="1:3" ht="12.75" customHeight="1">
      <c r="A358" s="4"/>
      <c r="B358" s="4"/>
      <c r="C358" s="4"/>
    </row>
    <row r="359" spans="1:3" ht="12.75" customHeight="1">
      <c r="A359" s="4"/>
      <c r="B359" s="4"/>
      <c r="C359" s="4"/>
    </row>
    <row r="360" spans="1:3" ht="12.75" customHeight="1">
      <c r="A360" s="4"/>
      <c r="B360" s="4"/>
      <c r="C360" s="4"/>
    </row>
    <row r="361" spans="1:3" ht="12.75" customHeight="1">
      <c r="A361" s="4"/>
      <c r="B361" s="4"/>
      <c r="C361" s="4"/>
    </row>
    <row r="362" spans="1:3" ht="12.75" customHeight="1">
      <c r="A362" s="4"/>
      <c r="B362" s="4"/>
      <c r="C362" s="4"/>
    </row>
    <row r="363" spans="1:3" ht="12.75" customHeight="1">
      <c r="A363" s="4"/>
      <c r="B363" s="4"/>
      <c r="C363" s="4"/>
    </row>
    <row r="364" spans="1:3" ht="12.75" customHeight="1">
      <c r="A364" s="4"/>
      <c r="B364" s="4"/>
      <c r="C364" s="4"/>
    </row>
    <row r="365" spans="1:3" ht="12.75" customHeight="1">
      <c r="A365" s="4"/>
      <c r="B365" s="4"/>
      <c r="C365" s="4"/>
    </row>
    <row r="366" spans="1:3" ht="12.75" customHeight="1">
      <c r="A366" s="4"/>
      <c r="B366" s="4"/>
      <c r="C366" s="4"/>
    </row>
    <row r="367" spans="1:3" ht="12.75" customHeight="1">
      <c r="A367" s="4"/>
      <c r="B367" s="4"/>
      <c r="C367" s="4"/>
    </row>
    <row r="368" spans="1:3" ht="12.75" customHeight="1">
      <c r="A368" s="4"/>
      <c r="B368" s="4"/>
      <c r="C368" s="4"/>
    </row>
    <row r="369" spans="1:3" ht="12.75" customHeight="1">
      <c r="A369" s="4"/>
      <c r="B369" s="4"/>
      <c r="C369" s="4"/>
    </row>
    <row r="370" spans="1:3" ht="12.75" customHeight="1">
      <c r="A370" s="4"/>
      <c r="B370" s="4"/>
      <c r="C370" s="4"/>
    </row>
    <row r="371" spans="1:3" ht="12.75" customHeight="1">
      <c r="A371" s="4"/>
      <c r="B371" s="4"/>
      <c r="C371" s="4"/>
    </row>
    <row r="372" spans="1:3" ht="12.75" customHeight="1">
      <c r="A372" s="4"/>
      <c r="B372" s="4"/>
      <c r="C372" s="4"/>
    </row>
    <row r="373" spans="1:3" ht="12.75" customHeight="1">
      <c r="A373" s="4"/>
      <c r="B373" s="4"/>
      <c r="C373" s="4"/>
    </row>
    <row r="374" spans="1:3" ht="12.75" customHeight="1">
      <c r="A374" s="4"/>
      <c r="B374" s="4"/>
      <c r="C374" s="4"/>
    </row>
    <row r="375" spans="1:3" ht="12.75" customHeight="1">
      <c r="A375" s="4"/>
      <c r="B375" s="4"/>
      <c r="C375" s="4"/>
    </row>
    <row r="376" spans="1:3" ht="12.75" customHeight="1">
      <c r="A376" s="4"/>
      <c r="B376" s="4"/>
      <c r="C376" s="4"/>
    </row>
    <row r="377" spans="1:3" ht="12.75" customHeight="1">
      <c r="A377" s="4"/>
      <c r="B377" s="4"/>
      <c r="C377" s="4"/>
    </row>
    <row r="378" spans="1:3" ht="12.75" customHeight="1">
      <c r="A378" s="4"/>
      <c r="B378" s="4"/>
      <c r="C378" s="4"/>
    </row>
    <row r="379" spans="1:3" ht="12.75" customHeight="1">
      <c r="A379" s="4"/>
      <c r="B379" s="4"/>
      <c r="C379" s="4"/>
    </row>
    <row r="380" spans="1:3" ht="12.75" customHeight="1">
      <c r="A380" s="4"/>
      <c r="B380" s="4"/>
      <c r="C380" s="4"/>
    </row>
    <row r="381" spans="1:3" ht="12.75" customHeight="1">
      <c r="A381" s="4"/>
      <c r="B381" s="4"/>
      <c r="C381" s="4"/>
    </row>
    <row r="382" spans="1:3" ht="12.75" customHeight="1">
      <c r="A382" s="4"/>
      <c r="B382" s="4"/>
      <c r="C382" s="4"/>
    </row>
    <row r="383" spans="1:3" ht="12.75" customHeight="1">
      <c r="A383" s="4"/>
      <c r="B383" s="4"/>
      <c r="C383" s="4"/>
    </row>
    <row r="384" spans="1:3" ht="12.75" customHeight="1">
      <c r="A384" s="4"/>
      <c r="B384" s="4"/>
      <c r="C384" s="4"/>
    </row>
    <row r="385" spans="1:3" ht="12.75" customHeight="1">
      <c r="A385" s="4"/>
      <c r="B385" s="4"/>
      <c r="C385" s="4"/>
    </row>
    <row r="386" spans="1:3" ht="12.75" customHeight="1">
      <c r="A386" s="4"/>
      <c r="B386" s="4"/>
      <c r="C386" s="4"/>
    </row>
    <row r="387" spans="1:3" ht="12.75" customHeight="1">
      <c r="A387" s="4"/>
      <c r="B387" s="4"/>
      <c r="C387" s="4"/>
    </row>
    <row r="388" spans="1:3" ht="12.75" customHeight="1">
      <c r="A388" s="4"/>
      <c r="B388" s="4"/>
      <c r="C388" s="4"/>
    </row>
    <row r="389" spans="1:3" ht="12.75" customHeight="1">
      <c r="A389" s="4"/>
      <c r="B389" s="4"/>
      <c r="C389" s="4"/>
    </row>
    <row r="390" spans="1:3" ht="12.75" customHeight="1">
      <c r="A390" s="4"/>
      <c r="B390" s="4"/>
      <c r="C390" s="4"/>
    </row>
    <row r="391" spans="1:3" ht="12.75" customHeight="1">
      <c r="A391" s="4"/>
      <c r="B391" s="4"/>
      <c r="C391" s="4"/>
    </row>
    <row r="392" spans="1:3" ht="12.75" customHeight="1">
      <c r="A392" s="4"/>
      <c r="B392" s="4"/>
      <c r="C392" s="4"/>
    </row>
    <row r="393" spans="1:3" ht="12.75" customHeight="1">
      <c r="A393" s="4"/>
      <c r="B393" s="4"/>
      <c r="C393" s="4"/>
    </row>
    <row r="394" spans="1:3" ht="12.75" customHeight="1">
      <c r="A394" s="4"/>
      <c r="B394" s="4"/>
      <c r="C394" s="4"/>
    </row>
    <row r="395" spans="1:3" ht="12.75" customHeight="1">
      <c r="A395" s="4"/>
      <c r="B395" s="4"/>
      <c r="C395" s="4"/>
    </row>
    <row r="396" spans="1:3" ht="12.75" customHeight="1">
      <c r="A396" s="4"/>
      <c r="B396" s="4"/>
      <c r="C396" s="4"/>
    </row>
    <row r="397" spans="1:3" ht="12.75" customHeight="1">
      <c r="A397" s="4"/>
      <c r="B397" s="4"/>
      <c r="C397" s="4"/>
    </row>
    <row r="398" spans="1:3" ht="12.75" customHeight="1">
      <c r="A398" s="4"/>
      <c r="B398" s="4"/>
      <c r="C398" s="4"/>
    </row>
    <row r="399" spans="1:3" ht="12.75" customHeight="1">
      <c r="A399" s="4"/>
      <c r="B399" s="4"/>
      <c r="C399" s="4"/>
    </row>
    <row r="400" spans="1:3" ht="12.75" customHeight="1">
      <c r="A400" s="4"/>
      <c r="B400" s="4"/>
      <c r="C400" s="4"/>
    </row>
    <row r="401" spans="1:3" ht="12.75" customHeight="1">
      <c r="A401" s="4"/>
      <c r="B401" s="4"/>
      <c r="C401" s="4"/>
    </row>
    <row r="402" spans="1:3" ht="12.75" customHeight="1">
      <c r="A402" s="4"/>
      <c r="B402" s="4"/>
      <c r="C402" s="4"/>
    </row>
    <row r="403" spans="1:3" ht="12.75" customHeight="1">
      <c r="A403" s="4"/>
      <c r="B403" s="4"/>
      <c r="C403" s="4"/>
    </row>
    <row r="404" spans="1:3" ht="12.75" customHeight="1">
      <c r="A404" s="4"/>
      <c r="B404" s="4"/>
      <c r="C404" s="4"/>
    </row>
    <row r="405" spans="1:3" ht="12.75" customHeight="1">
      <c r="A405" s="4"/>
      <c r="B405" s="4"/>
      <c r="C405" s="4"/>
    </row>
    <row r="406" spans="1:3" ht="12.75" customHeight="1">
      <c r="A406" s="4"/>
      <c r="B406" s="4"/>
      <c r="C406" s="4"/>
    </row>
    <row r="407" spans="1:3" ht="12.75" customHeight="1">
      <c r="A407" s="4"/>
      <c r="B407" s="4"/>
      <c r="C407" s="4"/>
    </row>
    <row r="408" spans="1:3" ht="12.75" customHeight="1">
      <c r="A408" s="4"/>
      <c r="B408" s="4"/>
      <c r="C408" s="4"/>
    </row>
    <row r="409" spans="1:3" ht="12.75" customHeight="1">
      <c r="A409" s="4"/>
      <c r="B409" s="4"/>
      <c r="C409" s="4"/>
    </row>
    <row r="410" spans="1:3" ht="12.75" customHeight="1">
      <c r="A410" s="4"/>
      <c r="B410" s="4"/>
      <c r="C410" s="4"/>
    </row>
    <row r="411" spans="1:3" ht="12.75" customHeight="1">
      <c r="A411" s="4"/>
      <c r="B411" s="4"/>
      <c r="C411" s="4"/>
    </row>
    <row r="412" spans="1:3" ht="12.75" customHeight="1">
      <c r="A412" s="4"/>
      <c r="B412" s="4"/>
      <c r="C412" s="4"/>
    </row>
    <row r="413" spans="1:3" ht="12.75" customHeight="1">
      <c r="A413" s="4"/>
      <c r="B413" s="4"/>
      <c r="C413" s="4"/>
    </row>
    <row r="414" spans="1:3" ht="12.75" customHeight="1">
      <c r="A414" s="4"/>
      <c r="B414" s="4"/>
      <c r="C414" s="4"/>
    </row>
    <row r="415" spans="1:3" ht="12.75" customHeight="1">
      <c r="A415" s="4"/>
      <c r="B415" s="4"/>
      <c r="C415" s="4"/>
    </row>
    <row r="416" spans="1:3" ht="12.75" customHeight="1">
      <c r="A416" s="4"/>
      <c r="B416" s="4"/>
      <c r="C416" s="4"/>
    </row>
    <row r="417" spans="1:3" ht="12.75" customHeight="1">
      <c r="A417" s="4"/>
      <c r="B417" s="4"/>
      <c r="C417" s="4"/>
    </row>
    <row r="418" spans="1:3" ht="12.75" customHeight="1">
      <c r="A418" s="4"/>
      <c r="B418" s="4"/>
      <c r="C418" s="4"/>
    </row>
    <row r="419" spans="1:3" ht="12.75" customHeight="1">
      <c r="A419" s="4"/>
      <c r="B419" s="4"/>
      <c r="C419" s="4"/>
    </row>
    <row r="420" spans="1:3" ht="12.75" customHeight="1">
      <c r="A420" s="4"/>
      <c r="B420" s="4"/>
      <c r="C420" s="4"/>
    </row>
    <row r="421" spans="1:3" ht="12.75" customHeight="1">
      <c r="A421" s="4"/>
      <c r="B421" s="4"/>
      <c r="C421" s="4"/>
    </row>
    <row r="422" spans="1:3" ht="12.75" customHeight="1">
      <c r="A422" s="4"/>
      <c r="B422" s="4"/>
      <c r="C422" s="4"/>
    </row>
    <row r="423" spans="1:3" ht="12.75" customHeight="1">
      <c r="A423" s="4"/>
      <c r="B423" s="4"/>
      <c r="C423" s="4"/>
    </row>
    <row r="424" spans="1:3" ht="12.75" customHeight="1">
      <c r="A424" s="4"/>
      <c r="B424" s="4"/>
      <c r="C424" s="4"/>
    </row>
    <row r="425" spans="1:3" ht="12.75" customHeight="1">
      <c r="A425" s="4"/>
      <c r="B425" s="4"/>
      <c r="C425" s="4"/>
    </row>
    <row r="426" spans="1:3" ht="12.75" customHeight="1">
      <c r="A426" s="4"/>
      <c r="B426" s="4"/>
      <c r="C426" s="4"/>
    </row>
    <row r="427" spans="1:3" ht="12.75" customHeight="1">
      <c r="A427" s="4"/>
      <c r="B427" s="4"/>
      <c r="C427" s="4"/>
    </row>
    <row r="428" spans="1:3" ht="12.75" customHeight="1">
      <c r="A428" s="4"/>
      <c r="B428" s="4"/>
      <c r="C428" s="4"/>
    </row>
    <row r="429" spans="1:3" ht="12.75" customHeight="1">
      <c r="A429" s="4"/>
      <c r="B429" s="4"/>
      <c r="C429" s="4"/>
    </row>
    <row r="430" spans="1:3" ht="12.75" customHeight="1">
      <c r="A430" s="4"/>
      <c r="B430" s="4"/>
      <c r="C430" s="4"/>
    </row>
    <row r="431" spans="1:3" ht="12.75" customHeight="1">
      <c r="A431" s="4"/>
      <c r="B431" s="4"/>
      <c r="C431" s="4"/>
    </row>
    <row r="432" spans="1:3" ht="12.75" customHeight="1">
      <c r="A432" s="4"/>
      <c r="B432" s="4"/>
      <c r="C432" s="4"/>
    </row>
    <row r="433" spans="1:3" ht="12.75" customHeight="1">
      <c r="A433" s="4"/>
      <c r="B433" s="4"/>
      <c r="C433" s="4"/>
    </row>
    <row r="434" spans="1:3" ht="12.75" customHeight="1">
      <c r="A434" s="4"/>
      <c r="B434" s="4"/>
      <c r="C434" s="4"/>
    </row>
    <row r="435" spans="1:3" ht="12.75" customHeight="1">
      <c r="A435" s="4"/>
      <c r="B435" s="4"/>
      <c r="C435" s="4"/>
    </row>
    <row r="436" spans="1:3" ht="12.75" customHeight="1">
      <c r="A436" s="4"/>
      <c r="B436" s="4"/>
      <c r="C436" s="4"/>
    </row>
    <row r="437" spans="1:3" ht="12.75" customHeight="1">
      <c r="A437" s="4"/>
      <c r="B437" s="4"/>
      <c r="C437" s="4"/>
    </row>
    <row r="438" spans="1:3" ht="12.75" customHeight="1">
      <c r="A438" s="4"/>
      <c r="B438" s="4"/>
      <c r="C438" s="4"/>
    </row>
    <row r="439" spans="1:3" ht="12.75" customHeight="1">
      <c r="A439" s="4"/>
      <c r="B439" s="4"/>
      <c r="C439" s="4"/>
    </row>
    <row r="440" spans="1:3" ht="12.75" customHeight="1">
      <c r="A440" s="4"/>
      <c r="B440" s="4"/>
      <c r="C440" s="4"/>
    </row>
    <row r="441" spans="1:3" ht="12.75" customHeight="1">
      <c r="A441" s="4"/>
      <c r="B441" s="4"/>
      <c r="C441" s="4"/>
    </row>
    <row r="442" spans="1:3" ht="12.75" customHeight="1">
      <c r="A442" s="4"/>
      <c r="B442" s="4"/>
      <c r="C442" s="4"/>
    </row>
    <row r="443" spans="1:3" ht="12.75" customHeight="1">
      <c r="A443" s="4"/>
      <c r="B443" s="4"/>
      <c r="C443" s="4"/>
    </row>
    <row r="444" spans="1:3" ht="12.75" customHeight="1">
      <c r="A444" s="4"/>
      <c r="B444" s="4"/>
      <c r="C444" s="4"/>
    </row>
    <row r="445" spans="1:3" ht="12.75" customHeight="1">
      <c r="A445" s="4"/>
      <c r="B445" s="4"/>
      <c r="C445" s="4"/>
    </row>
    <row r="446" spans="1:3" ht="12.75" customHeight="1">
      <c r="A446" s="4"/>
      <c r="B446" s="4"/>
      <c r="C446" s="4"/>
    </row>
    <row r="447" spans="1:3" ht="12.75" customHeight="1">
      <c r="A447" s="4"/>
      <c r="B447" s="4"/>
      <c r="C447" s="4"/>
    </row>
    <row r="448" spans="1:3" ht="12.75" customHeight="1">
      <c r="A448" s="4"/>
      <c r="B448" s="4"/>
      <c r="C448" s="4"/>
    </row>
    <row r="449" spans="1:3" ht="12.75" customHeight="1">
      <c r="A449" s="4"/>
      <c r="B449" s="4"/>
      <c r="C449" s="4"/>
    </row>
    <row r="450" spans="1:3" ht="12.75" customHeight="1">
      <c r="A450" s="4"/>
      <c r="B450" s="4"/>
      <c r="C450" s="4"/>
    </row>
    <row r="451" spans="1:3" ht="12.75" customHeight="1">
      <c r="A451" s="4"/>
      <c r="B451" s="4"/>
      <c r="C451" s="4"/>
    </row>
    <row r="452" spans="1:3" ht="12.75" customHeight="1">
      <c r="A452" s="4"/>
      <c r="B452" s="4"/>
      <c r="C452" s="4"/>
    </row>
    <row r="453" spans="1:3" ht="12.75" customHeight="1">
      <c r="A453" s="4"/>
      <c r="B453" s="4"/>
      <c r="C453" s="4"/>
    </row>
    <row r="454" spans="1:3" ht="12.75" customHeight="1">
      <c r="A454" s="4"/>
      <c r="B454" s="4"/>
      <c r="C454" s="4"/>
    </row>
    <row r="455" spans="1:3" ht="12.75" customHeight="1">
      <c r="A455" s="4"/>
      <c r="B455" s="4"/>
      <c r="C455" s="4"/>
    </row>
    <row r="456" spans="1:3" ht="12.75" customHeight="1">
      <c r="A456" s="4"/>
      <c r="B456" s="4"/>
      <c r="C456" s="4"/>
    </row>
    <row r="457" spans="1:3" ht="12.75" customHeight="1">
      <c r="A457" s="4"/>
      <c r="B457" s="4"/>
      <c r="C457" s="4"/>
    </row>
    <row r="458" spans="1:3" ht="12.75" customHeight="1">
      <c r="A458" s="4"/>
      <c r="B458" s="4"/>
      <c r="C458" s="4"/>
    </row>
    <row r="459" spans="1:3" ht="12.75" customHeight="1">
      <c r="A459" s="4"/>
      <c r="B459" s="4"/>
      <c r="C459" s="4"/>
    </row>
    <row r="460" spans="1:3" ht="12.75" customHeight="1">
      <c r="A460" s="4"/>
      <c r="B460" s="4"/>
      <c r="C460" s="4"/>
    </row>
    <row r="461" spans="1:3" ht="12.75" customHeight="1">
      <c r="A461" s="4"/>
      <c r="B461" s="4"/>
      <c r="C461" s="4"/>
    </row>
    <row r="462" spans="1:3" ht="12.75" customHeight="1">
      <c r="A462" s="4"/>
      <c r="B462" s="4"/>
      <c r="C462" s="4"/>
    </row>
    <row r="463" spans="1:3" ht="12.75" customHeight="1">
      <c r="A463" s="4"/>
      <c r="B463" s="4"/>
      <c r="C463" s="4"/>
    </row>
    <row r="464" spans="1:3" ht="12.75" customHeight="1">
      <c r="A464" s="4"/>
      <c r="B464" s="4"/>
      <c r="C464" s="4"/>
    </row>
    <row r="465" spans="1:3" ht="12.75" customHeight="1">
      <c r="A465" s="4"/>
      <c r="B465" s="4"/>
      <c r="C465" s="4"/>
    </row>
    <row r="466" spans="1:3" ht="12.75" customHeight="1">
      <c r="A466" s="4"/>
      <c r="B466" s="4"/>
      <c r="C466" s="4"/>
    </row>
    <row r="467" spans="1:3" ht="12.75" customHeight="1">
      <c r="A467" s="4"/>
      <c r="B467" s="4"/>
      <c r="C467" s="4"/>
    </row>
    <row r="468" spans="1:3" ht="12.75" customHeight="1">
      <c r="A468" s="4"/>
      <c r="B468" s="4"/>
      <c r="C468" s="4"/>
    </row>
    <row r="469" spans="1:3" ht="12.75" customHeight="1">
      <c r="A469" s="4"/>
      <c r="B469" s="4"/>
      <c r="C469" s="4"/>
    </row>
    <row r="470" spans="1:3" ht="12.75" customHeight="1">
      <c r="A470" s="4"/>
      <c r="B470" s="4"/>
      <c r="C470" s="4"/>
    </row>
    <row r="471" spans="1:3" ht="12.75" customHeight="1">
      <c r="A471" s="4"/>
      <c r="B471" s="4"/>
      <c r="C471" s="4"/>
    </row>
    <row r="472" spans="1:3" ht="12.75" customHeight="1">
      <c r="A472" s="4"/>
      <c r="B472" s="4"/>
      <c r="C472" s="4"/>
    </row>
    <row r="473" spans="1:3" ht="12.75" customHeight="1">
      <c r="A473" s="4"/>
      <c r="B473" s="4"/>
      <c r="C473" s="4"/>
    </row>
    <row r="474" spans="1:3" ht="12.75" customHeight="1">
      <c r="A474" s="4"/>
      <c r="B474" s="4"/>
      <c r="C474" s="4"/>
    </row>
    <row r="475" spans="1:3" ht="12.75" customHeight="1">
      <c r="A475" s="4"/>
      <c r="B475" s="4"/>
      <c r="C475" s="4"/>
    </row>
    <row r="476" spans="1:3" ht="12.75" customHeight="1">
      <c r="A476" s="4"/>
      <c r="B476" s="4"/>
      <c r="C476" s="4"/>
    </row>
    <row r="477" spans="1:3" ht="12.75" customHeight="1">
      <c r="A477" s="4"/>
      <c r="B477" s="4"/>
      <c r="C477" s="4"/>
    </row>
    <row r="478" spans="1:3" ht="12.75" customHeight="1">
      <c r="A478" s="4"/>
      <c r="B478" s="4"/>
      <c r="C478" s="4"/>
    </row>
    <row r="479" spans="1:3" ht="12.75" customHeight="1">
      <c r="A479" s="4"/>
      <c r="B479" s="4"/>
      <c r="C479" s="4"/>
    </row>
    <row r="480" spans="1:3" ht="12.75" customHeight="1">
      <c r="A480" s="4"/>
      <c r="B480" s="4"/>
      <c r="C480" s="4"/>
    </row>
    <row r="481" spans="1:3" ht="12.75" customHeight="1">
      <c r="A481" s="4"/>
      <c r="B481" s="4"/>
      <c r="C481" s="4"/>
    </row>
    <row r="482" spans="1:3" ht="12.75" customHeight="1">
      <c r="A482" s="4"/>
      <c r="B482" s="4"/>
      <c r="C482" s="4"/>
    </row>
    <row r="483" spans="1:3" ht="12.75" customHeight="1">
      <c r="A483" s="4"/>
      <c r="B483" s="4"/>
      <c r="C483" s="4"/>
    </row>
    <row r="484" spans="1:3" ht="12.75" customHeight="1">
      <c r="A484" s="4"/>
      <c r="B484" s="4"/>
      <c r="C484" s="4"/>
    </row>
    <row r="485" spans="1:3" ht="12.75" customHeight="1">
      <c r="A485" s="4"/>
      <c r="B485" s="4"/>
      <c r="C485" s="4"/>
    </row>
    <row r="486" spans="1:3" ht="12.75" customHeight="1">
      <c r="A486" s="4"/>
      <c r="B486" s="4"/>
      <c r="C486" s="4"/>
    </row>
    <row r="487" spans="1:3" ht="12.75" customHeight="1">
      <c r="A487" s="4"/>
      <c r="B487" s="4"/>
      <c r="C487" s="4"/>
    </row>
    <row r="488" spans="1:3" ht="12.75" customHeight="1">
      <c r="A488" s="4"/>
      <c r="B488" s="4"/>
      <c r="C488" s="4"/>
    </row>
    <row r="489" spans="1:3" ht="12.75" customHeight="1">
      <c r="A489" s="4"/>
      <c r="B489" s="4"/>
      <c r="C489" s="4"/>
    </row>
    <row r="490" spans="1:3" ht="12.75" customHeight="1">
      <c r="A490" s="4"/>
      <c r="B490" s="4"/>
      <c r="C490" s="4"/>
    </row>
    <row r="491" spans="1:3" ht="12.75" customHeight="1">
      <c r="A491" s="4"/>
      <c r="B491" s="4"/>
      <c r="C491" s="4"/>
    </row>
    <row r="492" spans="1:3" ht="12.75" customHeight="1">
      <c r="A492" s="4"/>
      <c r="B492" s="4"/>
      <c r="C492" s="4"/>
    </row>
    <row r="493" spans="1:3" ht="12.75" customHeight="1">
      <c r="A493" s="4"/>
      <c r="B493" s="4"/>
      <c r="C493" s="4"/>
    </row>
    <row r="494" spans="1:3" ht="12.75" customHeight="1">
      <c r="A494" s="4"/>
      <c r="B494" s="4"/>
      <c r="C494" s="4"/>
    </row>
    <row r="495" spans="1:3" ht="12.75" customHeight="1">
      <c r="A495" s="4"/>
      <c r="B495" s="4"/>
      <c r="C495" s="4"/>
    </row>
    <row r="496" spans="1:3" ht="12.75" customHeight="1">
      <c r="A496" s="4"/>
      <c r="B496" s="4"/>
      <c r="C496" s="4"/>
    </row>
    <row r="497" spans="1:3" ht="12.75" customHeight="1">
      <c r="A497" s="4"/>
      <c r="B497" s="4"/>
      <c r="C497" s="4"/>
    </row>
    <row r="498" spans="1:3" ht="12.75" customHeight="1">
      <c r="A498" s="4"/>
      <c r="B498" s="4"/>
      <c r="C498" s="4"/>
    </row>
    <row r="499" spans="1:3" ht="12.75" customHeight="1">
      <c r="A499" s="4"/>
      <c r="B499" s="4"/>
      <c r="C499" s="4"/>
    </row>
    <row r="500" spans="1:3" ht="12.75" customHeight="1">
      <c r="A500" s="4"/>
      <c r="B500" s="4"/>
      <c r="C500" s="4"/>
    </row>
    <row r="501" spans="1:3" ht="12.75" customHeight="1">
      <c r="A501" s="4"/>
      <c r="B501" s="4"/>
      <c r="C501" s="4"/>
    </row>
    <row r="502" spans="1:3" ht="12.75" customHeight="1">
      <c r="A502" s="4"/>
      <c r="B502" s="4"/>
      <c r="C502" s="4"/>
    </row>
    <row r="503" spans="1:3" ht="12.75" customHeight="1">
      <c r="A503" s="4"/>
      <c r="B503" s="4"/>
      <c r="C503" s="4"/>
    </row>
    <row r="504" spans="1:3" ht="12.75" customHeight="1">
      <c r="A504" s="4"/>
      <c r="B504" s="4"/>
      <c r="C504" s="4"/>
    </row>
    <row r="505" spans="1:3" ht="12.75" customHeight="1">
      <c r="A505" s="4"/>
      <c r="B505" s="4"/>
      <c r="C505" s="4"/>
    </row>
    <row r="506" spans="1:3" ht="12.75" customHeight="1">
      <c r="A506" s="4"/>
      <c r="B506" s="4"/>
      <c r="C506" s="4"/>
    </row>
    <row r="507" spans="1:3" ht="12.75" customHeight="1">
      <c r="A507" s="4"/>
      <c r="B507" s="4"/>
      <c r="C507" s="4"/>
    </row>
    <row r="508" spans="1:3" ht="12.75" customHeight="1">
      <c r="A508" s="4"/>
      <c r="B508" s="4"/>
      <c r="C508" s="4"/>
    </row>
    <row r="509" spans="1:3" ht="12.75" customHeight="1">
      <c r="A509" s="4"/>
      <c r="B509" s="4"/>
      <c r="C509" s="4"/>
    </row>
    <row r="510" spans="1:3" ht="12.75" customHeight="1">
      <c r="A510" s="4"/>
      <c r="B510" s="4"/>
      <c r="C510" s="4"/>
    </row>
    <row r="511" spans="1:3" ht="12.75" customHeight="1">
      <c r="A511" s="4"/>
      <c r="B511" s="4"/>
      <c r="C511" s="4"/>
    </row>
    <row r="512" spans="1:3" ht="12.75" customHeight="1">
      <c r="A512" s="4"/>
      <c r="B512" s="4"/>
      <c r="C512" s="4"/>
    </row>
    <row r="513" spans="1:3" ht="12.75" customHeight="1">
      <c r="A513" s="4"/>
      <c r="B513" s="4"/>
      <c r="C513" s="4"/>
    </row>
    <row r="514" spans="1:3" ht="12.75" customHeight="1">
      <c r="A514" s="4"/>
      <c r="B514" s="4"/>
      <c r="C514" s="4"/>
    </row>
    <row r="515" spans="1:3" ht="12.75" customHeight="1">
      <c r="A515" s="4"/>
      <c r="B515" s="4"/>
      <c r="C515" s="4"/>
    </row>
    <row r="516" spans="1:3" ht="12.75" customHeight="1">
      <c r="A516" s="4"/>
      <c r="B516" s="4"/>
      <c r="C516" s="4"/>
    </row>
    <row r="517" spans="1:3" ht="12.75" customHeight="1">
      <c r="A517" s="4"/>
      <c r="B517" s="4"/>
      <c r="C517" s="4"/>
    </row>
    <row r="518" spans="1:3" ht="12.75" customHeight="1">
      <c r="A518" s="4"/>
      <c r="B518" s="4"/>
      <c r="C518" s="4"/>
    </row>
    <row r="519" spans="1:3" ht="12.75" customHeight="1">
      <c r="A519" s="4"/>
      <c r="B519" s="4"/>
      <c r="C519" s="4"/>
    </row>
    <row r="520" spans="1:3" ht="12.75" customHeight="1">
      <c r="A520" s="4"/>
      <c r="B520" s="4"/>
      <c r="C520" s="4"/>
    </row>
    <row r="521" spans="1:3" ht="12.75" customHeight="1">
      <c r="A521" s="4"/>
      <c r="B521" s="4"/>
      <c r="C521" s="4"/>
    </row>
    <row r="522" spans="1:3" ht="12.75" customHeight="1">
      <c r="A522" s="4"/>
      <c r="B522" s="4"/>
      <c r="C522" s="4"/>
    </row>
    <row r="523" spans="1:3" ht="12.75" customHeight="1">
      <c r="A523" s="4"/>
      <c r="B523" s="4"/>
      <c r="C523" s="4"/>
    </row>
    <row r="524" spans="1:3" ht="12.75" customHeight="1">
      <c r="A524" s="4"/>
      <c r="B524" s="4"/>
      <c r="C524" s="4"/>
    </row>
    <row r="525" spans="1:3" ht="12.75" customHeight="1">
      <c r="A525" s="4"/>
      <c r="B525" s="4"/>
      <c r="C525" s="4"/>
    </row>
    <row r="526" spans="1:3" ht="12.75" customHeight="1">
      <c r="A526" s="4"/>
      <c r="B526" s="4"/>
      <c r="C526" s="4"/>
    </row>
    <row r="527" spans="1:3" ht="12.75" customHeight="1">
      <c r="A527" s="4"/>
      <c r="B527" s="4"/>
      <c r="C527" s="4"/>
    </row>
    <row r="528" spans="1:3" ht="12.75" customHeight="1">
      <c r="A528" s="4"/>
      <c r="B528" s="4"/>
      <c r="C528" s="4"/>
    </row>
    <row r="529" spans="1:3" ht="12.75" customHeight="1">
      <c r="A529" s="4"/>
      <c r="B529" s="4"/>
      <c r="C529" s="4"/>
    </row>
    <row r="530" spans="1:3" ht="12.75" customHeight="1">
      <c r="A530" s="4"/>
      <c r="B530" s="4"/>
      <c r="C530" s="4"/>
    </row>
    <row r="531" spans="1:3" ht="12.75" customHeight="1">
      <c r="A531" s="4"/>
      <c r="B531" s="4"/>
      <c r="C531" s="4"/>
    </row>
    <row r="532" spans="1:3" ht="12.75" customHeight="1">
      <c r="A532" s="4"/>
      <c r="B532" s="4"/>
      <c r="C532" s="4"/>
    </row>
    <row r="533" spans="1:3" ht="12.75" customHeight="1">
      <c r="A533" s="4"/>
      <c r="B533" s="4"/>
      <c r="C533" s="4"/>
    </row>
    <row r="534" spans="1:3" ht="12.75" customHeight="1">
      <c r="A534" s="4"/>
      <c r="B534" s="4"/>
      <c r="C534" s="4"/>
    </row>
    <row r="535" spans="1:3" ht="12.75" customHeight="1">
      <c r="A535" s="4"/>
      <c r="B535" s="4"/>
      <c r="C535" s="4"/>
    </row>
    <row r="536" spans="1:3" ht="12.75" customHeight="1">
      <c r="A536" s="4"/>
      <c r="B536" s="4"/>
      <c r="C536" s="4"/>
    </row>
    <row r="537" spans="1:3" ht="12.75" customHeight="1">
      <c r="A537" s="4"/>
      <c r="B537" s="4"/>
      <c r="C537" s="4"/>
    </row>
    <row r="538" spans="1:3" ht="12.75" customHeight="1">
      <c r="A538" s="4"/>
      <c r="B538" s="4"/>
      <c r="C538" s="4"/>
    </row>
    <row r="539" spans="1:3" ht="12.75" customHeight="1">
      <c r="A539" s="4"/>
      <c r="B539" s="4"/>
      <c r="C539" s="4"/>
    </row>
    <row r="540" spans="1:3" ht="12.75" customHeight="1">
      <c r="A540" s="4"/>
      <c r="B540" s="4"/>
      <c r="C540" s="4"/>
    </row>
    <row r="541" spans="1:3" ht="12.75" customHeight="1">
      <c r="A541" s="4"/>
      <c r="B541" s="4"/>
      <c r="C541" s="4"/>
    </row>
    <row r="542" spans="1:3" ht="12.75" customHeight="1">
      <c r="A542" s="4"/>
      <c r="B542" s="4"/>
      <c r="C542" s="4"/>
    </row>
    <row r="543" spans="1:3" ht="12.75" customHeight="1">
      <c r="A543" s="4"/>
      <c r="B543" s="4"/>
      <c r="C543" s="4"/>
    </row>
    <row r="544" spans="1:3" ht="12.75" customHeight="1">
      <c r="A544" s="4"/>
      <c r="B544" s="4"/>
      <c r="C544" s="4"/>
    </row>
    <row r="545" spans="1:3" ht="12.75" customHeight="1">
      <c r="A545" s="4"/>
      <c r="B545" s="4"/>
      <c r="C545" s="4"/>
    </row>
    <row r="546" spans="1:3" ht="12.75" customHeight="1">
      <c r="A546" s="4"/>
      <c r="B546" s="4"/>
      <c r="C546" s="4"/>
    </row>
    <row r="547" spans="1:3" ht="12.75" customHeight="1">
      <c r="A547" s="4"/>
      <c r="B547" s="4"/>
      <c r="C547" s="4"/>
    </row>
    <row r="548" spans="1:3" ht="12.75" customHeight="1">
      <c r="A548" s="4"/>
      <c r="B548" s="4"/>
      <c r="C548" s="4"/>
    </row>
    <row r="549" spans="1:3" ht="12.75" customHeight="1">
      <c r="A549" s="4"/>
      <c r="B549" s="4"/>
      <c r="C549" s="4"/>
    </row>
    <row r="550" spans="1:3" ht="12.75" customHeight="1">
      <c r="A550" s="4"/>
      <c r="B550" s="4"/>
      <c r="C550" s="4"/>
    </row>
    <row r="551" spans="1:3" ht="12.75" customHeight="1">
      <c r="A551" s="4"/>
      <c r="B551" s="4"/>
      <c r="C551" s="4"/>
    </row>
    <row r="552" spans="1:3" ht="12.75" customHeight="1">
      <c r="A552" s="4"/>
      <c r="B552" s="4"/>
      <c r="C552" s="4"/>
    </row>
    <row r="553" spans="1:3" ht="12.75" customHeight="1">
      <c r="A553" s="4"/>
      <c r="B553" s="4"/>
      <c r="C553" s="4"/>
    </row>
    <row r="554" spans="1:3" ht="12.75" customHeight="1">
      <c r="A554" s="4"/>
      <c r="B554" s="4"/>
      <c r="C554" s="4"/>
    </row>
    <row r="555" spans="1:3" ht="12.75" customHeight="1">
      <c r="A555" s="4"/>
      <c r="B555" s="4"/>
      <c r="C555" s="4"/>
    </row>
    <row r="556" spans="1:3" ht="12.75" customHeight="1">
      <c r="A556" s="4"/>
      <c r="B556" s="4"/>
      <c r="C556" s="4"/>
    </row>
    <row r="557" spans="1:3" ht="12.75" customHeight="1">
      <c r="A557" s="4"/>
      <c r="B557" s="4"/>
      <c r="C557" s="4"/>
    </row>
    <row r="558" spans="1:3" ht="12.75" customHeight="1">
      <c r="A558" s="4"/>
      <c r="B558" s="4"/>
      <c r="C558" s="4"/>
    </row>
    <row r="559" spans="1:3" ht="12.75" customHeight="1">
      <c r="A559" s="4"/>
      <c r="B559" s="4"/>
      <c r="C559" s="4"/>
    </row>
    <row r="560" spans="1:3" ht="12.75" customHeight="1">
      <c r="A560" s="4"/>
      <c r="B560" s="4"/>
      <c r="C560" s="4"/>
    </row>
    <row r="561" spans="1:3" ht="12.75" customHeight="1">
      <c r="A561" s="4"/>
      <c r="B561" s="4"/>
      <c r="C561" s="4"/>
    </row>
    <row r="562" spans="1:3" ht="12.75" customHeight="1">
      <c r="A562" s="4"/>
      <c r="B562" s="4"/>
      <c r="C562" s="4"/>
    </row>
    <row r="563" spans="1:3" ht="12.75" customHeight="1">
      <c r="A563" s="4"/>
      <c r="B563" s="4"/>
      <c r="C563" s="4"/>
    </row>
    <row r="564" spans="1:3" ht="12.75" customHeight="1">
      <c r="A564" s="4"/>
      <c r="B564" s="4"/>
      <c r="C564" s="4"/>
    </row>
    <row r="565" spans="1:3" ht="12.75" customHeight="1">
      <c r="A565" s="4"/>
      <c r="B565" s="4"/>
      <c r="C565" s="4"/>
    </row>
    <row r="566" spans="1:3" ht="12.75" customHeight="1">
      <c r="A566" s="4"/>
      <c r="B566" s="4"/>
      <c r="C566" s="4"/>
    </row>
    <row r="567" spans="1:3" ht="12.75" customHeight="1">
      <c r="A567" s="4"/>
      <c r="B567" s="4"/>
      <c r="C567" s="4"/>
    </row>
    <row r="568" spans="1:3" ht="12.75" customHeight="1">
      <c r="A568" s="4"/>
      <c r="B568" s="4"/>
      <c r="C568" s="4"/>
    </row>
    <row r="569" spans="1:3" ht="12.75" customHeight="1">
      <c r="A569" s="4"/>
      <c r="B569" s="4"/>
      <c r="C569" s="4"/>
    </row>
    <row r="570" spans="1:3" ht="12.75" customHeight="1">
      <c r="A570" s="4"/>
      <c r="B570" s="4"/>
      <c r="C570" s="4"/>
    </row>
    <row r="571" spans="1:3" ht="12.75" customHeight="1">
      <c r="A571" s="4"/>
      <c r="B571" s="4"/>
      <c r="C571" s="4"/>
    </row>
    <row r="572" spans="1:3" ht="12.75" customHeight="1">
      <c r="A572" s="4"/>
      <c r="B572" s="4"/>
      <c r="C572" s="4"/>
    </row>
    <row r="573" spans="1:3" ht="12.75" customHeight="1">
      <c r="A573" s="4"/>
      <c r="B573" s="4"/>
      <c r="C573" s="4"/>
    </row>
    <row r="574" spans="1:3" ht="12.75" customHeight="1">
      <c r="A574" s="4"/>
      <c r="B574" s="4"/>
      <c r="C574" s="4"/>
    </row>
    <row r="575" spans="1:3" ht="12.75" customHeight="1">
      <c r="A575" s="4"/>
      <c r="B575" s="4"/>
      <c r="C575" s="4"/>
    </row>
    <row r="576" spans="1:3" ht="12.75" customHeight="1">
      <c r="A576" s="4"/>
      <c r="B576" s="4"/>
      <c r="C576" s="4"/>
    </row>
    <row r="577" spans="1:3" ht="12.75" customHeight="1">
      <c r="A577" s="4"/>
      <c r="B577" s="4"/>
      <c r="C577" s="4"/>
    </row>
    <row r="578" spans="1:3" ht="12.75" customHeight="1">
      <c r="A578" s="4"/>
      <c r="B578" s="4"/>
      <c r="C578" s="4"/>
    </row>
    <row r="579" spans="1:3" ht="12.75" customHeight="1">
      <c r="A579" s="4"/>
      <c r="B579" s="4"/>
      <c r="C579" s="4"/>
    </row>
    <row r="580" spans="1:3" ht="12.75" customHeight="1">
      <c r="A580" s="4"/>
      <c r="B580" s="4"/>
      <c r="C580" s="4"/>
    </row>
    <row r="581" spans="1:3" ht="12.75" customHeight="1">
      <c r="A581" s="4"/>
      <c r="B581" s="4"/>
      <c r="C581" s="4"/>
    </row>
    <row r="582" spans="1:3" ht="12.75" customHeight="1">
      <c r="A582" s="4"/>
      <c r="B582" s="4"/>
      <c r="C582" s="4"/>
    </row>
    <row r="583" spans="1:3" ht="12.75" customHeight="1">
      <c r="A583" s="4"/>
      <c r="B583" s="4"/>
      <c r="C583" s="4"/>
    </row>
    <row r="584" spans="1:3" ht="12.75" customHeight="1">
      <c r="A584" s="4"/>
      <c r="B584" s="4"/>
      <c r="C584" s="4"/>
    </row>
    <row r="585" spans="1:3" ht="12.75" customHeight="1">
      <c r="A585" s="4"/>
      <c r="B585" s="4"/>
      <c r="C585" s="4"/>
    </row>
    <row r="586" spans="1:3" ht="12.75" customHeight="1">
      <c r="A586" s="4"/>
      <c r="B586" s="4"/>
      <c r="C586" s="4"/>
    </row>
    <row r="587" spans="1:3" ht="12.75" customHeight="1">
      <c r="A587" s="4"/>
      <c r="B587" s="4"/>
      <c r="C587" s="4"/>
    </row>
    <row r="588" spans="1:3" ht="12.75" customHeight="1">
      <c r="A588" s="4"/>
      <c r="B588" s="4"/>
      <c r="C588" s="4"/>
    </row>
    <row r="589" spans="1:3" ht="12.75" customHeight="1">
      <c r="A589" s="4"/>
      <c r="B589" s="4"/>
      <c r="C589" s="4"/>
    </row>
    <row r="590" spans="1:3" ht="12.75" customHeight="1">
      <c r="A590" s="4"/>
      <c r="B590" s="4"/>
      <c r="C590" s="4"/>
    </row>
    <row r="591" spans="1:3" ht="12.75" customHeight="1">
      <c r="A591" s="4"/>
      <c r="B591" s="4"/>
      <c r="C591" s="4"/>
    </row>
    <row r="592" spans="1:3" ht="12.75" customHeight="1">
      <c r="A592" s="4"/>
      <c r="B592" s="4"/>
      <c r="C592" s="4"/>
    </row>
    <row r="593" spans="1:3" ht="12.75" customHeight="1">
      <c r="A593" s="4"/>
      <c r="B593" s="4"/>
      <c r="C593" s="4"/>
    </row>
    <row r="594" spans="1:3" ht="12.75" customHeight="1">
      <c r="A594" s="4"/>
      <c r="B594" s="4"/>
      <c r="C594" s="4"/>
    </row>
    <row r="595" spans="1:3" ht="12.75" customHeight="1">
      <c r="A595" s="4"/>
      <c r="B595" s="4"/>
      <c r="C595" s="4"/>
    </row>
    <row r="596" spans="1:3" ht="12.75" customHeight="1">
      <c r="A596" s="4"/>
      <c r="B596" s="4"/>
      <c r="C596" s="4"/>
    </row>
    <row r="597" spans="1:3" ht="12.75" customHeight="1">
      <c r="A597" s="4"/>
      <c r="B597" s="4"/>
      <c r="C597" s="4"/>
    </row>
    <row r="598" spans="1:3" ht="12.75" customHeight="1">
      <c r="A598" s="4"/>
      <c r="B598" s="4"/>
      <c r="C598" s="4"/>
    </row>
    <row r="599" spans="1:3" ht="12.75" customHeight="1">
      <c r="A599" s="4"/>
      <c r="B599" s="4"/>
      <c r="C599" s="4"/>
    </row>
    <row r="600" spans="1:3" ht="12.75" customHeight="1">
      <c r="A600" s="4"/>
      <c r="B600" s="4"/>
      <c r="C600" s="4"/>
    </row>
    <row r="601" spans="1:3" ht="12.75" customHeight="1">
      <c r="A601" s="4"/>
      <c r="B601" s="4"/>
      <c r="C601" s="4"/>
    </row>
    <row r="602" spans="1:3" ht="12.75" customHeight="1">
      <c r="A602" s="4"/>
      <c r="B602" s="4"/>
      <c r="C602" s="4"/>
    </row>
    <row r="603" spans="1:3" ht="12.75" customHeight="1">
      <c r="A603" s="4"/>
      <c r="B603" s="4"/>
      <c r="C603" s="4"/>
    </row>
    <row r="604" spans="1:3" ht="12.75" customHeight="1">
      <c r="A604" s="4"/>
      <c r="B604" s="4"/>
      <c r="C604" s="4"/>
    </row>
    <row r="605" spans="1:3" ht="12.75" customHeight="1">
      <c r="A605" s="4"/>
      <c r="B605" s="4"/>
      <c r="C605" s="4"/>
    </row>
    <row r="606" spans="1:3" ht="12.75" customHeight="1">
      <c r="A606" s="4"/>
      <c r="B606" s="4"/>
      <c r="C606" s="4"/>
    </row>
    <row r="607" spans="1:3" ht="12.75" customHeight="1">
      <c r="A607" s="4"/>
      <c r="B607" s="4"/>
      <c r="C607" s="4"/>
    </row>
    <row r="608" spans="1:3" ht="12.75" customHeight="1">
      <c r="A608" s="4"/>
      <c r="B608" s="4"/>
      <c r="C608" s="4"/>
    </row>
    <row r="609" spans="1:3" ht="12.75" customHeight="1">
      <c r="A609" s="4"/>
      <c r="B609" s="4"/>
      <c r="C609" s="4"/>
    </row>
    <row r="610" spans="1:3" ht="12.75" customHeight="1">
      <c r="A610" s="4"/>
      <c r="B610" s="4"/>
      <c r="C610" s="4"/>
    </row>
    <row r="611" spans="1:3" ht="12.75" customHeight="1">
      <c r="A611" s="4"/>
      <c r="B611" s="4"/>
      <c r="C611" s="4"/>
    </row>
    <row r="612" spans="1:3" ht="12.75" customHeight="1">
      <c r="A612" s="4"/>
      <c r="B612" s="4"/>
      <c r="C612" s="4"/>
    </row>
    <row r="613" spans="1:3" ht="12.75" customHeight="1">
      <c r="A613" s="4"/>
      <c r="B613" s="4"/>
      <c r="C613" s="4"/>
    </row>
    <row r="614" spans="1:3" ht="12.75" customHeight="1">
      <c r="A614" s="4"/>
      <c r="B614" s="4"/>
      <c r="C614" s="4"/>
    </row>
    <row r="615" spans="1:3" ht="12.75" customHeight="1">
      <c r="A615" s="4"/>
      <c r="B615" s="4"/>
      <c r="C615" s="4"/>
    </row>
    <row r="616" spans="1:3" ht="12.75" customHeight="1">
      <c r="A616" s="4"/>
      <c r="B616" s="4"/>
      <c r="C616" s="4"/>
    </row>
    <row r="617" spans="1:3" ht="12.75" customHeight="1">
      <c r="A617" s="4"/>
      <c r="B617" s="4"/>
      <c r="C617" s="4"/>
    </row>
    <row r="618" spans="1:3" ht="12.75" customHeight="1">
      <c r="A618" s="4"/>
      <c r="B618" s="4"/>
      <c r="C618" s="4"/>
    </row>
    <row r="619" spans="1:3" ht="12.75" customHeight="1">
      <c r="A619" s="4"/>
      <c r="B619" s="4"/>
      <c r="C619" s="4"/>
    </row>
    <row r="620" spans="1:3" ht="12.75" customHeight="1">
      <c r="A620" s="4"/>
      <c r="B620" s="4"/>
      <c r="C620" s="4"/>
    </row>
    <row r="621" spans="1:3" ht="12.75" customHeight="1">
      <c r="A621" s="4"/>
      <c r="B621" s="4"/>
      <c r="C621" s="4"/>
    </row>
    <row r="622" spans="1:3" ht="12.75" customHeight="1">
      <c r="A622" s="4"/>
      <c r="B622" s="4"/>
      <c r="C622" s="4"/>
    </row>
    <row r="623" spans="1:3" ht="12.75" customHeight="1">
      <c r="A623" s="4"/>
      <c r="B623" s="4"/>
      <c r="C623" s="4"/>
    </row>
    <row r="624" spans="1:3" ht="12.75" customHeight="1">
      <c r="A624" s="4"/>
      <c r="B624" s="4"/>
      <c r="C624" s="4"/>
    </row>
    <row r="625" spans="1:3" ht="12.75" customHeight="1">
      <c r="A625" s="4"/>
      <c r="B625" s="4"/>
      <c r="C625" s="4"/>
    </row>
    <row r="626" spans="1:3" ht="12.75" customHeight="1">
      <c r="A626" s="4"/>
      <c r="B626" s="4"/>
      <c r="C626" s="4"/>
    </row>
    <row r="627" spans="1:3" ht="12.75" customHeight="1">
      <c r="A627" s="4"/>
      <c r="B627" s="4"/>
      <c r="C627" s="4"/>
    </row>
    <row r="628" spans="1:3" ht="12.75" customHeight="1">
      <c r="A628" s="4"/>
      <c r="B628" s="4"/>
      <c r="C628" s="4"/>
    </row>
    <row r="629" spans="1:3" ht="12.75" customHeight="1">
      <c r="A629" s="4"/>
      <c r="B629" s="4"/>
      <c r="C629" s="4"/>
    </row>
    <row r="630" spans="1:3" ht="12.75" customHeight="1">
      <c r="A630" s="4"/>
      <c r="B630" s="4"/>
      <c r="C630" s="4"/>
    </row>
    <row r="631" spans="1:3" ht="12.75" customHeight="1">
      <c r="A631" s="4"/>
      <c r="B631" s="4"/>
      <c r="C631" s="4"/>
    </row>
    <row r="632" spans="1:3" ht="12.75" customHeight="1">
      <c r="A632" s="4"/>
      <c r="B632" s="4"/>
      <c r="C632" s="4"/>
    </row>
    <row r="633" spans="1:3" ht="12.75" customHeight="1">
      <c r="A633" s="4"/>
      <c r="B633" s="4"/>
      <c r="C633" s="4"/>
    </row>
    <row r="634" spans="1:3" ht="12.75" customHeight="1">
      <c r="A634" s="4"/>
      <c r="B634" s="4"/>
      <c r="C634" s="4"/>
    </row>
    <row r="635" spans="1:3" ht="12.75" customHeight="1">
      <c r="A635" s="4"/>
      <c r="B635" s="4"/>
      <c r="C635" s="4"/>
    </row>
    <row r="636" spans="1:3" ht="12.75" customHeight="1">
      <c r="A636" s="4"/>
      <c r="B636" s="4"/>
      <c r="C636" s="4"/>
    </row>
    <row r="637" spans="1:3" ht="12.75" customHeight="1">
      <c r="A637" s="4"/>
      <c r="B637" s="4"/>
      <c r="C637" s="4"/>
    </row>
    <row r="638" spans="1:3" ht="12.75" customHeight="1">
      <c r="A638" s="4"/>
      <c r="B638" s="4"/>
      <c r="C638" s="4"/>
    </row>
    <row r="639" spans="1:3" ht="12.75" customHeight="1">
      <c r="A639" s="4"/>
      <c r="B639" s="4"/>
      <c r="C639" s="4"/>
    </row>
    <row r="640" spans="1:3" ht="12.75" customHeight="1">
      <c r="A640" s="4"/>
      <c r="B640" s="4"/>
      <c r="C640" s="4"/>
    </row>
    <row r="641" spans="1:3" ht="12.75" customHeight="1">
      <c r="A641" s="4"/>
      <c r="B641" s="4"/>
      <c r="C641" s="4"/>
    </row>
    <row r="642" spans="1:3" ht="12.75" customHeight="1">
      <c r="A642" s="4"/>
      <c r="B642" s="4"/>
      <c r="C642" s="4"/>
    </row>
    <row r="643" spans="1:3" ht="12.75" customHeight="1">
      <c r="A643" s="4"/>
      <c r="B643" s="4"/>
      <c r="C643" s="4"/>
    </row>
    <row r="644" spans="1:3" ht="12.75" customHeight="1">
      <c r="A644" s="4"/>
      <c r="B644" s="4"/>
      <c r="C644" s="4"/>
    </row>
    <row r="645" spans="1:3" ht="12.75" customHeight="1">
      <c r="A645" s="4"/>
      <c r="B645" s="4"/>
      <c r="C645" s="4"/>
    </row>
    <row r="646" spans="1:3" ht="12.75" customHeight="1">
      <c r="A646" s="4"/>
      <c r="B646" s="4"/>
      <c r="C646" s="4"/>
    </row>
    <row r="647" spans="1:3" ht="12.75" customHeight="1">
      <c r="A647" s="4"/>
      <c r="B647" s="4"/>
      <c r="C647" s="4"/>
    </row>
    <row r="648" spans="1:3" ht="12.75" customHeight="1">
      <c r="A648" s="4"/>
      <c r="B648" s="4"/>
      <c r="C648" s="4"/>
    </row>
    <row r="649" spans="1:3" ht="12.75" customHeight="1">
      <c r="A649" s="4"/>
      <c r="B649" s="4"/>
      <c r="C649" s="4"/>
    </row>
    <row r="650" spans="1:3" ht="12.75" customHeight="1">
      <c r="A650" s="4"/>
      <c r="B650" s="4"/>
      <c r="C650" s="4"/>
    </row>
    <row r="651" spans="1:3" ht="12.75" customHeight="1">
      <c r="A651" s="4"/>
      <c r="B651" s="4"/>
      <c r="C651" s="4"/>
    </row>
    <row r="652" spans="1:3" ht="12.75" customHeight="1">
      <c r="A652" s="4"/>
      <c r="B652" s="4"/>
      <c r="C652" s="4"/>
    </row>
    <row r="653" spans="1:3" ht="12.75" customHeight="1">
      <c r="A653" s="4"/>
      <c r="B653" s="4"/>
      <c r="C653" s="4"/>
    </row>
    <row r="654" spans="1:3" ht="12.75" customHeight="1">
      <c r="A654" s="4"/>
      <c r="B654" s="4"/>
      <c r="C654" s="4"/>
    </row>
    <row r="655" spans="1:3" ht="12.75" customHeight="1">
      <c r="A655" s="4"/>
      <c r="B655" s="4"/>
      <c r="C655" s="4"/>
    </row>
    <row r="656" spans="1:3" ht="12.75" customHeight="1">
      <c r="A656" s="4"/>
      <c r="B656" s="4"/>
      <c r="C656" s="4"/>
    </row>
    <row r="657" spans="1:3" ht="12.75" customHeight="1">
      <c r="A657" s="4"/>
      <c r="B657" s="4"/>
      <c r="C657" s="4"/>
    </row>
    <row r="658" spans="1:3" ht="12.75" customHeight="1">
      <c r="A658" s="4"/>
      <c r="B658" s="4"/>
      <c r="C658" s="4"/>
    </row>
    <row r="659" spans="1:3" ht="12.75" customHeight="1">
      <c r="A659" s="4"/>
      <c r="B659" s="4"/>
      <c r="C659" s="4"/>
    </row>
    <row r="660" spans="1:3" ht="12.75" customHeight="1">
      <c r="A660" s="4"/>
      <c r="B660" s="4"/>
      <c r="C660" s="4"/>
    </row>
    <row r="661" spans="1:3" ht="12.75" customHeight="1">
      <c r="A661" s="4"/>
      <c r="B661" s="4"/>
      <c r="C661" s="4"/>
    </row>
    <row r="662" spans="1:3" ht="12.75" customHeight="1">
      <c r="A662" s="4"/>
      <c r="B662" s="4"/>
      <c r="C662" s="4"/>
    </row>
    <row r="663" spans="1:3" ht="12.75" customHeight="1">
      <c r="A663" s="4"/>
      <c r="B663" s="4"/>
      <c r="C663" s="4"/>
    </row>
    <row r="664" spans="1:3" ht="12.75" customHeight="1">
      <c r="A664" s="4"/>
      <c r="B664" s="4"/>
      <c r="C664" s="4"/>
    </row>
    <row r="665" spans="1:3" ht="12.75" customHeight="1">
      <c r="A665" s="4"/>
      <c r="B665" s="4"/>
      <c r="C665" s="4"/>
    </row>
    <row r="666" spans="1:3" ht="12.75" customHeight="1">
      <c r="A666" s="4"/>
      <c r="B666" s="4"/>
      <c r="C666" s="4"/>
    </row>
    <row r="667" spans="1:3" ht="12.75" customHeight="1">
      <c r="A667" s="4"/>
      <c r="B667" s="4"/>
      <c r="C667" s="4"/>
    </row>
    <row r="668" spans="1:3" ht="12.75" customHeight="1">
      <c r="A668" s="4"/>
      <c r="B668" s="4"/>
      <c r="C668" s="4"/>
    </row>
    <row r="669" spans="1:3" ht="12.75" customHeight="1">
      <c r="A669" s="4"/>
      <c r="B669" s="4"/>
      <c r="C669" s="4"/>
    </row>
    <row r="670" spans="1:3" ht="12.75" customHeight="1">
      <c r="A670" s="4"/>
      <c r="B670" s="4"/>
      <c r="C670" s="4"/>
    </row>
    <row r="671" spans="1:3" ht="12.75" customHeight="1">
      <c r="A671" s="4"/>
      <c r="B671" s="4"/>
      <c r="C671" s="4"/>
    </row>
    <row r="672" spans="1:3" ht="12.75" customHeight="1">
      <c r="A672" s="4"/>
      <c r="B672" s="4"/>
      <c r="C672" s="4"/>
    </row>
    <row r="673" spans="1:3" ht="12.75" customHeight="1">
      <c r="A673" s="4"/>
      <c r="B673" s="4"/>
      <c r="C673" s="4"/>
    </row>
    <row r="674" spans="1:3" ht="12.75" customHeight="1">
      <c r="A674" s="4"/>
      <c r="B674" s="4"/>
      <c r="C674" s="4"/>
    </row>
    <row r="675" spans="1:3" ht="12.75" customHeight="1">
      <c r="A675" s="4"/>
      <c r="B675" s="4"/>
      <c r="C675" s="4"/>
    </row>
    <row r="676" spans="1:3" ht="12.75" customHeight="1">
      <c r="A676" s="4"/>
      <c r="B676" s="4"/>
      <c r="C676" s="4"/>
    </row>
    <row r="677" spans="1:3" ht="12.75" customHeight="1">
      <c r="A677" s="4"/>
      <c r="B677" s="4"/>
      <c r="C677" s="4"/>
    </row>
    <row r="678" spans="1:3" ht="12.75" customHeight="1">
      <c r="A678" s="4"/>
      <c r="B678" s="4"/>
      <c r="C678" s="4"/>
    </row>
    <row r="679" spans="1:3" ht="12.75" customHeight="1">
      <c r="A679" s="4"/>
      <c r="B679" s="4"/>
      <c r="C679" s="4"/>
    </row>
    <row r="680" spans="1:3" ht="12.75" customHeight="1">
      <c r="A680" s="4"/>
      <c r="B680" s="4"/>
      <c r="C680" s="4"/>
    </row>
    <row r="681" spans="1:3" ht="12.75" customHeight="1">
      <c r="A681" s="4"/>
      <c r="B681" s="4"/>
      <c r="C681" s="4"/>
    </row>
    <row r="682" spans="1:3" ht="12.75" customHeight="1">
      <c r="A682" s="4"/>
      <c r="B682" s="4"/>
      <c r="C682" s="4"/>
    </row>
    <row r="683" spans="1:3" ht="12.75" customHeight="1">
      <c r="A683" s="4"/>
      <c r="B683" s="4"/>
      <c r="C683" s="4"/>
    </row>
    <row r="684" spans="1:3" ht="12.75" customHeight="1">
      <c r="A684" s="4"/>
      <c r="B684" s="4"/>
      <c r="C684" s="4"/>
    </row>
    <row r="685" spans="1:3" ht="12.75" customHeight="1">
      <c r="A685" s="4"/>
      <c r="B685" s="4"/>
      <c r="C685" s="4"/>
    </row>
    <row r="686" spans="1:3" ht="12.75" customHeight="1">
      <c r="A686" s="4"/>
      <c r="B686" s="4"/>
      <c r="C686" s="4"/>
    </row>
    <row r="687" spans="1:3" ht="12.75" customHeight="1">
      <c r="A687" s="4"/>
      <c r="B687" s="4"/>
      <c r="C687" s="4"/>
    </row>
    <row r="688" spans="1:3" ht="12.75" customHeight="1">
      <c r="A688" s="4"/>
      <c r="B688" s="4"/>
      <c r="C688" s="4"/>
    </row>
    <row r="689" spans="1:3" ht="12.75" customHeight="1">
      <c r="A689" s="4"/>
      <c r="B689" s="4"/>
      <c r="C689" s="4"/>
    </row>
    <row r="690" spans="1:3" ht="12.75" customHeight="1">
      <c r="A690" s="4"/>
      <c r="B690" s="4"/>
      <c r="C690" s="4"/>
    </row>
    <row r="691" spans="1:3" ht="12.75" customHeight="1">
      <c r="A691" s="4"/>
      <c r="B691" s="4"/>
      <c r="C691" s="4"/>
    </row>
    <row r="692" spans="1:3" ht="12.75" customHeight="1">
      <c r="A692" s="4"/>
      <c r="B692" s="4"/>
      <c r="C692" s="4"/>
    </row>
    <row r="693" spans="1:3" ht="12.75" customHeight="1">
      <c r="A693" s="4"/>
      <c r="B693" s="4"/>
      <c r="C693" s="4"/>
    </row>
    <row r="694" spans="1:3" ht="12.75" customHeight="1">
      <c r="A694" s="4"/>
      <c r="B694" s="4"/>
      <c r="C694" s="4"/>
    </row>
    <row r="695" spans="1:3" ht="12.75" customHeight="1">
      <c r="A695" s="4"/>
      <c r="B695" s="4"/>
      <c r="C695" s="4"/>
    </row>
    <row r="696" spans="1:3" ht="12.75" customHeight="1">
      <c r="A696" s="4"/>
      <c r="B696" s="4"/>
      <c r="C696" s="4"/>
    </row>
    <row r="697" spans="1:3" ht="12.75" customHeight="1">
      <c r="A697" s="4"/>
      <c r="B697" s="4"/>
      <c r="C697" s="4"/>
    </row>
    <row r="698" spans="1:3" ht="12.75" customHeight="1">
      <c r="A698" s="4"/>
      <c r="B698" s="4"/>
      <c r="C698" s="4"/>
    </row>
    <row r="699" spans="1:3" ht="12.75" customHeight="1">
      <c r="A699" s="4"/>
      <c r="B699" s="4"/>
      <c r="C699" s="4"/>
    </row>
    <row r="700" spans="1:3" ht="12.75" customHeight="1">
      <c r="A700" s="4"/>
      <c r="B700" s="4"/>
      <c r="C700" s="4"/>
    </row>
    <row r="701" spans="1:3" ht="12.75" customHeight="1">
      <c r="A701" s="4"/>
      <c r="B701" s="4"/>
      <c r="C701" s="4"/>
    </row>
    <row r="702" spans="1:3" ht="12.75" customHeight="1">
      <c r="A702" s="4"/>
      <c r="B702" s="4"/>
      <c r="C702" s="4"/>
    </row>
    <row r="703" spans="1:3" ht="12.75" customHeight="1">
      <c r="A703" s="4"/>
      <c r="B703" s="4"/>
      <c r="C703" s="4"/>
    </row>
    <row r="704" spans="1:3" ht="12.75" customHeight="1">
      <c r="A704" s="4"/>
      <c r="B704" s="4"/>
      <c r="C704" s="4"/>
    </row>
    <row r="705" spans="1:3" ht="12.75" customHeight="1">
      <c r="A705" s="4"/>
      <c r="B705" s="4"/>
      <c r="C705" s="4"/>
    </row>
    <row r="706" spans="1:3" ht="12.75" customHeight="1">
      <c r="A706" s="4"/>
      <c r="B706" s="4"/>
      <c r="C706" s="4"/>
    </row>
    <row r="707" spans="1:3" ht="12.75" customHeight="1">
      <c r="A707" s="4"/>
      <c r="B707" s="4"/>
      <c r="C707" s="4"/>
    </row>
    <row r="708" spans="1:3" ht="12.75" customHeight="1">
      <c r="A708" s="4"/>
      <c r="B708" s="4"/>
      <c r="C708" s="4"/>
    </row>
    <row r="709" spans="1:3" ht="12.75" customHeight="1">
      <c r="A709" s="4"/>
      <c r="B709" s="4"/>
      <c r="C709" s="4"/>
    </row>
    <row r="710" spans="1:3" ht="12.75" customHeight="1">
      <c r="A710" s="4"/>
      <c r="B710" s="4"/>
      <c r="C710" s="4"/>
    </row>
    <row r="711" spans="1:3" ht="12.75" customHeight="1">
      <c r="A711" s="4"/>
      <c r="B711" s="4"/>
      <c r="C711" s="4"/>
    </row>
    <row r="712" spans="1:3" ht="12.75" customHeight="1">
      <c r="A712" s="4"/>
      <c r="B712" s="4"/>
      <c r="C712" s="4"/>
    </row>
    <row r="713" spans="1:3" ht="12.75" customHeight="1">
      <c r="A713" s="4"/>
      <c r="B713" s="4"/>
      <c r="C713" s="4"/>
    </row>
    <row r="714" spans="1:3" ht="12.75" customHeight="1">
      <c r="A714" s="4"/>
      <c r="B714" s="4"/>
      <c r="C714" s="4"/>
    </row>
    <row r="715" spans="1:3" ht="12.75" customHeight="1">
      <c r="A715" s="4"/>
      <c r="B715" s="4"/>
      <c r="C715" s="4"/>
    </row>
    <row r="716" spans="1:3" ht="12.75" customHeight="1">
      <c r="A716" s="4"/>
      <c r="B716" s="4"/>
      <c r="C716" s="4"/>
    </row>
    <row r="717" spans="1:3" ht="12.75" customHeight="1">
      <c r="A717" s="4"/>
      <c r="B717" s="4"/>
      <c r="C717" s="4"/>
    </row>
    <row r="718" spans="1:3" ht="12.75" customHeight="1">
      <c r="A718" s="4"/>
      <c r="B718" s="4"/>
      <c r="C718" s="4"/>
    </row>
    <row r="719" spans="1:3" ht="12.75" customHeight="1">
      <c r="A719" s="4"/>
      <c r="B719" s="4"/>
      <c r="C719" s="4"/>
    </row>
    <row r="720" spans="1:3" ht="12.75" customHeight="1">
      <c r="A720" s="4"/>
      <c r="B720" s="4"/>
      <c r="C720" s="4"/>
    </row>
    <row r="721" spans="1:3" ht="12.75" customHeight="1">
      <c r="A721" s="4"/>
      <c r="B721" s="4"/>
      <c r="C721" s="4"/>
    </row>
    <row r="722" spans="1:3" ht="12.75" customHeight="1">
      <c r="A722" s="4"/>
      <c r="B722" s="4"/>
      <c r="C722" s="4"/>
    </row>
    <row r="723" spans="1:3" ht="12.75" customHeight="1">
      <c r="A723" s="4"/>
      <c r="B723" s="4"/>
      <c r="C723" s="4"/>
    </row>
    <row r="724" spans="1:3" ht="12.75" customHeight="1">
      <c r="A724" s="4"/>
      <c r="B724" s="4"/>
      <c r="C724" s="4"/>
    </row>
    <row r="725" spans="1:3" ht="12.75" customHeight="1">
      <c r="A725" s="4"/>
      <c r="B725" s="4"/>
      <c r="C725" s="4"/>
    </row>
    <row r="726" spans="1:3" ht="12.75" customHeight="1">
      <c r="A726" s="4"/>
      <c r="B726" s="4"/>
      <c r="C726" s="4"/>
    </row>
    <row r="727" spans="1:3" ht="12.75" customHeight="1">
      <c r="A727" s="4"/>
      <c r="B727" s="4"/>
      <c r="C727" s="4"/>
    </row>
    <row r="728" spans="1:3" ht="12.75" customHeight="1">
      <c r="A728" s="4"/>
      <c r="B728" s="4"/>
      <c r="C728" s="4"/>
    </row>
    <row r="729" spans="1:3" ht="12.75" customHeight="1">
      <c r="A729" s="4"/>
      <c r="B729" s="4"/>
      <c r="C729" s="4"/>
    </row>
    <row r="730" spans="1:3" ht="12.75" customHeight="1">
      <c r="A730" s="4"/>
      <c r="B730" s="4"/>
      <c r="C730" s="4"/>
    </row>
    <row r="731" spans="1:3" ht="12.75" customHeight="1">
      <c r="A731" s="4"/>
      <c r="B731" s="4"/>
      <c r="C731" s="4"/>
    </row>
    <row r="732" spans="1:3" ht="12.75" customHeight="1">
      <c r="A732" s="4"/>
      <c r="B732" s="4"/>
      <c r="C732" s="4"/>
    </row>
    <row r="733" spans="1:3" ht="12.75" customHeight="1">
      <c r="A733" s="4"/>
      <c r="B733" s="4"/>
      <c r="C733" s="4"/>
    </row>
    <row r="734" spans="1:3" ht="12.75" customHeight="1">
      <c r="A734" s="4"/>
      <c r="B734" s="4"/>
      <c r="C734" s="4"/>
    </row>
    <row r="735" spans="1:3" ht="12.75" customHeight="1">
      <c r="A735" s="4"/>
      <c r="B735" s="4"/>
      <c r="C735" s="4"/>
    </row>
    <row r="736" spans="1:3" ht="12.75" customHeight="1">
      <c r="A736" s="4"/>
      <c r="B736" s="4"/>
      <c r="C736" s="4"/>
    </row>
    <row r="737" spans="1:3" ht="12.75" customHeight="1">
      <c r="A737" s="4"/>
      <c r="B737" s="4"/>
      <c r="C737" s="4"/>
    </row>
    <row r="738" spans="1:3" ht="12.75" customHeight="1">
      <c r="A738" s="4"/>
      <c r="B738" s="4"/>
      <c r="C738" s="4"/>
    </row>
    <row r="739" spans="1:3" ht="12.75" customHeight="1">
      <c r="A739" s="4"/>
      <c r="B739" s="4"/>
      <c r="C739" s="4"/>
    </row>
    <row r="740" spans="1:3" ht="12.75" customHeight="1">
      <c r="A740" s="4"/>
      <c r="B740" s="4"/>
      <c r="C740" s="4"/>
    </row>
    <row r="741" spans="1:3" ht="12.75" customHeight="1">
      <c r="A741" s="4"/>
      <c r="B741" s="4"/>
      <c r="C741" s="4"/>
    </row>
    <row r="742" spans="1:3" ht="12.75" customHeight="1">
      <c r="A742" s="4"/>
      <c r="B742" s="4"/>
      <c r="C742" s="4"/>
    </row>
    <row r="743" spans="1:3" ht="12.75" customHeight="1">
      <c r="A743" s="4"/>
      <c r="B743" s="4"/>
      <c r="C743" s="4"/>
    </row>
    <row r="744" spans="1:3" ht="12.75" customHeight="1">
      <c r="A744" s="4"/>
      <c r="B744" s="4"/>
      <c r="C744" s="4"/>
    </row>
    <row r="745" spans="1:3" ht="12.75" customHeight="1">
      <c r="A745" s="4"/>
      <c r="B745" s="4"/>
      <c r="C745" s="4"/>
    </row>
    <row r="746" spans="1:3" ht="12.75" customHeight="1">
      <c r="A746" s="4"/>
      <c r="B746" s="4"/>
      <c r="C746" s="4"/>
    </row>
    <row r="747" spans="1:3" ht="12.75" customHeight="1">
      <c r="A747" s="4"/>
      <c r="B747" s="4"/>
      <c r="C747" s="4"/>
    </row>
    <row r="748" spans="1:3" ht="12.75" customHeight="1">
      <c r="A748" s="4"/>
      <c r="B748" s="4"/>
      <c r="C748" s="4"/>
    </row>
    <row r="749" spans="1:3" ht="12.75" customHeight="1">
      <c r="A749" s="4"/>
      <c r="B749" s="4"/>
      <c r="C749" s="4"/>
    </row>
    <row r="750" spans="1:3" ht="12.75" customHeight="1">
      <c r="A750" s="4"/>
      <c r="B750" s="4"/>
      <c r="C750" s="4"/>
    </row>
    <row r="751" spans="1:3" ht="12.75" customHeight="1">
      <c r="A751" s="4"/>
      <c r="B751" s="4"/>
      <c r="C751" s="4"/>
    </row>
    <row r="752" spans="1:3" ht="12.75" customHeight="1">
      <c r="A752" s="4"/>
      <c r="B752" s="4"/>
      <c r="C752" s="4"/>
    </row>
    <row r="753" spans="1:3" ht="12.75" customHeight="1">
      <c r="A753" s="4"/>
      <c r="B753" s="4"/>
      <c r="C753" s="4"/>
    </row>
    <row r="754" spans="1:3" ht="12.75" customHeight="1">
      <c r="A754" s="4"/>
      <c r="B754" s="4"/>
      <c r="C754" s="4"/>
    </row>
    <row r="755" spans="1:3" ht="12.75" customHeight="1">
      <c r="A755" s="4"/>
      <c r="B755" s="4"/>
      <c r="C755" s="4"/>
    </row>
    <row r="756" spans="1:3" ht="12.75" customHeight="1">
      <c r="A756" s="4"/>
      <c r="B756" s="4"/>
      <c r="C756" s="4"/>
    </row>
    <row r="757" spans="1:3" ht="12.75" customHeight="1">
      <c r="A757" s="4"/>
      <c r="B757" s="4"/>
      <c r="C757" s="4"/>
    </row>
    <row r="758" spans="1:3" ht="12.75" customHeight="1">
      <c r="A758" s="4"/>
      <c r="B758" s="4"/>
      <c r="C758" s="4"/>
    </row>
    <row r="759" spans="1:3" ht="12.75" customHeight="1">
      <c r="A759" s="4"/>
      <c r="B759" s="4"/>
      <c r="C759" s="4"/>
    </row>
    <row r="760" spans="1:3" ht="12.75" customHeight="1">
      <c r="A760" s="4"/>
      <c r="B760" s="4"/>
      <c r="C760" s="4"/>
    </row>
    <row r="761" spans="1:3" ht="12.75" customHeight="1">
      <c r="A761" s="4"/>
      <c r="B761" s="4"/>
      <c r="C761" s="4"/>
    </row>
    <row r="762" spans="1:3" ht="12.75" customHeight="1">
      <c r="A762" s="4"/>
      <c r="B762" s="4"/>
      <c r="C762" s="4"/>
    </row>
    <row r="763" spans="1:3" ht="12.75" customHeight="1">
      <c r="A763" s="4"/>
      <c r="B763" s="4"/>
      <c r="C763" s="4"/>
    </row>
    <row r="764" spans="1:3" ht="12.75" customHeight="1">
      <c r="A764" s="4"/>
      <c r="B764" s="4"/>
      <c r="C764" s="4"/>
    </row>
    <row r="765" spans="1:3" ht="12.75" customHeight="1">
      <c r="A765" s="4"/>
      <c r="B765" s="4"/>
      <c r="C765" s="4"/>
    </row>
    <row r="766" spans="1:3" ht="12.75" customHeight="1">
      <c r="A766" s="4"/>
      <c r="B766" s="4"/>
      <c r="C766" s="4"/>
    </row>
    <row r="767" spans="1:3" ht="12.75" customHeight="1">
      <c r="A767" s="4"/>
      <c r="B767" s="4"/>
      <c r="C767" s="4"/>
    </row>
    <row r="768" spans="1:3" ht="12.75" customHeight="1">
      <c r="A768" s="4"/>
      <c r="B768" s="4"/>
      <c r="C768" s="4"/>
    </row>
    <row r="769" spans="1:3" ht="12.75" customHeight="1">
      <c r="A769" s="4"/>
      <c r="B769" s="4"/>
      <c r="C769" s="4"/>
    </row>
    <row r="770" spans="1:3" ht="12.75" customHeight="1">
      <c r="A770" s="4"/>
      <c r="B770" s="4"/>
      <c r="C770" s="4"/>
    </row>
    <row r="771" spans="1:3" ht="12.75" customHeight="1">
      <c r="A771" s="4"/>
      <c r="B771" s="4"/>
      <c r="C771" s="4"/>
    </row>
    <row r="772" spans="1:3" ht="12.75" customHeight="1">
      <c r="A772" s="4"/>
      <c r="B772" s="4"/>
      <c r="C772" s="4"/>
    </row>
    <row r="773" spans="1:3" ht="12.75" customHeight="1">
      <c r="A773" s="4"/>
      <c r="B773" s="4"/>
      <c r="C773" s="4"/>
    </row>
    <row r="774" spans="1:3" ht="12.75" customHeight="1">
      <c r="A774" s="4"/>
      <c r="B774" s="4"/>
      <c r="C774" s="4"/>
    </row>
    <row r="775" spans="1:3" ht="12.75" customHeight="1">
      <c r="A775" s="4"/>
      <c r="B775" s="4"/>
      <c r="C775" s="4"/>
    </row>
    <row r="776" spans="1:3" ht="12.75" customHeight="1">
      <c r="A776" s="4"/>
      <c r="B776" s="4"/>
      <c r="C776" s="4"/>
    </row>
    <row r="777" spans="1:3" ht="12.75" customHeight="1">
      <c r="A777" s="4"/>
      <c r="B777" s="4"/>
      <c r="C777" s="4"/>
    </row>
    <row r="778" spans="1:3" ht="12.75" customHeight="1">
      <c r="A778" s="4"/>
      <c r="B778" s="4"/>
      <c r="C778" s="4"/>
    </row>
    <row r="779" spans="1:3" ht="12.75" customHeight="1">
      <c r="A779" s="4"/>
      <c r="B779" s="4"/>
      <c r="C779" s="4"/>
    </row>
    <row r="780" spans="1:3" ht="12.75" customHeight="1">
      <c r="A780" s="4"/>
      <c r="B780" s="4"/>
      <c r="C780" s="4"/>
    </row>
    <row r="781" spans="1:3" ht="12.75" customHeight="1">
      <c r="A781" s="4"/>
      <c r="B781" s="4"/>
      <c r="C781" s="4"/>
    </row>
    <row r="782" spans="1:3" ht="12.75" customHeight="1">
      <c r="A782" s="4"/>
      <c r="B782" s="4"/>
      <c r="C782" s="4"/>
    </row>
    <row r="783" spans="1:3" ht="12.75" customHeight="1">
      <c r="A783" s="4"/>
      <c r="B783" s="4"/>
      <c r="C783" s="4"/>
    </row>
    <row r="784" spans="1:3" ht="12.75" customHeight="1">
      <c r="A784" s="4"/>
      <c r="B784" s="4"/>
      <c r="C784" s="4"/>
    </row>
    <row r="785" spans="1:3" ht="12.75" customHeight="1">
      <c r="A785" s="4"/>
      <c r="B785" s="4"/>
      <c r="C785" s="4"/>
    </row>
    <row r="786" spans="1:3" ht="12.75" customHeight="1">
      <c r="A786" s="4"/>
      <c r="B786" s="4"/>
      <c r="C786" s="4"/>
    </row>
    <row r="787" spans="1:3" ht="12.75" customHeight="1">
      <c r="A787" s="4"/>
      <c r="B787" s="4"/>
      <c r="C787" s="4"/>
    </row>
    <row r="788" spans="1:3" ht="12.75" customHeight="1">
      <c r="A788" s="4"/>
      <c r="B788" s="4"/>
      <c r="C788" s="4"/>
    </row>
    <row r="789" spans="1:3" ht="12.75" customHeight="1">
      <c r="A789" s="4"/>
      <c r="B789" s="4"/>
      <c r="C789" s="4"/>
    </row>
    <row r="790" spans="1:3" ht="12.75" customHeight="1">
      <c r="A790" s="4"/>
      <c r="B790" s="4"/>
      <c r="C790" s="4"/>
    </row>
    <row r="791" spans="1:3" ht="12.75" customHeight="1">
      <c r="A791" s="4"/>
      <c r="B791" s="4"/>
      <c r="C791" s="4"/>
    </row>
    <row r="792" spans="1:3" ht="12.75" customHeight="1">
      <c r="A792" s="4"/>
      <c r="B792" s="4"/>
      <c r="C792" s="4"/>
    </row>
    <row r="793" spans="1:3" ht="12.75" customHeight="1">
      <c r="A793" s="4"/>
      <c r="B793" s="4"/>
      <c r="C793" s="4"/>
    </row>
    <row r="794" spans="1:3" ht="12.75" customHeight="1">
      <c r="A794" s="4"/>
      <c r="B794" s="4"/>
      <c r="C794" s="4"/>
    </row>
    <row r="795" spans="1:3" ht="12.75" customHeight="1">
      <c r="A795" s="4"/>
      <c r="B795" s="4"/>
      <c r="C795" s="4"/>
    </row>
    <row r="796" spans="1:3" ht="12.75" customHeight="1">
      <c r="A796" s="4"/>
      <c r="B796" s="4"/>
      <c r="C796" s="4"/>
    </row>
    <row r="797" spans="1:3" ht="12.75" customHeight="1">
      <c r="A797" s="4"/>
      <c r="B797" s="4"/>
      <c r="C797" s="4"/>
    </row>
    <row r="798" spans="1:3" ht="12.75" customHeight="1">
      <c r="A798" s="4"/>
      <c r="B798" s="4"/>
      <c r="C798" s="4"/>
    </row>
    <row r="799" spans="1:3" ht="12.75" customHeight="1">
      <c r="A799" s="4"/>
      <c r="B799" s="4"/>
      <c r="C799" s="4"/>
    </row>
    <row r="800" spans="1:3" ht="12.75" customHeight="1">
      <c r="A800" s="4"/>
      <c r="B800" s="4"/>
      <c r="C800" s="4"/>
    </row>
    <row r="801" spans="1:3" ht="12.75" customHeight="1">
      <c r="A801" s="4"/>
      <c r="B801" s="4"/>
      <c r="C801" s="4"/>
    </row>
    <row r="802" spans="1:3" ht="12.75" customHeight="1">
      <c r="A802" s="4"/>
      <c r="B802" s="4"/>
      <c r="C802" s="4"/>
    </row>
    <row r="803" spans="1:3" ht="12.75" customHeight="1">
      <c r="A803" s="4"/>
      <c r="B803" s="4"/>
      <c r="C803" s="4"/>
    </row>
    <row r="804" spans="1:3" ht="12.75" customHeight="1">
      <c r="A804" s="4"/>
      <c r="B804" s="4"/>
      <c r="C804" s="4"/>
    </row>
    <row r="805" spans="1:3" ht="12.75" customHeight="1">
      <c r="A805" s="4"/>
      <c r="B805" s="4"/>
      <c r="C805" s="4"/>
    </row>
    <row r="806" spans="1:3" ht="12.75" customHeight="1">
      <c r="A806" s="4"/>
      <c r="B806" s="4"/>
      <c r="C806" s="4"/>
    </row>
    <row r="807" spans="1:3" ht="12.75" customHeight="1">
      <c r="A807" s="4"/>
      <c r="B807" s="4"/>
      <c r="C807" s="4"/>
    </row>
    <row r="808" spans="1:3" ht="12.75" customHeight="1">
      <c r="A808" s="4"/>
      <c r="B808" s="4"/>
      <c r="C808" s="4"/>
    </row>
    <row r="809" spans="1:3" ht="12.75" customHeight="1">
      <c r="A809" s="4"/>
      <c r="B809" s="4"/>
      <c r="C809" s="4"/>
    </row>
    <row r="810" spans="1:3" ht="12.75" customHeight="1">
      <c r="A810" s="4"/>
      <c r="B810" s="4"/>
      <c r="C810" s="4"/>
    </row>
    <row r="811" spans="1:3" ht="12.75" customHeight="1">
      <c r="A811" s="4"/>
      <c r="B811" s="4"/>
      <c r="C811" s="4"/>
    </row>
    <row r="812" spans="1:3" ht="12.75" customHeight="1">
      <c r="A812" s="4"/>
      <c r="B812" s="4"/>
      <c r="C812" s="4"/>
    </row>
    <row r="813" spans="1:3" ht="12.75" customHeight="1">
      <c r="A813" s="4"/>
      <c r="B813" s="4"/>
      <c r="C813" s="4"/>
    </row>
    <row r="814" spans="1:3" ht="12.75" customHeight="1">
      <c r="A814" s="4"/>
      <c r="B814" s="4"/>
      <c r="C814" s="4"/>
    </row>
    <row r="815" spans="1:3" ht="12.75" customHeight="1">
      <c r="A815" s="4"/>
      <c r="B815" s="4"/>
      <c r="C815" s="4"/>
    </row>
    <row r="816" spans="1:3" ht="12.75" customHeight="1">
      <c r="A816" s="4"/>
      <c r="B816" s="4"/>
      <c r="C816" s="4"/>
    </row>
    <row r="817" spans="1:3" ht="12.75" customHeight="1">
      <c r="A817" s="4"/>
      <c r="B817" s="4"/>
      <c r="C817" s="4"/>
    </row>
    <row r="818" spans="1:3" ht="12.75" customHeight="1">
      <c r="A818" s="4"/>
      <c r="B818" s="4"/>
      <c r="C818" s="4"/>
    </row>
    <row r="819" spans="1:3" ht="12.75" customHeight="1">
      <c r="A819" s="4"/>
      <c r="B819" s="4"/>
      <c r="C819" s="4"/>
    </row>
    <row r="820" spans="1:3" ht="12.75" customHeight="1">
      <c r="A820" s="4"/>
      <c r="B820" s="4"/>
      <c r="C820" s="4"/>
    </row>
    <row r="821" spans="1:3" ht="12.75" customHeight="1">
      <c r="A821" s="4"/>
      <c r="B821" s="4"/>
      <c r="C821" s="4"/>
    </row>
    <row r="822" spans="1:3" ht="12.75" customHeight="1">
      <c r="A822" s="4"/>
      <c r="B822" s="4"/>
      <c r="C822" s="4"/>
    </row>
    <row r="823" spans="1:3" ht="12.75" customHeight="1">
      <c r="A823" s="4"/>
      <c r="B823" s="4"/>
      <c r="C823" s="4"/>
    </row>
    <row r="824" spans="1:3" ht="12.75" customHeight="1">
      <c r="A824" s="4"/>
      <c r="B824" s="4"/>
      <c r="C824" s="4"/>
    </row>
    <row r="825" spans="1:3" ht="12.75" customHeight="1">
      <c r="A825" s="4"/>
      <c r="B825" s="4"/>
      <c r="C825" s="4"/>
    </row>
    <row r="826" spans="1:3" ht="12.75" customHeight="1">
      <c r="A826" s="4"/>
      <c r="B826" s="4"/>
      <c r="C826" s="4"/>
    </row>
    <row r="827" spans="1:3" ht="12.75" customHeight="1">
      <c r="A827" s="4"/>
      <c r="B827" s="4"/>
      <c r="C827" s="4"/>
    </row>
    <row r="828" spans="1:3" ht="12.75" customHeight="1">
      <c r="A828" s="4"/>
      <c r="B828" s="4"/>
      <c r="C828" s="4"/>
    </row>
    <row r="829" spans="1:3" ht="12.75" customHeight="1">
      <c r="A829" s="4"/>
      <c r="B829" s="4"/>
      <c r="C829" s="4"/>
    </row>
    <row r="830" spans="1:3" ht="12.75" customHeight="1">
      <c r="A830" s="4"/>
      <c r="B830" s="4"/>
      <c r="C830" s="4"/>
    </row>
    <row r="831" spans="1:3" ht="12.75" customHeight="1">
      <c r="A831" s="4"/>
      <c r="B831" s="4"/>
      <c r="C831" s="4"/>
    </row>
    <row r="832" spans="1:3" ht="12.75" customHeight="1">
      <c r="A832" s="4"/>
      <c r="B832" s="4"/>
      <c r="C832" s="4"/>
    </row>
    <row r="833" spans="1:3" ht="12.75" customHeight="1">
      <c r="A833" s="4"/>
      <c r="B833" s="4"/>
      <c r="C833" s="4"/>
    </row>
    <row r="834" spans="1:3" ht="12.75" customHeight="1">
      <c r="A834" s="4"/>
      <c r="B834" s="4"/>
      <c r="C834" s="4"/>
    </row>
    <row r="835" spans="1:3" ht="12.75" customHeight="1">
      <c r="A835" s="4"/>
      <c r="B835" s="4"/>
      <c r="C835" s="4"/>
    </row>
    <row r="836" spans="1:3" ht="12.75" customHeight="1">
      <c r="A836" s="4"/>
      <c r="B836" s="4"/>
      <c r="C836" s="4"/>
    </row>
    <row r="837" spans="1:3" ht="12.75" customHeight="1">
      <c r="A837" s="4"/>
      <c r="B837" s="4"/>
      <c r="C837" s="4"/>
    </row>
    <row r="838" spans="1:3" ht="12.75" customHeight="1">
      <c r="A838" s="4"/>
      <c r="B838" s="4"/>
      <c r="C838" s="4"/>
    </row>
    <row r="839" spans="1:3" ht="12.75" customHeight="1">
      <c r="A839" s="4"/>
      <c r="B839" s="4"/>
      <c r="C839" s="4"/>
    </row>
    <row r="840" spans="1:3" ht="12.75" customHeight="1">
      <c r="A840" s="4"/>
      <c r="B840" s="4"/>
      <c r="C840" s="4"/>
    </row>
    <row r="841" spans="1:3" ht="12.75" customHeight="1">
      <c r="A841" s="4"/>
      <c r="B841" s="4"/>
      <c r="C841" s="4"/>
    </row>
    <row r="842" spans="1:3" ht="12.75" customHeight="1">
      <c r="A842" s="4"/>
      <c r="B842" s="4"/>
      <c r="C842" s="4"/>
    </row>
    <row r="843" spans="1:3" ht="12.75" customHeight="1">
      <c r="A843" s="4"/>
      <c r="B843" s="4"/>
      <c r="C843" s="4"/>
    </row>
    <row r="844" spans="1:3" ht="12.75" customHeight="1">
      <c r="A844" s="4"/>
      <c r="B844" s="4"/>
      <c r="C844" s="4"/>
    </row>
    <row r="845" spans="1:3" ht="12.75" customHeight="1">
      <c r="A845" s="4"/>
      <c r="B845" s="4"/>
      <c r="C845" s="4"/>
    </row>
    <row r="846" spans="1:3" ht="12.75" customHeight="1">
      <c r="A846" s="4"/>
      <c r="B846" s="4"/>
      <c r="C846" s="4"/>
    </row>
    <row r="847" spans="1:3" ht="12.75" customHeight="1">
      <c r="A847" s="4"/>
      <c r="B847" s="4"/>
      <c r="C847" s="4"/>
    </row>
    <row r="848" spans="1:3" ht="12.75" customHeight="1">
      <c r="A848" s="4"/>
      <c r="B848" s="4"/>
      <c r="C848" s="4"/>
    </row>
    <row r="849" spans="1:3" ht="12.75" customHeight="1">
      <c r="A849" s="4"/>
      <c r="B849" s="4"/>
      <c r="C849" s="4"/>
    </row>
    <row r="850" spans="1:3" ht="12.75" customHeight="1">
      <c r="A850" s="4"/>
      <c r="B850" s="4"/>
      <c r="C850" s="4"/>
    </row>
    <row r="851" spans="1:3" ht="12.75" customHeight="1">
      <c r="A851" s="4"/>
      <c r="B851" s="4"/>
      <c r="C851" s="4"/>
    </row>
    <row r="852" spans="1:3" ht="12.75" customHeight="1">
      <c r="A852" s="4"/>
      <c r="B852" s="4"/>
      <c r="C852" s="4"/>
    </row>
    <row r="853" spans="1:3" ht="12.75" customHeight="1">
      <c r="A853" s="4"/>
      <c r="B853" s="4"/>
      <c r="C853" s="4"/>
    </row>
    <row r="854" spans="1:3" ht="12.75" customHeight="1">
      <c r="A854" s="4"/>
      <c r="B854" s="4"/>
      <c r="C854" s="4"/>
    </row>
    <row r="855" spans="1:3" ht="12.75" customHeight="1">
      <c r="A855" s="4"/>
      <c r="B855" s="4"/>
      <c r="C855" s="4"/>
    </row>
    <row r="856" spans="1:3" ht="12.75" customHeight="1">
      <c r="A856" s="4"/>
      <c r="B856" s="4"/>
      <c r="C856" s="4"/>
    </row>
    <row r="857" spans="1:3" ht="12.75" customHeight="1">
      <c r="A857" s="4"/>
      <c r="B857" s="4"/>
      <c r="C857" s="4"/>
    </row>
    <row r="858" spans="1:3" ht="12.75" customHeight="1">
      <c r="A858" s="4"/>
      <c r="B858" s="4"/>
      <c r="C858" s="4"/>
    </row>
    <row r="859" spans="1:3" ht="12.75" customHeight="1">
      <c r="A859" s="4"/>
      <c r="B859" s="4"/>
      <c r="C859" s="4"/>
    </row>
    <row r="860" spans="1:3" ht="12.75" customHeight="1">
      <c r="A860" s="4"/>
      <c r="B860" s="4"/>
      <c r="C860" s="4"/>
    </row>
    <row r="861" spans="1:3" ht="12.75" customHeight="1">
      <c r="A861" s="4"/>
      <c r="B861" s="4"/>
      <c r="C861" s="4"/>
    </row>
    <row r="862" spans="1:3" ht="12.75" customHeight="1">
      <c r="A862" s="4"/>
      <c r="B862" s="4"/>
      <c r="C862" s="4"/>
    </row>
    <row r="863" spans="1:3" ht="12.75" customHeight="1">
      <c r="A863" s="4"/>
      <c r="B863" s="4"/>
      <c r="C863" s="4"/>
    </row>
    <row r="864" spans="1:3" ht="12.75" customHeight="1">
      <c r="A864" s="4"/>
      <c r="B864" s="4"/>
      <c r="C864" s="4"/>
    </row>
    <row r="865" spans="1:3" ht="12.75" customHeight="1">
      <c r="A865" s="4"/>
      <c r="B865" s="4"/>
      <c r="C865" s="4"/>
    </row>
    <row r="866" spans="1:3" ht="12.75" customHeight="1">
      <c r="A866" s="4"/>
      <c r="B866" s="4"/>
      <c r="C866" s="4"/>
    </row>
    <row r="867" spans="1:3" ht="12.75" customHeight="1">
      <c r="A867" s="4"/>
      <c r="B867" s="4"/>
      <c r="C867" s="4"/>
    </row>
    <row r="868" spans="1:3" ht="12.75" customHeight="1">
      <c r="A868" s="4"/>
      <c r="B868" s="4"/>
      <c r="C868" s="4"/>
    </row>
    <row r="869" spans="1:3" ht="12.75" customHeight="1">
      <c r="A869" s="4"/>
      <c r="B869" s="4"/>
      <c r="C869" s="4"/>
    </row>
    <row r="870" spans="1:3" ht="12.75" customHeight="1">
      <c r="A870" s="4"/>
      <c r="B870" s="4"/>
      <c r="C870" s="4"/>
    </row>
    <row r="871" spans="1:3" ht="12.75" customHeight="1">
      <c r="A871" s="4"/>
      <c r="B871" s="4"/>
      <c r="C871" s="4"/>
    </row>
    <row r="872" spans="1:3" ht="12.75" customHeight="1">
      <c r="A872" s="4"/>
      <c r="B872" s="4"/>
      <c r="C872" s="4"/>
    </row>
    <row r="873" spans="1:3" ht="12.75" customHeight="1">
      <c r="A873" s="4"/>
      <c r="B873" s="4"/>
      <c r="C873" s="4"/>
    </row>
    <row r="874" spans="1:3" ht="12.75" customHeight="1">
      <c r="A874" s="4"/>
      <c r="B874" s="4"/>
      <c r="C874" s="4"/>
    </row>
    <row r="875" spans="1:3" ht="12.75" customHeight="1">
      <c r="A875" s="4"/>
      <c r="B875" s="4"/>
      <c r="C875" s="4"/>
    </row>
    <row r="876" spans="1:3" ht="12.75" customHeight="1">
      <c r="A876" s="4"/>
      <c r="B876" s="4"/>
      <c r="C876" s="4"/>
    </row>
    <row r="877" spans="1:3" ht="12.75" customHeight="1">
      <c r="A877" s="4"/>
      <c r="B877" s="4"/>
      <c r="C877" s="4"/>
    </row>
    <row r="878" spans="1:3" ht="12.75" customHeight="1">
      <c r="A878" s="4"/>
      <c r="B878" s="4"/>
      <c r="C878" s="4"/>
    </row>
    <row r="879" spans="1:3" ht="12.75" customHeight="1">
      <c r="A879" s="4"/>
      <c r="B879" s="4"/>
      <c r="C879" s="4"/>
    </row>
    <row r="880" spans="1:3" ht="12.75" customHeight="1">
      <c r="A880" s="4"/>
      <c r="B880" s="4"/>
      <c r="C880" s="4"/>
    </row>
    <row r="881" spans="1:3" ht="12.75" customHeight="1">
      <c r="A881" s="4"/>
      <c r="B881" s="4"/>
      <c r="C881" s="4"/>
    </row>
    <row r="882" spans="1:3" ht="12.75" customHeight="1">
      <c r="A882" s="4"/>
      <c r="B882" s="4"/>
      <c r="C882" s="4"/>
    </row>
    <row r="883" spans="1:3" ht="12.75" customHeight="1">
      <c r="A883" s="4"/>
      <c r="B883" s="4"/>
      <c r="C883" s="4"/>
    </row>
    <row r="884" spans="1:3" ht="12.75" customHeight="1">
      <c r="A884" s="4"/>
      <c r="B884" s="4"/>
      <c r="C884" s="4"/>
    </row>
    <row r="885" spans="1:3" ht="12.75" customHeight="1">
      <c r="A885" s="4"/>
      <c r="B885" s="4"/>
      <c r="C885" s="4"/>
    </row>
    <row r="886" spans="1:3" ht="12.75" customHeight="1">
      <c r="A886" s="4"/>
      <c r="B886" s="4"/>
      <c r="C886" s="4"/>
    </row>
    <row r="887" spans="1:3" ht="12.75" customHeight="1">
      <c r="A887" s="4"/>
      <c r="B887" s="4"/>
      <c r="C887" s="4"/>
    </row>
    <row r="888" spans="1:3" ht="12.75" customHeight="1">
      <c r="A888" s="4"/>
      <c r="B888" s="4"/>
      <c r="C888" s="4"/>
    </row>
    <row r="889" spans="1:3" ht="12.75" customHeight="1">
      <c r="A889" s="4"/>
      <c r="B889" s="4"/>
      <c r="C889" s="4"/>
    </row>
    <row r="890" spans="1:3" ht="12.75" customHeight="1">
      <c r="A890" s="4"/>
      <c r="B890" s="4"/>
      <c r="C890" s="4"/>
    </row>
    <row r="891" spans="1:3" ht="12.75" customHeight="1">
      <c r="A891" s="4"/>
      <c r="B891" s="4"/>
      <c r="C891" s="4"/>
    </row>
    <row r="892" spans="1:3" ht="12.75" customHeight="1">
      <c r="A892" s="4"/>
      <c r="B892" s="4"/>
      <c r="C892" s="4"/>
    </row>
    <row r="893" spans="1:3" ht="12.75" customHeight="1">
      <c r="A893" s="4"/>
      <c r="B893" s="4"/>
      <c r="C893" s="4"/>
    </row>
    <row r="894" spans="1:3" ht="12.75" customHeight="1">
      <c r="A894" s="4"/>
      <c r="B894" s="4"/>
      <c r="C894" s="4"/>
    </row>
    <row r="895" spans="1:3" ht="12.75" customHeight="1">
      <c r="A895" s="4"/>
      <c r="B895" s="4"/>
      <c r="C895" s="4"/>
    </row>
    <row r="896" spans="1:3" ht="12.75" customHeight="1">
      <c r="A896" s="4"/>
      <c r="B896" s="4"/>
      <c r="C896" s="4"/>
    </row>
    <row r="897" spans="1:3" ht="12.75" customHeight="1">
      <c r="A897" s="4"/>
      <c r="B897" s="4"/>
      <c r="C897" s="4"/>
    </row>
    <row r="898" spans="1:3" ht="12.75" customHeight="1">
      <c r="A898" s="4"/>
      <c r="B898" s="4"/>
      <c r="C898" s="4"/>
    </row>
    <row r="899" spans="1:3" ht="12.75" customHeight="1">
      <c r="A899" s="4"/>
      <c r="B899" s="4"/>
      <c r="C899" s="4"/>
    </row>
    <row r="900" spans="1:3" ht="12.75" customHeight="1">
      <c r="A900" s="4"/>
      <c r="B900" s="4"/>
      <c r="C900" s="4"/>
    </row>
    <row r="901" spans="1:3" ht="12.75" customHeight="1">
      <c r="A901" s="4"/>
      <c r="B901" s="4"/>
      <c r="C901" s="4"/>
    </row>
    <row r="902" spans="1:3" ht="12.75" customHeight="1">
      <c r="A902" s="4"/>
      <c r="B902" s="4"/>
      <c r="C902" s="4"/>
    </row>
    <row r="903" spans="1:3" ht="12.75" customHeight="1">
      <c r="A903" s="4"/>
      <c r="B903" s="4"/>
      <c r="C903" s="4"/>
    </row>
    <row r="904" spans="1:3" ht="12.75" customHeight="1">
      <c r="A904" s="4"/>
      <c r="B904" s="4"/>
      <c r="C904" s="4"/>
    </row>
    <row r="905" spans="1:3" ht="12.75" customHeight="1">
      <c r="A905" s="4"/>
      <c r="B905" s="4"/>
      <c r="C905" s="4"/>
    </row>
    <row r="906" spans="1:3" ht="12.75" customHeight="1">
      <c r="A906" s="4"/>
      <c r="B906" s="4"/>
      <c r="C906" s="4"/>
    </row>
    <row r="907" spans="1:3" ht="12.75" customHeight="1">
      <c r="A907" s="4"/>
      <c r="B907" s="4"/>
      <c r="C907" s="4"/>
    </row>
    <row r="908" spans="1:3" ht="12.75" customHeight="1">
      <c r="A908" s="4"/>
      <c r="B908" s="4"/>
      <c r="C908" s="4"/>
    </row>
    <row r="909" spans="1:3" ht="12.75" customHeight="1">
      <c r="A909" s="4"/>
      <c r="B909" s="4"/>
      <c r="C909" s="4"/>
    </row>
    <row r="910" spans="1:3" ht="12.75" customHeight="1">
      <c r="A910" s="4"/>
      <c r="B910" s="4"/>
      <c r="C910" s="4"/>
    </row>
    <row r="911" spans="1:3" ht="12.75" customHeight="1">
      <c r="A911" s="4"/>
      <c r="B911" s="4"/>
      <c r="C911" s="4"/>
    </row>
    <row r="912" spans="1:3" ht="12.75" customHeight="1">
      <c r="A912" s="4"/>
      <c r="B912" s="4"/>
      <c r="C912" s="4"/>
    </row>
    <row r="913" spans="1:3" ht="12.75" customHeight="1">
      <c r="A913" s="4"/>
      <c r="B913" s="4"/>
      <c r="C913" s="4"/>
    </row>
    <row r="914" spans="1:3" ht="12.75" customHeight="1">
      <c r="A914" s="4"/>
      <c r="B914" s="4"/>
      <c r="C914" s="4"/>
    </row>
    <row r="915" spans="1:3" ht="12.75" customHeight="1">
      <c r="A915" s="4"/>
      <c r="B915" s="4"/>
      <c r="C915" s="4"/>
    </row>
    <row r="916" spans="1:3" ht="12.75" customHeight="1">
      <c r="A916" s="4"/>
      <c r="B916" s="4"/>
      <c r="C916" s="4"/>
    </row>
    <row r="917" spans="1:3" ht="12.75" customHeight="1">
      <c r="A917" s="4"/>
      <c r="B917" s="4"/>
      <c r="C917" s="4"/>
    </row>
    <row r="918" spans="1:3" ht="12.75" customHeight="1">
      <c r="A918" s="4"/>
      <c r="B918" s="4"/>
      <c r="C918" s="4"/>
    </row>
    <row r="919" spans="1:3" ht="12.75" customHeight="1">
      <c r="A919" s="4"/>
      <c r="B919" s="4"/>
      <c r="C919" s="4"/>
    </row>
    <row r="920" spans="1:3" ht="12.75" customHeight="1">
      <c r="A920" s="4"/>
      <c r="B920" s="4"/>
      <c r="C920" s="4"/>
    </row>
    <row r="921" spans="1:3" ht="12.75" customHeight="1">
      <c r="A921" s="4"/>
      <c r="B921" s="4"/>
      <c r="C921" s="4"/>
    </row>
    <row r="922" spans="1:3" ht="12.75" customHeight="1">
      <c r="A922" s="4"/>
      <c r="B922" s="4"/>
      <c r="C922" s="4"/>
    </row>
    <row r="923" spans="1:3" ht="12.75" customHeight="1">
      <c r="A923" s="4"/>
      <c r="B923" s="4"/>
      <c r="C923" s="4"/>
    </row>
    <row r="924" spans="1:3" ht="12.75" customHeight="1">
      <c r="A924" s="4"/>
      <c r="B924" s="4"/>
      <c r="C924" s="4"/>
    </row>
    <row r="925" spans="1:3" ht="12.75" customHeight="1">
      <c r="A925" s="4"/>
      <c r="B925" s="4"/>
      <c r="C925" s="4"/>
    </row>
    <row r="926" spans="1:3" ht="12.75" customHeight="1">
      <c r="A926" s="4"/>
      <c r="B926" s="4"/>
      <c r="C926" s="4"/>
    </row>
    <row r="927" spans="1:3" ht="12.75" customHeight="1">
      <c r="A927" s="4"/>
      <c r="B927" s="4"/>
      <c r="C927" s="4"/>
    </row>
    <row r="928" spans="1:3" ht="12.75" customHeight="1">
      <c r="A928" s="4"/>
      <c r="B928" s="4"/>
      <c r="C928" s="4"/>
    </row>
    <row r="929" spans="1:3" ht="12.75" customHeight="1">
      <c r="A929" s="4"/>
      <c r="B929" s="4"/>
      <c r="C929" s="4"/>
    </row>
    <row r="930" spans="1:3" ht="12.75" customHeight="1">
      <c r="A930" s="4"/>
      <c r="B930" s="4"/>
      <c r="C930" s="4"/>
    </row>
    <row r="931" spans="1:3" ht="12.75" customHeight="1">
      <c r="A931" s="4"/>
      <c r="B931" s="4"/>
      <c r="C931" s="4"/>
    </row>
    <row r="932" spans="1:3" ht="12.75" customHeight="1">
      <c r="A932" s="4"/>
      <c r="B932" s="4"/>
      <c r="C932" s="4"/>
    </row>
    <row r="933" spans="1:3" ht="12.75" customHeight="1">
      <c r="A933" s="4"/>
      <c r="B933" s="4"/>
      <c r="C933" s="4"/>
    </row>
    <row r="934" spans="1:3" ht="12.75" customHeight="1">
      <c r="A934" s="4"/>
      <c r="B934" s="4"/>
      <c r="C934" s="4"/>
    </row>
    <row r="935" spans="1:3" ht="12.75" customHeight="1">
      <c r="A935" s="4"/>
      <c r="B935" s="4"/>
      <c r="C935" s="4"/>
    </row>
    <row r="936" spans="1:3" ht="12.75" customHeight="1">
      <c r="A936" s="4"/>
      <c r="B936" s="4"/>
      <c r="C936" s="4"/>
    </row>
    <row r="937" spans="1:3" ht="12.75" customHeight="1">
      <c r="A937" s="4"/>
      <c r="B937" s="4"/>
      <c r="C937" s="4"/>
    </row>
    <row r="938" spans="1:3" ht="12.75" customHeight="1">
      <c r="A938" s="4"/>
      <c r="B938" s="4"/>
      <c r="C938" s="4"/>
    </row>
    <row r="939" spans="1:3" ht="12.75" customHeight="1">
      <c r="A939" s="4"/>
      <c r="B939" s="4"/>
      <c r="C939" s="4"/>
    </row>
    <row r="940" spans="1:3" ht="12.75" customHeight="1">
      <c r="A940" s="4"/>
      <c r="B940" s="4"/>
      <c r="C940" s="4"/>
    </row>
    <row r="941" spans="1:3" ht="12.75" customHeight="1">
      <c r="A941" s="4"/>
      <c r="B941" s="4"/>
      <c r="C941" s="4"/>
    </row>
    <row r="942" spans="1:3" ht="12.75" customHeight="1">
      <c r="A942" s="4"/>
      <c r="B942" s="4"/>
      <c r="C942" s="4"/>
    </row>
    <row r="943" spans="1:3" ht="12.75" customHeight="1">
      <c r="A943" s="4"/>
      <c r="B943" s="4"/>
      <c r="C943" s="4"/>
    </row>
    <row r="944" spans="1:3" ht="12.75" customHeight="1">
      <c r="A944" s="4"/>
      <c r="B944" s="4"/>
      <c r="C944" s="4"/>
    </row>
    <row r="945" spans="1:3" ht="12.75" customHeight="1">
      <c r="A945" s="4"/>
      <c r="B945" s="4"/>
      <c r="C945" s="4"/>
    </row>
    <row r="946" spans="1:3" ht="12.75" customHeight="1">
      <c r="A946" s="4"/>
      <c r="B946" s="4"/>
      <c r="C946" s="4"/>
    </row>
    <row r="947" spans="1:3" ht="12.75" customHeight="1">
      <c r="A947" s="4"/>
      <c r="B947" s="4"/>
      <c r="C947" s="4"/>
    </row>
    <row r="948" spans="1:3" ht="12.75" customHeight="1">
      <c r="A948" s="4"/>
      <c r="B948" s="4"/>
      <c r="C948" s="4"/>
    </row>
    <row r="949" spans="1:3" ht="12.75" customHeight="1">
      <c r="A949" s="4"/>
      <c r="B949" s="4"/>
      <c r="C949" s="4"/>
    </row>
    <row r="950" spans="1:3" ht="12.75" customHeight="1">
      <c r="A950" s="4"/>
      <c r="B950" s="4"/>
      <c r="C950" s="4"/>
    </row>
    <row r="951" spans="1:3" ht="12.75" customHeight="1">
      <c r="A951" s="4"/>
      <c r="B951" s="4"/>
      <c r="C951" s="4"/>
    </row>
    <row r="952" spans="1:3" ht="12.75" customHeight="1">
      <c r="A952" s="4"/>
      <c r="B952" s="4"/>
      <c r="C952" s="4"/>
    </row>
    <row r="953" spans="1:3" ht="12.75" customHeight="1">
      <c r="A953" s="4"/>
      <c r="B953" s="4"/>
      <c r="C953" s="4"/>
    </row>
    <row r="954" spans="1:3" ht="12.75" customHeight="1">
      <c r="A954" s="4"/>
      <c r="B954" s="4"/>
      <c r="C954" s="4"/>
    </row>
    <row r="955" spans="1:3" ht="12.75" customHeight="1">
      <c r="A955" s="4"/>
      <c r="B955" s="4"/>
      <c r="C955" s="4"/>
    </row>
    <row r="956" spans="1:3" ht="12.75" customHeight="1">
      <c r="A956" s="4"/>
      <c r="B956" s="4"/>
      <c r="C956" s="4"/>
    </row>
    <row r="957" spans="1:3" ht="12.75" customHeight="1">
      <c r="A957" s="4"/>
      <c r="B957" s="4"/>
      <c r="C957" s="4"/>
    </row>
    <row r="958" spans="1:3" ht="12.75" customHeight="1">
      <c r="A958" s="4"/>
      <c r="B958" s="4"/>
      <c r="C958" s="4"/>
    </row>
    <row r="959" spans="1:3" ht="12.75" customHeight="1">
      <c r="A959" s="4"/>
      <c r="B959" s="4"/>
      <c r="C959" s="4"/>
    </row>
    <row r="960" spans="1:3" ht="12.75" customHeight="1">
      <c r="A960" s="4"/>
      <c r="B960" s="4"/>
      <c r="C960" s="4"/>
    </row>
    <row r="961" spans="1:3" ht="12.75" customHeight="1">
      <c r="A961" s="4"/>
      <c r="B961" s="4"/>
      <c r="C961" s="4"/>
    </row>
    <row r="962" spans="1:3" ht="12.75" customHeight="1">
      <c r="A962" s="4"/>
      <c r="B962" s="4"/>
      <c r="C962" s="4"/>
    </row>
    <row r="963" spans="1:3" ht="12.75" customHeight="1">
      <c r="A963" s="4"/>
      <c r="B963" s="4"/>
      <c r="C963" s="4"/>
    </row>
    <row r="964" spans="1:3" ht="12.75" customHeight="1">
      <c r="A964" s="4"/>
      <c r="B964" s="4"/>
      <c r="C964" s="4"/>
    </row>
    <row r="965" spans="1:3" ht="12.75" customHeight="1">
      <c r="A965" s="4"/>
      <c r="B965" s="4"/>
      <c r="C965" s="4"/>
    </row>
    <row r="966" spans="1:3" ht="12.75" customHeight="1">
      <c r="A966" s="4"/>
      <c r="B966" s="4"/>
      <c r="C966" s="4"/>
    </row>
    <row r="967" spans="1:3" ht="12.75" customHeight="1">
      <c r="A967" s="4"/>
      <c r="B967" s="4"/>
      <c r="C967" s="4"/>
    </row>
    <row r="968" spans="1:3" ht="12.75" customHeight="1">
      <c r="A968" s="4"/>
      <c r="B968" s="4"/>
      <c r="C968" s="4"/>
    </row>
    <row r="969" spans="1:3" ht="12.75" customHeight="1">
      <c r="A969" s="4"/>
      <c r="B969" s="4"/>
      <c r="C969" s="4"/>
    </row>
    <row r="970" spans="1:3" ht="12.75" customHeight="1">
      <c r="A970" s="4"/>
      <c r="B970" s="4"/>
      <c r="C970" s="4"/>
    </row>
    <row r="971" spans="1:3" ht="12.75" customHeight="1">
      <c r="A971" s="4"/>
      <c r="B971" s="4"/>
      <c r="C971" s="4"/>
    </row>
    <row r="972" spans="1:3" ht="12.75" customHeight="1">
      <c r="A972" s="4"/>
      <c r="B972" s="4"/>
      <c r="C972" s="4"/>
    </row>
    <row r="973" spans="1:3" ht="12.75" customHeight="1">
      <c r="A973" s="4"/>
      <c r="B973" s="4"/>
      <c r="C973" s="4"/>
    </row>
    <row r="974" spans="1:3" ht="12.75" customHeight="1">
      <c r="A974" s="4"/>
      <c r="B974" s="4"/>
      <c r="C974" s="4"/>
    </row>
    <row r="975" spans="1:3" ht="12.75" customHeight="1">
      <c r="A975" s="4"/>
      <c r="B975" s="4"/>
      <c r="C975" s="4"/>
    </row>
    <row r="976" spans="1:3" ht="12.75" customHeight="1">
      <c r="A976" s="4"/>
      <c r="B976" s="4"/>
      <c r="C976" s="4"/>
    </row>
    <row r="977" spans="1:3" ht="12.75" customHeight="1">
      <c r="A977" s="4"/>
      <c r="B977" s="4"/>
      <c r="C977" s="4"/>
    </row>
    <row r="978" spans="1:3" ht="12.75" customHeight="1">
      <c r="A978" s="4"/>
      <c r="B978" s="4"/>
      <c r="C978" s="4"/>
    </row>
    <row r="979" spans="1:3" ht="12.75" customHeight="1">
      <c r="A979" s="4"/>
      <c r="B979" s="4"/>
      <c r="C979" s="4"/>
    </row>
    <row r="980" spans="1:3" ht="12.75" customHeight="1">
      <c r="A980" s="4"/>
      <c r="B980" s="4"/>
      <c r="C980" s="4"/>
    </row>
    <row r="981" spans="1:3" ht="12.75" customHeight="1">
      <c r="A981" s="4"/>
      <c r="B981" s="4"/>
      <c r="C981" s="4"/>
    </row>
    <row r="982" spans="1:3" ht="12.75" customHeight="1">
      <c r="A982" s="4"/>
      <c r="B982" s="4"/>
      <c r="C982" s="4"/>
    </row>
    <row r="983" spans="1:3" ht="12.75" customHeight="1">
      <c r="A983" s="4"/>
      <c r="B983" s="4"/>
      <c r="C983" s="4"/>
    </row>
    <row r="984" spans="1:3" ht="12.75" customHeight="1">
      <c r="A984" s="4"/>
      <c r="B984" s="4"/>
      <c r="C984" s="4"/>
    </row>
    <row r="985" spans="1:3" ht="12.75" customHeight="1">
      <c r="A985" s="4"/>
      <c r="B985" s="4"/>
      <c r="C985" s="4"/>
    </row>
    <row r="986" spans="1:3" ht="12.75" customHeight="1">
      <c r="A986" s="4"/>
      <c r="B986" s="4"/>
      <c r="C986" s="4"/>
    </row>
    <row r="987" spans="1:3" ht="12.75" customHeight="1">
      <c r="A987" s="4"/>
      <c r="B987" s="4"/>
      <c r="C987" s="4"/>
    </row>
    <row r="988" spans="1:3" ht="12.75" customHeight="1">
      <c r="A988" s="4"/>
      <c r="B988" s="4"/>
      <c r="C988" s="4"/>
    </row>
    <row r="989" spans="1:3" ht="12.75" customHeight="1">
      <c r="A989" s="4"/>
      <c r="B989" s="4"/>
      <c r="C989" s="4"/>
    </row>
    <row r="990" spans="1:3" ht="12.75" customHeight="1">
      <c r="A990" s="4"/>
      <c r="B990" s="4"/>
      <c r="C990" s="4"/>
    </row>
    <row r="991" spans="1:3" ht="12.75" customHeight="1">
      <c r="A991" s="4"/>
      <c r="B991" s="4"/>
      <c r="C991" s="4"/>
    </row>
    <row r="992" spans="1:3" ht="12.75" customHeight="1">
      <c r="A992" s="4"/>
      <c r="B992" s="4"/>
      <c r="C992" s="4"/>
    </row>
    <row r="993" spans="1:3" ht="12.75" customHeight="1">
      <c r="A993" s="4"/>
      <c r="B993" s="4"/>
      <c r="C993" s="4"/>
    </row>
    <row r="994" spans="1:3" ht="12.75" customHeight="1">
      <c r="A994" s="4"/>
      <c r="B994" s="4"/>
      <c r="C994" s="4"/>
    </row>
    <row r="995" spans="1:3" ht="12.75" customHeight="1">
      <c r="A995" s="4"/>
      <c r="B995" s="4"/>
      <c r="C995" s="4"/>
    </row>
    <row r="996" spans="1:3" ht="12.75" customHeight="1">
      <c r="A996" s="4"/>
      <c r="B996" s="4"/>
      <c r="C996" s="4"/>
    </row>
    <row r="997" spans="1:3" ht="12.75" customHeight="1">
      <c r="A997" s="4"/>
      <c r="B997" s="4"/>
      <c r="C997" s="4"/>
    </row>
    <row r="998" spans="1:3" ht="12.75" customHeight="1">
      <c r="A998" s="4"/>
      <c r="B998" s="4"/>
      <c r="C998" s="4"/>
    </row>
    <row r="999" spans="1:3" ht="12.75" customHeight="1">
      <c r="A999" s="4"/>
      <c r="B999" s="4"/>
      <c r="C999" s="4"/>
    </row>
    <row r="1000" spans="1:3" ht="12.75" customHeight="1">
      <c r="A1000" s="4"/>
      <c r="B1000" s="4"/>
      <c r="C1000" s="4"/>
    </row>
    <row r="1001" spans="1:3" ht="12.75" customHeight="1">
      <c r="A1001" s="4"/>
      <c r="B1001" s="4"/>
      <c r="C1001" s="4"/>
    </row>
    <row r="1002" spans="1:3" ht="12.75" customHeight="1">
      <c r="A1002" s="4"/>
      <c r="B1002" s="4"/>
      <c r="C1002" s="4"/>
    </row>
    <row r="1003" spans="1:3" ht="12.75" customHeight="1">
      <c r="A1003" s="4"/>
      <c r="B1003" s="4"/>
      <c r="C1003" s="4"/>
    </row>
    <row r="1004" spans="1:3" ht="12.75" customHeight="1">
      <c r="A1004" s="4"/>
      <c r="B1004" s="4"/>
      <c r="C1004" s="4"/>
    </row>
    <row r="1005" spans="1:3" ht="12.75" customHeight="1">
      <c r="A1005" s="4"/>
      <c r="B1005" s="4"/>
      <c r="C1005" s="4"/>
    </row>
    <row r="1006" spans="1:3" ht="12.75" customHeight="1">
      <c r="A1006" s="4"/>
      <c r="B1006" s="4"/>
      <c r="C1006" s="4"/>
    </row>
    <row r="1007" spans="1:3" ht="12.75" customHeight="1">
      <c r="A1007" s="4"/>
      <c r="B1007" s="4"/>
      <c r="C1007" s="4"/>
    </row>
    <row r="1008" spans="1:3" ht="12.75" customHeight="1">
      <c r="A1008" s="4"/>
      <c r="B1008" s="4"/>
      <c r="C1008" s="4"/>
    </row>
    <row r="1009" spans="1:3" ht="12.75" customHeight="1">
      <c r="A1009" s="4"/>
      <c r="B1009" s="4"/>
      <c r="C1009" s="4"/>
    </row>
    <row r="1010" spans="1:3" ht="12.75" customHeight="1">
      <c r="A1010" s="4"/>
      <c r="B1010" s="4"/>
      <c r="C1010" s="4"/>
    </row>
    <row r="1011" spans="1:3" ht="12.75" customHeight="1">
      <c r="A1011" s="4"/>
      <c r="B1011" s="4"/>
      <c r="C1011" s="4"/>
    </row>
    <row r="1012" spans="1:3" ht="12.75" customHeight="1">
      <c r="A1012" s="4"/>
      <c r="B1012" s="4"/>
      <c r="C1012" s="4"/>
    </row>
    <row r="1013" spans="1:3" ht="12.75" customHeight="1">
      <c r="A1013" s="4"/>
      <c r="B1013" s="4"/>
      <c r="C1013" s="4"/>
    </row>
    <row r="1014" spans="1:3" ht="12.75" customHeight="1">
      <c r="A1014" s="4"/>
      <c r="B1014" s="4"/>
      <c r="C1014" s="4"/>
    </row>
    <row r="1015" spans="1:3" ht="12.75" customHeight="1">
      <c r="A1015" s="4"/>
      <c r="B1015" s="4"/>
      <c r="C1015" s="4"/>
    </row>
    <row r="1016" spans="1:3" ht="12.75" customHeight="1">
      <c r="A1016" s="4"/>
      <c r="B1016" s="4"/>
      <c r="C1016" s="4"/>
    </row>
    <row r="1017" spans="1:3" ht="12.75" customHeight="1">
      <c r="A1017" s="4"/>
      <c r="B1017" s="4"/>
      <c r="C1017" s="4"/>
    </row>
    <row r="1018" spans="1:3" ht="12.75" customHeight="1">
      <c r="A1018" s="4"/>
      <c r="B1018" s="4"/>
      <c r="C1018" s="4"/>
    </row>
    <row r="1019" spans="1:3" ht="12.75" customHeight="1">
      <c r="A1019" s="4"/>
      <c r="B1019" s="4"/>
      <c r="C1019" s="4"/>
    </row>
    <row r="1020" spans="1:3" ht="12.75" customHeight="1">
      <c r="A1020" s="4"/>
      <c r="B1020" s="4"/>
      <c r="C1020" s="4"/>
    </row>
    <row r="1021" spans="1:3" ht="12.75" customHeight="1">
      <c r="A1021" s="4"/>
      <c r="B1021" s="4"/>
      <c r="C1021" s="4"/>
    </row>
    <row r="1022" spans="1:3" ht="12.75" customHeight="1">
      <c r="A1022" s="4"/>
      <c r="B1022" s="4"/>
      <c r="C1022" s="4"/>
    </row>
    <row r="1023" spans="1:3" ht="12.75" customHeight="1">
      <c r="A1023" s="4"/>
      <c r="B1023" s="4"/>
      <c r="C1023" s="4"/>
    </row>
    <row r="1024" spans="1:3" ht="12.75" customHeight="1">
      <c r="A1024" s="4"/>
      <c r="B1024" s="4"/>
      <c r="C1024" s="4"/>
    </row>
    <row r="1025" spans="1:3" ht="12.75" customHeight="1">
      <c r="A1025" s="4"/>
      <c r="B1025" s="4"/>
      <c r="C1025" s="4"/>
    </row>
    <row r="1026" spans="1:3" ht="12.75" customHeight="1">
      <c r="A1026" s="4"/>
      <c r="B1026" s="4"/>
      <c r="C1026" s="4"/>
    </row>
    <row r="1027" spans="1:3" ht="12.75" customHeight="1">
      <c r="A1027" s="4"/>
      <c r="B1027" s="4"/>
      <c r="C1027" s="4"/>
    </row>
    <row r="1028" spans="1:3" ht="12.75" customHeight="1">
      <c r="A1028" s="4"/>
      <c r="B1028" s="4"/>
      <c r="C1028" s="4"/>
    </row>
    <row r="1029" spans="1:3" ht="12.75" customHeight="1">
      <c r="A1029" s="4"/>
      <c r="B1029" s="4"/>
      <c r="C1029" s="4"/>
    </row>
    <row r="1030" spans="1:3" ht="12.75" customHeight="1">
      <c r="A1030" s="4"/>
      <c r="B1030" s="4"/>
      <c r="C1030" s="4"/>
    </row>
    <row r="1031" spans="1:3" ht="12.75" customHeight="1">
      <c r="A1031" s="4"/>
      <c r="B1031" s="4"/>
      <c r="C1031" s="4"/>
    </row>
    <row r="1032" spans="1:3" ht="12.75" customHeight="1">
      <c r="A1032" s="4"/>
      <c r="B1032" s="4"/>
      <c r="C1032" s="4"/>
    </row>
    <row r="1033" spans="1:3" ht="12.75" customHeight="1">
      <c r="A1033" s="4"/>
      <c r="B1033" s="4"/>
      <c r="C1033" s="4"/>
    </row>
    <row r="1034" spans="1:3" ht="12.75" customHeight="1">
      <c r="A1034" s="4"/>
      <c r="B1034" s="4"/>
      <c r="C1034" s="4"/>
    </row>
    <row r="1035" spans="1:3" ht="12.75" customHeight="1">
      <c r="A1035" s="4"/>
      <c r="B1035" s="4"/>
      <c r="C1035" s="4"/>
    </row>
    <row r="1036" spans="1:3" ht="12.75" customHeight="1">
      <c r="A1036" s="4"/>
      <c r="B1036" s="4"/>
      <c r="C1036" s="4"/>
    </row>
    <row r="1037" spans="1:3" ht="12.75" customHeight="1">
      <c r="A1037" s="4"/>
      <c r="B1037" s="4"/>
      <c r="C1037" s="4"/>
    </row>
    <row r="1038" spans="1:3" ht="12.75" customHeight="1">
      <c r="A1038" s="4"/>
      <c r="B1038" s="4"/>
      <c r="C1038" s="4"/>
    </row>
    <row r="1039" spans="1:3" ht="12.75" customHeight="1">
      <c r="A1039" s="4"/>
      <c r="B1039" s="4"/>
      <c r="C1039" s="4"/>
    </row>
    <row r="1040" spans="1:3" ht="12.75" customHeight="1">
      <c r="A1040" s="4"/>
      <c r="B1040" s="4"/>
      <c r="C1040" s="4"/>
    </row>
    <row r="1041" spans="1:3" ht="12.75" customHeight="1">
      <c r="A1041" s="4"/>
      <c r="B1041" s="4"/>
      <c r="C1041" s="4"/>
    </row>
    <row r="1042" spans="1:3" ht="12.75" customHeight="1">
      <c r="A1042" s="4"/>
      <c r="B1042" s="4"/>
      <c r="C1042" s="4"/>
    </row>
    <row r="1043" spans="1:3" ht="12.75" customHeight="1">
      <c r="A1043" s="4"/>
      <c r="B1043" s="4"/>
      <c r="C1043" s="4"/>
    </row>
    <row r="1044" spans="1:3" ht="12.75" customHeight="1">
      <c r="A1044" s="4"/>
      <c r="B1044" s="4"/>
      <c r="C1044" s="4"/>
    </row>
    <row r="1045" spans="1:3" ht="12.75" customHeight="1">
      <c r="A1045" s="4"/>
      <c r="B1045" s="4"/>
      <c r="C1045" s="4"/>
    </row>
    <row r="1046" spans="1:3" ht="12.75" customHeight="1">
      <c r="A1046" s="4"/>
      <c r="B1046" s="4"/>
      <c r="C1046" s="4"/>
    </row>
    <row r="1047" spans="1:3" ht="12.75" customHeight="1">
      <c r="A1047" s="4"/>
      <c r="B1047" s="4"/>
      <c r="C1047" s="4"/>
    </row>
    <row r="1048" spans="1:3" ht="12.75" customHeight="1">
      <c r="A1048" s="4"/>
      <c r="B1048" s="4"/>
      <c r="C1048" s="4"/>
    </row>
    <row r="1049" spans="1:3" ht="12.75" customHeight="1">
      <c r="A1049" s="4"/>
      <c r="B1049" s="4"/>
      <c r="C1049" s="4"/>
    </row>
    <row r="1050" spans="1:3" ht="12.75" customHeight="1">
      <c r="A1050" s="4"/>
      <c r="B1050" s="4"/>
      <c r="C1050" s="4"/>
    </row>
    <row r="1051" spans="1:3" ht="12.75" customHeight="1">
      <c r="A1051" s="4"/>
      <c r="B1051" s="4"/>
      <c r="C1051" s="4"/>
    </row>
    <row r="1052" spans="1:3" ht="12.75" customHeight="1">
      <c r="A1052" s="4"/>
      <c r="B1052" s="4"/>
      <c r="C1052" s="4"/>
    </row>
    <row r="1053" spans="1:3" ht="12.75" customHeight="1">
      <c r="A1053" s="4"/>
      <c r="B1053" s="4"/>
      <c r="C1053" s="4"/>
    </row>
    <row r="1054" spans="1:3" ht="12.75" customHeight="1">
      <c r="A1054" s="4"/>
      <c r="B1054" s="4"/>
      <c r="C1054" s="4"/>
    </row>
    <row r="1055" spans="1:3" ht="12.75" customHeight="1">
      <c r="A1055" s="4"/>
      <c r="B1055" s="4"/>
      <c r="C1055" s="4"/>
    </row>
    <row r="1056" spans="1:3" ht="12.75" customHeight="1">
      <c r="A1056" s="4"/>
      <c r="B1056" s="4"/>
      <c r="C1056" s="4"/>
    </row>
    <row r="1057" spans="1:3" ht="12.75" customHeight="1">
      <c r="A1057" s="4"/>
      <c r="B1057" s="4"/>
      <c r="C1057" s="4"/>
    </row>
    <row r="1058" spans="1:3" ht="12.75" customHeight="1">
      <c r="A1058" s="4"/>
      <c r="B1058" s="4"/>
      <c r="C1058" s="4"/>
    </row>
    <row r="1059" spans="1:3" ht="12.75" customHeight="1">
      <c r="A1059" s="4"/>
      <c r="B1059" s="4"/>
      <c r="C1059" s="4"/>
    </row>
    <row r="1060" spans="1:3" ht="12.75" customHeight="1">
      <c r="A1060" s="4"/>
      <c r="B1060" s="4"/>
      <c r="C1060" s="4"/>
    </row>
    <row r="1061" spans="1:3" ht="12.75" customHeight="1">
      <c r="A1061" s="4"/>
      <c r="B1061" s="4"/>
      <c r="C1061" s="4"/>
    </row>
    <row r="1062" spans="1:3" ht="12.75" customHeight="1">
      <c r="A1062" s="4"/>
      <c r="B1062" s="4"/>
      <c r="C1062" s="4"/>
    </row>
    <row r="1063" spans="1:3" ht="12.75" customHeight="1">
      <c r="A1063" s="4"/>
      <c r="B1063" s="4"/>
      <c r="C1063" s="4"/>
    </row>
    <row r="1064" spans="1:3" ht="12.75" customHeight="1">
      <c r="A1064" s="4"/>
      <c r="B1064" s="4"/>
      <c r="C1064" s="4"/>
    </row>
    <row r="1065" spans="1:3" ht="12.75" customHeight="1">
      <c r="A1065" s="4"/>
      <c r="B1065" s="4"/>
      <c r="C1065" s="4"/>
    </row>
    <row r="1066" spans="1:3" ht="12.75" customHeight="1">
      <c r="A1066" s="4"/>
      <c r="B1066" s="4"/>
      <c r="C1066" s="4"/>
    </row>
    <row r="1067" spans="1:3" ht="12.75" customHeight="1">
      <c r="A1067" s="4"/>
      <c r="B1067" s="4"/>
      <c r="C1067" s="4"/>
    </row>
    <row r="1068" spans="1:3" ht="12.75" customHeight="1">
      <c r="A1068" s="4"/>
      <c r="B1068" s="4"/>
      <c r="C1068" s="4"/>
    </row>
    <row r="1069" spans="1:3" ht="12.75" customHeight="1">
      <c r="A1069" s="4"/>
      <c r="B1069" s="4"/>
      <c r="C1069" s="4"/>
    </row>
    <row r="1070" spans="1:3" ht="12.75" customHeight="1">
      <c r="A1070" s="4"/>
      <c r="B1070" s="4"/>
      <c r="C1070" s="4"/>
    </row>
    <row r="1071" spans="1:3" ht="12.75" customHeight="1">
      <c r="A1071" s="4"/>
      <c r="B1071" s="4"/>
      <c r="C1071" s="4"/>
    </row>
    <row r="1072" spans="1:3" ht="12.75" customHeight="1">
      <c r="A1072" s="4"/>
      <c r="B1072" s="4"/>
      <c r="C1072" s="4"/>
    </row>
    <row r="1073" spans="1:3" ht="12.75" customHeight="1">
      <c r="A1073" s="4"/>
      <c r="B1073" s="4"/>
      <c r="C1073" s="4"/>
    </row>
    <row r="1074" spans="1:3" ht="12.75" customHeight="1">
      <c r="A1074" s="4"/>
      <c r="B1074" s="4"/>
      <c r="C1074" s="4"/>
    </row>
    <row r="1075" spans="1:3" ht="12.75" customHeight="1">
      <c r="A1075" s="4"/>
      <c r="B1075" s="4"/>
      <c r="C1075" s="4"/>
    </row>
    <row r="1076" spans="1:3" ht="12.75" customHeight="1">
      <c r="A1076" s="4"/>
      <c r="B1076" s="4"/>
      <c r="C1076" s="4"/>
    </row>
    <row r="1077" spans="1:3" ht="12.75" customHeight="1">
      <c r="A1077" s="4"/>
      <c r="B1077" s="4"/>
      <c r="C1077" s="4"/>
    </row>
    <row r="1078" spans="1:3" ht="12.75" customHeight="1">
      <c r="A1078" s="4"/>
      <c r="B1078" s="4"/>
      <c r="C1078" s="4"/>
    </row>
    <row r="1079" spans="1:3" ht="12.75" customHeight="1">
      <c r="A1079" s="4"/>
      <c r="B1079" s="4"/>
      <c r="C1079" s="4"/>
    </row>
    <row r="1080" spans="1:3" ht="12.75" customHeight="1">
      <c r="A1080" s="4"/>
      <c r="B1080" s="4"/>
      <c r="C1080" s="4"/>
    </row>
    <row r="1081" spans="1:3" ht="12.75" customHeight="1">
      <c r="A1081" s="4"/>
      <c r="B1081" s="4"/>
      <c r="C1081" s="4"/>
    </row>
    <row r="1082" spans="1:3" ht="12.75" customHeight="1">
      <c r="A1082" s="4"/>
      <c r="B1082" s="4"/>
      <c r="C1082" s="4"/>
    </row>
    <row r="1083" spans="1:3" ht="12.75" customHeight="1">
      <c r="A1083" s="4"/>
      <c r="B1083" s="4"/>
      <c r="C1083" s="4"/>
    </row>
    <row r="1084" spans="1:3" ht="12.75" customHeight="1">
      <c r="A1084" s="4"/>
      <c r="B1084" s="4"/>
      <c r="C1084" s="4"/>
    </row>
    <row r="1085" spans="1:3" ht="12.75" customHeight="1">
      <c r="A1085" s="4"/>
      <c r="B1085" s="4"/>
      <c r="C1085" s="4"/>
    </row>
    <row r="1086" spans="1:3" ht="12.75" customHeight="1">
      <c r="A1086" s="4"/>
      <c r="B1086" s="4"/>
      <c r="C1086" s="4"/>
    </row>
    <row r="1087" spans="1:3" ht="12.75" customHeight="1">
      <c r="A1087" s="4"/>
      <c r="B1087" s="4"/>
      <c r="C1087" s="4"/>
    </row>
    <row r="1088" spans="1:3" ht="12.75" customHeight="1">
      <c r="A1088" s="4"/>
      <c r="B1088" s="4"/>
      <c r="C1088" s="4"/>
    </row>
    <row r="1089" spans="1:3" ht="12.75" customHeight="1">
      <c r="A1089" s="4"/>
      <c r="B1089" s="4"/>
      <c r="C1089" s="4"/>
    </row>
    <row r="1090" spans="1:3" ht="12.75" customHeight="1">
      <c r="A1090" s="4"/>
      <c r="B1090" s="4"/>
      <c r="C1090" s="4"/>
    </row>
    <row r="1091" spans="1:3" ht="12.75" customHeight="1">
      <c r="A1091" s="4"/>
      <c r="B1091" s="4"/>
      <c r="C1091" s="4"/>
    </row>
    <row r="1092" spans="1:3" ht="12.75" customHeight="1">
      <c r="A1092" s="4"/>
      <c r="B1092" s="4"/>
      <c r="C1092" s="4"/>
    </row>
    <row r="1093" spans="1:3" ht="12.75" customHeight="1">
      <c r="A1093" s="4"/>
      <c r="B1093" s="4"/>
      <c r="C1093" s="4"/>
    </row>
    <row r="1094" spans="1:3" ht="12.75" customHeight="1">
      <c r="A1094" s="4"/>
      <c r="B1094" s="4"/>
      <c r="C1094" s="4"/>
    </row>
    <row r="1095" spans="1:3" ht="12.75" customHeight="1">
      <c r="A1095" s="4"/>
      <c r="B1095" s="4"/>
      <c r="C1095" s="4"/>
    </row>
    <row r="1096" spans="1:3" ht="12.75" customHeight="1">
      <c r="A1096" s="4"/>
      <c r="B1096" s="4"/>
      <c r="C1096" s="4"/>
    </row>
    <row r="1097" spans="1:3" ht="12.75" customHeight="1">
      <c r="A1097" s="4"/>
      <c r="B1097" s="4"/>
      <c r="C1097" s="4"/>
    </row>
    <row r="1098" spans="1:3" ht="12.75" customHeight="1">
      <c r="A1098" s="4"/>
      <c r="B1098" s="4"/>
      <c r="C1098" s="4"/>
    </row>
    <row r="1099" spans="1:3" ht="12.75" customHeight="1">
      <c r="A1099" s="4"/>
      <c r="B1099" s="4"/>
      <c r="C1099" s="4"/>
    </row>
    <row r="1100" spans="1:3" ht="12.75" customHeight="1">
      <c r="A1100" s="4"/>
      <c r="B1100" s="4"/>
      <c r="C1100" s="4"/>
    </row>
    <row r="1101" spans="1:3" ht="12.75" customHeight="1">
      <c r="A1101" s="4"/>
      <c r="B1101" s="4"/>
      <c r="C1101" s="4"/>
    </row>
    <row r="1102" spans="1:3" ht="12.75" customHeight="1">
      <c r="A1102" s="4"/>
      <c r="B1102" s="4"/>
      <c r="C1102" s="4"/>
    </row>
    <row r="1103" spans="1:3" ht="12.75" customHeight="1">
      <c r="A1103" s="4"/>
      <c r="B1103" s="4"/>
      <c r="C1103" s="4"/>
    </row>
    <row r="1104" spans="1:3" ht="12.75" customHeight="1">
      <c r="A1104" s="4"/>
      <c r="B1104" s="4"/>
      <c r="C1104" s="4"/>
    </row>
    <row r="1105" spans="1:3" ht="12.75" customHeight="1">
      <c r="A1105" s="4"/>
      <c r="B1105" s="4"/>
      <c r="C1105" s="4"/>
    </row>
    <row r="1106" spans="1:3" ht="12.75" customHeight="1">
      <c r="A1106" s="4"/>
      <c r="B1106" s="4"/>
      <c r="C1106" s="4"/>
    </row>
    <row r="1107" spans="1:3" ht="12.75" customHeight="1">
      <c r="A1107" s="4"/>
      <c r="B1107" s="4"/>
      <c r="C1107" s="4"/>
    </row>
    <row r="1108" spans="1:3" ht="12.75" customHeight="1">
      <c r="A1108" s="4"/>
      <c r="B1108" s="4"/>
      <c r="C1108" s="4"/>
    </row>
    <row r="1109" spans="1:3" ht="12.75" customHeight="1">
      <c r="A1109" s="4"/>
      <c r="B1109" s="4"/>
      <c r="C1109" s="4"/>
    </row>
    <row r="1110" spans="1:3" ht="12.75" customHeight="1">
      <c r="A1110" s="4"/>
      <c r="B1110" s="4"/>
      <c r="C1110" s="4"/>
    </row>
    <row r="1111" spans="1:3" ht="12.75" customHeight="1">
      <c r="A1111" s="4"/>
      <c r="B1111" s="4"/>
      <c r="C1111" s="4"/>
    </row>
    <row r="1112" spans="1:3" ht="12.75" customHeight="1">
      <c r="A1112" s="4"/>
      <c r="B1112" s="4"/>
      <c r="C1112" s="4"/>
    </row>
    <row r="1113" spans="1:3" ht="12.75" customHeight="1">
      <c r="A1113" s="4"/>
      <c r="B1113" s="4"/>
      <c r="C1113" s="4"/>
    </row>
    <row r="1114" spans="1:3" ht="12.75" customHeight="1">
      <c r="A1114" s="4"/>
      <c r="B1114" s="4"/>
      <c r="C1114" s="4"/>
    </row>
    <row r="1115" spans="1:3" ht="12.75" customHeight="1">
      <c r="A1115" s="4"/>
      <c r="B1115" s="4"/>
      <c r="C1115" s="4"/>
    </row>
    <row r="1116" spans="1:3" ht="12.75" customHeight="1">
      <c r="A1116" s="4"/>
      <c r="B1116" s="4"/>
      <c r="C1116" s="4"/>
    </row>
    <row r="1117" spans="1:3" ht="12.75" customHeight="1">
      <c r="A1117" s="4"/>
      <c r="B1117" s="4"/>
      <c r="C1117" s="4"/>
    </row>
    <row r="1118" spans="1:3" ht="12.75" customHeight="1">
      <c r="A1118" s="4"/>
      <c r="B1118" s="4"/>
      <c r="C1118" s="4"/>
    </row>
    <row r="1119" spans="1:3" ht="12.75" customHeight="1">
      <c r="A1119" s="4"/>
      <c r="B1119" s="4"/>
      <c r="C1119" s="4"/>
    </row>
    <row r="1120" spans="1:3" ht="12.75" customHeight="1">
      <c r="A1120" s="4"/>
      <c r="B1120" s="4"/>
      <c r="C1120" s="4"/>
    </row>
    <row r="1121" spans="1:3" ht="12.75" customHeight="1">
      <c r="A1121" s="4"/>
      <c r="B1121" s="4"/>
      <c r="C1121" s="4"/>
    </row>
    <row r="1122" spans="1:3" ht="12.75" customHeight="1">
      <c r="A1122" s="4"/>
      <c r="B1122" s="4"/>
      <c r="C1122" s="4"/>
    </row>
    <row r="1123" spans="1:3" ht="12.75" customHeight="1">
      <c r="A1123" s="4"/>
      <c r="B1123" s="4"/>
      <c r="C1123" s="4"/>
    </row>
    <row r="1124" spans="1:3" ht="12.75" customHeight="1">
      <c r="A1124" s="4"/>
      <c r="B1124" s="4"/>
      <c r="C1124" s="4"/>
    </row>
    <row r="1125" spans="1:3" ht="12.75" customHeight="1">
      <c r="A1125" s="4"/>
      <c r="B1125" s="4"/>
      <c r="C1125" s="4"/>
    </row>
    <row r="1126" spans="1:3" ht="12.75" customHeight="1">
      <c r="A1126" s="4"/>
      <c r="B1126" s="4"/>
      <c r="C1126" s="4"/>
    </row>
    <row r="1127" spans="1:3" ht="12.75" customHeight="1">
      <c r="A1127" s="4"/>
      <c r="B1127" s="4"/>
      <c r="C1127" s="4"/>
    </row>
    <row r="1128" spans="1:3" ht="12.75" customHeight="1">
      <c r="A1128" s="4"/>
      <c r="B1128" s="4"/>
      <c r="C1128" s="4"/>
    </row>
    <row r="1129" spans="1:3" ht="12.75" customHeight="1">
      <c r="A1129" s="4"/>
      <c r="B1129" s="4"/>
      <c r="C1129" s="4"/>
    </row>
    <row r="1130" spans="1:3" ht="12.75" customHeight="1">
      <c r="A1130" s="4"/>
      <c r="B1130" s="4"/>
      <c r="C1130" s="4"/>
    </row>
    <row r="1131" spans="1:3" ht="12.75" customHeight="1">
      <c r="A1131" s="4"/>
      <c r="B1131" s="4"/>
      <c r="C1131" s="4"/>
    </row>
    <row r="1132" spans="1:3" ht="12.75" customHeight="1">
      <c r="A1132" s="4"/>
      <c r="B1132" s="4"/>
      <c r="C1132" s="4"/>
    </row>
    <row r="1133" spans="1:3" ht="12.75" customHeight="1">
      <c r="A1133" s="4"/>
      <c r="B1133" s="4"/>
      <c r="C1133" s="4"/>
    </row>
    <row r="1134" spans="1:3" ht="12.75" customHeight="1">
      <c r="A1134" s="4"/>
      <c r="B1134" s="4"/>
      <c r="C1134" s="4"/>
    </row>
    <row r="1135" spans="1:3" ht="12.75" customHeight="1">
      <c r="A1135" s="4"/>
      <c r="B1135" s="4"/>
      <c r="C1135" s="4"/>
    </row>
    <row r="1136" spans="1:3" ht="12.75" customHeight="1">
      <c r="A1136" s="4"/>
      <c r="B1136" s="4"/>
      <c r="C1136" s="4"/>
    </row>
    <row r="1137" spans="1:3" ht="12.75" customHeight="1">
      <c r="A1137" s="4"/>
      <c r="B1137" s="4"/>
      <c r="C1137" s="4"/>
    </row>
    <row r="1138" spans="1:3" ht="12.75" customHeight="1">
      <c r="A1138" s="4"/>
      <c r="B1138" s="4"/>
      <c r="C1138" s="4"/>
    </row>
    <row r="1139" spans="1:3" ht="12.75" customHeight="1">
      <c r="A1139" s="4"/>
      <c r="B1139" s="4"/>
      <c r="C1139" s="4"/>
    </row>
    <row r="1140" spans="1:3" ht="12.75" customHeight="1">
      <c r="A1140" s="4"/>
      <c r="B1140" s="4"/>
      <c r="C1140" s="4"/>
    </row>
    <row r="1141" spans="1:3" ht="12.75" customHeight="1">
      <c r="A1141" s="4"/>
      <c r="B1141" s="4"/>
      <c r="C1141" s="4"/>
    </row>
    <row r="1142" spans="1:3" ht="12.75" customHeight="1">
      <c r="A1142" s="4"/>
      <c r="B1142" s="4"/>
      <c r="C1142" s="4"/>
    </row>
    <row r="1143" spans="1:3" ht="12.75" customHeight="1">
      <c r="A1143" s="4"/>
      <c r="B1143" s="4"/>
      <c r="C1143" s="4"/>
    </row>
    <row r="1144" spans="1:3" ht="12.75" customHeight="1">
      <c r="A1144" s="4"/>
      <c r="B1144" s="4"/>
      <c r="C1144" s="4"/>
    </row>
    <row r="1145" spans="1:3" ht="12.75" customHeight="1">
      <c r="A1145" s="4"/>
      <c r="B1145" s="4"/>
      <c r="C1145" s="4"/>
    </row>
    <row r="1146" spans="1:3" ht="12.75" customHeight="1">
      <c r="A1146" s="4"/>
      <c r="B1146" s="4"/>
      <c r="C1146" s="4"/>
    </row>
    <row r="1147" spans="1:3" ht="12.75" customHeight="1">
      <c r="A1147" s="4"/>
      <c r="B1147" s="4"/>
      <c r="C1147" s="4"/>
    </row>
    <row r="1148" spans="1:3" ht="12.75" customHeight="1">
      <c r="A1148" s="4"/>
      <c r="B1148" s="4"/>
      <c r="C1148" s="4"/>
    </row>
    <row r="1149" spans="1:3" ht="12.75" customHeight="1">
      <c r="A1149" s="4"/>
      <c r="B1149" s="4"/>
      <c r="C1149" s="4"/>
    </row>
    <row r="1150" spans="1:3" ht="12.75" customHeight="1">
      <c r="A1150" s="4"/>
      <c r="B1150" s="4"/>
      <c r="C1150" s="4"/>
    </row>
    <row r="1151" spans="1:3" ht="12.75" customHeight="1">
      <c r="A1151" s="4"/>
      <c r="B1151" s="4"/>
      <c r="C1151" s="4"/>
    </row>
    <row r="1152" spans="1:3" ht="12.75" customHeight="1">
      <c r="A1152" s="4"/>
      <c r="B1152" s="4"/>
      <c r="C1152" s="4"/>
    </row>
    <row r="1153" spans="1:3" ht="12.75" customHeight="1">
      <c r="A1153" s="4"/>
      <c r="B1153" s="4"/>
      <c r="C1153" s="4"/>
    </row>
    <row r="1154" spans="1:3" ht="12.75" customHeight="1">
      <c r="A1154" s="4"/>
      <c r="B1154" s="4"/>
      <c r="C1154" s="4"/>
    </row>
    <row r="1155" spans="1:3" ht="12.75" customHeight="1">
      <c r="A1155" s="4"/>
      <c r="B1155" s="4"/>
      <c r="C1155" s="4"/>
    </row>
    <row r="1156" spans="1:3" ht="12.75" customHeight="1">
      <c r="A1156" s="4"/>
      <c r="B1156" s="4"/>
      <c r="C1156" s="4"/>
    </row>
    <row r="1157" spans="1:3" ht="12.75" customHeight="1">
      <c r="A1157" s="4"/>
      <c r="B1157" s="4"/>
      <c r="C1157" s="4"/>
    </row>
    <row r="1158" spans="1:3" ht="12.75" customHeight="1">
      <c r="A1158" s="4"/>
      <c r="B1158" s="4"/>
      <c r="C1158" s="4"/>
    </row>
    <row r="1159" spans="1:3" ht="12.75" customHeight="1">
      <c r="A1159" s="4"/>
      <c r="B1159" s="4"/>
      <c r="C1159" s="4"/>
    </row>
    <row r="1160" spans="1:3" ht="12.75" customHeight="1">
      <c r="A1160" s="4"/>
      <c r="B1160" s="4"/>
      <c r="C1160" s="4"/>
    </row>
    <row r="1161" spans="1:3" ht="12.75" customHeight="1">
      <c r="A1161" s="4"/>
      <c r="B1161" s="4"/>
      <c r="C1161" s="4"/>
    </row>
    <row r="1162" spans="1:3" ht="12.75" customHeight="1">
      <c r="A1162" s="4"/>
      <c r="B1162" s="4"/>
      <c r="C1162" s="4"/>
    </row>
    <row r="1163" spans="1:3" ht="12.75" customHeight="1">
      <c r="A1163" s="4"/>
      <c r="B1163" s="4"/>
      <c r="C1163" s="4"/>
    </row>
    <row r="1164" spans="1:3" ht="12.75" customHeight="1">
      <c r="A1164" s="4"/>
      <c r="B1164" s="4"/>
      <c r="C1164" s="4"/>
    </row>
    <row r="1165" spans="1:3" ht="12.75" customHeight="1">
      <c r="A1165" s="4"/>
      <c r="B1165" s="4"/>
      <c r="C1165" s="4"/>
    </row>
    <row r="1166" spans="1:3" ht="12.75" customHeight="1">
      <c r="A1166" s="4"/>
      <c r="B1166" s="4"/>
      <c r="C1166" s="4"/>
    </row>
    <row r="1167" spans="1:3" ht="12.75" customHeight="1">
      <c r="A1167" s="4"/>
      <c r="B1167" s="4"/>
      <c r="C1167" s="4"/>
    </row>
    <row r="1168" spans="1:3" ht="12.75" customHeight="1">
      <c r="A1168" s="4"/>
      <c r="B1168" s="4"/>
      <c r="C1168" s="4"/>
    </row>
    <row r="1169" spans="1:3" ht="12.75" customHeight="1">
      <c r="A1169" s="4"/>
      <c r="B1169" s="4"/>
      <c r="C1169" s="4"/>
    </row>
    <row r="1170" spans="1:3" ht="12.75" customHeight="1">
      <c r="A1170" s="4"/>
      <c r="B1170" s="4"/>
      <c r="C1170" s="4"/>
    </row>
    <row r="1171" spans="1:3" ht="12.75" customHeight="1">
      <c r="A1171" s="4"/>
      <c r="B1171" s="4"/>
      <c r="C1171" s="4"/>
    </row>
    <row r="1172" spans="1:3" ht="12.75" customHeight="1">
      <c r="A1172" s="4"/>
      <c r="B1172" s="4"/>
      <c r="C1172" s="4"/>
    </row>
    <row r="1173" spans="1:3" ht="12.75" customHeight="1">
      <c r="A1173" s="4"/>
      <c r="B1173" s="4"/>
      <c r="C1173" s="4"/>
    </row>
    <row r="1174" spans="1:3" ht="12.75" customHeight="1">
      <c r="A1174" s="4"/>
      <c r="B1174" s="4"/>
      <c r="C1174" s="4"/>
    </row>
    <row r="1175" spans="1:3" ht="12.75" customHeight="1">
      <c r="A1175" s="4"/>
      <c r="B1175" s="4"/>
      <c r="C1175" s="4"/>
    </row>
    <row r="1176" spans="1:3" ht="12.75" customHeight="1">
      <c r="A1176" s="4"/>
      <c r="B1176" s="4"/>
      <c r="C1176" s="4"/>
    </row>
    <row r="1177" spans="1:3" ht="12.75" customHeight="1">
      <c r="A1177" s="4"/>
      <c r="B1177" s="4"/>
      <c r="C1177" s="4"/>
    </row>
    <row r="1178" spans="1:3" ht="12.75" customHeight="1">
      <c r="A1178" s="4"/>
      <c r="B1178" s="4"/>
      <c r="C1178" s="4"/>
    </row>
    <row r="1179" spans="1:3" ht="12.75" customHeight="1">
      <c r="A1179" s="4"/>
      <c r="B1179" s="4"/>
      <c r="C1179" s="4"/>
    </row>
    <row r="1180" spans="1:3" ht="12.75" customHeight="1">
      <c r="A1180" s="4"/>
      <c r="B1180" s="4"/>
      <c r="C1180" s="4"/>
    </row>
    <row r="1181" spans="1:3" ht="12.75" customHeight="1">
      <c r="A1181" s="4"/>
      <c r="B1181" s="4"/>
      <c r="C1181" s="4"/>
    </row>
    <row r="1182" spans="1:3" ht="12.75" customHeight="1">
      <c r="A1182" s="4"/>
      <c r="B1182" s="4"/>
      <c r="C1182" s="4"/>
    </row>
    <row r="1183" spans="1:3" ht="12.75" customHeight="1">
      <c r="A1183" s="4"/>
      <c r="B1183" s="4"/>
      <c r="C1183" s="4"/>
    </row>
    <row r="1184" spans="1:3" ht="12.75" customHeight="1">
      <c r="A1184" s="4"/>
      <c r="B1184" s="4"/>
      <c r="C1184" s="4"/>
    </row>
    <row r="1185" spans="1:3" ht="12.75" customHeight="1">
      <c r="A1185" s="4"/>
      <c r="B1185" s="4"/>
      <c r="C1185" s="4"/>
    </row>
    <row r="1186" spans="1:3" ht="12.75" customHeight="1">
      <c r="A1186" s="4"/>
      <c r="B1186" s="4"/>
      <c r="C1186" s="4"/>
    </row>
    <row r="1187" spans="1:3" ht="12.75" customHeight="1">
      <c r="A1187" s="4"/>
      <c r="B1187" s="4"/>
      <c r="C1187" s="4"/>
    </row>
    <row r="1188" spans="1:3" ht="12.75" customHeight="1">
      <c r="A1188" s="4"/>
      <c r="B1188" s="4"/>
      <c r="C1188" s="4"/>
    </row>
    <row r="1189" spans="1:3" ht="12.75" customHeight="1">
      <c r="A1189" s="4"/>
      <c r="B1189" s="4"/>
      <c r="C1189" s="4"/>
    </row>
    <row r="1190" spans="1:3" ht="12.75" customHeight="1">
      <c r="A1190" s="4"/>
      <c r="B1190" s="4"/>
      <c r="C1190" s="4"/>
    </row>
    <row r="1191" spans="1:3" ht="12.75" customHeight="1">
      <c r="A1191" s="4"/>
      <c r="B1191" s="4"/>
      <c r="C1191" s="4"/>
    </row>
    <row r="1192" spans="1:3" ht="12.75" customHeight="1">
      <c r="A1192" s="4"/>
      <c r="B1192" s="4"/>
      <c r="C1192" s="4"/>
    </row>
    <row r="1193" spans="1:3" ht="12.75" customHeight="1">
      <c r="A1193" s="4"/>
      <c r="B1193" s="4"/>
      <c r="C1193" s="4"/>
    </row>
    <row r="1194" spans="1:3" ht="12.75" customHeight="1">
      <c r="A1194" s="4"/>
      <c r="B1194" s="4"/>
      <c r="C1194" s="4"/>
    </row>
    <row r="1195" spans="1:3" ht="12.75" customHeight="1">
      <c r="A1195" s="4"/>
      <c r="B1195" s="4"/>
      <c r="C1195" s="4"/>
    </row>
    <row r="1196" spans="1:3" ht="12.75" customHeight="1">
      <c r="A1196" s="4"/>
      <c r="B1196" s="4"/>
      <c r="C1196" s="4"/>
    </row>
    <row r="1197" spans="1:3" ht="12.75" customHeight="1">
      <c r="A1197" s="4"/>
      <c r="B1197" s="4"/>
      <c r="C1197" s="4"/>
    </row>
    <row r="1198" spans="1:3" ht="12.75" customHeight="1">
      <c r="A1198" s="4"/>
      <c r="B1198" s="4"/>
      <c r="C1198" s="4"/>
    </row>
    <row r="1199" spans="1:3" ht="12.75" customHeight="1">
      <c r="A1199" s="4"/>
      <c r="B1199" s="4"/>
      <c r="C1199" s="4"/>
    </row>
    <row r="1200" spans="1:3" ht="12.75" customHeight="1">
      <c r="A1200" s="4"/>
      <c r="B1200" s="4"/>
      <c r="C1200" s="4"/>
    </row>
    <row r="1201" spans="1:3" ht="12.75" customHeight="1">
      <c r="A1201" s="4"/>
      <c r="B1201" s="4"/>
      <c r="C1201" s="4"/>
    </row>
    <row r="1202" spans="1:3" ht="12.75" customHeight="1">
      <c r="A1202" s="4"/>
      <c r="B1202" s="4"/>
      <c r="C1202" s="4"/>
    </row>
    <row r="1203" spans="1:3" ht="12.75" customHeight="1">
      <c r="A1203" s="4"/>
      <c r="B1203" s="4"/>
      <c r="C1203" s="4"/>
    </row>
    <row r="1204" spans="1:3" ht="12.75" customHeight="1">
      <c r="A1204" s="4"/>
      <c r="B1204" s="4"/>
      <c r="C1204" s="4"/>
    </row>
    <row r="1205" spans="1:3" ht="12.75" customHeight="1">
      <c r="A1205" s="4"/>
      <c r="B1205" s="4"/>
      <c r="C1205" s="4"/>
    </row>
    <row r="1206" spans="1:3" ht="12.75" customHeight="1">
      <c r="A1206" s="4"/>
      <c r="B1206" s="4"/>
      <c r="C1206" s="4"/>
    </row>
    <row r="1207" spans="1:3" ht="12.75" customHeight="1">
      <c r="A1207" s="4"/>
      <c r="B1207" s="4"/>
      <c r="C1207" s="4"/>
    </row>
    <row r="1208" spans="1:3" ht="12.75" customHeight="1">
      <c r="A1208" s="4"/>
      <c r="B1208" s="4"/>
      <c r="C1208" s="4"/>
    </row>
    <row r="1209" spans="1:3" ht="12.75" customHeight="1">
      <c r="A1209" s="4"/>
      <c r="B1209" s="4"/>
      <c r="C1209" s="4"/>
    </row>
    <row r="1210" spans="1:3" ht="12.75" customHeight="1">
      <c r="A1210" s="4"/>
      <c r="B1210" s="4"/>
      <c r="C1210" s="4"/>
    </row>
    <row r="1211" spans="1:3" ht="12.75" customHeight="1">
      <c r="A1211" s="4"/>
      <c r="B1211" s="4"/>
      <c r="C1211" s="4"/>
    </row>
    <row r="1212" spans="1:3" ht="12.75" customHeight="1">
      <c r="A1212" s="4"/>
      <c r="B1212" s="4"/>
      <c r="C1212" s="4"/>
    </row>
    <row r="1213" spans="1:3" ht="12.75" customHeight="1">
      <c r="A1213" s="4"/>
      <c r="B1213" s="4"/>
      <c r="C1213" s="4"/>
    </row>
    <row r="1214" spans="1:3" ht="12.75" customHeight="1">
      <c r="A1214" s="4"/>
      <c r="B1214" s="4"/>
      <c r="C1214" s="4"/>
    </row>
    <row r="1215" spans="1:3" ht="12.75" customHeight="1">
      <c r="A1215" s="4"/>
      <c r="B1215" s="4"/>
      <c r="C1215" s="4"/>
    </row>
    <row r="1216" spans="1:3" ht="12.75" customHeight="1">
      <c r="A1216" s="4"/>
      <c r="B1216" s="4"/>
      <c r="C1216" s="4"/>
    </row>
    <row r="1217" spans="1:3" ht="12.75" customHeight="1">
      <c r="A1217" s="4"/>
      <c r="B1217" s="4"/>
      <c r="C1217" s="4"/>
    </row>
    <row r="1218" spans="1:3" ht="12.75" customHeight="1">
      <c r="A1218" s="4"/>
      <c r="B1218" s="4"/>
      <c r="C1218" s="4"/>
    </row>
    <row r="1219" spans="1:3" ht="12.75" customHeight="1">
      <c r="A1219" s="4"/>
      <c r="B1219" s="4"/>
      <c r="C1219" s="4"/>
    </row>
    <row r="1220" spans="1:3" ht="12.75" customHeight="1">
      <c r="A1220" s="4"/>
      <c r="B1220" s="4"/>
      <c r="C1220" s="4"/>
    </row>
    <row r="1221" spans="1:3" ht="12.75" customHeight="1">
      <c r="A1221" s="4"/>
      <c r="B1221" s="4"/>
      <c r="C1221" s="4"/>
    </row>
    <row r="1222" spans="1:3" ht="12.75" customHeight="1">
      <c r="A1222" s="4"/>
      <c r="B1222" s="4"/>
      <c r="C1222" s="4"/>
    </row>
    <row r="1223" spans="1:3" ht="12.75" customHeight="1">
      <c r="A1223" s="4"/>
      <c r="B1223" s="4"/>
      <c r="C1223" s="4"/>
    </row>
    <row r="1224" spans="1:3" ht="12.75" customHeight="1">
      <c r="A1224" s="4"/>
      <c r="B1224" s="4"/>
      <c r="C1224" s="4"/>
    </row>
    <row r="1225" spans="1:3" ht="12.75" customHeight="1">
      <c r="A1225" s="4"/>
      <c r="B1225" s="4"/>
      <c r="C1225" s="4"/>
    </row>
    <row r="1226" spans="1:3" ht="12.75" customHeight="1">
      <c r="A1226" s="4"/>
      <c r="B1226" s="4"/>
      <c r="C1226" s="4"/>
    </row>
    <row r="1227" spans="1:3" ht="12.75" customHeight="1">
      <c r="A1227" s="4"/>
      <c r="B1227" s="4"/>
      <c r="C1227" s="4"/>
    </row>
    <row r="1228" spans="1:3" ht="12.75" customHeight="1">
      <c r="A1228" s="4"/>
      <c r="B1228" s="4"/>
      <c r="C1228" s="4"/>
    </row>
    <row r="1229" spans="1:3" ht="12.75" customHeight="1">
      <c r="A1229" s="4"/>
      <c r="B1229" s="4"/>
      <c r="C1229" s="4"/>
    </row>
    <row r="1230" spans="1:3" ht="12.75" customHeight="1">
      <c r="A1230" s="4"/>
      <c r="B1230" s="4"/>
      <c r="C1230" s="4"/>
    </row>
    <row r="1231" spans="1:3" ht="12.75" customHeight="1">
      <c r="A1231" s="4"/>
      <c r="B1231" s="4"/>
      <c r="C1231" s="4"/>
    </row>
    <row r="1232" spans="1:3" ht="12.75" customHeight="1">
      <c r="A1232" s="4"/>
      <c r="B1232" s="4"/>
      <c r="C1232" s="4"/>
    </row>
    <row r="1233" spans="1:3" ht="12.75" customHeight="1">
      <c r="A1233" s="4"/>
      <c r="B1233" s="4"/>
      <c r="C1233" s="4"/>
    </row>
    <row r="1234" spans="1:3" ht="12.75" customHeight="1">
      <c r="A1234" s="4"/>
      <c r="B1234" s="4"/>
      <c r="C1234" s="4"/>
    </row>
    <row r="1235" spans="1:3" ht="12.75" customHeight="1">
      <c r="A1235" s="4"/>
      <c r="B1235" s="4"/>
      <c r="C1235" s="4"/>
    </row>
    <row r="1236" spans="1:3" ht="12.75" customHeight="1">
      <c r="A1236" s="4"/>
      <c r="B1236" s="4"/>
      <c r="C1236" s="4"/>
    </row>
    <row r="1237" spans="1:3" ht="12.75" customHeight="1">
      <c r="A1237" s="4"/>
      <c r="B1237" s="4"/>
      <c r="C1237" s="4"/>
    </row>
    <row r="1238" spans="1:3" ht="12.75" customHeight="1">
      <c r="A1238" s="4"/>
      <c r="B1238" s="4"/>
      <c r="C1238" s="4"/>
    </row>
    <row r="1239" spans="1:3" ht="12.75" customHeight="1">
      <c r="A1239" s="4"/>
      <c r="B1239" s="4"/>
      <c r="C1239" s="4"/>
    </row>
    <row r="1240" spans="1:3" ht="12.75" customHeight="1">
      <c r="A1240" s="4"/>
      <c r="B1240" s="4"/>
      <c r="C1240" s="4"/>
    </row>
    <row r="1241" spans="1:3" ht="12.75" customHeight="1">
      <c r="A1241" s="4"/>
      <c r="B1241" s="4"/>
      <c r="C1241" s="4"/>
    </row>
    <row r="1242" spans="1:3" ht="12.75" customHeight="1">
      <c r="A1242" s="4"/>
      <c r="B1242" s="4"/>
      <c r="C1242" s="4"/>
    </row>
    <row r="1243" spans="1:3" ht="12.75" customHeight="1">
      <c r="A1243" s="4"/>
      <c r="B1243" s="4"/>
      <c r="C1243" s="4"/>
    </row>
    <row r="1244" spans="1:3" ht="12.75" customHeight="1">
      <c r="A1244" s="4"/>
      <c r="B1244" s="4"/>
      <c r="C1244" s="4"/>
    </row>
    <row r="1245" spans="1:3" ht="12.75" customHeight="1">
      <c r="A1245" s="4"/>
      <c r="B1245" s="4"/>
      <c r="C1245" s="4"/>
    </row>
    <row r="1246" spans="1:3" ht="12.75" customHeight="1">
      <c r="A1246" s="4"/>
      <c r="B1246" s="4"/>
      <c r="C1246" s="4"/>
    </row>
    <row r="1247" spans="1:3" ht="12.75" customHeight="1">
      <c r="A1247" s="4"/>
      <c r="B1247" s="4"/>
      <c r="C1247" s="4"/>
    </row>
    <row r="1248" spans="1:3" ht="12.75" customHeight="1">
      <c r="A1248" s="4"/>
      <c r="B1248" s="4"/>
      <c r="C1248" s="4"/>
    </row>
    <row r="1249" spans="1:3" ht="12.75" customHeight="1">
      <c r="A1249" s="4"/>
      <c r="B1249" s="4"/>
      <c r="C1249" s="4"/>
    </row>
    <row r="1250" spans="1:3" ht="12.75" customHeight="1">
      <c r="A1250" s="4"/>
      <c r="B1250" s="4"/>
      <c r="C1250" s="4"/>
    </row>
    <row r="1251" spans="1:3" ht="12.75" customHeight="1">
      <c r="A1251" s="4"/>
      <c r="B1251" s="4"/>
      <c r="C1251" s="4"/>
    </row>
    <row r="1252" spans="1:3" ht="12.75" customHeight="1">
      <c r="A1252" s="4"/>
      <c r="B1252" s="4"/>
      <c r="C1252" s="4"/>
    </row>
    <row r="1253" spans="1:3" ht="12.75" customHeight="1">
      <c r="A1253" s="4"/>
      <c r="B1253" s="4"/>
      <c r="C1253" s="4"/>
    </row>
    <row r="1254" spans="1:3" ht="12.75" customHeight="1">
      <c r="A1254" s="4"/>
      <c r="B1254" s="4"/>
      <c r="C1254" s="4"/>
    </row>
    <row r="1255" spans="1:3" ht="12.75" customHeight="1">
      <c r="A1255" s="4"/>
      <c r="B1255" s="4"/>
      <c r="C1255" s="4"/>
    </row>
    <row r="1256" spans="1:3" ht="12.75" customHeight="1">
      <c r="A1256" s="4"/>
      <c r="B1256" s="4"/>
      <c r="C1256" s="4"/>
    </row>
    <row r="1257" spans="1:3" ht="12.75" customHeight="1">
      <c r="A1257" s="4"/>
      <c r="B1257" s="4"/>
      <c r="C1257" s="4"/>
    </row>
    <row r="1258" spans="1:3" ht="12.75" customHeight="1">
      <c r="A1258" s="4"/>
      <c r="B1258" s="4"/>
      <c r="C1258" s="4"/>
    </row>
    <row r="1259" spans="1:3" ht="12.75" customHeight="1">
      <c r="A1259" s="4"/>
      <c r="B1259" s="4"/>
      <c r="C1259" s="4"/>
    </row>
    <row r="1260" spans="1:3" ht="12.75" customHeight="1">
      <c r="A1260" s="4"/>
      <c r="B1260" s="4"/>
      <c r="C1260" s="4"/>
    </row>
    <row r="1261" spans="1:3" ht="12.75" customHeight="1">
      <c r="A1261" s="4"/>
      <c r="B1261" s="4"/>
      <c r="C1261" s="4"/>
    </row>
    <row r="1262" spans="1:3" ht="12.75" customHeight="1">
      <c r="A1262" s="4"/>
      <c r="B1262" s="4"/>
      <c r="C1262" s="4"/>
    </row>
    <row r="1263" spans="1:3" ht="12.75" customHeight="1">
      <c r="A1263" s="4"/>
      <c r="B1263" s="4"/>
      <c r="C1263" s="4"/>
    </row>
    <row r="1264" spans="1:3" ht="12.75" customHeight="1">
      <c r="A1264" s="4"/>
      <c r="B1264" s="4"/>
      <c r="C1264" s="4"/>
    </row>
    <row r="1265" spans="1:3" ht="12.75" customHeight="1">
      <c r="A1265" s="4"/>
      <c r="B1265" s="4"/>
      <c r="C1265" s="4"/>
    </row>
    <row r="1266" spans="1:3" ht="12.75" customHeight="1">
      <c r="A1266" s="4"/>
      <c r="B1266" s="4"/>
      <c r="C1266" s="4"/>
    </row>
    <row r="1267" spans="1:3" ht="12.75" customHeight="1">
      <c r="A1267" s="4"/>
      <c r="B1267" s="4"/>
      <c r="C1267" s="4"/>
    </row>
    <row r="1268" spans="1:3" ht="12.75" customHeight="1">
      <c r="A1268" s="4"/>
      <c r="B1268" s="4"/>
      <c r="C1268" s="4"/>
    </row>
    <row r="1269" spans="1:3" ht="12.75" customHeight="1">
      <c r="A1269" s="4"/>
      <c r="B1269" s="4"/>
      <c r="C1269" s="4"/>
    </row>
    <row r="1270" spans="1:3" ht="12.75" customHeight="1">
      <c r="A1270" s="4"/>
      <c r="B1270" s="4"/>
      <c r="C1270" s="4"/>
    </row>
    <row r="1271" spans="1:3" ht="12.75" customHeight="1">
      <c r="A1271" s="4"/>
      <c r="B1271" s="4"/>
      <c r="C1271" s="4"/>
    </row>
    <row r="1272" spans="1:3" ht="12.75" customHeight="1">
      <c r="A1272" s="4"/>
      <c r="B1272" s="4"/>
      <c r="C1272" s="4"/>
    </row>
    <row r="1273" spans="1:3" ht="12.75" customHeight="1">
      <c r="A1273" s="4"/>
      <c r="B1273" s="4"/>
      <c r="C1273" s="4"/>
    </row>
    <row r="1274" spans="1:3" ht="12.75" customHeight="1">
      <c r="A1274" s="4"/>
      <c r="B1274" s="4"/>
      <c r="C1274" s="4"/>
    </row>
    <row r="1275" spans="1:3" ht="12.75" customHeight="1">
      <c r="A1275" s="4"/>
      <c r="B1275" s="4"/>
      <c r="C1275" s="4"/>
    </row>
    <row r="1276" spans="1:3" ht="12.75" customHeight="1">
      <c r="A1276" s="4"/>
      <c r="B1276" s="4"/>
      <c r="C1276" s="4"/>
    </row>
    <row r="1277" spans="1:3" ht="12.75" customHeight="1">
      <c r="A1277" s="4"/>
      <c r="B1277" s="4"/>
      <c r="C1277" s="4"/>
    </row>
    <row r="1278" spans="1:3" ht="12.75" customHeight="1">
      <c r="A1278" s="4"/>
      <c r="B1278" s="4"/>
      <c r="C1278" s="4"/>
    </row>
    <row r="1279" spans="1:3" ht="12.75" customHeight="1">
      <c r="A1279" s="4"/>
      <c r="B1279" s="4"/>
      <c r="C1279" s="4"/>
    </row>
    <row r="1280" spans="1:3" ht="12.75" customHeight="1">
      <c r="A1280" s="4"/>
      <c r="B1280" s="4"/>
      <c r="C1280" s="4"/>
    </row>
    <row r="1281" spans="1:3" ht="12.75" customHeight="1">
      <c r="A1281" s="4"/>
      <c r="B1281" s="4"/>
      <c r="C1281" s="4"/>
    </row>
    <row r="1282" spans="1:3" ht="12.75" customHeight="1">
      <c r="A1282" s="4"/>
      <c r="B1282" s="4"/>
      <c r="C1282" s="4"/>
    </row>
    <row r="1283" spans="1:3" ht="12.75" customHeight="1">
      <c r="A1283" s="4"/>
      <c r="B1283" s="4"/>
      <c r="C1283" s="4"/>
    </row>
    <row r="1284" spans="1:3" ht="12.75" customHeight="1">
      <c r="A1284" s="4"/>
      <c r="B1284" s="4"/>
      <c r="C1284" s="4"/>
    </row>
    <row r="1285" spans="1:3" ht="12.75" customHeight="1">
      <c r="A1285" s="4"/>
      <c r="B1285" s="4"/>
      <c r="C1285" s="4"/>
    </row>
    <row r="1286" spans="1:3" ht="12.75" customHeight="1">
      <c r="A1286" s="4"/>
      <c r="B1286" s="4"/>
      <c r="C1286" s="4"/>
    </row>
    <row r="1287" spans="1:3" ht="12.75" customHeight="1">
      <c r="A1287" s="4"/>
      <c r="B1287" s="4"/>
      <c r="C1287" s="4"/>
    </row>
    <row r="1288" spans="1:3" ht="12.75" customHeight="1">
      <c r="A1288" s="4"/>
      <c r="B1288" s="4"/>
      <c r="C1288" s="4"/>
    </row>
    <row r="1289" spans="1:3" ht="12.75" customHeight="1">
      <c r="A1289" s="4"/>
      <c r="B1289" s="4"/>
      <c r="C1289" s="4"/>
    </row>
    <row r="1290" spans="1:3" ht="12.75" customHeight="1">
      <c r="A1290" s="4"/>
      <c r="B1290" s="4"/>
      <c r="C1290" s="4"/>
    </row>
    <row r="1291" spans="1:3" ht="12.75" customHeight="1">
      <c r="A1291" s="4"/>
      <c r="B1291" s="4"/>
      <c r="C1291" s="4"/>
    </row>
    <row r="1292" spans="1:3" ht="12.75" customHeight="1">
      <c r="A1292" s="4"/>
      <c r="B1292" s="4"/>
      <c r="C1292" s="4"/>
    </row>
    <row r="1293" spans="1:3" ht="12.75" customHeight="1">
      <c r="A1293" s="4"/>
      <c r="B1293" s="4"/>
      <c r="C1293" s="4"/>
    </row>
    <row r="1294" spans="1:3" ht="12.75" customHeight="1">
      <c r="A1294" s="4"/>
      <c r="B1294" s="4"/>
      <c r="C1294" s="4"/>
    </row>
    <row r="1295" spans="1:3" ht="12.75" customHeight="1">
      <c r="A1295" s="4"/>
      <c r="B1295" s="4"/>
      <c r="C1295" s="4"/>
    </row>
    <row r="1296" spans="1:3" ht="12.75" customHeight="1">
      <c r="A1296" s="4"/>
      <c r="B1296" s="4"/>
      <c r="C1296" s="4"/>
    </row>
    <row r="1297" spans="1:3" ht="12.75" customHeight="1">
      <c r="A1297" s="4"/>
      <c r="B1297" s="4"/>
      <c r="C1297" s="4"/>
    </row>
    <row r="1298" spans="1:3" ht="12.75" customHeight="1">
      <c r="A1298" s="4"/>
      <c r="B1298" s="4"/>
      <c r="C1298" s="4"/>
    </row>
    <row r="1299" spans="1:3" ht="12.75" customHeight="1">
      <c r="A1299" s="4"/>
      <c r="B1299" s="4"/>
      <c r="C1299" s="4"/>
    </row>
    <row r="1300" spans="1:3" ht="12.75" customHeight="1">
      <c r="A1300" s="4"/>
      <c r="B1300" s="4"/>
      <c r="C1300" s="4"/>
    </row>
    <row r="1301" spans="1:3" ht="12.75" customHeight="1">
      <c r="A1301" s="4"/>
      <c r="B1301" s="4"/>
      <c r="C1301" s="4"/>
    </row>
    <row r="1302" spans="1:3" ht="12.75" customHeight="1">
      <c r="A1302" s="4"/>
      <c r="B1302" s="4"/>
      <c r="C1302" s="4"/>
    </row>
    <row r="1303" spans="1:3" ht="12.75" customHeight="1">
      <c r="A1303" s="4"/>
      <c r="B1303" s="4"/>
      <c r="C1303" s="4"/>
    </row>
    <row r="1304" spans="1:3" ht="12.75" customHeight="1">
      <c r="A1304" s="4"/>
      <c r="B1304" s="4"/>
      <c r="C1304" s="4"/>
    </row>
    <row r="1305" spans="1:3" ht="12.75" customHeight="1">
      <c r="A1305" s="4"/>
      <c r="B1305" s="4"/>
      <c r="C1305" s="4"/>
    </row>
    <row r="1306" spans="1:3" ht="12.75" customHeight="1">
      <c r="A1306" s="4"/>
      <c r="B1306" s="4"/>
      <c r="C1306" s="4"/>
    </row>
    <row r="1307" spans="1:3" ht="12.75" customHeight="1">
      <c r="A1307" s="4"/>
      <c r="B1307" s="4"/>
      <c r="C1307" s="4"/>
    </row>
    <row r="1308" spans="1:3" ht="12.75" customHeight="1">
      <c r="A1308" s="4"/>
      <c r="B1308" s="4"/>
      <c r="C1308" s="4"/>
    </row>
    <row r="1309" spans="1:3" ht="12.75" customHeight="1">
      <c r="A1309" s="4"/>
      <c r="B1309" s="4"/>
      <c r="C1309" s="4"/>
    </row>
    <row r="1310" spans="1:3" ht="12.75" customHeight="1">
      <c r="A1310" s="4"/>
      <c r="B1310" s="4"/>
      <c r="C1310" s="4"/>
    </row>
    <row r="1311" spans="1:3" ht="12.75" customHeight="1">
      <c r="A1311" s="4"/>
      <c r="B1311" s="4"/>
      <c r="C1311" s="4"/>
    </row>
    <row r="1312" spans="1:3" ht="12.75" customHeight="1">
      <c r="A1312" s="4"/>
      <c r="B1312" s="4"/>
      <c r="C1312" s="4"/>
    </row>
    <row r="1313" spans="1:3" ht="12.75" customHeight="1">
      <c r="A1313" s="4"/>
      <c r="B1313" s="4"/>
      <c r="C1313" s="4"/>
    </row>
    <row r="1314" spans="1:3" ht="12.75" customHeight="1">
      <c r="A1314" s="4"/>
      <c r="B1314" s="4"/>
      <c r="C1314" s="4"/>
    </row>
    <row r="1315" spans="1:3" ht="12.75" customHeight="1">
      <c r="A1315" s="4"/>
      <c r="B1315" s="4"/>
      <c r="C1315" s="4"/>
    </row>
    <row r="1316" spans="1:3" ht="12.75" customHeight="1">
      <c r="A1316" s="4"/>
      <c r="B1316" s="4"/>
      <c r="C1316" s="4"/>
    </row>
    <row r="1317" spans="1:3" ht="12.75" customHeight="1">
      <c r="A1317" s="4"/>
      <c r="B1317" s="4"/>
      <c r="C1317" s="4"/>
    </row>
    <row r="1318" spans="1:3" ht="12.75" customHeight="1">
      <c r="A1318" s="4"/>
      <c r="B1318" s="4"/>
      <c r="C1318" s="4"/>
    </row>
    <row r="1319" spans="1:3" ht="12.75" customHeight="1">
      <c r="A1319" s="4"/>
      <c r="B1319" s="4"/>
      <c r="C1319" s="4"/>
    </row>
    <row r="1320" spans="1:3" ht="12.75" customHeight="1">
      <c r="A1320" s="4"/>
      <c r="B1320" s="4"/>
      <c r="C1320" s="4"/>
    </row>
    <row r="1321" spans="1:3" ht="12.75" customHeight="1">
      <c r="A1321" s="4"/>
      <c r="B1321" s="4"/>
      <c r="C1321" s="4"/>
    </row>
    <row r="1322" spans="1:3" ht="12.75" customHeight="1">
      <c r="A1322" s="4"/>
      <c r="B1322" s="4"/>
      <c r="C1322" s="4"/>
    </row>
    <row r="1323" spans="1:3" ht="12.75" customHeight="1">
      <c r="A1323" s="4"/>
      <c r="B1323" s="4"/>
      <c r="C1323" s="4"/>
    </row>
    <row r="1324" spans="1:3" ht="12.75" customHeight="1">
      <c r="A1324" s="4"/>
      <c r="B1324" s="4"/>
      <c r="C1324" s="4"/>
    </row>
    <row r="1325" spans="1:3" ht="12.75" customHeight="1">
      <c r="A1325" s="4"/>
      <c r="B1325" s="4"/>
      <c r="C1325" s="4"/>
    </row>
    <row r="1326" spans="1:3" ht="12.75" customHeight="1">
      <c r="A1326" s="4"/>
      <c r="B1326" s="4"/>
      <c r="C1326" s="4"/>
    </row>
    <row r="1327" spans="1:3" ht="12.75" customHeight="1">
      <c r="A1327" s="4"/>
      <c r="B1327" s="4"/>
      <c r="C1327" s="4"/>
    </row>
    <row r="1328" spans="1:3" ht="12.75" customHeight="1">
      <c r="A1328" s="4"/>
      <c r="B1328" s="4"/>
      <c r="C1328" s="4"/>
    </row>
    <row r="1329" spans="1:3" ht="12.75" customHeight="1">
      <c r="A1329" s="4"/>
      <c r="B1329" s="4"/>
      <c r="C1329" s="4"/>
    </row>
    <row r="1330" spans="1:3" ht="12.75" customHeight="1">
      <c r="A1330" s="4"/>
      <c r="B1330" s="4"/>
      <c r="C1330" s="4"/>
    </row>
    <row r="1331" spans="1:3" ht="12.75" customHeight="1">
      <c r="A1331" s="4"/>
      <c r="B1331" s="4"/>
      <c r="C1331" s="4"/>
    </row>
    <row r="1332" spans="1:3" ht="12.75" customHeight="1">
      <c r="A1332" s="4"/>
      <c r="B1332" s="4"/>
      <c r="C1332" s="4"/>
    </row>
    <row r="1333" spans="1:3" ht="12.75" customHeight="1">
      <c r="A1333" s="4"/>
      <c r="B1333" s="4"/>
      <c r="C1333" s="4"/>
    </row>
    <row r="1334" spans="1:3" ht="12.75" customHeight="1">
      <c r="A1334" s="4"/>
      <c r="B1334" s="4"/>
      <c r="C1334" s="4"/>
    </row>
    <row r="1335" spans="1:3" ht="12.75" customHeight="1">
      <c r="A1335" s="4"/>
      <c r="B1335" s="4"/>
      <c r="C1335" s="4"/>
    </row>
    <row r="1336" spans="1:3" ht="12.75" customHeight="1">
      <c r="A1336" s="4"/>
      <c r="B1336" s="4"/>
      <c r="C1336" s="4"/>
    </row>
    <row r="1337" spans="1:3" ht="12.75" customHeight="1">
      <c r="A1337" s="4"/>
      <c r="B1337" s="4"/>
      <c r="C1337" s="4"/>
    </row>
    <row r="1338" spans="1:3" ht="12.75" customHeight="1">
      <c r="A1338" s="4"/>
      <c r="B1338" s="4"/>
      <c r="C1338" s="4"/>
    </row>
    <row r="1339" spans="1:3" ht="12.75" customHeight="1">
      <c r="A1339" s="4"/>
      <c r="B1339" s="4"/>
      <c r="C1339" s="4"/>
    </row>
    <row r="1340" spans="1:3" ht="12.75" customHeight="1">
      <c r="A1340" s="4"/>
      <c r="B1340" s="4"/>
      <c r="C1340" s="4"/>
    </row>
    <row r="1341" spans="1:3" ht="12.75" customHeight="1">
      <c r="A1341" s="4"/>
      <c r="B1341" s="4"/>
      <c r="C1341" s="4"/>
    </row>
    <row r="1342" spans="1:3" ht="12.75" customHeight="1">
      <c r="A1342" s="4"/>
      <c r="B1342" s="4"/>
      <c r="C1342" s="4"/>
    </row>
    <row r="1343" spans="1:3" ht="12.75" customHeight="1">
      <c r="A1343" s="4"/>
      <c r="B1343" s="4"/>
      <c r="C1343" s="4"/>
    </row>
    <row r="1344" spans="1:3" ht="12.75" customHeight="1">
      <c r="A1344" s="4"/>
      <c r="B1344" s="4"/>
      <c r="C1344" s="4"/>
    </row>
    <row r="1345" spans="1:3" ht="12.75" customHeight="1">
      <c r="A1345" s="4"/>
      <c r="B1345" s="4"/>
      <c r="C1345" s="4"/>
    </row>
    <row r="1346" spans="1:3" ht="12.75" customHeight="1">
      <c r="A1346" s="4"/>
      <c r="B1346" s="4"/>
      <c r="C1346" s="4"/>
    </row>
    <row r="1347" spans="1:3" ht="12.75" customHeight="1">
      <c r="A1347" s="4"/>
      <c r="B1347" s="4"/>
      <c r="C1347" s="4"/>
    </row>
    <row r="1348" spans="1:3" ht="12.75" customHeight="1">
      <c r="A1348" s="4"/>
      <c r="B1348" s="4"/>
      <c r="C1348" s="4"/>
    </row>
    <row r="1349" spans="1:3" ht="12.75" customHeight="1">
      <c r="A1349" s="4"/>
      <c r="B1349" s="4"/>
      <c r="C1349" s="4"/>
    </row>
    <row r="1350" spans="1:3" ht="12.75" customHeight="1">
      <c r="A1350" s="4"/>
      <c r="B1350" s="4"/>
      <c r="C1350" s="4"/>
    </row>
    <row r="1351" spans="1:3" ht="12.75" customHeight="1">
      <c r="A1351" s="4"/>
      <c r="B1351" s="4"/>
      <c r="C1351" s="4"/>
    </row>
    <row r="1352" spans="1:3" ht="12.75" customHeight="1">
      <c r="A1352" s="4"/>
      <c r="B1352" s="4"/>
      <c r="C1352" s="4"/>
    </row>
    <row r="1353" spans="1:3" ht="12.75" customHeight="1">
      <c r="A1353" s="4"/>
      <c r="B1353" s="4"/>
      <c r="C1353" s="4"/>
    </row>
    <row r="1354" spans="1:3" ht="12.75" customHeight="1">
      <c r="A1354" s="4"/>
      <c r="B1354" s="4"/>
      <c r="C1354" s="4"/>
    </row>
    <row r="1355" spans="1:3" ht="12.75" customHeight="1">
      <c r="A1355" s="4"/>
      <c r="B1355" s="4"/>
      <c r="C1355" s="4"/>
    </row>
    <row r="1356" spans="1:3" ht="12.75" customHeight="1">
      <c r="A1356" s="4"/>
      <c r="B1356" s="4"/>
      <c r="C1356" s="4"/>
    </row>
    <row r="1357" spans="1:3" ht="12.75" customHeight="1">
      <c r="A1357" s="4"/>
      <c r="B1357" s="4"/>
      <c r="C1357" s="4"/>
    </row>
    <row r="1358" spans="1:3" ht="12.75" customHeight="1">
      <c r="A1358" s="4"/>
      <c r="B1358" s="4"/>
      <c r="C1358" s="4"/>
    </row>
    <row r="1359" spans="1:3" ht="12.75" customHeight="1">
      <c r="A1359" s="4"/>
      <c r="B1359" s="4"/>
      <c r="C1359" s="4"/>
    </row>
    <row r="1360" spans="1:3" ht="12.75" customHeight="1">
      <c r="A1360" s="4"/>
      <c r="B1360" s="4"/>
      <c r="C1360" s="4"/>
    </row>
    <row r="1361" spans="1:3" ht="12.75" customHeight="1">
      <c r="A1361" s="4"/>
      <c r="B1361" s="4"/>
      <c r="C1361" s="4"/>
    </row>
    <row r="1362" spans="1:3" ht="12.75" customHeight="1">
      <c r="A1362" s="4"/>
      <c r="B1362" s="4"/>
      <c r="C1362" s="4"/>
    </row>
    <row r="1363" spans="1:3" ht="12.75" customHeight="1">
      <c r="A1363" s="4"/>
      <c r="B1363" s="4"/>
      <c r="C1363" s="4"/>
    </row>
    <row r="1364" spans="1:3" ht="12.75" customHeight="1">
      <c r="A1364" s="4"/>
      <c r="B1364" s="4"/>
      <c r="C1364" s="4"/>
    </row>
    <row r="1365" spans="1:3" ht="12.75" customHeight="1">
      <c r="A1365" s="4"/>
      <c r="B1365" s="4"/>
      <c r="C1365" s="4"/>
    </row>
    <row r="1366" spans="1:3" ht="12.75" customHeight="1">
      <c r="A1366" s="4"/>
      <c r="B1366" s="4"/>
      <c r="C1366" s="4"/>
    </row>
    <row r="1367" spans="1:3" ht="12.75" customHeight="1">
      <c r="A1367" s="4"/>
      <c r="B1367" s="4"/>
      <c r="C1367" s="4"/>
    </row>
    <row r="1368" spans="1:3" ht="12.75" customHeight="1">
      <c r="A1368" s="4"/>
      <c r="B1368" s="4"/>
      <c r="C1368" s="4"/>
    </row>
    <row r="1369" spans="1:3" ht="12.75" customHeight="1">
      <c r="A1369" s="4"/>
      <c r="B1369" s="4"/>
      <c r="C1369" s="4"/>
    </row>
    <row r="1370" spans="1:3" ht="12.75" customHeight="1">
      <c r="A1370" s="4"/>
      <c r="B1370" s="4"/>
      <c r="C1370" s="4"/>
    </row>
    <row r="1371" spans="1:3" ht="12.75" customHeight="1">
      <c r="A1371" s="4"/>
      <c r="B1371" s="4"/>
      <c r="C1371" s="4"/>
    </row>
    <row r="1372" spans="1:3" ht="12.75" customHeight="1">
      <c r="A1372" s="4"/>
      <c r="B1372" s="4"/>
      <c r="C1372" s="4"/>
    </row>
    <row r="1373" spans="1:3" ht="12.75" customHeight="1">
      <c r="A1373" s="4"/>
      <c r="B1373" s="4"/>
      <c r="C1373" s="4"/>
    </row>
    <row r="1374" spans="1:3" ht="12.75" customHeight="1">
      <c r="A1374" s="4"/>
      <c r="B1374" s="4"/>
      <c r="C1374" s="4"/>
    </row>
    <row r="1375" spans="1:3" ht="12.75" customHeight="1">
      <c r="A1375" s="4"/>
      <c r="B1375" s="4"/>
      <c r="C1375" s="4"/>
    </row>
    <row r="1376" spans="1:3" ht="12.75" customHeight="1">
      <c r="A1376" s="4"/>
      <c r="B1376" s="4"/>
      <c r="C1376" s="4"/>
    </row>
    <row r="1377" spans="1:3" ht="12.75" customHeight="1">
      <c r="A1377" s="4"/>
      <c r="B1377" s="4"/>
      <c r="C1377" s="4"/>
    </row>
    <row r="1378" spans="1:3" ht="12.75" customHeight="1">
      <c r="A1378" s="4"/>
      <c r="B1378" s="4"/>
      <c r="C1378" s="4"/>
    </row>
    <row r="1379" spans="1:3" ht="12.75" customHeight="1">
      <c r="A1379" s="4"/>
      <c r="B1379" s="4"/>
      <c r="C1379" s="4"/>
    </row>
    <row r="1380" spans="1:3" ht="12.75" customHeight="1">
      <c r="A1380" s="4"/>
      <c r="B1380" s="4"/>
      <c r="C1380" s="4"/>
    </row>
    <row r="1381" spans="1:3" ht="12.75" customHeight="1">
      <c r="A1381" s="4"/>
      <c r="B1381" s="4"/>
      <c r="C1381" s="4"/>
    </row>
    <row r="1382" spans="1:3" ht="12.75" customHeight="1">
      <c r="A1382" s="4"/>
      <c r="B1382" s="4"/>
      <c r="C1382" s="4"/>
    </row>
    <row r="1383" spans="1:3" ht="12.75" customHeight="1">
      <c r="A1383" s="4"/>
      <c r="B1383" s="4"/>
      <c r="C1383" s="4"/>
    </row>
    <row r="1384" spans="1:3" ht="12.75" customHeight="1">
      <c r="A1384" s="4"/>
      <c r="B1384" s="4"/>
      <c r="C1384" s="4"/>
    </row>
    <row r="1385" spans="1:3" ht="12.75" customHeight="1">
      <c r="A1385" s="4"/>
      <c r="B1385" s="4"/>
      <c r="C1385" s="4"/>
    </row>
    <row r="1386" spans="1:3" ht="12.75" customHeight="1">
      <c r="A1386" s="4"/>
      <c r="B1386" s="4"/>
      <c r="C1386" s="4"/>
    </row>
    <row r="1387" spans="1:3" ht="12.75" customHeight="1">
      <c r="A1387" s="4"/>
      <c r="B1387" s="4"/>
      <c r="C1387" s="4"/>
    </row>
    <row r="1388" spans="1:3" ht="12.75" customHeight="1">
      <c r="A1388" s="4"/>
      <c r="B1388" s="4"/>
      <c r="C1388" s="4"/>
    </row>
    <row r="1389" spans="1:3" ht="12.75" customHeight="1">
      <c r="A1389" s="4"/>
      <c r="B1389" s="4"/>
      <c r="C1389" s="4"/>
    </row>
    <row r="1390" spans="1:3" ht="12.75" customHeight="1">
      <c r="A1390" s="4"/>
      <c r="B1390" s="4"/>
      <c r="C1390" s="4"/>
    </row>
    <row r="1391" spans="1:3" ht="12.75" customHeight="1">
      <c r="A1391" s="4"/>
      <c r="B1391" s="4"/>
      <c r="C1391" s="4"/>
    </row>
    <row r="1392" spans="1:3" ht="12.75" customHeight="1">
      <c r="A1392" s="4"/>
      <c r="B1392" s="4"/>
      <c r="C1392" s="4"/>
    </row>
    <row r="1393" spans="1:3" ht="12.75" customHeight="1">
      <c r="A1393" s="4"/>
      <c r="B1393" s="4"/>
      <c r="C1393" s="4"/>
    </row>
    <row r="1394" spans="1:3" ht="12.75" customHeight="1">
      <c r="A1394" s="4"/>
      <c r="B1394" s="4"/>
      <c r="C1394" s="4"/>
    </row>
    <row r="1395" spans="1:3" ht="12.75" customHeight="1">
      <c r="A1395" s="4"/>
      <c r="B1395" s="4"/>
      <c r="C1395" s="4"/>
    </row>
    <row r="1396" spans="1:3" ht="12.75" customHeight="1">
      <c r="A1396" s="4"/>
      <c r="B1396" s="4"/>
      <c r="C1396" s="4"/>
    </row>
    <row r="1397" spans="1:3" ht="12.75" customHeight="1">
      <c r="A1397" s="4"/>
      <c r="B1397" s="4"/>
      <c r="C1397" s="4"/>
    </row>
    <row r="1398" spans="1:3" ht="12.75" customHeight="1">
      <c r="A1398" s="4"/>
      <c r="B1398" s="4"/>
      <c r="C1398" s="4"/>
    </row>
    <row r="1399" spans="1:3" ht="12.75" customHeight="1">
      <c r="A1399" s="4"/>
      <c r="B1399" s="4"/>
      <c r="C1399" s="4"/>
    </row>
    <row r="1400" spans="1:3" ht="12.75" customHeight="1">
      <c r="A1400" s="4"/>
      <c r="B1400" s="4"/>
      <c r="C1400" s="4"/>
    </row>
    <row r="1401" spans="1:3" ht="12.75" customHeight="1">
      <c r="A1401" s="4"/>
      <c r="B1401" s="4"/>
      <c r="C1401" s="4"/>
    </row>
    <row r="1402" spans="1:3" ht="12.75" customHeight="1">
      <c r="A1402" s="4"/>
      <c r="B1402" s="4"/>
      <c r="C1402" s="4"/>
    </row>
    <row r="1403" spans="1:3" ht="12.75" customHeight="1">
      <c r="A1403" s="4"/>
      <c r="B1403" s="4"/>
      <c r="C1403" s="4"/>
    </row>
    <row r="1404" spans="1:3" ht="12.75" customHeight="1">
      <c r="A1404" s="4"/>
      <c r="B1404" s="4"/>
      <c r="C1404" s="4"/>
    </row>
    <row r="1405" spans="1:3" ht="12.75" customHeight="1">
      <c r="A1405" s="4"/>
      <c r="B1405" s="4"/>
      <c r="C1405" s="4"/>
    </row>
    <row r="1406" spans="1:3" ht="12.75" customHeight="1">
      <c r="A1406" s="4"/>
      <c r="B1406" s="4"/>
      <c r="C1406" s="4"/>
    </row>
    <row r="1407" spans="1:3" ht="12.75" customHeight="1">
      <c r="A1407" s="4"/>
      <c r="B1407" s="4"/>
      <c r="C1407" s="4"/>
    </row>
    <row r="1408" spans="1:3" ht="12.75" customHeight="1">
      <c r="A1408" s="4"/>
      <c r="B1408" s="4"/>
      <c r="C1408" s="4"/>
    </row>
    <row r="1409" spans="1:3" ht="12.75" customHeight="1">
      <c r="A1409" s="4"/>
      <c r="B1409" s="4"/>
      <c r="C1409" s="4"/>
    </row>
    <row r="1410" spans="1:3" ht="12.75" customHeight="1">
      <c r="A1410" s="4"/>
      <c r="B1410" s="4"/>
      <c r="C1410" s="4"/>
    </row>
    <row r="1411" spans="1:3" ht="12.75" customHeight="1">
      <c r="A1411" s="4"/>
      <c r="B1411" s="4"/>
      <c r="C1411" s="4"/>
    </row>
    <row r="1412" spans="1:3" ht="12.75" customHeight="1">
      <c r="A1412" s="4"/>
      <c r="B1412" s="4"/>
      <c r="C1412" s="4"/>
    </row>
    <row r="1413" spans="1:3" ht="12.75" customHeight="1">
      <c r="A1413" s="4"/>
      <c r="B1413" s="4"/>
      <c r="C1413" s="4"/>
    </row>
    <row r="1414" spans="1:3" ht="12.75" customHeight="1">
      <c r="A1414" s="4"/>
      <c r="B1414" s="4"/>
      <c r="C1414" s="4"/>
    </row>
    <row r="1415" spans="1:3" ht="12.75" customHeight="1">
      <c r="A1415" s="4"/>
      <c r="B1415" s="4"/>
      <c r="C1415" s="4"/>
    </row>
    <row r="1416" spans="1:3" ht="12.75" customHeight="1">
      <c r="A1416" s="4"/>
      <c r="B1416" s="4"/>
      <c r="C1416" s="4"/>
    </row>
    <row r="1417" spans="1:3" ht="12.75" customHeight="1">
      <c r="A1417" s="4"/>
      <c r="B1417" s="4"/>
      <c r="C1417" s="4"/>
    </row>
    <row r="1418" spans="1:3" ht="12.75" customHeight="1">
      <c r="A1418" s="4"/>
      <c r="B1418" s="4"/>
      <c r="C1418" s="4"/>
    </row>
    <row r="1419" spans="1:3" ht="12.75" customHeight="1">
      <c r="A1419" s="4"/>
      <c r="B1419" s="4"/>
      <c r="C1419" s="4"/>
    </row>
    <row r="1420" spans="1:3" ht="12.75" customHeight="1">
      <c r="A1420" s="4"/>
      <c r="B1420" s="4"/>
      <c r="C1420" s="4"/>
    </row>
    <row r="1421" spans="1:3" ht="12.75" customHeight="1">
      <c r="A1421" s="4"/>
      <c r="B1421" s="4"/>
      <c r="C1421" s="4"/>
    </row>
    <row r="1422" spans="1:3" ht="12.75" customHeight="1">
      <c r="A1422" s="4"/>
      <c r="B1422" s="4"/>
      <c r="C1422" s="4"/>
    </row>
    <row r="1423" spans="1:3" ht="12.75" customHeight="1">
      <c r="A1423" s="4"/>
      <c r="B1423" s="4"/>
      <c r="C1423" s="4"/>
    </row>
    <row r="1424" spans="1:3" ht="12.75" customHeight="1">
      <c r="A1424" s="4"/>
      <c r="B1424" s="4"/>
      <c r="C1424" s="4"/>
    </row>
    <row r="1425" spans="1:3" ht="12.75" customHeight="1">
      <c r="A1425" s="4"/>
      <c r="B1425" s="4"/>
      <c r="C1425" s="4"/>
    </row>
    <row r="1426" spans="1:3" ht="12.75" customHeight="1">
      <c r="A1426" s="4"/>
      <c r="B1426" s="4"/>
      <c r="C1426" s="4"/>
    </row>
    <row r="1427" spans="1:3" ht="12.75" customHeight="1">
      <c r="A1427" s="4"/>
      <c r="B1427" s="4"/>
      <c r="C1427" s="4"/>
    </row>
    <row r="1428" spans="1:3" ht="12.75" customHeight="1">
      <c r="A1428" s="4"/>
      <c r="B1428" s="4"/>
      <c r="C1428" s="4"/>
    </row>
    <row r="1429" spans="1:3" ht="12.75" customHeight="1">
      <c r="A1429" s="4"/>
      <c r="B1429" s="4"/>
      <c r="C1429" s="4"/>
    </row>
    <row r="1430" spans="1:3" ht="12.75" customHeight="1">
      <c r="A1430" s="4"/>
      <c r="B1430" s="4"/>
      <c r="C1430" s="4"/>
    </row>
    <row r="1431" spans="1:3" ht="12.75" customHeight="1">
      <c r="A1431" s="4"/>
      <c r="B1431" s="4"/>
      <c r="C1431" s="4"/>
    </row>
    <row r="1432" spans="1:3" ht="12.75" customHeight="1">
      <c r="A1432" s="4"/>
      <c r="B1432" s="4"/>
      <c r="C1432" s="4"/>
    </row>
    <row r="1433" spans="1:3" ht="12.75" customHeight="1">
      <c r="A1433" s="4"/>
      <c r="B1433" s="4"/>
      <c r="C1433" s="4"/>
    </row>
    <row r="1434" spans="1:3" ht="12.75" customHeight="1">
      <c r="A1434" s="4"/>
      <c r="B1434" s="4"/>
      <c r="C1434" s="4"/>
    </row>
    <row r="1435" spans="1:3" ht="12.75" customHeight="1">
      <c r="A1435" s="4"/>
      <c r="B1435" s="4"/>
      <c r="C1435" s="4"/>
    </row>
    <row r="1436" spans="1:3" ht="12.75" customHeight="1">
      <c r="A1436" s="4"/>
      <c r="B1436" s="4"/>
      <c r="C1436" s="4"/>
    </row>
    <row r="1437" spans="1:3" ht="12.75" customHeight="1">
      <c r="A1437" s="4"/>
      <c r="B1437" s="4"/>
      <c r="C1437" s="4"/>
    </row>
    <row r="1438" spans="1:3" ht="12.75" customHeight="1">
      <c r="A1438" s="4"/>
      <c r="B1438" s="4"/>
      <c r="C1438" s="4"/>
    </row>
    <row r="1439" spans="1:3" ht="12.75" customHeight="1">
      <c r="A1439" s="4"/>
      <c r="B1439" s="4"/>
      <c r="C1439" s="4"/>
    </row>
    <row r="1440" spans="1:3" ht="12.75" customHeight="1">
      <c r="A1440" s="4"/>
      <c r="B1440" s="4"/>
      <c r="C1440" s="4"/>
    </row>
    <row r="1441" spans="1:3" ht="12.75" customHeight="1">
      <c r="A1441" s="4"/>
      <c r="B1441" s="4"/>
      <c r="C1441" s="4"/>
    </row>
    <row r="1442" spans="1:3" ht="12.75" customHeight="1">
      <c r="A1442" s="4"/>
      <c r="B1442" s="4"/>
      <c r="C1442" s="4"/>
    </row>
    <row r="1443" spans="1:3" ht="12.75" customHeight="1">
      <c r="A1443" s="4"/>
      <c r="B1443" s="4"/>
      <c r="C1443" s="4"/>
    </row>
    <row r="1444" spans="1:3" ht="12.75" customHeight="1">
      <c r="A1444" s="4"/>
      <c r="B1444" s="4"/>
      <c r="C1444" s="4"/>
    </row>
    <row r="1445" spans="1:3" ht="12.75" customHeight="1">
      <c r="A1445" s="4"/>
      <c r="B1445" s="4"/>
      <c r="C1445" s="4"/>
    </row>
    <row r="1446" spans="1:3" ht="12.75" customHeight="1">
      <c r="A1446" s="4"/>
      <c r="B1446" s="4"/>
      <c r="C1446" s="4"/>
    </row>
    <row r="1447" spans="1:3" ht="12.75" customHeight="1">
      <c r="A1447" s="4"/>
      <c r="B1447" s="4"/>
      <c r="C1447" s="4"/>
    </row>
    <row r="1448" spans="1:3" ht="12.75" customHeight="1">
      <c r="A1448" s="4"/>
      <c r="B1448" s="4"/>
      <c r="C1448" s="4"/>
    </row>
    <row r="1449" spans="1:3" ht="12.75" customHeight="1">
      <c r="A1449" s="4"/>
      <c r="B1449" s="4"/>
      <c r="C1449" s="4"/>
    </row>
    <row r="1450" spans="1:3" ht="12.75" customHeight="1">
      <c r="A1450" s="4"/>
      <c r="B1450" s="4"/>
      <c r="C1450" s="4"/>
    </row>
    <row r="1451" spans="1:3" ht="12.75" customHeight="1">
      <c r="A1451" s="4"/>
      <c r="B1451" s="4"/>
      <c r="C1451" s="4"/>
    </row>
    <row r="1452" spans="1:3" ht="12.75" customHeight="1">
      <c r="A1452" s="4"/>
      <c r="B1452" s="4"/>
      <c r="C1452" s="4"/>
    </row>
    <row r="1453" spans="1:3" ht="12.75" customHeight="1">
      <c r="A1453" s="4"/>
      <c r="B1453" s="4"/>
      <c r="C1453" s="4"/>
    </row>
    <row r="1454" spans="1:3" ht="12.75" customHeight="1">
      <c r="A1454" s="4"/>
      <c r="B1454" s="4"/>
      <c r="C1454" s="4"/>
    </row>
    <row r="1455" spans="1:3" ht="12.75" customHeight="1">
      <c r="A1455" s="4"/>
      <c r="B1455" s="4"/>
      <c r="C1455" s="4"/>
    </row>
    <row r="1456" spans="1:3" ht="12.75" customHeight="1">
      <c r="A1456" s="4"/>
      <c r="B1456" s="4"/>
      <c r="C1456" s="4"/>
    </row>
    <row r="1457" spans="1:3" ht="12.75" customHeight="1">
      <c r="A1457" s="4"/>
      <c r="B1457" s="4"/>
      <c r="C1457" s="4"/>
    </row>
    <row r="1458" spans="1:3" ht="12.75" customHeight="1">
      <c r="A1458" s="4"/>
      <c r="B1458" s="4"/>
      <c r="C1458" s="4"/>
    </row>
    <row r="1459" spans="1:3" ht="12.75" customHeight="1">
      <c r="A1459" s="4"/>
      <c r="B1459" s="4"/>
      <c r="C1459" s="4"/>
    </row>
    <row r="1460" spans="1:3" ht="12.75" customHeight="1">
      <c r="A1460" s="4"/>
      <c r="B1460" s="4"/>
      <c r="C1460" s="4"/>
    </row>
    <row r="1461" spans="1:3" ht="12.75" customHeight="1">
      <c r="A1461" s="4"/>
      <c r="B1461" s="4"/>
      <c r="C1461" s="4"/>
    </row>
    <row r="1462" spans="1:3" ht="12.75" customHeight="1">
      <c r="A1462" s="4"/>
      <c r="B1462" s="4"/>
      <c r="C1462" s="4"/>
    </row>
    <row r="1463" spans="1:3" ht="12.75" customHeight="1">
      <c r="A1463" s="4"/>
      <c r="B1463" s="4"/>
      <c r="C1463" s="4"/>
    </row>
    <row r="1464" spans="1:3" ht="12.75" customHeight="1">
      <c r="A1464" s="4"/>
      <c r="B1464" s="4"/>
      <c r="C1464" s="4"/>
    </row>
    <row r="1465" spans="1:3" ht="12.75" customHeight="1">
      <c r="A1465" s="4"/>
      <c r="B1465" s="4"/>
      <c r="C1465" s="4"/>
    </row>
    <row r="1466" spans="1:3" ht="12.75" customHeight="1">
      <c r="A1466" s="4"/>
      <c r="B1466" s="4"/>
      <c r="C1466" s="4"/>
    </row>
    <row r="1467" spans="1:3" ht="12.75" customHeight="1">
      <c r="A1467" s="4"/>
      <c r="B1467" s="4"/>
      <c r="C1467" s="4"/>
    </row>
    <row r="1468" spans="1:3" ht="12.75" customHeight="1">
      <c r="A1468" s="4"/>
      <c r="B1468" s="4"/>
      <c r="C1468" s="4"/>
    </row>
    <row r="1469" spans="1:3" ht="12.75" customHeight="1">
      <c r="A1469" s="4"/>
      <c r="B1469" s="4"/>
      <c r="C1469" s="4"/>
    </row>
    <row r="1470" spans="1:3" ht="12.75" customHeight="1">
      <c r="A1470" s="4"/>
      <c r="B1470" s="4"/>
      <c r="C1470" s="4"/>
    </row>
    <row r="1471" spans="1:3" ht="12.75" customHeight="1">
      <c r="A1471" s="4"/>
      <c r="B1471" s="4"/>
      <c r="C1471" s="4"/>
    </row>
    <row r="1472" spans="1:3" ht="12.75" customHeight="1">
      <c r="A1472" s="4"/>
      <c r="B1472" s="4"/>
      <c r="C1472" s="4"/>
    </row>
    <row r="1473" spans="1:3" ht="12.75" customHeight="1">
      <c r="A1473" s="4"/>
      <c r="B1473" s="4"/>
      <c r="C1473" s="4"/>
    </row>
    <row r="1474" spans="1:3" ht="12.75" customHeight="1">
      <c r="A1474" s="4"/>
      <c r="B1474" s="4"/>
      <c r="C1474" s="4"/>
    </row>
    <row r="1475" spans="1:3" ht="12.75" customHeight="1">
      <c r="A1475" s="4"/>
      <c r="B1475" s="4"/>
      <c r="C1475" s="4"/>
    </row>
    <row r="1476" spans="1:3" ht="12.75" customHeight="1">
      <c r="A1476" s="4"/>
      <c r="B1476" s="4"/>
      <c r="C1476" s="4"/>
    </row>
    <row r="1477" spans="1:3" ht="12.75" customHeight="1">
      <c r="A1477" s="4"/>
      <c r="B1477" s="4"/>
      <c r="C1477" s="4"/>
    </row>
    <row r="1478" spans="1:3" ht="12.75" customHeight="1">
      <c r="A1478" s="4"/>
      <c r="B1478" s="4"/>
      <c r="C1478" s="4"/>
    </row>
    <row r="1479" spans="1:3" ht="12.75" customHeight="1">
      <c r="A1479" s="4"/>
      <c r="B1479" s="4"/>
      <c r="C1479" s="4"/>
    </row>
    <row r="1480" spans="1:3" ht="12.75" customHeight="1">
      <c r="A1480" s="4"/>
      <c r="B1480" s="4"/>
      <c r="C1480" s="4"/>
    </row>
    <row r="1481" spans="1:3" ht="12.75" customHeight="1">
      <c r="A1481" s="4"/>
      <c r="B1481" s="4"/>
      <c r="C1481" s="4"/>
    </row>
    <row r="1482" spans="1:3" ht="12.75" customHeight="1">
      <c r="A1482" s="4"/>
      <c r="B1482" s="4"/>
      <c r="C1482" s="4"/>
    </row>
    <row r="1483" spans="1:3" ht="12.75" customHeight="1">
      <c r="A1483" s="4"/>
      <c r="B1483" s="4"/>
      <c r="C1483" s="4"/>
    </row>
    <row r="1484" spans="1:3" ht="12.75" customHeight="1">
      <c r="A1484" s="4"/>
      <c r="B1484" s="4"/>
      <c r="C1484" s="4"/>
    </row>
    <row r="1485" spans="1:3" ht="12.75" customHeight="1">
      <c r="A1485" s="4"/>
      <c r="B1485" s="4"/>
      <c r="C1485" s="4"/>
    </row>
    <row r="1486" spans="1:3" ht="12.75" customHeight="1">
      <c r="A1486" s="4"/>
      <c r="B1486" s="4"/>
      <c r="C1486" s="4"/>
    </row>
    <row r="1487" spans="1:3" ht="12.75" customHeight="1">
      <c r="A1487" s="4"/>
      <c r="B1487" s="4"/>
      <c r="C1487" s="4"/>
    </row>
    <row r="1488" spans="1:3" ht="12.75" customHeight="1">
      <c r="A1488" s="4"/>
      <c r="B1488" s="4"/>
      <c r="C1488" s="4"/>
    </row>
    <row r="1489" spans="1:3" ht="12.75" customHeight="1">
      <c r="A1489" s="4"/>
      <c r="B1489" s="4"/>
      <c r="C1489" s="4"/>
    </row>
    <row r="1490" spans="1:3" ht="12.75" customHeight="1">
      <c r="A1490" s="4"/>
      <c r="B1490" s="4"/>
      <c r="C1490" s="4"/>
    </row>
    <row r="1491" spans="1:3" ht="12.75" customHeight="1">
      <c r="A1491" s="4"/>
      <c r="B1491" s="4"/>
      <c r="C1491" s="4"/>
    </row>
    <row r="1492" spans="1:3" ht="12.75" customHeight="1">
      <c r="A1492" s="4"/>
      <c r="B1492" s="4"/>
      <c r="C1492" s="4"/>
    </row>
    <row r="1493" spans="1:3" ht="12.75" customHeight="1">
      <c r="A1493" s="4"/>
      <c r="B1493" s="4"/>
      <c r="C1493" s="4"/>
    </row>
    <row r="1494" spans="1:3" ht="12.75" customHeight="1">
      <c r="A1494" s="4"/>
      <c r="B1494" s="4"/>
      <c r="C1494" s="4"/>
    </row>
    <row r="1495" spans="1:3" ht="12.75" customHeight="1">
      <c r="A1495" s="4"/>
      <c r="B1495" s="4"/>
      <c r="C1495" s="4"/>
    </row>
    <row r="1496" spans="1:3" ht="12.75" customHeight="1">
      <c r="A1496" s="4"/>
      <c r="B1496" s="4"/>
      <c r="C1496" s="4"/>
    </row>
    <row r="1497" spans="1:3" ht="12.75" customHeight="1">
      <c r="A1497" s="4"/>
      <c r="B1497" s="4"/>
      <c r="C1497" s="4"/>
    </row>
    <row r="1498" spans="1:3" ht="12.75" customHeight="1">
      <c r="A1498" s="4"/>
      <c r="B1498" s="4"/>
      <c r="C1498" s="4"/>
    </row>
    <row r="1499" spans="1:3" ht="12.75" customHeight="1">
      <c r="A1499" s="4"/>
      <c r="B1499" s="4"/>
      <c r="C1499" s="4"/>
    </row>
    <row r="1500" spans="1:3" ht="12.75" customHeight="1">
      <c r="A1500" s="4"/>
      <c r="B1500" s="4"/>
      <c r="C1500" s="4"/>
    </row>
    <row r="1501" spans="1:3" ht="12.75" customHeight="1">
      <c r="A1501" s="4"/>
      <c r="B1501" s="4"/>
      <c r="C1501" s="4"/>
    </row>
    <row r="1502" spans="1:3" ht="12.75" customHeight="1">
      <c r="A1502" s="4"/>
      <c r="B1502" s="4"/>
      <c r="C1502" s="4"/>
    </row>
    <row r="1503" spans="1:3" ht="12.75" customHeight="1">
      <c r="A1503" s="4"/>
      <c r="B1503" s="4"/>
      <c r="C1503" s="4"/>
    </row>
    <row r="1504" spans="1:3" ht="12.75" customHeight="1">
      <c r="A1504" s="4"/>
      <c r="B1504" s="4"/>
      <c r="C1504" s="4"/>
    </row>
    <row r="1505" spans="1:3" ht="12.75" customHeight="1">
      <c r="A1505" s="4"/>
      <c r="B1505" s="4"/>
      <c r="C1505" s="4"/>
    </row>
    <row r="1506" spans="1:3" ht="12.75" customHeight="1">
      <c r="A1506" s="4"/>
      <c r="B1506" s="4"/>
      <c r="C1506" s="4"/>
    </row>
    <row r="1507" spans="1:3" ht="12.75" customHeight="1">
      <c r="A1507" s="4"/>
      <c r="B1507" s="4"/>
      <c r="C1507" s="4"/>
    </row>
    <row r="1508" spans="1:3" ht="12.75" customHeight="1">
      <c r="A1508" s="4"/>
      <c r="B1508" s="4"/>
      <c r="C1508" s="4"/>
    </row>
    <row r="1509" spans="1:3" ht="12.75" customHeight="1">
      <c r="A1509" s="4"/>
      <c r="B1509" s="4"/>
      <c r="C1509" s="4"/>
    </row>
    <row r="1510" spans="1:3" ht="12.75" customHeight="1">
      <c r="A1510" s="4"/>
      <c r="B1510" s="4"/>
      <c r="C1510" s="4"/>
    </row>
    <row r="1511" spans="1:3" ht="12.75" customHeight="1">
      <c r="A1511" s="4"/>
      <c r="B1511" s="4"/>
      <c r="C1511" s="4"/>
    </row>
    <row r="1512" spans="1:3" ht="12.75" customHeight="1">
      <c r="A1512" s="4"/>
      <c r="B1512" s="4"/>
      <c r="C1512" s="4"/>
    </row>
    <row r="1513" spans="1:3" ht="12.75" customHeight="1">
      <c r="A1513" s="4"/>
      <c r="B1513" s="4"/>
      <c r="C1513" s="4"/>
    </row>
    <row r="1514" spans="1:3" ht="12.75" customHeight="1">
      <c r="A1514" s="4"/>
      <c r="B1514" s="4"/>
      <c r="C1514" s="4"/>
    </row>
    <row r="1515" spans="1:3" ht="12.75" customHeight="1">
      <c r="A1515" s="4"/>
      <c r="B1515" s="4"/>
      <c r="C1515" s="4"/>
    </row>
    <row r="1516" spans="1:3" ht="12.75" customHeight="1">
      <c r="A1516" s="4"/>
      <c r="B1516" s="4"/>
      <c r="C1516" s="4"/>
    </row>
    <row r="1517" spans="1:3" ht="12.75" customHeight="1">
      <c r="A1517" s="4"/>
      <c r="B1517" s="4"/>
      <c r="C1517" s="4"/>
    </row>
    <row r="1518" spans="1:3" ht="12.75" customHeight="1">
      <c r="A1518" s="4"/>
      <c r="B1518" s="4"/>
      <c r="C1518" s="4"/>
    </row>
    <row r="1519" spans="1:3" ht="12.75" customHeight="1">
      <c r="A1519" s="4"/>
      <c r="B1519" s="4"/>
      <c r="C1519" s="4"/>
    </row>
    <row r="1520" spans="1:3" ht="12.75" customHeight="1">
      <c r="A1520" s="4"/>
      <c r="B1520" s="4"/>
      <c r="C1520" s="4"/>
    </row>
    <row r="1521" spans="1:3" ht="12.75" customHeight="1">
      <c r="A1521" s="4"/>
      <c r="B1521" s="4"/>
      <c r="C1521" s="4"/>
    </row>
    <row r="1522" spans="1:3" ht="12.75" customHeight="1">
      <c r="A1522" s="4"/>
      <c r="B1522" s="4"/>
      <c r="C1522" s="4"/>
    </row>
    <row r="1523" spans="1:3" ht="12.75" customHeight="1">
      <c r="A1523" s="4"/>
      <c r="B1523" s="4"/>
      <c r="C1523" s="4"/>
    </row>
    <row r="1524" spans="1:3" ht="12.75" customHeight="1">
      <c r="A1524" s="4"/>
      <c r="B1524" s="4"/>
      <c r="C1524" s="4"/>
    </row>
    <row r="1525" spans="1:3" ht="12.75" customHeight="1">
      <c r="A1525" s="4"/>
      <c r="B1525" s="4"/>
      <c r="C1525" s="4"/>
    </row>
    <row r="1526" spans="1:3" ht="12.75" customHeight="1">
      <c r="A1526" s="4"/>
      <c r="B1526" s="4"/>
      <c r="C1526" s="4"/>
    </row>
    <row r="1527" spans="1:3" ht="12.75" customHeight="1">
      <c r="A1527" s="4"/>
      <c r="B1527" s="4"/>
      <c r="C1527" s="4"/>
    </row>
    <row r="1528" spans="1:3" ht="12.75" customHeight="1">
      <c r="A1528" s="4"/>
      <c r="B1528" s="4"/>
      <c r="C1528" s="4"/>
    </row>
    <row r="1529" spans="1:3" ht="12.75" customHeight="1">
      <c r="A1529" s="4"/>
      <c r="B1529" s="4"/>
      <c r="C1529" s="4"/>
    </row>
    <row r="1530" spans="1:3" ht="12.75" customHeight="1">
      <c r="A1530" s="4"/>
      <c r="B1530" s="4"/>
      <c r="C1530" s="4"/>
    </row>
    <row r="1531" spans="1:3" ht="12.75" customHeight="1">
      <c r="A1531" s="4"/>
      <c r="B1531" s="4"/>
      <c r="C1531" s="4"/>
    </row>
    <row r="1532" spans="1:3" ht="12.75" customHeight="1">
      <c r="A1532" s="4"/>
      <c r="B1532" s="4"/>
      <c r="C1532" s="4"/>
    </row>
    <row r="1533" spans="1:3" ht="12.75" customHeight="1">
      <c r="A1533" s="4"/>
      <c r="B1533" s="4"/>
      <c r="C1533" s="4"/>
    </row>
    <row r="1534" spans="1:3" ht="12.75" customHeight="1">
      <c r="A1534" s="4"/>
      <c r="B1534" s="4"/>
      <c r="C1534" s="4"/>
    </row>
    <row r="1535" spans="1:3" ht="12.75" customHeight="1">
      <c r="A1535" s="4"/>
      <c r="B1535" s="4"/>
      <c r="C1535" s="4"/>
    </row>
    <row r="1536" spans="1:3" ht="12.75" customHeight="1">
      <c r="A1536" s="4"/>
      <c r="B1536" s="4"/>
      <c r="C1536" s="4"/>
    </row>
    <row r="1537" spans="1:3" ht="12.75" customHeight="1">
      <c r="A1537" s="4"/>
      <c r="B1537" s="4"/>
      <c r="C1537" s="4"/>
    </row>
    <row r="1538" spans="1:3" ht="12.75" customHeight="1">
      <c r="A1538" s="4"/>
      <c r="B1538" s="4"/>
      <c r="C1538" s="4"/>
    </row>
    <row r="1539" spans="1:3" ht="12.75" customHeight="1">
      <c r="A1539" s="4"/>
      <c r="B1539" s="4"/>
      <c r="C1539" s="4"/>
    </row>
    <row r="1540" spans="1:3" ht="12.75" customHeight="1">
      <c r="A1540" s="4"/>
      <c r="B1540" s="4"/>
      <c r="C1540" s="4"/>
    </row>
    <row r="1541" spans="1:3" ht="12.75" customHeight="1">
      <c r="A1541" s="4"/>
      <c r="B1541" s="4"/>
      <c r="C1541" s="4"/>
    </row>
    <row r="1542" spans="1:3" ht="12.75" customHeight="1">
      <c r="A1542" s="4"/>
      <c r="B1542" s="4"/>
      <c r="C1542" s="4"/>
    </row>
    <row r="1543" spans="1:3" ht="12.75" customHeight="1">
      <c r="A1543" s="4"/>
      <c r="B1543" s="4"/>
      <c r="C1543" s="4"/>
    </row>
    <row r="1544" spans="1:3" ht="12.75" customHeight="1">
      <c r="A1544" s="4"/>
      <c r="B1544" s="4"/>
      <c r="C1544" s="4"/>
    </row>
    <row r="1545" spans="1:3" ht="12.75" customHeight="1">
      <c r="A1545" s="4"/>
      <c r="B1545" s="4"/>
      <c r="C1545" s="4"/>
    </row>
    <row r="1546" spans="1:3" ht="12.75" customHeight="1">
      <c r="A1546" s="4"/>
      <c r="B1546" s="4"/>
      <c r="C1546" s="4"/>
    </row>
    <row r="1547" spans="1:3" ht="12.75" customHeight="1">
      <c r="A1547" s="4"/>
      <c r="B1547" s="4"/>
      <c r="C1547" s="4"/>
    </row>
    <row r="1548" spans="1:3" ht="12.75" customHeight="1">
      <c r="A1548" s="4"/>
      <c r="B1548" s="4"/>
      <c r="C1548" s="4"/>
    </row>
    <row r="1549" spans="1:3" ht="12.75" customHeight="1">
      <c r="A1549" s="4"/>
      <c r="B1549" s="4"/>
      <c r="C1549" s="4"/>
    </row>
    <row r="1550" spans="1:3" ht="12.75" customHeight="1">
      <c r="A1550" s="4"/>
      <c r="B1550" s="4"/>
      <c r="C1550" s="4"/>
    </row>
    <row r="1551" spans="1:3" ht="12.75" customHeight="1">
      <c r="A1551" s="4"/>
      <c r="B1551" s="4"/>
      <c r="C1551" s="4"/>
    </row>
    <row r="1552" spans="1:3" ht="12.75" customHeight="1">
      <c r="A1552" s="4"/>
      <c r="B1552" s="4"/>
      <c r="C1552" s="4"/>
    </row>
    <row r="1553" spans="1:3" ht="12.75" customHeight="1">
      <c r="A1553" s="4"/>
      <c r="B1553" s="4"/>
      <c r="C1553" s="4"/>
    </row>
    <row r="1554" spans="1:3" ht="12.75" customHeight="1">
      <c r="A1554" s="4"/>
      <c r="B1554" s="4"/>
      <c r="C1554" s="4"/>
    </row>
    <row r="1555" spans="1:3" ht="12.75" customHeight="1">
      <c r="A1555" s="4"/>
      <c r="B1555" s="4"/>
      <c r="C1555" s="4"/>
    </row>
    <row r="1556" spans="1:3" ht="12.75" customHeight="1">
      <c r="A1556" s="4"/>
      <c r="B1556" s="4"/>
      <c r="C1556" s="4"/>
    </row>
    <row r="1557" spans="1:3" ht="12.75" customHeight="1">
      <c r="A1557" s="4"/>
      <c r="B1557" s="4"/>
      <c r="C1557" s="4"/>
    </row>
    <row r="1558" spans="1:3" ht="12.75" customHeight="1">
      <c r="A1558" s="4"/>
      <c r="B1558" s="4"/>
      <c r="C1558" s="4"/>
    </row>
    <row r="1559" spans="1:3" ht="12.75" customHeight="1">
      <c r="A1559" s="4"/>
      <c r="B1559" s="4"/>
      <c r="C1559" s="4"/>
    </row>
    <row r="1560" spans="1:3" ht="12.75" customHeight="1">
      <c r="A1560" s="4"/>
      <c r="B1560" s="4"/>
      <c r="C1560" s="4"/>
    </row>
    <row r="1561" spans="1:3" ht="12.75" customHeight="1">
      <c r="A1561" s="4"/>
      <c r="B1561" s="4"/>
      <c r="C1561" s="4"/>
    </row>
    <row r="1562" spans="1:3" ht="12.75" customHeight="1">
      <c r="A1562" s="4"/>
      <c r="B1562" s="4"/>
      <c r="C1562" s="4"/>
    </row>
    <row r="1563" spans="1:3" ht="12.75" customHeight="1">
      <c r="A1563" s="4"/>
      <c r="B1563" s="4"/>
      <c r="C1563" s="4"/>
    </row>
    <row r="1564" spans="1:3" ht="12.75" customHeight="1">
      <c r="A1564" s="4"/>
      <c r="B1564" s="4"/>
      <c r="C1564" s="4"/>
    </row>
    <row r="1565" spans="1:3" ht="12.75" customHeight="1">
      <c r="A1565" s="4"/>
      <c r="B1565" s="4"/>
      <c r="C1565" s="4"/>
    </row>
    <row r="1566" spans="1:3" ht="12.75" customHeight="1">
      <c r="A1566" s="4"/>
      <c r="B1566" s="4"/>
      <c r="C1566" s="4"/>
    </row>
    <row r="1567" spans="1:3" ht="12.75" customHeight="1">
      <c r="A1567" s="4"/>
      <c r="B1567" s="4"/>
      <c r="C1567" s="4"/>
    </row>
    <row r="1568" spans="1:3" ht="12.75" customHeight="1">
      <c r="A1568" s="4"/>
      <c r="B1568" s="4"/>
      <c r="C1568" s="4"/>
    </row>
    <row r="1569" spans="1:3" ht="12.75" customHeight="1">
      <c r="A1569" s="4"/>
      <c r="B1569" s="4"/>
      <c r="C1569" s="4"/>
    </row>
    <row r="1570" spans="1:3" ht="12.75" customHeight="1">
      <c r="A1570" s="4"/>
      <c r="B1570" s="4"/>
      <c r="C1570" s="4"/>
    </row>
    <row r="1571" spans="1:3" ht="12.75" customHeight="1">
      <c r="A1571" s="4"/>
      <c r="B1571" s="4"/>
      <c r="C1571" s="4"/>
    </row>
    <row r="1572" spans="1:3" ht="12.75" customHeight="1">
      <c r="A1572" s="4"/>
      <c r="B1572" s="4"/>
      <c r="C1572" s="4"/>
    </row>
    <row r="1573" spans="1:3" ht="12.75" customHeight="1">
      <c r="A1573" s="4"/>
      <c r="B1573" s="4"/>
      <c r="C1573" s="4"/>
    </row>
    <row r="1574" spans="1:3" ht="12.75" customHeight="1">
      <c r="A1574" s="4"/>
      <c r="B1574" s="4"/>
      <c r="C1574" s="4"/>
    </row>
    <row r="1575" spans="1:3" ht="12.75" customHeight="1">
      <c r="A1575" s="4"/>
      <c r="B1575" s="4"/>
      <c r="C1575" s="4"/>
    </row>
    <row r="1576" spans="1:3" ht="12.75" customHeight="1">
      <c r="A1576" s="4"/>
      <c r="B1576" s="4"/>
      <c r="C1576" s="4"/>
    </row>
    <row r="1577" spans="1:3" ht="12.75" customHeight="1">
      <c r="A1577" s="4"/>
      <c r="B1577" s="4"/>
      <c r="C1577" s="4"/>
    </row>
    <row r="1578" spans="1:3" ht="12.75" customHeight="1">
      <c r="A1578" s="4"/>
      <c r="B1578" s="4"/>
      <c r="C1578" s="4"/>
    </row>
    <row r="1579" spans="1:3" ht="12.75" customHeight="1">
      <c r="A1579" s="4"/>
      <c r="B1579" s="4"/>
      <c r="C1579" s="4"/>
    </row>
    <row r="1580" spans="1:3" ht="12.75" customHeight="1">
      <c r="A1580" s="4"/>
      <c r="B1580" s="4"/>
      <c r="C1580" s="4"/>
    </row>
    <row r="1581" spans="1:3" ht="12.75" customHeight="1">
      <c r="A1581" s="4"/>
      <c r="B1581" s="4"/>
      <c r="C1581" s="4"/>
    </row>
    <row r="1582" spans="1:3" ht="12.75" customHeight="1">
      <c r="A1582" s="4"/>
      <c r="B1582" s="4"/>
      <c r="C1582" s="4"/>
    </row>
    <row r="1583" spans="1:3" ht="12.75" customHeight="1">
      <c r="A1583" s="4"/>
      <c r="B1583" s="4"/>
      <c r="C1583" s="4"/>
    </row>
    <row r="1584" spans="1:3" ht="12.75" customHeight="1">
      <c r="A1584" s="4"/>
      <c r="B1584" s="4"/>
      <c r="C1584" s="4"/>
    </row>
    <row r="1585" spans="1:3" ht="12.75" customHeight="1">
      <c r="A1585" s="4"/>
      <c r="B1585" s="4"/>
      <c r="C1585" s="4"/>
    </row>
    <row r="1586" spans="1:3" ht="12.75" customHeight="1">
      <c r="A1586" s="4"/>
      <c r="B1586" s="4"/>
      <c r="C1586" s="4"/>
    </row>
    <row r="1587" spans="1:3" ht="12.75" customHeight="1">
      <c r="A1587" s="4"/>
      <c r="B1587" s="4"/>
      <c r="C1587" s="4"/>
    </row>
    <row r="1588" spans="1:3" ht="12.75" customHeight="1">
      <c r="A1588" s="4"/>
      <c r="B1588" s="4"/>
      <c r="C1588" s="4"/>
    </row>
    <row r="1589" spans="1:3" ht="12.75" customHeight="1">
      <c r="A1589" s="4"/>
      <c r="B1589" s="4"/>
      <c r="C1589" s="4"/>
    </row>
    <row r="1590" spans="1:3" ht="12.75" customHeight="1">
      <c r="A1590" s="4"/>
      <c r="B1590" s="4"/>
      <c r="C1590" s="4"/>
    </row>
    <row r="1591" spans="1:3" ht="12.75" customHeight="1">
      <c r="A1591" s="4"/>
      <c r="B1591" s="4"/>
      <c r="C1591" s="4"/>
    </row>
    <row r="1592" spans="1:3" ht="12.75" customHeight="1">
      <c r="A1592" s="4"/>
      <c r="B1592" s="4"/>
      <c r="C1592" s="4"/>
    </row>
    <row r="1593" spans="1:3" ht="12.75" customHeight="1">
      <c r="A1593" s="4"/>
      <c r="B1593" s="4"/>
      <c r="C1593" s="4"/>
    </row>
    <row r="1594" spans="1:3" ht="12.75" customHeight="1">
      <c r="A1594" s="4"/>
      <c r="B1594" s="4"/>
      <c r="C1594" s="4"/>
    </row>
    <row r="1595" spans="1:3" ht="12.75" customHeight="1">
      <c r="A1595" s="4"/>
      <c r="B1595" s="4"/>
      <c r="C1595" s="4"/>
    </row>
    <row r="1596" spans="1:3" ht="12.75" customHeight="1">
      <c r="A1596" s="4"/>
      <c r="B1596" s="4"/>
      <c r="C1596" s="4"/>
    </row>
    <row r="1597" spans="1:3" ht="12.75" customHeight="1">
      <c r="A1597" s="4"/>
      <c r="B1597" s="4"/>
      <c r="C1597" s="4"/>
    </row>
    <row r="1598" spans="1:3" ht="12.75" customHeight="1">
      <c r="A1598" s="4"/>
      <c r="B1598" s="4"/>
      <c r="C1598" s="4"/>
    </row>
    <row r="1599" spans="1:3" ht="12.75" customHeight="1">
      <c r="A1599" s="4"/>
      <c r="B1599" s="4"/>
      <c r="C1599" s="4"/>
    </row>
    <row r="1600" spans="1:3" ht="12.75" customHeight="1">
      <c r="A1600" s="4"/>
      <c r="B1600" s="4"/>
      <c r="C1600" s="4"/>
    </row>
    <row r="1601" spans="1:3" ht="12.75" customHeight="1">
      <c r="A1601" s="4"/>
      <c r="B1601" s="4"/>
      <c r="C1601" s="4"/>
    </row>
    <row r="1602" spans="1:3" ht="12.75" customHeight="1">
      <c r="A1602" s="4"/>
      <c r="B1602" s="4"/>
      <c r="C1602" s="4"/>
    </row>
    <row r="1603" spans="1:3" ht="12.75" customHeight="1">
      <c r="A1603" s="4"/>
      <c r="B1603" s="4"/>
      <c r="C1603" s="4"/>
    </row>
    <row r="1604" spans="1:3" ht="12.75" customHeight="1">
      <c r="A1604" s="4"/>
      <c r="B1604" s="4"/>
      <c r="C1604" s="4"/>
    </row>
    <row r="1605" spans="1:3" ht="12.75" customHeight="1">
      <c r="A1605" s="4"/>
      <c r="B1605" s="4"/>
      <c r="C1605" s="4"/>
    </row>
    <row r="1606" spans="1:3" ht="12.75" customHeight="1">
      <c r="A1606" s="4"/>
      <c r="B1606" s="4"/>
      <c r="C1606" s="4"/>
    </row>
    <row r="1607" spans="1:3" ht="12.75" customHeight="1">
      <c r="A1607" s="4"/>
      <c r="B1607" s="4"/>
      <c r="C1607" s="4"/>
    </row>
    <row r="1608" spans="1:3" ht="12.75" customHeight="1">
      <c r="A1608" s="4"/>
      <c r="B1608" s="4"/>
      <c r="C1608" s="4"/>
    </row>
    <row r="1609" spans="1:3" ht="12.75" customHeight="1">
      <c r="A1609" s="4"/>
      <c r="B1609" s="4"/>
      <c r="C1609" s="4"/>
    </row>
    <row r="1610" spans="1:3" ht="12.75" customHeight="1">
      <c r="A1610" s="4"/>
      <c r="B1610" s="4"/>
      <c r="C1610" s="4"/>
    </row>
    <row r="1611" spans="1:3" ht="12.75" customHeight="1">
      <c r="A1611" s="4"/>
      <c r="B1611" s="4"/>
      <c r="C1611" s="4"/>
    </row>
    <row r="1612" spans="1:3" ht="12.75" customHeight="1">
      <c r="A1612" s="4"/>
      <c r="B1612" s="4"/>
      <c r="C1612" s="4"/>
    </row>
    <row r="1613" spans="1:3" ht="12.75" customHeight="1">
      <c r="A1613" s="4"/>
      <c r="B1613" s="4"/>
      <c r="C1613" s="4"/>
    </row>
    <row r="1614" spans="1:3" ht="12.75" customHeight="1">
      <c r="A1614" s="4"/>
      <c r="B1614" s="4"/>
      <c r="C1614" s="4"/>
    </row>
    <row r="1615" spans="1:3" ht="12.75" customHeight="1">
      <c r="A1615" s="4"/>
      <c r="B1615" s="4"/>
      <c r="C1615" s="4"/>
    </row>
    <row r="1616" spans="1:3" ht="12.75" customHeight="1">
      <c r="A1616" s="4"/>
      <c r="B1616" s="4"/>
      <c r="C1616" s="4"/>
    </row>
    <row r="1617" spans="1:3" ht="12.75" customHeight="1">
      <c r="A1617" s="4"/>
      <c r="B1617" s="4"/>
      <c r="C1617" s="4"/>
    </row>
    <row r="1618" spans="1:3" ht="12.75" customHeight="1">
      <c r="A1618" s="4"/>
      <c r="B1618" s="4"/>
      <c r="C1618" s="4"/>
    </row>
    <row r="1619" spans="1:3" ht="12.75" customHeight="1">
      <c r="A1619" s="4"/>
      <c r="B1619" s="4"/>
      <c r="C1619" s="4"/>
    </row>
    <row r="1620" spans="1:3" ht="12.75" customHeight="1">
      <c r="A1620" s="4"/>
      <c r="B1620" s="4"/>
      <c r="C1620" s="4"/>
    </row>
    <row r="1621" spans="1:3" ht="12.75" customHeight="1">
      <c r="A1621" s="4"/>
      <c r="B1621" s="4"/>
      <c r="C1621" s="4"/>
    </row>
    <row r="1622" spans="1:3" ht="12.75" customHeight="1">
      <c r="A1622" s="4"/>
      <c r="B1622" s="4"/>
      <c r="C1622" s="4"/>
    </row>
    <row r="1623" spans="1:3" ht="12.75" customHeight="1">
      <c r="A1623" s="4"/>
      <c r="B1623" s="4"/>
      <c r="C1623" s="4"/>
    </row>
    <row r="1624" spans="1:3" ht="12.75" customHeight="1">
      <c r="A1624" s="4"/>
      <c r="B1624" s="4"/>
      <c r="C1624" s="4"/>
    </row>
    <row r="1625" spans="1:3" ht="12.75" customHeight="1">
      <c r="A1625" s="4"/>
      <c r="B1625" s="4"/>
      <c r="C1625" s="4"/>
    </row>
    <row r="1626" spans="1:3" ht="12.75" customHeight="1">
      <c r="A1626" s="4"/>
      <c r="B1626" s="4"/>
      <c r="C1626" s="4"/>
    </row>
    <row r="1627" spans="1:3" ht="12.75" customHeight="1">
      <c r="A1627" s="4"/>
      <c r="B1627" s="4"/>
      <c r="C1627" s="4"/>
    </row>
    <row r="1628" spans="1:3" ht="12.75" customHeight="1">
      <c r="A1628" s="4"/>
      <c r="B1628" s="4"/>
      <c r="C1628" s="4"/>
    </row>
    <row r="1629" spans="1:3" ht="12.75" customHeight="1">
      <c r="A1629" s="4"/>
      <c r="B1629" s="4"/>
      <c r="C1629" s="4"/>
    </row>
    <row r="1630" spans="1:3" ht="12.75" customHeight="1">
      <c r="A1630" s="4"/>
      <c r="B1630" s="4"/>
      <c r="C1630" s="4"/>
    </row>
    <row r="1631" spans="1:3" ht="12.75" customHeight="1">
      <c r="A1631" s="4"/>
      <c r="B1631" s="4"/>
      <c r="C1631" s="4"/>
    </row>
    <row r="1632" spans="1:3" ht="12.75" customHeight="1">
      <c r="A1632" s="4"/>
      <c r="B1632" s="4"/>
      <c r="C1632" s="4"/>
    </row>
    <row r="1633" spans="1:3" ht="12.75" customHeight="1">
      <c r="A1633" s="4"/>
      <c r="B1633" s="4"/>
      <c r="C1633" s="4"/>
    </row>
    <row r="1634" spans="1:3" ht="12.75" customHeight="1">
      <c r="A1634" s="4"/>
      <c r="B1634" s="4"/>
      <c r="C1634" s="4"/>
    </row>
    <row r="1635" spans="1:3" ht="12.75" customHeight="1">
      <c r="A1635" s="4"/>
      <c r="B1635" s="4"/>
      <c r="C1635" s="4"/>
    </row>
    <row r="1636" spans="1:3" ht="12.75" customHeight="1">
      <c r="A1636" s="4"/>
      <c r="B1636" s="4"/>
      <c r="C1636" s="4"/>
    </row>
    <row r="1637" spans="1:3" ht="12.75" customHeight="1">
      <c r="A1637" s="4"/>
      <c r="B1637" s="4"/>
      <c r="C1637" s="4"/>
    </row>
    <row r="1638" spans="1:3" ht="12.75" customHeight="1">
      <c r="A1638" s="4"/>
      <c r="B1638" s="4"/>
      <c r="C1638" s="4"/>
    </row>
    <row r="1639" spans="1:3" ht="12.75" customHeight="1">
      <c r="A1639" s="4"/>
      <c r="B1639" s="4"/>
      <c r="C1639" s="4"/>
    </row>
    <row r="1640" spans="1:3" ht="12.75" customHeight="1">
      <c r="A1640" s="4"/>
      <c r="B1640" s="4"/>
      <c r="C1640" s="4"/>
    </row>
    <row r="1641" spans="1:3" ht="12.75" customHeight="1">
      <c r="A1641" s="4"/>
      <c r="B1641" s="4"/>
      <c r="C1641" s="4"/>
    </row>
    <row r="1642" spans="1:3" ht="12.75" customHeight="1">
      <c r="A1642" s="4"/>
      <c r="B1642" s="4"/>
      <c r="C1642" s="4"/>
    </row>
    <row r="1643" spans="1:3" ht="12.75" customHeight="1">
      <c r="A1643" s="4"/>
      <c r="B1643" s="4"/>
      <c r="C1643" s="4"/>
    </row>
    <row r="1644" spans="1:3" ht="12.75" customHeight="1">
      <c r="A1644" s="4"/>
      <c r="B1644" s="4"/>
      <c r="C1644" s="4"/>
    </row>
    <row r="1645" spans="1:3" ht="12.75" customHeight="1">
      <c r="A1645" s="4"/>
      <c r="B1645" s="4"/>
      <c r="C1645" s="4"/>
    </row>
    <row r="1646" spans="1:3" ht="12.75" customHeight="1">
      <c r="A1646" s="4"/>
      <c r="B1646" s="4"/>
      <c r="C1646" s="4"/>
    </row>
    <row r="1647" spans="1:3" ht="12.75" customHeight="1">
      <c r="A1647" s="4"/>
      <c r="B1647" s="4"/>
      <c r="C1647" s="4"/>
    </row>
    <row r="1648" spans="1:3" ht="12.75" customHeight="1">
      <c r="A1648" s="4"/>
      <c r="B1648" s="4"/>
      <c r="C1648" s="4"/>
    </row>
    <row r="1649" spans="1:3" ht="12.75" customHeight="1">
      <c r="A1649" s="4"/>
      <c r="B1649" s="4"/>
      <c r="C1649" s="4"/>
    </row>
    <row r="1650" spans="1:3" ht="12.75" customHeight="1">
      <c r="A1650" s="4"/>
      <c r="B1650" s="4"/>
      <c r="C1650" s="4"/>
    </row>
    <row r="1651" spans="1:3" ht="12.75" customHeight="1">
      <c r="A1651" s="4"/>
      <c r="B1651" s="4"/>
      <c r="C1651" s="4"/>
    </row>
    <row r="1652" spans="1:3" ht="12.75" customHeight="1">
      <c r="A1652" s="4"/>
      <c r="B1652" s="4"/>
      <c r="C1652" s="4"/>
    </row>
    <row r="1653" spans="1:3" ht="12.75" customHeight="1">
      <c r="A1653" s="4"/>
      <c r="B1653" s="4"/>
      <c r="C1653" s="4"/>
    </row>
    <row r="1654" spans="1:3" ht="12.75" customHeight="1">
      <c r="A1654" s="4"/>
      <c r="B1654" s="4"/>
      <c r="C1654" s="4"/>
    </row>
    <row r="1655" spans="1:3" ht="12.75" customHeight="1">
      <c r="A1655" s="4"/>
      <c r="B1655" s="4"/>
      <c r="C1655" s="4"/>
    </row>
    <row r="1656" spans="1:3" ht="12.75" customHeight="1">
      <c r="A1656" s="4"/>
      <c r="B1656" s="4"/>
      <c r="C1656" s="4"/>
    </row>
    <row r="1657" spans="1:3" ht="12.75" customHeight="1">
      <c r="A1657" s="4"/>
      <c r="B1657" s="4"/>
      <c r="C1657" s="4"/>
    </row>
    <row r="1658" spans="1:3" ht="12.75" customHeight="1">
      <c r="A1658" s="4"/>
      <c r="B1658" s="4"/>
      <c r="C1658" s="4"/>
    </row>
    <row r="1659" spans="1:3" ht="12.75" customHeight="1">
      <c r="A1659" s="4"/>
      <c r="B1659" s="4"/>
      <c r="C1659" s="4"/>
    </row>
    <row r="1660" spans="1:3" ht="12.75" customHeight="1">
      <c r="A1660" s="4"/>
      <c r="B1660" s="4"/>
      <c r="C1660" s="4"/>
    </row>
    <row r="1661" spans="1:3" ht="12.75" customHeight="1">
      <c r="A1661" s="4"/>
      <c r="B1661" s="4"/>
      <c r="C1661" s="4"/>
    </row>
    <row r="1662" spans="1:3" ht="12.75" customHeight="1">
      <c r="A1662" s="4"/>
      <c r="B1662" s="4"/>
      <c r="C1662" s="4"/>
    </row>
    <row r="1663" spans="1:3" ht="12.75" customHeight="1">
      <c r="A1663" s="4"/>
      <c r="B1663" s="4"/>
      <c r="C1663" s="4"/>
    </row>
    <row r="1664" spans="1:3" ht="12.75" customHeight="1">
      <c r="A1664" s="4"/>
      <c r="B1664" s="4"/>
      <c r="C1664" s="4"/>
    </row>
    <row r="1665" spans="1:3" ht="12.75" customHeight="1">
      <c r="A1665" s="4"/>
      <c r="B1665" s="4"/>
      <c r="C1665" s="4"/>
    </row>
    <row r="1666" spans="1:3" ht="12.75" customHeight="1">
      <c r="A1666" s="4"/>
      <c r="B1666" s="4"/>
      <c r="C1666" s="4"/>
    </row>
    <row r="1667" spans="1:3" ht="12.75" customHeight="1">
      <c r="A1667" s="4"/>
      <c r="B1667" s="4"/>
      <c r="C1667" s="4"/>
    </row>
    <row r="1668" spans="1:3" ht="12.75" customHeight="1">
      <c r="A1668" s="4"/>
      <c r="B1668" s="4"/>
      <c r="C1668" s="4"/>
    </row>
    <row r="1669" spans="1:3" ht="12.75" customHeight="1">
      <c r="A1669" s="4"/>
      <c r="B1669" s="4"/>
      <c r="C1669" s="4"/>
    </row>
    <row r="1670" spans="1:3" ht="12.75" customHeight="1">
      <c r="A1670" s="4"/>
      <c r="B1670" s="4"/>
      <c r="C1670" s="4"/>
    </row>
    <row r="1671" spans="1:3" ht="12.75" customHeight="1">
      <c r="A1671" s="4"/>
      <c r="B1671" s="4"/>
      <c r="C1671" s="4"/>
    </row>
    <row r="1672" spans="1:3" ht="12.75" customHeight="1">
      <c r="A1672" s="4"/>
      <c r="B1672" s="4"/>
      <c r="C1672" s="4"/>
    </row>
    <row r="1673" spans="1:3" ht="12.75" customHeight="1">
      <c r="A1673" s="4"/>
      <c r="B1673" s="4"/>
      <c r="C1673" s="4"/>
    </row>
    <row r="1674" spans="1:3" ht="12.75" customHeight="1">
      <c r="A1674" s="4"/>
      <c r="B1674" s="4"/>
      <c r="C1674" s="4"/>
    </row>
    <row r="1675" spans="1:3" ht="12.75" customHeight="1">
      <c r="A1675" s="4"/>
      <c r="B1675" s="4"/>
      <c r="C1675" s="4"/>
    </row>
    <row r="1676" spans="1:3" ht="12.75" customHeight="1">
      <c r="A1676" s="4"/>
      <c r="B1676" s="4"/>
      <c r="C1676" s="4"/>
    </row>
    <row r="1677" spans="1:3" ht="12.75" customHeight="1">
      <c r="A1677" s="4"/>
      <c r="B1677" s="4"/>
      <c r="C1677" s="4"/>
    </row>
    <row r="1678" spans="1:3" ht="12.75" customHeight="1">
      <c r="A1678" s="4"/>
      <c r="B1678" s="4"/>
      <c r="C1678" s="4"/>
    </row>
    <row r="1679" spans="1:3" ht="12.75" customHeight="1">
      <c r="A1679" s="4"/>
      <c r="B1679" s="4"/>
      <c r="C1679" s="4"/>
    </row>
    <row r="1680" spans="1:3" ht="12.75" customHeight="1">
      <c r="A1680" s="4"/>
      <c r="B1680" s="4"/>
      <c r="C1680" s="4"/>
    </row>
    <row r="1681" spans="1:3" ht="12.75" customHeight="1">
      <c r="A1681" s="4"/>
      <c r="B1681" s="4"/>
      <c r="C1681" s="4"/>
    </row>
    <row r="1682" spans="1:3" ht="12.75" customHeight="1">
      <c r="A1682" s="4"/>
      <c r="B1682" s="4"/>
      <c r="C1682" s="4"/>
    </row>
    <row r="1683" spans="1:3" ht="12.75" customHeight="1">
      <c r="A1683" s="4"/>
      <c r="B1683" s="4"/>
      <c r="C1683" s="4"/>
    </row>
    <row r="1684" spans="1:3" ht="12.75" customHeight="1">
      <c r="A1684" s="4"/>
      <c r="B1684" s="4"/>
      <c r="C1684" s="4"/>
    </row>
    <row r="1685" spans="1:3" ht="12.75" customHeight="1">
      <c r="A1685" s="4"/>
      <c r="B1685" s="4"/>
      <c r="C1685" s="4"/>
    </row>
    <row r="1686" spans="1:3" ht="12.75" customHeight="1">
      <c r="A1686" s="4"/>
      <c r="B1686" s="4"/>
      <c r="C1686" s="4"/>
    </row>
    <row r="1687" spans="1:3" ht="12.75" customHeight="1">
      <c r="A1687" s="4"/>
      <c r="B1687" s="4"/>
      <c r="C1687" s="4"/>
    </row>
    <row r="1688" spans="1:3" ht="12.75" customHeight="1">
      <c r="A1688" s="4"/>
      <c r="B1688" s="4"/>
      <c r="C1688" s="4"/>
    </row>
    <row r="1689" spans="1:3" ht="12.75" customHeight="1">
      <c r="A1689" s="4"/>
      <c r="B1689" s="4"/>
      <c r="C1689" s="4"/>
    </row>
    <row r="1690" spans="1:3" ht="12.75" customHeight="1">
      <c r="A1690" s="4"/>
      <c r="B1690" s="4"/>
      <c r="C1690" s="4"/>
    </row>
    <row r="1691" spans="1:3" ht="12.75" customHeight="1">
      <c r="A1691" s="4"/>
      <c r="B1691" s="4"/>
      <c r="C1691" s="4"/>
    </row>
    <row r="1692" spans="1:3" ht="12.75" customHeight="1">
      <c r="A1692" s="4"/>
      <c r="B1692" s="4"/>
      <c r="C1692" s="4"/>
    </row>
    <row r="1693" spans="1:3" ht="12.75" customHeight="1">
      <c r="A1693" s="4"/>
      <c r="B1693" s="4"/>
      <c r="C1693" s="4"/>
    </row>
    <row r="1694" spans="1:3" ht="12.75" customHeight="1">
      <c r="A1694" s="4"/>
      <c r="B1694" s="4"/>
      <c r="C1694" s="4"/>
    </row>
    <row r="1695" spans="1:3" ht="12.75" customHeight="1">
      <c r="A1695" s="4"/>
      <c r="B1695" s="4"/>
      <c r="C1695" s="4"/>
    </row>
    <row r="1696" spans="1:3" ht="12.75" customHeight="1">
      <c r="A1696" s="4"/>
      <c r="B1696" s="4"/>
      <c r="C1696" s="4"/>
    </row>
    <row r="1697" spans="1:3" ht="12.75" customHeight="1">
      <c r="A1697" s="4"/>
      <c r="B1697" s="4"/>
      <c r="C1697" s="4"/>
    </row>
    <row r="1698" spans="1:3" ht="12.75" customHeight="1">
      <c r="A1698" s="4"/>
      <c r="B1698" s="4"/>
      <c r="C1698" s="4"/>
    </row>
    <row r="1699" spans="1:3" ht="12.75" customHeight="1">
      <c r="A1699" s="4"/>
      <c r="B1699" s="4"/>
      <c r="C1699" s="4"/>
    </row>
    <row r="1700" spans="1:3" ht="12.75" customHeight="1">
      <c r="A1700" s="4"/>
      <c r="B1700" s="4"/>
      <c r="C1700" s="4"/>
    </row>
    <row r="1701" spans="1:3" ht="12.75" customHeight="1">
      <c r="A1701" s="4"/>
      <c r="B1701" s="4"/>
      <c r="C1701" s="4"/>
    </row>
    <row r="1702" spans="1:3" ht="12.75" customHeight="1">
      <c r="A1702" s="4"/>
      <c r="B1702" s="4"/>
      <c r="C1702" s="4"/>
    </row>
    <row r="1703" spans="1:3" ht="12.75" customHeight="1">
      <c r="A1703" s="4"/>
      <c r="B1703" s="4"/>
      <c r="C1703" s="4"/>
    </row>
    <row r="1704" spans="1:3" ht="12.75" customHeight="1">
      <c r="A1704" s="4"/>
      <c r="B1704" s="4"/>
      <c r="C1704" s="4"/>
    </row>
    <row r="1705" spans="1:3" ht="12.75" customHeight="1">
      <c r="A1705" s="4"/>
      <c r="B1705" s="4"/>
      <c r="C1705" s="4"/>
    </row>
    <row r="1706" spans="1:3" ht="12.75" customHeight="1">
      <c r="A1706" s="4"/>
      <c r="B1706" s="4"/>
      <c r="C1706" s="4"/>
    </row>
    <row r="1707" spans="1:3" ht="12.75" customHeight="1">
      <c r="A1707" s="4"/>
      <c r="B1707" s="4"/>
      <c r="C1707" s="4"/>
    </row>
    <row r="1708" spans="1:3" ht="12.75" customHeight="1">
      <c r="A1708" s="4"/>
      <c r="B1708" s="4"/>
      <c r="C1708" s="4"/>
    </row>
    <row r="1709" spans="1:3" ht="12.75" customHeight="1">
      <c r="A1709" s="4"/>
      <c r="B1709" s="4"/>
      <c r="C1709" s="4"/>
    </row>
    <row r="1710" spans="1:3" ht="12.75" customHeight="1">
      <c r="A1710" s="4"/>
      <c r="B1710" s="4"/>
      <c r="C1710" s="4"/>
    </row>
    <row r="1711" spans="1:3" ht="12.75" customHeight="1">
      <c r="A1711" s="4"/>
      <c r="B1711" s="4"/>
      <c r="C1711" s="4"/>
    </row>
    <row r="1712" spans="1:3" ht="12.75" customHeight="1">
      <c r="A1712" s="4"/>
      <c r="B1712" s="4"/>
      <c r="C1712" s="4"/>
    </row>
    <row r="1713" spans="1:3" ht="12.75" customHeight="1">
      <c r="A1713" s="4"/>
      <c r="B1713" s="4"/>
      <c r="C1713" s="4"/>
    </row>
    <row r="1714" spans="1:3" ht="12.75" customHeight="1">
      <c r="A1714" s="4"/>
      <c r="B1714" s="4"/>
      <c r="C1714" s="4"/>
    </row>
    <row r="1715" spans="1:3" ht="12.75" customHeight="1">
      <c r="A1715" s="4"/>
      <c r="B1715" s="4"/>
      <c r="C1715" s="4"/>
    </row>
    <row r="1716" spans="1:3" ht="12.75" customHeight="1">
      <c r="A1716" s="4"/>
      <c r="B1716" s="4"/>
      <c r="C1716" s="4"/>
    </row>
    <row r="1717" spans="1:3" ht="12.75" customHeight="1">
      <c r="A1717" s="4"/>
      <c r="B1717" s="4"/>
      <c r="C1717" s="4"/>
    </row>
    <row r="1718" spans="1:3" ht="12.75" customHeight="1">
      <c r="A1718" s="4"/>
      <c r="B1718" s="4"/>
      <c r="C1718" s="4"/>
    </row>
    <row r="1719" spans="1:3" ht="12.75" customHeight="1">
      <c r="A1719" s="4"/>
      <c r="B1719" s="4"/>
      <c r="C1719" s="4"/>
    </row>
    <row r="1720" spans="1:3" ht="12.75" customHeight="1">
      <c r="A1720" s="4"/>
      <c r="B1720" s="4"/>
      <c r="C1720" s="4"/>
    </row>
    <row r="1721" spans="1:3" ht="12.75" customHeight="1">
      <c r="A1721" s="4"/>
      <c r="B1721" s="4"/>
      <c r="C1721" s="4"/>
    </row>
    <row r="1722" spans="1:3" ht="12.75" customHeight="1">
      <c r="A1722" s="4"/>
      <c r="B1722" s="4"/>
      <c r="C1722" s="4"/>
    </row>
    <row r="1723" spans="1:3" ht="12.75" customHeight="1">
      <c r="A1723" s="4"/>
      <c r="B1723" s="4"/>
      <c r="C1723" s="4"/>
    </row>
    <row r="1724" spans="1:3" ht="12.75" customHeight="1">
      <c r="A1724" s="4"/>
      <c r="B1724" s="4"/>
      <c r="C1724" s="4"/>
    </row>
    <row r="1725" spans="1:3" ht="12.75" customHeight="1">
      <c r="A1725" s="4"/>
      <c r="B1725" s="4"/>
      <c r="C1725" s="4"/>
    </row>
    <row r="1726" spans="1:3" ht="12.75" customHeight="1">
      <c r="A1726" s="4"/>
      <c r="B1726" s="4"/>
      <c r="C1726" s="4"/>
    </row>
    <row r="1727" spans="1:3" ht="12.75" customHeight="1">
      <c r="A1727" s="4"/>
      <c r="B1727" s="4"/>
      <c r="C1727" s="4"/>
    </row>
    <row r="1728" spans="1:3" ht="12.75" customHeight="1">
      <c r="A1728" s="4"/>
      <c r="B1728" s="4"/>
      <c r="C1728" s="4"/>
    </row>
    <row r="1729" spans="1:3" ht="12.75" customHeight="1">
      <c r="A1729" s="4"/>
      <c r="B1729" s="4"/>
      <c r="C1729" s="4"/>
    </row>
    <row r="1730" spans="1:3" ht="12.75" customHeight="1">
      <c r="A1730" s="4"/>
      <c r="B1730" s="4"/>
      <c r="C1730" s="4"/>
    </row>
    <row r="1731" spans="1:3" ht="12.75" customHeight="1">
      <c r="A1731" s="4"/>
      <c r="B1731" s="4"/>
      <c r="C1731" s="4"/>
    </row>
    <row r="1732" spans="1:3" ht="12.75" customHeight="1">
      <c r="A1732" s="4"/>
      <c r="B1732" s="4"/>
      <c r="C1732" s="4"/>
    </row>
    <row r="1733" spans="1:3" ht="12.75" customHeight="1">
      <c r="A1733" s="4"/>
      <c r="B1733" s="4"/>
      <c r="C1733" s="4"/>
    </row>
    <row r="1734" spans="1:3" ht="12.75" customHeight="1">
      <c r="A1734" s="4"/>
      <c r="B1734" s="4"/>
      <c r="C1734" s="4"/>
    </row>
    <row r="1735" spans="1:3" ht="12.75" customHeight="1">
      <c r="A1735" s="4"/>
      <c r="B1735" s="4"/>
      <c r="C1735" s="4"/>
    </row>
    <row r="1736" spans="1:3" ht="12.75" customHeight="1">
      <c r="A1736" s="4"/>
      <c r="B1736" s="4"/>
      <c r="C1736" s="4"/>
    </row>
    <row r="1737" spans="1:3" ht="12.75" customHeight="1">
      <c r="A1737" s="4"/>
      <c r="B1737" s="4"/>
      <c r="C1737" s="4"/>
    </row>
    <row r="1738" spans="1:3" ht="12.75" customHeight="1">
      <c r="A1738" s="4"/>
      <c r="B1738" s="4"/>
      <c r="C1738" s="4"/>
    </row>
    <row r="1739" spans="1:3" ht="12.75" customHeight="1">
      <c r="A1739" s="4"/>
      <c r="B1739" s="4"/>
      <c r="C1739" s="4"/>
    </row>
    <row r="1740" spans="1:3" ht="12.75" customHeight="1">
      <c r="A1740" s="4"/>
      <c r="B1740" s="4"/>
      <c r="C1740" s="4"/>
    </row>
    <row r="1741" spans="1:3" ht="12.75" customHeight="1">
      <c r="A1741" s="4"/>
      <c r="B1741" s="4"/>
      <c r="C1741" s="4"/>
    </row>
    <row r="1742" spans="1:3" ht="12.75" customHeight="1">
      <c r="A1742" s="4"/>
      <c r="B1742" s="4"/>
      <c r="C1742" s="4"/>
    </row>
    <row r="1743" spans="1:3" ht="12.75" customHeight="1">
      <c r="A1743" s="4"/>
      <c r="B1743" s="4"/>
      <c r="C1743" s="4"/>
    </row>
    <row r="1744" spans="1:3" ht="12.75" customHeight="1">
      <c r="A1744" s="4"/>
      <c r="B1744" s="4"/>
      <c r="C1744" s="4"/>
    </row>
    <row r="1745" spans="1:3" ht="12.75" customHeight="1">
      <c r="A1745" s="4"/>
      <c r="B1745" s="4"/>
      <c r="C1745" s="4"/>
    </row>
    <row r="1746" spans="1:3" ht="12.75" customHeight="1">
      <c r="A1746" s="4"/>
      <c r="B1746" s="4"/>
      <c r="C1746" s="4"/>
    </row>
    <row r="1747" spans="1:3" ht="12.75" customHeight="1">
      <c r="A1747" s="4"/>
      <c r="B1747" s="4"/>
      <c r="C1747" s="4"/>
    </row>
    <row r="1748" spans="1:3" ht="12.75" customHeight="1">
      <c r="A1748" s="4"/>
      <c r="B1748" s="4"/>
      <c r="C1748" s="4"/>
    </row>
    <row r="1749" spans="1:3" ht="12.75" customHeight="1">
      <c r="A1749" s="4"/>
      <c r="B1749" s="4"/>
      <c r="C1749" s="4"/>
    </row>
    <row r="1750" spans="1:3" ht="12.75" customHeight="1">
      <c r="A1750" s="4"/>
      <c r="B1750" s="4"/>
      <c r="C1750" s="4"/>
    </row>
    <row r="1751" spans="1:3" ht="12.75" customHeight="1">
      <c r="A1751" s="4"/>
      <c r="B1751" s="4"/>
      <c r="C1751" s="4"/>
    </row>
    <row r="1752" spans="1:3" ht="12.75" customHeight="1">
      <c r="A1752" s="4"/>
      <c r="B1752" s="4"/>
      <c r="C1752" s="4"/>
    </row>
    <row r="1753" spans="1:3" ht="12.75" customHeight="1">
      <c r="A1753" s="4"/>
      <c r="B1753" s="4"/>
      <c r="C1753" s="4"/>
    </row>
    <row r="1754" spans="1:3" ht="12.75" customHeight="1">
      <c r="A1754" s="4"/>
      <c r="B1754" s="4"/>
      <c r="C1754" s="4"/>
    </row>
    <row r="1755" spans="1:3" ht="12.75" customHeight="1">
      <c r="A1755" s="4"/>
      <c r="B1755" s="4"/>
      <c r="C1755" s="4"/>
    </row>
    <row r="1756" spans="1:3" ht="12.75" customHeight="1">
      <c r="A1756" s="4"/>
      <c r="B1756" s="4"/>
      <c r="C1756" s="4"/>
    </row>
    <row r="1757" spans="1:3" ht="12.75" customHeight="1">
      <c r="A1757" s="4"/>
      <c r="B1757" s="4"/>
      <c r="C1757" s="4"/>
    </row>
    <row r="1758" spans="1:3" ht="12.75" customHeight="1">
      <c r="A1758" s="4"/>
      <c r="B1758" s="4"/>
      <c r="C1758" s="4"/>
    </row>
    <row r="1759" spans="1:3" ht="12.75" customHeight="1">
      <c r="A1759" s="4"/>
      <c r="B1759" s="4"/>
      <c r="C1759" s="4"/>
    </row>
    <row r="1760" spans="1:3" ht="12.75" customHeight="1">
      <c r="A1760" s="4"/>
      <c r="B1760" s="4"/>
      <c r="C1760" s="4"/>
    </row>
    <row r="1761" spans="1:3" ht="12.75" customHeight="1">
      <c r="A1761" s="4"/>
      <c r="B1761" s="4"/>
      <c r="C1761" s="4"/>
    </row>
    <row r="1762" spans="1:3" ht="12.75" customHeight="1">
      <c r="A1762" s="4"/>
      <c r="B1762" s="4"/>
      <c r="C1762" s="4"/>
    </row>
    <row r="1763" spans="1:3" ht="12.75" customHeight="1">
      <c r="A1763" s="4"/>
      <c r="B1763" s="4"/>
      <c r="C1763" s="4"/>
    </row>
    <row r="1764" spans="1:3" ht="12.75" customHeight="1">
      <c r="A1764" s="4"/>
      <c r="B1764" s="4"/>
      <c r="C1764" s="4"/>
    </row>
    <row r="1765" spans="1:3" ht="12.75" customHeight="1">
      <c r="A1765" s="4"/>
      <c r="B1765" s="4"/>
      <c r="C1765" s="4"/>
    </row>
    <row r="1766" spans="1:3" ht="12.75" customHeight="1">
      <c r="A1766" s="4"/>
      <c r="B1766" s="4"/>
      <c r="C1766" s="4"/>
    </row>
    <row r="1767" spans="1:3" ht="12.75" customHeight="1">
      <c r="A1767" s="4"/>
      <c r="B1767" s="4"/>
      <c r="C1767" s="4"/>
    </row>
    <row r="1768" spans="1:3" ht="12.75" customHeight="1">
      <c r="A1768" s="4"/>
      <c r="B1768" s="4"/>
      <c r="C1768" s="4"/>
    </row>
    <row r="1769" spans="1:3" ht="12.75" customHeight="1">
      <c r="A1769" s="4"/>
      <c r="B1769" s="4"/>
      <c r="C1769" s="4"/>
    </row>
    <row r="1770" spans="1:3" ht="12.75" customHeight="1">
      <c r="A1770" s="4"/>
      <c r="B1770" s="4"/>
      <c r="C1770" s="4"/>
    </row>
    <row r="1771" spans="1:3" ht="12.75" customHeight="1">
      <c r="A1771" s="4"/>
      <c r="B1771" s="4"/>
      <c r="C1771" s="4"/>
    </row>
    <row r="1772" spans="1:3" ht="12.75" customHeight="1">
      <c r="A1772" s="4"/>
      <c r="B1772" s="4"/>
      <c r="C1772" s="4"/>
    </row>
    <row r="1773" spans="1:3" ht="12.75" customHeight="1">
      <c r="A1773" s="4"/>
      <c r="B1773" s="4"/>
      <c r="C1773" s="4"/>
    </row>
    <row r="1774" spans="1:3" ht="12.75" customHeight="1">
      <c r="A1774" s="4"/>
      <c r="B1774" s="4"/>
      <c r="C1774" s="4"/>
    </row>
    <row r="1775" spans="1:3" ht="12.75" customHeight="1">
      <c r="A1775" s="4"/>
      <c r="B1775" s="4"/>
      <c r="C1775" s="4"/>
    </row>
    <row r="1776" spans="1:3" ht="12.75" customHeight="1">
      <c r="A1776" s="4"/>
      <c r="B1776" s="4"/>
      <c r="C1776" s="4"/>
    </row>
    <row r="1777" spans="1:3" ht="12.75" customHeight="1">
      <c r="A1777" s="4"/>
      <c r="B1777" s="4"/>
      <c r="C1777" s="4"/>
    </row>
    <row r="1778" spans="1:3" ht="12.75" customHeight="1">
      <c r="A1778" s="4"/>
      <c r="B1778" s="4"/>
      <c r="C1778" s="4"/>
    </row>
    <row r="1779" spans="1:3" ht="12.75" customHeight="1">
      <c r="A1779" s="4"/>
      <c r="B1779" s="4"/>
      <c r="C1779" s="4"/>
    </row>
    <row r="1780" spans="1:3" ht="12.75" customHeight="1">
      <c r="A1780" s="4"/>
      <c r="B1780" s="4"/>
      <c r="C1780" s="4"/>
    </row>
    <row r="1781" spans="1:3" ht="12.75" customHeight="1">
      <c r="A1781" s="4"/>
      <c r="B1781" s="4"/>
      <c r="C1781" s="4"/>
    </row>
    <row r="1782" spans="1:3" ht="12.75" customHeight="1">
      <c r="A1782" s="4"/>
      <c r="B1782" s="4"/>
      <c r="C1782" s="4"/>
    </row>
    <row r="1783" spans="1:3" ht="12.75" customHeight="1">
      <c r="A1783" s="4"/>
      <c r="B1783" s="4"/>
      <c r="C1783" s="4"/>
    </row>
    <row r="1784" spans="1:3" ht="12.75" customHeight="1">
      <c r="A1784" s="4"/>
      <c r="B1784" s="4"/>
      <c r="C1784" s="4"/>
    </row>
    <row r="1785" spans="1:3" ht="12.75" customHeight="1">
      <c r="A1785" s="4"/>
      <c r="B1785" s="4"/>
      <c r="C1785" s="4"/>
    </row>
    <row r="1786" spans="1:3" ht="12.75" customHeight="1">
      <c r="A1786" s="4"/>
      <c r="B1786" s="4"/>
      <c r="C1786" s="4"/>
    </row>
    <row r="1787" spans="1:3" ht="12.75" customHeight="1">
      <c r="A1787" s="4"/>
      <c r="B1787" s="4"/>
      <c r="C1787" s="4"/>
    </row>
    <row r="1788" spans="1:3" ht="12.75" customHeight="1">
      <c r="A1788" s="4"/>
      <c r="B1788" s="4"/>
      <c r="C1788" s="4"/>
    </row>
    <row r="1789" spans="1:3" ht="12.75" customHeight="1">
      <c r="A1789" s="4"/>
      <c r="B1789" s="4"/>
      <c r="C1789" s="4"/>
    </row>
    <row r="1790" spans="1:3" ht="12.75" customHeight="1">
      <c r="A1790" s="4"/>
      <c r="B1790" s="4"/>
      <c r="C1790" s="4"/>
    </row>
    <row r="1791" spans="1:3" ht="12.75" customHeight="1">
      <c r="A1791" s="4"/>
      <c r="B1791" s="4"/>
      <c r="C1791" s="4"/>
    </row>
    <row r="1792" spans="1:3" ht="12.75" customHeight="1">
      <c r="A1792" s="4"/>
      <c r="B1792" s="4"/>
      <c r="C1792" s="4"/>
    </row>
    <row r="1793" spans="1:3" ht="12.75" customHeight="1">
      <c r="A1793" s="4"/>
      <c r="B1793" s="4"/>
      <c r="C1793" s="4"/>
    </row>
    <row r="1794" spans="1:3" ht="12.75" customHeight="1">
      <c r="A1794" s="4"/>
      <c r="B1794" s="4"/>
      <c r="C1794" s="4"/>
    </row>
    <row r="1795" spans="1:3" ht="12.75" customHeight="1">
      <c r="A1795" s="4"/>
      <c r="B1795" s="4"/>
      <c r="C1795" s="4"/>
    </row>
    <row r="1796" spans="1:3" ht="12.75" customHeight="1">
      <c r="A1796" s="4"/>
      <c r="B1796" s="4"/>
      <c r="C1796" s="4"/>
    </row>
    <row r="1797" spans="1:3" ht="12.75" customHeight="1">
      <c r="A1797" s="4"/>
      <c r="B1797" s="4"/>
      <c r="C1797" s="4"/>
    </row>
    <row r="1798" spans="1:3" ht="12.75" customHeight="1">
      <c r="A1798" s="4"/>
      <c r="B1798" s="4"/>
      <c r="C1798" s="4"/>
    </row>
    <row r="1799" spans="1:3" ht="12.75" customHeight="1">
      <c r="A1799" s="4"/>
      <c r="B1799" s="4"/>
      <c r="C1799" s="4"/>
    </row>
    <row r="1800" spans="1:3" ht="12.75" customHeight="1">
      <c r="A1800" s="4"/>
      <c r="B1800" s="4"/>
      <c r="C1800" s="4"/>
    </row>
    <row r="1801" spans="1:3" ht="12.75" customHeight="1">
      <c r="A1801" s="4"/>
      <c r="B1801" s="4"/>
      <c r="C1801" s="4"/>
    </row>
    <row r="1802" spans="1:3" ht="12.75" customHeight="1">
      <c r="A1802" s="4"/>
      <c r="B1802" s="4"/>
      <c r="C1802" s="4"/>
    </row>
    <row r="1803" spans="1:3" ht="12.75" customHeight="1">
      <c r="A1803" s="4"/>
      <c r="B1803" s="4"/>
      <c r="C1803" s="4"/>
    </row>
    <row r="1804" spans="1:3" ht="12.75" customHeight="1">
      <c r="A1804" s="4"/>
      <c r="B1804" s="4"/>
      <c r="C1804" s="4"/>
    </row>
    <row r="1805" spans="1:3" ht="12.75" customHeight="1">
      <c r="A1805" s="4"/>
      <c r="B1805" s="4"/>
      <c r="C1805" s="4"/>
    </row>
    <row r="1806" spans="1:3" ht="12.75" customHeight="1">
      <c r="A1806" s="4"/>
      <c r="B1806" s="4"/>
      <c r="C1806" s="4"/>
    </row>
    <row r="1807" spans="1:3" ht="12.75" customHeight="1">
      <c r="A1807" s="4"/>
      <c r="B1807" s="4"/>
      <c r="C1807" s="4"/>
    </row>
    <row r="1808" spans="1:3" ht="12.75" customHeight="1">
      <c r="A1808" s="4"/>
      <c r="B1808" s="4"/>
      <c r="C1808" s="4"/>
    </row>
    <row r="1809" spans="1:3" ht="12.75" customHeight="1">
      <c r="A1809" s="4"/>
      <c r="B1809" s="4"/>
      <c r="C1809" s="4"/>
    </row>
    <row r="1810" spans="1:3" ht="12.75" customHeight="1">
      <c r="A1810" s="4"/>
      <c r="B1810" s="4"/>
      <c r="C1810" s="4"/>
    </row>
    <row r="1811" spans="1:3" ht="12.75" customHeight="1">
      <c r="A1811" s="4"/>
      <c r="B1811" s="4"/>
      <c r="C1811" s="4"/>
    </row>
    <row r="1812" spans="1:3" ht="12.75" customHeight="1">
      <c r="A1812" s="4"/>
      <c r="B1812" s="4"/>
      <c r="C1812" s="4"/>
    </row>
    <row r="1813" spans="1:3" ht="12.75" customHeight="1">
      <c r="A1813" s="4"/>
      <c r="B1813" s="4"/>
      <c r="C1813" s="4"/>
    </row>
    <row r="1814" spans="1:3" ht="12.75" customHeight="1">
      <c r="A1814" s="4"/>
      <c r="B1814" s="4"/>
      <c r="C1814" s="4"/>
    </row>
    <row r="1815" spans="1:3" ht="12.75" customHeight="1">
      <c r="A1815" s="4"/>
      <c r="B1815" s="4"/>
      <c r="C1815" s="4"/>
    </row>
    <row r="1816" spans="1:3" ht="12.75" customHeight="1">
      <c r="A1816" s="4"/>
      <c r="B1816" s="4"/>
      <c r="C1816" s="4"/>
    </row>
    <row r="1817" spans="1:3" ht="12.75" customHeight="1">
      <c r="A1817" s="4"/>
      <c r="B1817" s="4"/>
      <c r="C1817" s="4"/>
    </row>
    <row r="1818" spans="1:3" ht="12.75" customHeight="1">
      <c r="A1818" s="4"/>
      <c r="B1818" s="4"/>
      <c r="C1818" s="4"/>
    </row>
    <row r="1819" spans="1:3" ht="12.75" customHeight="1">
      <c r="A1819" s="4"/>
      <c r="B1819" s="4"/>
      <c r="C1819" s="4"/>
    </row>
    <row r="1820" spans="1:3" ht="12.75" customHeight="1">
      <c r="A1820" s="4"/>
      <c r="B1820" s="4"/>
      <c r="C1820" s="4"/>
    </row>
    <row r="1821" spans="1:3" ht="12.75" customHeight="1">
      <c r="A1821" s="4"/>
      <c r="B1821" s="4"/>
      <c r="C1821" s="4"/>
    </row>
    <row r="1822" spans="1:3" ht="12.75" customHeight="1">
      <c r="A1822" s="4"/>
      <c r="B1822" s="4"/>
      <c r="C1822" s="4"/>
    </row>
    <row r="1823" spans="1:3" ht="12.75" customHeight="1">
      <c r="A1823" s="4"/>
      <c r="B1823" s="4"/>
      <c r="C1823" s="4"/>
    </row>
    <row r="1824" spans="1:3" ht="12.75" customHeight="1">
      <c r="A1824" s="4"/>
      <c r="B1824" s="4"/>
      <c r="C1824" s="4"/>
    </row>
    <row r="1825" spans="1:3" ht="12.75" customHeight="1">
      <c r="A1825" s="4"/>
      <c r="B1825" s="4"/>
      <c r="C1825" s="4"/>
    </row>
    <row r="1826" spans="1:3" ht="12.75" customHeight="1">
      <c r="A1826" s="4"/>
      <c r="B1826" s="4"/>
      <c r="C1826" s="4"/>
    </row>
    <row r="1827" spans="1:3" ht="12.75" customHeight="1">
      <c r="A1827" s="4"/>
      <c r="B1827" s="4"/>
      <c r="C1827" s="4"/>
    </row>
    <row r="1828" spans="1:3" ht="12.75" customHeight="1">
      <c r="A1828" s="4"/>
      <c r="B1828" s="4"/>
      <c r="C1828" s="4"/>
    </row>
    <row r="1829" spans="1:3" ht="12.75" customHeight="1">
      <c r="A1829" s="4"/>
      <c r="B1829" s="4"/>
      <c r="C1829" s="4"/>
    </row>
    <row r="1830" spans="1:3" ht="12.75" customHeight="1">
      <c r="A1830" s="4"/>
      <c r="B1830" s="4"/>
      <c r="C1830" s="4"/>
    </row>
    <row r="1831" spans="1:3" ht="12.75" customHeight="1">
      <c r="A1831" s="4"/>
      <c r="B1831" s="4"/>
      <c r="C1831" s="4"/>
    </row>
    <row r="1832" spans="1:3" ht="12.75" customHeight="1">
      <c r="A1832" s="4"/>
      <c r="B1832" s="4"/>
      <c r="C1832" s="4"/>
    </row>
    <row r="1833" spans="1:3" ht="12.75" customHeight="1">
      <c r="A1833" s="4"/>
      <c r="B1833" s="4"/>
      <c r="C1833" s="4"/>
    </row>
    <row r="1834" spans="1:3" ht="12.75" customHeight="1">
      <c r="A1834" s="4"/>
      <c r="B1834" s="4"/>
      <c r="C1834" s="4"/>
    </row>
    <row r="1835" spans="1:3" ht="12.75" customHeight="1">
      <c r="A1835" s="4"/>
      <c r="B1835" s="4"/>
      <c r="C1835" s="4"/>
    </row>
    <row r="1836" spans="1:3" ht="12.75" customHeight="1">
      <c r="A1836" s="4"/>
      <c r="B1836" s="4"/>
      <c r="C1836" s="4"/>
    </row>
    <row r="1837" spans="1:3" ht="12.75" customHeight="1">
      <c r="A1837" s="4"/>
      <c r="B1837" s="4"/>
      <c r="C1837" s="4"/>
    </row>
    <row r="1838" spans="1:3" ht="12.75" customHeight="1">
      <c r="A1838" s="4"/>
      <c r="B1838" s="4"/>
      <c r="C1838" s="4"/>
    </row>
    <row r="1839" spans="1:3" ht="12.75" customHeight="1">
      <c r="A1839" s="4"/>
      <c r="B1839" s="4"/>
      <c r="C1839" s="4"/>
    </row>
    <row r="1840" spans="1:3" ht="12.75" customHeight="1">
      <c r="A1840" s="4"/>
      <c r="B1840" s="4"/>
      <c r="C1840" s="4"/>
    </row>
    <row r="1841" spans="1:3" ht="12.75" customHeight="1">
      <c r="A1841" s="4"/>
      <c r="B1841" s="4"/>
      <c r="C1841" s="4"/>
    </row>
    <row r="1842" spans="1:3" ht="12.75" customHeight="1">
      <c r="A1842" s="4"/>
      <c r="B1842" s="4"/>
      <c r="C1842" s="4"/>
    </row>
    <row r="1843" spans="1:3" ht="12.75" customHeight="1">
      <c r="A1843" s="4"/>
      <c r="B1843" s="4"/>
      <c r="C1843" s="4"/>
    </row>
    <row r="1844" spans="1:3" ht="12.75" customHeight="1">
      <c r="A1844" s="4"/>
      <c r="B1844" s="4"/>
      <c r="C1844" s="4"/>
    </row>
    <row r="1845" spans="1:3" ht="12.75" customHeight="1">
      <c r="A1845" s="4"/>
      <c r="B1845" s="4"/>
      <c r="C1845" s="4"/>
    </row>
    <row r="1846" spans="1:3" ht="12.75" customHeight="1">
      <c r="A1846" s="4"/>
      <c r="B1846" s="4"/>
      <c r="C1846" s="4"/>
    </row>
    <row r="1847" spans="1:3" ht="12.75" customHeight="1">
      <c r="A1847" s="4"/>
      <c r="B1847" s="4"/>
      <c r="C1847" s="4"/>
    </row>
    <row r="1848" spans="1:3" ht="12.75" customHeight="1">
      <c r="A1848" s="4"/>
      <c r="B1848" s="4"/>
      <c r="C1848" s="4"/>
    </row>
    <row r="1849" spans="1:3" ht="12.75" customHeight="1">
      <c r="A1849" s="4"/>
      <c r="B1849" s="4"/>
      <c r="C1849" s="4"/>
    </row>
    <row r="1850" spans="1:3" ht="12.75" customHeight="1">
      <c r="A1850" s="4"/>
      <c r="B1850" s="4"/>
      <c r="C1850" s="4"/>
    </row>
    <row r="1851" spans="1:3" ht="12.75" customHeight="1">
      <c r="A1851" s="4"/>
      <c r="B1851" s="4"/>
      <c r="C1851" s="4"/>
    </row>
    <row r="1852" spans="1:3" ht="12.75" customHeight="1">
      <c r="A1852" s="4"/>
      <c r="B1852" s="4"/>
      <c r="C1852" s="4"/>
    </row>
    <row r="1853" spans="1:3" ht="12.75" customHeight="1">
      <c r="A1853" s="4"/>
      <c r="B1853" s="4"/>
      <c r="C1853" s="4"/>
    </row>
    <row r="1854" spans="1:3" ht="12.75" customHeight="1">
      <c r="A1854" s="4"/>
      <c r="B1854" s="4"/>
      <c r="C1854" s="4"/>
    </row>
    <row r="1855" spans="1:3" ht="12.75" customHeight="1">
      <c r="A1855" s="4"/>
      <c r="B1855" s="4"/>
      <c r="C1855" s="4"/>
    </row>
    <row r="1856" spans="1:3" ht="12.75" customHeight="1">
      <c r="A1856" s="4"/>
      <c r="B1856" s="4"/>
      <c r="C1856" s="4"/>
    </row>
    <row r="1857" spans="1:3" ht="12.75" customHeight="1">
      <c r="A1857" s="4"/>
      <c r="B1857" s="4"/>
      <c r="C1857" s="4"/>
    </row>
    <row r="1858" spans="1:3" ht="12.75" customHeight="1">
      <c r="A1858" s="4"/>
      <c r="B1858" s="4"/>
      <c r="C1858" s="4"/>
    </row>
    <row r="1859" spans="1:3" ht="12.75" customHeight="1">
      <c r="A1859" s="4"/>
      <c r="B1859" s="4"/>
      <c r="C1859" s="4"/>
    </row>
    <row r="1860" spans="1:3" ht="12.75" customHeight="1">
      <c r="A1860" s="4"/>
      <c r="B1860" s="4"/>
      <c r="C1860" s="4"/>
    </row>
    <row r="1861" spans="1:3" ht="12.75" customHeight="1">
      <c r="A1861" s="4"/>
      <c r="B1861" s="4"/>
      <c r="C1861" s="4"/>
    </row>
    <row r="1862" spans="1:3" ht="12.75" customHeight="1">
      <c r="A1862" s="4"/>
      <c r="B1862" s="4"/>
      <c r="C1862" s="4"/>
    </row>
    <row r="1863" spans="1:3" ht="12.75" customHeight="1">
      <c r="A1863" s="4"/>
      <c r="B1863" s="4"/>
      <c r="C1863" s="4"/>
    </row>
    <row r="1864" spans="1:3" ht="12.75" customHeight="1">
      <c r="A1864" s="4"/>
      <c r="B1864" s="4"/>
      <c r="C1864" s="4"/>
    </row>
    <row r="1865" spans="1:3" ht="12.75" customHeight="1">
      <c r="A1865" s="4"/>
      <c r="B1865" s="4"/>
      <c r="C1865" s="4"/>
    </row>
    <row r="1866" spans="1:3" ht="12.75" customHeight="1">
      <c r="A1866" s="4"/>
      <c r="B1866" s="4"/>
      <c r="C1866" s="4"/>
    </row>
    <row r="1867" spans="1:3" ht="12.75" customHeight="1">
      <c r="A1867" s="4"/>
      <c r="B1867" s="4"/>
      <c r="C1867" s="4"/>
    </row>
    <row r="1868" spans="1:3" ht="12.75" customHeight="1">
      <c r="A1868" s="4"/>
      <c r="B1868" s="4"/>
      <c r="C1868" s="4"/>
    </row>
    <row r="1869" spans="1:3" ht="12.75" customHeight="1">
      <c r="A1869" s="4"/>
      <c r="B1869" s="4"/>
      <c r="C1869" s="4"/>
    </row>
    <row r="1870" spans="1:3" ht="12.75" customHeight="1">
      <c r="A1870" s="4"/>
      <c r="B1870" s="4"/>
      <c r="C1870" s="4"/>
    </row>
    <row r="1871" spans="1:3" ht="12.75" customHeight="1">
      <c r="A1871" s="4"/>
      <c r="B1871" s="4"/>
      <c r="C1871" s="4"/>
    </row>
    <row r="1872" spans="1:3" ht="12.75" customHeight="1">
      <c r="A1872" s="4"/>
      <c r="B1872" s="4"/>
      <c r="C1872" s="4"/>
    </row>
    <row r="1873" spans="1:3" ht="12.75" customHeight="1">
      <c r="A1873" s="4"/>
      <c r="B1873" s="4"/>
      <c r="C1873" s="4"/>
    </row>
    <row r="1874" spans="1:3" ht="12.75" customHeight="1">
      <c r="A1874" s="4"/>
      <c r="B1874" s="4"/>
      <c r="C1874" s="4"/>
    </row>
    <row r="1875" spans="1:3" ht="12.75" customHeight="1">
      <c r="A1875" s="4"/>
      <c r="B1875" s="4"/>
      <c r="C1875" s="4"/>
    </row>
    <row r="1876" spans="1:3" ht="12.75" customHeight="1">
      <c r="A1876" s="4"/>
      <c r="B1876" s="4"/>
      <c r="C1876" s="4"/>
    </row>
    <row r="1877" spans="1:3" ht="12.75" customHeight="1">
      <c r="A1877" s="4"/>
      <c r="B1877" s="4"/>
      <c r="C1877" s="4"/>
    </row>
    <row r="1878" spans="1:3" ht="12.75" customHeight="1">
      <c r="A1878" s="4"/>
      <c r="B1878" s="4"/>
      <c r="C1878" s="4"/>
    </row>
    <row r="1879" spans="1:3" ht="12.75" customHeight="1">
      <c r="A1879" s="4"/>
      <c r="B1879" s="4"/>
      <c r="C1879" s="4"/>
    </row>
    <row r="1880" spans="1:3" ht="12.75" customHeight="1">
      <c r="A1880" s="4"/>
      <c r="B1880" s="4"/>
      <c r="C1880" s="4"/>
    </row>
    <row r="1881" spans="1:3" ht="12.75" customHeight="1">
      <c r="A1881" s="4"/>
      <c r="B1881" s="4"/>
      <c r="C1881" s="4"/>
    </row>
    <row r="1882" spans="1:3" ht="12.75" customHeight="1">
      <c r="A1882" s="4"/>
      <c r="B1882" s="4"/>
      <c r="C1882" s="4"/>
    </row>
    <row r="1883" spans="1:3" ht="12.75" customHeight="1">
      <c r="A1883" s="4"/>
      <c r="B1883" s="4"/>
      <c r="C1883" s="4"/>
    </row>
    <row r="1884" spans="1:3" ht="12.75" customHeight="1">
      <c r="A1884" s="4"/>
      <c r="B1884" s="4"/>
      <c r="C1884" s="4"/>
    </row>
    <row r="1885" spans="1:3" ht="12.75" customHeight="1">
      <c r="A1885" s="4"/>
      <c r="B1885" s="4"/>
      <c r="C1885" s="4"/>
    </row>
    <row r="1886" spans="1:3" ht="12.75" customHeight="1">
      <c r="A1886" s="4"/>
      <c r="B1886" s="4"/>
      <c r="C1886" s="4"/>
    </row>
    <row r="1887" spans="1:3" ht="12.75" customHeight="1">
      <c r="A1887" s="4"/>
      <c r="B1887" s="4"/>
      <c r="C1887" s="4"/>
    </row>
    <row r="1888" spans="1:3" ht="12.75" customHeight="1">
      <c r="A1888" s="4"/>
      <c r="B1888" s="4"/>
      <c r="C1888" s="4"/>
    </row>
    <row r="1889" spans="1:3" ht="12.75" customHeight="1">
      <c r="A1889" s="4"/>
      <c r="B1889" s="4"/>
      <c r="C1889" s="4"/>
    </row>
    <row r="1890" spans="1:3" ht="12.75" customHeight="1">
      <c r="A1890" s="4"/>
      <c r="B1890" s="4"/>
      <c r="C1890" s="4"/>
    </row>
    <row r="1891" spans="1:3" ht="12.75" customHeight="1">
      <c r="A1891" s="4"/>
      <c r="B1891" s="4"/>
      <c r="C1891" s="4"/>
    </row>
    <row r="1892" spans="1:3" ht="12.75" customHeight="1">
      <c r="A1892" s="4"/>
      <c r="B1892" s="4"/>
      <c r="C1892" s="4"/>
    </row>
    <row r="1893" spans="1:3" ht="12.75" customHeight="1">
      <c r="A1893" s="4"/>
      <c r="B1893" s="4"/>
      <c r="C1893" s="4"/>
    </row>
    <row r="1894" spans="1:3" ht="12.75" customHeight="1">
      <c r="A1894" s="4"/>
      <c r="B1894" s="4"/>
      <c r="C1894" s="4"/>
    </row>
    <row r="1895" spans="1:3" ht="12.75" customHeight="1">
      <c r="A1895" s="4"/>
      <c r="B1895" s="4"/>
      <c r="C1895" s="4"/>
    </row>
    <row r="1896" spans="1:3" ht="12.75" customHeight="1">
      <c r="A1896" s="4"/>
      <c r="B1896" s="4"/>
      <c r="C1896" s="4"/>
    </row>
    <row r="1897" spans="1:3" ht="12.75" customHeight="1">
      <c r="A1897" s="4"/>
      <c r="B1897" s="4"/>
      <c r="C1897" s="4"/>
    </row>
    <row r="1898" spans="1:3" ht="12.75" customHeight="1">
      <c r="A1898" s="4"/>
      <c r="B1898" s="4"/>
      <c r="C1898" s="4"/>
    </row>
    <row r="1899" spans="1:3" ht="12.75" customHeight="1">
      <c r="A1899" s="4"/>
      <c r="B1899" s="4"/>
      <c r="C1899" s="4"/>
    </row>
    <row r="1900" spans="1:3" ht="12.75" customHeight="1">
      <c r="A1900" s="4"/>
      <c r="B1900" s="4"/>
      <c r="C1900" s="4"/>
    </row>
    <row r="1901" spans="1:3" ht="12.75" customHeight="1">
      <c r="A1901" s="4"/>
      <c r="B1901" s="4"/>
      <c r="C1901" s="4"/>
    </row>
    <row r="1902" spans="1:3" ht="12.75" customHeight="1">
      <c r="A1902" s="4"/>
      <c r="B1902" s="4"/>
      <c r="C1902" s="4"/>
    </row>
    <row r="1903" spans="1:3" ht="12.75" customHeight="1">
      <c r="A1903" s="4"/>
      <c r="B1903" s="4"/>
      <c r="C1903" s="4"/>
    </row>
    <row r="1904" spans="1:3" ht="12.75" customHeight="1">
      <c r="A1904" s="4"/>
      <c r="B1904" s="4"/>
      <c r="C1904" s="4"/>
    </row>
    <row r="1905" spans="1:3" ht="12.75" customHeight="1">
      <c r="A1905" s="4"/>
      <c r="B1905" s="4"/>
      <c r="C1905" s="4"/>
    </row>
    <row r="1906" spans="1:3" ht="12.75" customHeight="1">
      <c r="A1906" s="4"/>
      <c r="B1906" s="4"/>
      <c r="C1906" s="4"/>
    </row>
    <row r="1907" spans="1:3" ht="12.75" customHeight="1">
      <c r="A1907" s="4"/>
      <c r="B1907" s="4"/>
      <c r="C1907" s="4"/>
    </row>
    <row r="1908" spans="1:3" ht="12.75" customHeight="1">
      <c r="A1908" s="4"/>
      <c r="B1908" s="4"/>
      <c r="C1908" s="4"/>
    </row>
    <row r="1909" spans="1:3" ht="12.75" customHeight="1">
      <c r="A1909" s="4"/>
      <c r="B1909" s="4"/>
      <c r="C1909" s="4"/>
    </row>
    <row r="1910" spans="1:3" ht="12.75" customHeight="1">
      <c r="A1910" s="4"/>
      <c r="B1910" s="4"/>
      <c r="C1910" s="4"/>
    </row>
    <row r="1911" spans="1:3" ht="12.75" customHeight="1">
      <c r="A1911" s="4"/>
      <c r="B1911" s="4"/>
      <c r="C1911" s="4"/>
    </row>
    <row r="1912" spans="1:3" ht="12.75" customHeight="1">
      <c r="A1912" s="4"/>
      <c r="B1912" s="4"/>
      <c r="C1912" s="4"/>
    </row>
    <row r="1913" spans="1:3" ht="12.75" customHeight="1">
      <c r="A1913" s="4"/>
      <c r="B1913" s="4"/>
      <c r="C1913" s="4"/>
    </row>
    <row r="1914" spans="1:3" ht="12.75" customHeight="1">
      <c r="A1914" s="4"/>
      <c r="B1914" s="4"/>
      <c r="C1914" s="4"/>
    </row>
    <row r="1915" spans="1:3" ht="12.75" customHeight="1">
      <c r="A1915" s="4"/>
      <c r="B1915" s="4"/>
      <c r="C1915" s="4"/>
    </row>
    <row r="1916" spans="1:3" ht="12.75" customHeight="1">
      <c r="A1916" s="4"/>
      <c r="B1916" s="4"/>
      <c r="C1916" s="4"/>
    </row>
    <row r="1917" spans="1:3" ht="12.75" customHeight="1">
      <c r="A1917" s="4"/>
      <c r="B1917" s="4"/>
      <c r="C1917" s="4"/>
    </row>
    <row r="1918" spans="1:3" ht="12.75" customHeight="1">
      <c r="A1918" s="4"/>
      <c r="B1918" s="4"/>
      <c r="C1918" s="4"/>
    </row>
    <row r="1919" spans="1:3" ht="12.75" customHeight="1">
      <c r="A1919" s="4"/>
      <c r="B1919" s="4"/>
      <c r="C1919" s="4"/>
    </row>
    <row r="1920" spans="1:3" ht="12.75" customHeight="1">
      <c r="A1920" s="4"/>
      <c r="B1920" s="4"/>
      <c r="C1920" s="4"/>
    </row>
    <row r="1921" spans="1:3" ht="12.75" customHeight="1">
      <c r="A1921" s="4"/>
      <c r="B1921" s="4"/>
      <c r="C1921" s="4"/>
    </row>
    <row r="1922" spans="1:3" ht="12.75" customHeight="1">
      <c r="A1922" s="4"/>
      <c r="B1922" s="4"/>
      <c r="C1922" s="4"/>
    </row>
    <row r="1923" spans="1:3" ht="12.75" customHeight="1">
      <c r="A1923" s="4"/>
      <c r="B1923" s="4"/>
      <c r="C1923" s="4"/>
    </row>
    <row r="1924" spans="1:3" ht="12.75" customHeight="1">
      <c r="A1924" s="4"/>
      <c r="B1924" s="4"/>
      <c r="C1924" s="4"/>
    </row>
    <row r="1925" spans="1:3" ht="12.75" customHeight="1">
      <c r="A1925" s="4"/>
      <c r="B1925" s="4"/>
      <c r="C1925" s="4"/>
    </row>
    <row r="1926" spans="1:3" ht="12.75" customHeight="1">
      <c r="A1926" s="4"/>
      <c r="B1926" s="4"/>
      <c r="C1926" s="4"/>
    </row>
    <row r="1927" spans="1:3" ht="12.75" customHeight="1">
      <c r="A1927" s="4"/>
      <c r="B1927" s="4"/>
      <c r="C1927" s="4"/>
    </row>
    <row r="1928" spans="1:3" ht="12.75" customHeight="1">
      <c r="A1928" s="4"/>
      <c r="B1928" s="4"/>
      <c r="C1928" s="4"/>
    </row>
    <row r="1929" spans="1:3" ht="12.75" customHeight="1">
      <c r="A1929" s="4"/>
      <c r="B1929" s="4"/>
      <c r="C1929" s="4"/>
    </row>
    <row r="1930" spans="1:3" ht="12.75" customHeight="1">
      <c r="A1930" s="4"/>
      <c r="B1930" s="4"/>
      <c r="C1930" s="4"/>
    </row>
    <row r="1931" spans="1:3" ht="12.75" customHeight="1">
      <c r="A1931" s="4"/>
      <c r="B1931" s="4"/>
      <c r="C1931" s="4"/>
    </row>
    <row r="1932" spans="1:3" ht="12.75" customHeight="1">
      <c r="A1932" s="4"/>
      <c r="B1932" s="4"/>
      <c r="C1932" s="4"/>
    </row>
    <row r="1933" spans="1:3" ht="12.75" customHeight="1">
      <c r="A1933" s="4"/>
      <c r="B1933" s="4"/>
      <c r="C1933" s="4"/>
    </row>
    <row r="1934" spans="1:3" ht="12.75" customHeight="1">
      <c r="A1934" s="4"/>
      <c r="B1934" s="4"/>
      <c r="C1934" s="4"/>
    </row>
    <row r="1935" spans="1:3" ht="12.75" customHeight="1">
      <c r="A1935" s="4"/>
      <c r="B1935" s="4"/>
      <c r="C1935" s="4"/>
    </row>
    <row r="1936" spans="1:3" ht="12.75" customHeight="1">
      <c r="A1936" s="4"/>
      <c r="B1936" s="4"/>
      <c r="C1936" s="4"/>
    </row>
    <row r="1937" spans="1:3" ht="12.75" customHeight="1">
      <c r="A1937" s="4"/>
      <c r="B1937" s="4"/>
      <c r="C1937" s="4"/>
    </row>
    <row r="1938" spans="1:3" ht="12.75" customHeight="1">
      <c r="A1938" s="4"/>
      <c r="B1938" s="4"/>
      <c r="C1938" s="4"/>
    </row>
    <row r="1939" spans="1:3" ht="12.75" customHeight="1">
      <c r="A1939" s="4"/>
      <c r="B1939" s="4"/>
      <c r="C1939" s="4"/>
    </row>
    <row r="1940" spans="1:3" ht="12.75" customHeight="1">
      <c r="A1940" s="4"/>
      <c r="B1940" s="4"/>
      <c r="C1940" s="4"/>
    </row>
    <row r="1941" spans="1:3" ht="12.75" customHeight="1">
      <c r="A1941" s="4"/>
      <c r="B1941" s="4"/>
      <c r="C1941" s="4"/>
    </row>
    <row r="1942" spans="1:3" ht="12.75" customHeight="1">
      <c r="A1942" s="4"/>
      <c r="B1942" s="4"/>
      <c r="C1942" s="4"/>
    </row>
    <row r="1943" spans="1:3" ht="12.75" customHeight="1">
      <c r="A1943" s="4"/>
      <c r="B1943" s="4"/>
      <c r="C1943" s="4"/>
    </row>
    <row r="1944" spans="1:3" ht="12.75" customHeight="1">
      <c r="A1944" s="4"/>
      <c r="B1944" s="4"/>
      <c r="C1944" s="4"/>
    </row>
    <row r="1945" spans="1:3" ht="12.75" customHeight="1">
      <c r="A1945" s="4"/>
      <c r="B1945" s="4"/>
      <c r="C1945" s="4"/>
    </row>
    <row r="1946" spans="1:3" ht="12.75" customHeight="1">
      <c r="A1946" s="4"/>
      <c r="B1946" s="4"/>
      <c r="C1946" s="4"/>
    </row>
    <row r="1947" spans="1:3" ht="12.75" customHeight="1">
      <c r="A1947" s="4"/>
      <c r="B1947" s="4"/>
      <c r="C1947" s="4"/>
    </row>
    <row r="1948" spans="1:3" ht="12.75" customHeight="1">
      <c r="A1948" s="4"/>
      <c r="B1948" s="4"/>
      <c r="C1948" s="4"/>
    </row>
    <row r="1949" spans="1:3" ht="12.75" customHeight="1">
      <c r="A1949" s="4"/>
      <c r="B1949" s="4"/>
      <c r="C1949" s="4"/>
    </row>
    <row r="1950" spans="1:3" ht="12.75" customHeight="1">
      <c r="A1950" s="4"/>
      <c r="B1950" s="4"/>
      <c r="C1950" s="4"/>
    </row>
    <row r="1951" spans="1:3" ht="12.75" customHeight="1">
      <c r="A1951" s="4"/>
      <c r="B1951" s="4"/>
      <c r="C1951" s="4"/>
    </row>
    <row r="1952" spans="1:3" ht="12.75" customHeight="1">
      <c r="A1952" s="4"/>
      <c r="B1952" s="4"/>
      <c r="C1952" s="4"/>
    </row>
    <row r="1953" spans="1:3" ht="12.75" customHeight="1">
      <c r="A1953" s="4"/>
      <c r="B1953" s="4"/>
      <c r="C1953" s="4"/>
    </row>
    <row r="1954" spans="1:3" ht="12.75" customHeight="1">
      <c r="A1954" s="4"/>
      <c r="B1954" s="4"/>
      <c r="C1954" s="4"/>
    </row>
    <row r="1955" spans="1:3" ht="12.75" customHeight="1">
      <c r="A1955" s="4"/>
      <c r="B1955" s="4"/>
      <c r="C1955" s="4"/>
    </row>
    <row r="1956" spans="1:3" ht="12.75" customHeight="1">
      <c r="A1956" s="4"/>
      <c r="B1956" s="4"/>
      <c r="C1956" s="4"/>
    </row>
    <row r="1957" spans="1:3" ht="12.75" customHeight="1">
      <c r="A1957" s="4"/>
      <c r="B1957" s="4"/>
      <c r="C1957" s="4"/>
    </row>
    <row r="1958" spans="1:3" ht="12.75" customHeight="1">
      <c r="A1958" s="4"/>
      <c r="B1958" s="4"/>
      <c r="C1958" s="4"/>
    </row>
    <row r="1959" spans="1:3" ht="12.75" customHeight="1">
      <c r="A1959" s="4"/>
      <c r="B1959" s="4"/>
      <c r="C1959" s="4"/>
    </row>
    <row r="1960" spans="1:3" ht="12.75" customHeight="1">
      <c r="A1960" s="4"/>
      <c r="B1960" s="4"/>
      <c r="C1960" s="4"/>
    </row>
    <row r="1961" spans="1:3" ht="12.75" customHeight="1">
      <c r="A1961" s="4"/>
      <c r="B1961" s="4"/>
      <c r="C1961" s="4"/>
    </row>
    <row r="1962" spans="1:3" ht="12.75" customHeight="1">
      <c r="A1962" s="4"/>
      <c r="B1962" s="4"/>
      <c r="C1962" s="4"/>
    </row>
    <row r="1963" spans="1:3" ht="12.75" customHeight="1">
      <c r="A1963" s="4"/>
      <c r="B1963" s="4"/>
      <c r="C1963" s="4"/>
    </row>
    <row r="1964" spans="1:3" ht="12.75" customHeight="1">
      <c r="A1964" s="4"/>
      <c r="B1964" s="4"/>
      <c r="C1964" s="4"/>
    </row>
    <row r="1965" spans="1:3" ht="12.75" customHeight="1">
      <c r="A1965" s="4"/>
      <c r="B1965" s="4"/>
      <c r="C1965" s="4"/>
    </row>
    <row r="1966" spans="1:3" ht="12.75" customHeight="1">
      <c r="A1966" s="4"/>
      <c r="B1966" s="4"/>
      <c r="C1966" s="4"/>
    </row>
    <row r="1967" spans="1:3" ht="12.75" customHeight="1">
      <c r="A1967" s="4"/>
      <c r="B1967" s="4"/>
      <c r="C1967" s="4"/>
    </row>
    <row r="1968" spans="1:3" ht="12.75" customHeight="1">
      <c r="A1968" s="4"/>
      <c r="B1968" s="4"/>
      <c r="C1968" s="4"/>
    </row>
    <row r="1969" spans="1:3" ht="12.75" customHeight="1">
      <c r="A1969" s="4"/>
      <c r="B1969" s="4"/>
      <c r="C1969" s="4"/>
    </row>
    <row r="1970" spans="1:3" ht="12.75" customHeight="1">
      <c r="A1970" s="4"/>
      <c r="B1970" s="4"/>
      <c r="C1970" s="4"/>
    </row>
    <row r="1971" spans="1:3" ht="12.75" customHeight="1">
      <c r="A1971" s="4"/>
      <c r="B1971" s="4"/>
      <c r="C1971" s="4"/>
    </row>
    <row r="1972" spans="1:3" ht="12.75" customHeight="1">
      <c r="A1972" s="4"/>
      <c r="B1972" s="4"/>
      <c r="C1972" s="4"/>
    </row>
    <row r="1973" spans="1:3" ht="12.75" customHeight="1">
      <c r="A1973" s="4"/>
      <c r="B1973" s="4"/>
      <c r="C1973" s="4"/>
    </row>
    <row r="1974" spans="1:3" ht="12.75" customHeight="1">
      <c r="A1974" s="4"/>
      <c r="B1974" s="4"/>
      <c r="C1974" s="4"/>
    </row>
    <row r="1975" spans="1:3" ht="12.75" customHeight="1">
      <c r="A1975" s="4"/>
      <c r="B1975" s="4"/>
      <c r="C1975" s="4"/>
    </row>
    <row r="1976" spans="1:3" ht="12.75" customHeight="1">
      <c r="A1976" s="4"/>
      <c r="B1976" s="4"/>
      <c r="C1976" s="4"/>
    </row>
    <row r="1977" spans="1:3" ht="12.75" customHeight="1">
      <c r="A1977" s="4"/>
      <c r="B1977" s="4"/>
      <c r="C1977" s="4"/>
    </row>
    <row r="1978" spans="1:3" ht="12.75" customHeight="1">
      <c r="A1978" s="4"/>
      <c r="B1978" s="4"/>
      <c r="C1978" s="4"/>
    </row>
    <row r="1979" spans="1:3" ht="12.75" customHeight="1">
      <c r="A1979" s="4"/>
      <c r="B1979" s="4"/>
      <c r="C1979" s="4"/>
    </row>
    <row r="1980" spans="1:3" ht="12.75" customHeight="1">
      <c r="A1980" s="4"/>
      <c r="B1980" s="4"/>
      <c r="C1980" s="4"/>
    </row>
    <row r="1981" spans="1:3" ht="12.75" customHeight="1">
      <c r="A1981" s="4"/>
      <c r="B1981" s="4"/>
      <c r="C1981" s="4"/>
    </row>
    <row r="1982" spans="1:3" ht="12.75" customHeight="1">
      <c r="A1982" s="4"/>
      <c r="B1982" s="4"/>
      <c r="C1982" s="4"/>
    </row>
    <row r="1983" spans="1:3" ht="12.75" customHeight="1">
      <c r="A1983" s="4"/>
      <c r="B1983" s="4"/>
      <c r="C1983" s="4"/>
    </row>
    <row r="1984" spans="1:3" ht="12.75" customHeight="1">
      <c r="A1984" s="4"/>
      <c r="B1984" s="4"/>
      <c r="C1984" s="4"/>
    </row>
    <row r="1985" spans="1:3" ht="12.75" customHeight="1">
      <c r="A1985" s="4"/>
      <c r="B1985" s="4"/>
      <c r="C1985" s="4"/>
    </row>
    <row r="1986" spans="1:3" ht="12.75" customHeight="1">
      <c r="A1986" s="4"/>
      <c r="B1986" s="4"/>
      <c r="C1986" s="4"/>
    </row>
    <row r="1987" spans="1:3" ht="12.75" customHeight="1">
      <c r="A1987" s="4"/>
      <c r="B1987" s="4"/>
      <c r="C1987" s="4"/>
    </row>
    <row r="1988" spans="1:3" ht="12.75" customHeight="1">
      <c r="A1988" s="4"/>
      <c r="B1988" s="4"/>
      <c r="C1988" s="4"/>
    </row>
    <row r="1989" spans="1:3" ht="12.75" customHeight="1">
      <c r="A1989" s="4"/>
      <c r="B1989" s="4"/>
      <c r="C1989" s="4"/>
    </row>
    <row r="1990" spans="1:3" ht="12.75" customHeight="1">
      <c r="A1990" s="4"/>
      <c r="B1990" s="4"/>
      <c r="C1990" s="4"/>
    </row>
    <row r="1991" spans="1:3" ht="12.75" customHeight="1">
      <c r="A1991" s="4"/>
      <c r="B1991" s="4"/>
      <c r="C1991" s="4"/>
    </row>
    <row r="1992" spans="1:3" ht="12.75" customHeight="1">
      <c r="A1992" s="4"/>
      <c r="B1992" s="4"/>
      <c r="C1992" s="4"/>
    </row>
    <row r="1993" spans="1:3" ht="12.75" customHeight="1">
      <c r="A1993" s="4"/>
      <c r="B1993" s="4"/>
      <c r="C1993" s="4"/>
    </row>
    <row r="1994" spans="1:3" ht="12.75" customHeight="1">
      <c r="A1994" s="4"/>
      <c r="B1994" s="4"/>
      <c r="C1994" s="4"/>
    </row>
    <row r="1995" spans="1:3" ht="12.75" customHeight="1">
      <c r="A1995" s="4"/>
      <c r="B1995" s="4"/>
      <c r="C1995" s="4"/>
    </row>
    <row r="1996" spans="1:3" ht="12.75" customHeight="1">
      <c r="A1996" s="4"/>
      <c r="B1996" s="4"/>
      <c r="C1996" s="4"/>
    </row>
    <row r="1997" spans="1:3" ht="12.75" customHeight="1">
      <c r="A1997" s="4"/>
      <c r="B1997" s="4"/>
      <c r="C1997" s="4"/>
    </row>
    <row r="1998" spans="1:3" ht="12.75" customHeight="1">
      <c r="A1998" s="4"/>
      <c r="B1998" s="4"/>
      <c r="C1998" s="4"/>
    </row>
    <row r="1999" spans="1:3" ht="12.75" customHeight="1">
      <c r="A1999" s="4"/>
      <c r="B1999" s="4"/>
      <c r="C1999" s="4"/>
    </row>
    <row r="2000" spans="1:3" ht="12.75" customHeight="1">
      <c r="A2000" s="4"/>
      <c r="B2000" s="4"/>
      <c r="C2000" s="4"/>
    </row>
    <row r="2001" spans="1:3" ht="12.75" customHeight="1">
      <c r="A2001" s="4"/>
      <c r="B2001" s="4"/>
      <c r="C2001" s="4"/>
    </row>
    <row r="2002" spans="1:3" ht="12.75" customHeight="1">
      <c r="A2002" s="4"/>
      <c r="B2002" s="4"/>
      <c r="C2002" s="4"/>
    </row>
    <row r="2003" spans="1:3" ht="12.75" customHeight="1">
      <c r="A2003" s="4"/>
      <c r="B2003" s="4"/>
      <c r="C2003" s="4"/>
    </row>
    <row r="2004" spans="1:3" ht="12.75" customHeight="1">
      <c r="A2004" s="4"/>
      <c r="B2004" s="4"/>
      <c r="C2004" s="4"/>
    </row>
    <row r="2005" spans="1:3" ht="12.75" customHeight="1">
      <c r="A2005" s="4"/>
      <c r="B2005" s="4"/>
      <c r="C2005" s="4"/>
    </row>
    <row r="2006" spans="1:3" ht="12.75" customHeight="1">
      <c r="A2006" s="4"/>
      <c r="B2006" s="4"/>
      <c r="C2006" s="4"/>
    </row>
    <row r="2007" spans="1:3" ht="12.75" customHeight="1">
      <c r="A2007" s="4"/>
      <c r="B2007" s="4"/>
      <c r="C2007" s="4"/>
    </row>
    <row r="2008" spans="1:3" ht="12.75" customHeight="1">
      <c r="A2008" s="4"/>
      <c r="B2008" s="4"/>
      <c r="C2008" s="4"/>
    </row>
    <row r="2009" spans="1:3" ht="12.75" customHeight="1">
      <c r="A2009" s="4"/>
      <c r="B2009" s="4"/>
      <c r="C2009" s="4"/>
    </row>
    <row r="2010" spans="1:3" ht="12.75" customHeight="1">
      <c r="A2010" s="4"/>
      <c r="B2010" s="4"/>
      <c r="C2010" s="4"/>
    </row>
    <row r="2011" spans="1:3" ht="12.75" customHeight="1">
      <c r="A2011" s="4"/>
      <c r="B2011" s="4"/>
      <c r="C2011" s="4"/>
    </row>
    <row r="2012" spans="1:3" ht="12.75" customHeight="1">
      <c r="A2012" s="4"/>
      <c r="B2012" s="4"/>
      <c r="C2012" s="4"/>
    </row>
    <row r="2013" spans="1:3" ht="12.75" customHeight="1">
      <c r="A2013" s="4"/>
      <c r="B2013" s="4"/>
      <c r="C2013" s="4"/>
    </row>
    <row r="2014" spans="1:3" ht="12.75" customHeight="1">
      <c r="A2014" s="4"/>
      <c r="B2014" s="4"/>
      <c r="C2014" s="4"/>
    </row>
    <row r="2015" spans="1:3" ht="12.75" customHeight="1">
      <c r="A2015" s="4"/>
      <c r="B2015" s="4"/>
      <c r="C2015" s="4"/>
    </row>
    <row r="2016" spans="1:3" ht="12.75" customHeight="1">
      <c r="A2016" s="4"/>
      <c r="B2016" s="4"/>
      <c r="C2016" s="4"/>
    </row>
    <row r="2017" spans="1:3" ht="12.75" customHeight="1">
      <c r="A2017" s="4"/>
      <c r="B2017" s="4"/>
      <c r="C2017" s="4"/>
    </row>
    <row r="2018" spans="1:3" ht="12.75" customHeight="1">
      <c r="A2018" s="4"/>
      <c r="B2018" s="4"/>
      <c r="C2018" s="4"/>
    </row>
    <row r="2019" spans="1:3" ht="12.75" customHeight="1">
      <c r="A2019" s="4"/>
      <c r="B2019" s="4"/>
      <c r="C2019" s="4"/>
    </row>
    <row r="2020" spans="1:3" ht="12.75" customHeight="1">
      <c r="A2020" s="4"/>
      <c r="B2020" s="4"/>
      <c r="C2020" s="4"/>
    </row>
    <row r="2021" spans="1:3" ht="12.75" customHeight="1">
      <c r="A2021" s="4"/>
      <c r="B2021" s="4"/>
      <c r="C2021" s="4"/>
    </row>
    <row r="2022" spans="1:3" ht="12.75" customHeight="1">
      <c r="A2022" s="4"/>
      <c r="B2022" s="4"/>
      <c r="C2022" s="4"/>
    </row>
    <row r="2023" spans="1:3" ht="12.75" customHeight="1">
      <c r="A2023" s="4"/>
      <c r="B2023" s="4"/>
      <c r="C2023" s="4"/>
    </row>
    <row r="2024" spans="1:3" ht="12.75" customHeight="1">
      <c r="A2024" s="4"/>
      <c r="B2024" s="4"/>
      <c r="C2024" s="4"/>
    </row>
    <row r="2025" spans="1:3" ht="12.75" customHeight="1">
      <c r="A2025" s="4"/>
      <c r="B2025" s="4"/>
      <c r="C2025" s="4"/>
    </row>
    <row r="2026" spans="1:3" ht="12.75" customHeight="1">
      <c r="A2026" s="4"/>
      <c r="B2026" s="4"/>
      <c r="C2026" s="4"/>
    </row>
    <row r="2027" spans="1:3" ht="12.75" customHeight="1">
      <c r="A2027" s="4"/>
      <c r="B2027" s="4"/>
      <c r="C2027" s="4"/>
    </row>
    <row r="2028" spans="1:3" ht="12.75" customHeight="1">
      <c r="A2028" s="4"/>
      <c r="B2028" s="4"/>
      <c r="C2028" s="4"/>
    </row>
    <row r="2029" spans="1:3" ht="12.75" customHeight="1">
      <c r="A2029" s="4"/>
      <c r="B2029" s="4"/>
      <c r="C2029" s="4"/>
    </row>
    <row r="2030" spans="1:3" ht="12.75" customHeight="1">
      <c r="A2030" s="4"/>
      <c r="B2030" s="4"/>
      <c r="C2030" s="4"/>
    </row>
    <row r="2031" spans="1:3" ht="12.75" customHeight="1">
      <c r="A2031" s="4"/>
      <c r="B2031" s="4"/>
      <c r="C2031" s="4"/>
    </row>
    <row r="2032" spans="1:3" ht="12.75" customHeight="1">
      <c r="A2032" s="4"/>
      <c r="B2032" s="4"/>
      <c r="C2032" s="4"/>
    </row>
    <row r="2033" spans="1:3" ht="12.75" customHeight="1">
      <c r="A2033" s="4"/>
      <c r="B2033" s="4"/>
      <c r="C2033" s="4"/>
    </row>
    <row r="2034" spans="1:3" ht="12.75" customHeight="1">
      <c r="A2034" s="4"/>
      <c r="B2034" s="4"/>
      <c r="C2034" s="4"/>
    </row>
    <row r="2035" spans="1:3" ht="12.75" customHeight="1">
      <c r="A2035" s="4"/>
      <c r="B2035" s="4"/>
      <c r="C2035" s="4"/>
    </row>
    <row r="2036" spans="1:3" ht="12.75" customHeight="1">
      <c r="A2036" s="4"/>
      <c r="B2036" s="4"/>
      <c r="C2036" s="4"/>
    </row>
    <row r="2037" spans="1:3" ht="12.75" customHeight="1">
      <c r="A2037" s="4"/>
      <c r="B2037" s="4"/>
      <c r="C2037" s="4"/>
    </row>
    <row r="2038" spans="1:3" ht="12.75" customHeight="1">
      <c r="A2038" s="4"/>
      <c r="B2038" s="4"/>
      <c r="C2038" s="4"/>
    </row>
    <row r="2039" spans="1:3" ht="12.75" customHeight="1">
      <c r="A2039" s="4"/>
      <c r="B2039" s="4"/>
      <c r="C2039" s="4"/>
    </row>
    <row r="2040" spans="1:3" ht="12.75" customHeight="1">
      <c r="A2040" s="4"/>
      <c r="B2040" s="4"/>
      <c r="C2040" s="4"/>
    </row>
    <row r="2041" spans="1:3" ht="12.75" customHeight="1">
      <c r="A2041" s="4"/>
      <c r="B2041" s="4"/>
      <c r="C2041" s="4"/>
    </row>
    <row r="2042" spans="1:3" ht="12.75" customHeight="1">
      <c r="A2042" s="4"/>
      <c r="B2042" s="4"/>
      <c r="C2042" s="4"/>
    </row>
    <row r="2043" spans="1:3" ht="12.75" customHeight="1">
      <c r="A2043" s="4"/>
      <c r="B2043" s="4"/>
      <c r="C2043" s="4"/>
    </row>
    <row r="2044" spans="1:3" ht="12.75" customHeight="1">
      <c r="A2044" s="4"/>
      <c r="B2044" s="4"/>
      <c r="C2044" s="4"/>
    </row>
    <row r="2045" spans="1:3" ht="12.75" customHeight="1">
      <c r="A2045" s="4"/>
      <c r="B2045" s="4"/>
      <c r="C2045" s="4"/>
    </row>
    <row r="2046" spans="1:3" ht="12.75" customHeight="1">
      <c r="A2046" s="4"/>
      <c r="B2046" s="4"/>
      <c r="C2046" s="4"/>
    </row>
    <row r="2047" spans="1:3" ht="12.75" customHeight="1">
      <c r="A2047" s="4"/>
      <c r="B2047" s="4"/>
      <c r="C2047" s="4"/>
    </row>
    <row r="2048" spans="1:3" ht="12.75" customHeight="1">
      <c r="A2048" s="4"/>
      <c r="B2048" s="4"/>
      <c r="C2048" s="4"/>
    </row>
    <row r="2049" spans="1:3" ht="12.75" customHeight="1">
      <c r="A2049" s="4"/>
      <c r="B2049" s="4"/>
      <c r="C2049" s="4"/>
    </row>
    <row r="2050" spans="1:3" ht="12.75" customHeight="1">
      <c r="A2050" s="4"/>
      <c r="B2050" s="4"/>
      <c r="C2050" s="4"/>
    </row>
    <row r="2051" spans="1:3" ht="12.75" customHeight="1">
      <c r="A2051" s="4"/>
      <c r="B2051" s="4"/>
      <c r="C2051" s="4"/>
    </row>
    <row r="2052" spans="1:3" ht="12.75" customHeight="1">
      <c r="A2052" s="4"/>
      <c r="B2052" s="4"/>
      <c r="C2052" s="4"/>
    </row>
    <row r="2053" spans="1:3" ht="12.75" customHeight="1">
      <c r="A2053" s="4"/>
      <c r="B2053" s="4"/>
      <c r="C2053" s="4"/>
    </row>
    <row r="2054" spans="1:3" ht="12.75" customHeight="1">
      <c r="A2054" s="4"/>
      <c r="B2054" s="4"/>
      <c r="C2054" s="4"/>
    </row>
    <row r="2055" spans="1:3" ht="12.75" customHeight="1">
      <c r="A2055" s="4"/>
      <c r="B2055" s="4"/>
      <c r="C2055" s="4"/>
    </row>
    <row r="2056" spans="1:3" ht="12.75" customHeight="1">
      <c r="A2056" s="4"/>
      <c r="B2056" s="4"/>
      <c r="C2056" s="4"/>
    </row>
    <row r="2057" spans="1:3" ht="12.75" customHeight="1">
      <c r="A2057" s="4"/>
      <c r="B2057" s="4"/>
      <c r="C2057" s="4"/>
    </row>
    <row r="2058" spans="1:3" ht="12.75" customHeight="1">
      <c r="A2058" s="4"/>
      <c r="B2058" s="4"/>
      <c r="C2058" s="4"/>
    </row>
    <row r="2059" spans="1:3" ht="12.75" customHeight="1">
      <c r="A2059" s="4"/>
      <c r="B2059" s="4"/>
      <c r="C2059" s="4"/>
    </row>
    <row r="2060" spans="1:3" ht="12.75" customHeight="1">
      <c r="A2060" s="4"/>
      <c r="B2060" s="4"/>
      <c r="C2060" s="4"/>
    </row>
    <row r="2061" spans="1:3" ht="12.75" customHeight="1">
      <c r="A2061" s="4"/>
      <c r="B2061" s="4"/>
      <c r="C2061" s="4"/>
    </row>
    <row r="2062" spans="1:3" ht="12.75" customHeight="1">
      <c r="A2062" s="4"/>
      <c r="B2062" s="4"/>
      <c r="C2062" s="4"/>
    </row>
    <row r="2063" spans="1:3" ht="12.75" customHeight="1">
      <c r="A2063" s="4"/>
      <c r="B2063" s="4"/>
      <c r="C2063" s="4"/>
    </row>
    <row r="2064" spans="1:3" ht="12.75" customHeight="1">
      <c r="A2064" s="4"/>
      <c r="B2064" s="4"/>
      <c r="C2064" s="4"/>
    </row>
    <row r="2065" spans="1:3" ht="12.75" customHeight="1">
      <c r="A2065" s="4"/>
      <c r="B2065" s="4"/>
      <c r="C2065" s="4"/>
    </row>
    <row r="2066" spans="1:3" ht="12.75" customHeight="1">
      <c r="A2066" s="4"/>
      <c r="B2066" s="4"/>
      <c r="C2066" s="4"/>
    </row>
    <row r="2067" spans="1:3" ht="12.75" customHeight="1">
      <c r="A2067" s="4"/>
      <c r="B2067" s="4"/>
      <c r="C2067" s="4"/>
    </row>
    <row r="2068" spans="1:3" ht="12.75" customHeight="1">
      <c r="A2068" s="4"/>
      <c r="B2068" s="4"/>
      <c r="C2068" s="4"/>
    </row>
    <row r="2069" spans="1:3" ht="12.75" customHeight="1">
      <c r="A2069" s="4"/>
      <c r="B2069" s="4"/>
      <c r="C2069" s="4"/>
    </row>
    <row r="2070" spans="1:3" ht="12.75" customHeight="1">
      <c r="A2070" s="4"/>
      <c r="B2070" s="4"/>
      <c r="C2070" s="4"/>
    </row>
    <row r="2071" spans="1:3" ht="12.75" customHeight="1">
      <c r="A2071" s="4"/>
      <c r="B2071" s="4"/>
      <c r="C2071" s="4"/>
    </row>
    <row r="2072" spans="1:3" ht="12.75" customHeight="1">
      <c r="A2072" s="4"/>
      <c r="B2072" s="4"/>
      <c r="C2072" s="4"/>
    </row>
    <row r="2073" spans="1:3" ht="12.75" customHeight="1">
      <c r="A2073" s="4"/>
      <c r="B2073" s="4"/>
      <c r="C2073" s="4"/>
    </row>
    <row r="2074" spans="1:3" ht="12.75" customHeight="1">
      <c r="A2074" s="4"/>
      <c r="B2074" s="4"/>
      <c r="C2074" s="4"/>
    </row>
    <row r="2075" spans="1:3" ht="12.75" customHeight="1">
      <c r="A2075" s="4"/>
      <c r="B2075" s="4"/>
      <c r="C2075" s="4"/>
    </row>
    <row r="2076" spans="1:3" ht="12.75" customHeight="1">
      <c r="A2076" s="4"/>
      <c r="B2076" s="4"/>
      <c r="C2076" s="4"/>
    </row>
    <row r="2077" spans="1:3" ht="12.75" customHeight="1">
      <c r="A2077" s="4"/>
      <c r="B2077" s="4"/>
      <c r="C2077" s="4"/>
    </row>
    <row r="2078" spans="1:3" ht="12.75" customHeight="1">
      <c r="A2078" s="4"/>
      <c r="B2078" s="4"/>
      <c r="C2078" s="4"/>
    </row>
    <row r="2079" spans="1:3" ht="12.75" customHeight="1">
      <c r="A2079" s="4"/>
      <c r="B2079" s="4"/>
      <c r="C2079" s="4"/>
    </row>
    <row r="2080" spans="1:3" ht="12.75" customHeight="1">
      <c r="A2080" s="4"/>
      <c r="B2080" s="4"/>
      <c r="C2080" s="4"/>
    </row>
    <row r="2081" spans="1:3" ht="12.75" customHeight="1">
      <c r="A2081" s="4"/>
      <c r="B2081" s="4"/>
      <c r="C2081" s="4"/>
    </row>
    <row r="2082" spans="1:3" ht="12.75" customHeight="1">
      <c r="A2082" s="4"/>
      <c r="B2082" s="4"/>
      <c r="C2082" s="4"/>
    </row>
    <row r="2083" spans="1:3" ht="12.75" customHeight="1">
      <c r="A2083" s="4"/>
      <c r="B2083" s="4"/>
      <c r="C2083" s="4"/>
    </row>
    <row r="2084" spans="1:3" ht="12.75" customHeight="1">
      <c r="A2084" s="4"/>
      <c r="B2084" s="4"/>
      <c r="C2084" s="4"/>
    </row>
    <row r="2085" spans="1:3" ht="12.75" customHeight="1">
      <c r="A2085" s="4"/>
      <c r="B2085" s="4"/>
      <c r="C2085" s="4"/>
    </row>
    <row r="2086" spans="1:3" ht="12.75" customHeight="1">
      <c r="A2086" s="4"/>
      <c r="B2086" s="4"/>
      <c r="C2086" s="4"/>
    </row>
    <row r="2087" spans="1:3" ht="12.75" customHeight="1">
      <c r="A2087" s="4"/>
      <c r="B2087" s="4"/>
      <c r="C2087" s="4"/>
    </row>
    <row r="2088" spans="1:3" ht="12.75" customHeight="1">
      <c r="A2088" s="4"/>
      <c r="B2088" s="4"/>
      <c r="C2088" s="4"/>
    </row>
    <row r="2089" spans="1:3" ht="12.75" customHeight="1">
      <c r="A2089" s="4"/>
      <c r="B2089" s="4"/>
      <c r="C2089" s="4"/>
    </row>
    <row r="2090" spans="1:3" ht="12.75" customHeight="1">
      <c r="A2090" s="4"/>
      <c r="B2090" s="4"/>
      <c r="C2090" s="4"/>
    </row>
    <row r="2091" spans="1:3" ht="12.75" customHeight="1">
      <c r="A2091" s="4"/>
      <c r="B2091" s="4"/>
      <c r="C2091" s="4"/>
    </row>
    <row r="2092" spans="1:3" ht="12.75" customHeight="1">
      <c r="A2092" s="4"/>
      <c r="B2092" s="4"/>
      <c r="C2092" s="4"/>
    </row>
    <row r="2093" spans="1:3" ht="12.75" customHeight="1">
      <c r="A2093" s="4"/>
      <c r="B2093" s="4"/>
      <c r="C2093" s="4"/>
    </row>
    <row r="2094" spans="1:3" ht="12.75" customHeight="1">
      <c r="A2094" s="4"/>
      <c r="B2094" s="4"/>
      <c r="C2094" s="4"/>
    </row>
    <row r="2095" spans="1:3" ht="12.75" customHeight="1">
      <c r="A2095" s="4"/>
      <c r="B2095" s="4"/>
      <c r="C2095" s="4"/>
    </row>
    <row r="2096" spans="1:3" ht="12.75" customHeight="1">
      <c r="A2096" s="4"/>
      <c r="B2096" s="4"/>
      <c r="C2096" s="4"/>
    </row>
    <row r="2097" spans="1:3" ht="12.75" customHeight="1">
      <c r="A2097" s="4"/>
      <c r="B2097" s="4"/>
      <c r="C2097" s="4"/>
    </row>
    <row r="2098" spans="1:3" ht="12.75" customHeight="1">
      <c r="A2098" s="4"/>
      <c r="B2098" s="4"/>
      <c r="C2098" s="4"/>
    </row>
    <row r="2099" spans="1:3" ht="12.75" customHeight="1">
      <c r="A2099" s="4"/>
      <c r="B2099" s="4"/>
      <c r="C2099" s="4"/>
    </row>
    <row r="2100" spans="1:3" ht="12.75" customHeight="1">
      <c r="A2100" s="4"/>
      <c r="B2100" s="4"/>
      <c r="C2100" s="4"/>
    </row>
    <row r="2101" spans="1:3" ht="12.75" customHeight="1">
      <c r="A2101" s="4"/>
      <c r="B2101" s="4"/>
      <c r="C2101" s="4"/>
    </row>
    <row r="2102" spans="1:3" ht="12.75" customHeight="1">
      <c r="A2102" s="4"/>
      <c r="B2102" s="4"/>
      <c r="C2102" s="4"/>
    </row>
    <row r="2103" spans="1:3" ht="12.75" customHeight="1">
      <c r="A2103" s="4"/>
      <c r="B2103" s="4"/>
      <c r="C2103" s="4"/>
    </row>
    <row r="2104" spans="1:3" ht="12.75" customHeight="1">
      <c r="A2104" s="4"/>
      <c r="B2104" s="4"/>
      <c r="C2104" s="4"/>
    </row>
    <row r="2105" spans="1:3" ht="12.75" customHeight="1">
      <c r="A2105" s="4"/>
      <c r="B2105" s="4"/>
      <c r="C2105" s="4"/>
    </row>
    <row r="2106" spans="1:3" ht="12.75" customHeight="1">
      <c r="A2106" s="4"/>
      <c r="B2106" s="4"/>
      <c r="C2106" s="4"/>
    </row>
    <row r="2107" spans="1:3" ht="12.75" customHeight="1">
      <c r="A2107" s="4"/>
      <c r="B2107" s="4"/>
      <c r="C2107" s="4"/>
    </row>
    <row r="2108" spans="1:3" ht="12.75" customHeight="1">
      <c r="A2108" s="4"/>
      <c r="B2108" s="4"/>
      <c r="C2108" s="4"/>
    </row>
    <row r="2109" spans="1:3" ht="12.75" customHeight="1">
      <c r="A2109" s="4"/>
      <c r="B2109" s="4"/>
      <c r="C2109" s="4"/>
    </row>
    <row r="2110" spans="1:3" ht="12.75" customHeight="1">
      <c r="A2110" s="4"/>
      <c r="B2110" s="4"/>
      <c r="C2110" s="4"/>
    </row>
    <row r="2111" spans="1:3" ht="12.75" customHeight="1">
      <c r="A2111" s="4"/>
      <c r="B2111" s="4"/>
      <c r="C2111" s="4"/>
    </row>
    <row r="2112" spans="1:3" ht="12.75" customHeight="1">
      <c r="A2112" s="4"/>
      <c r="B2112" s="4"/>
      <c r="C2112" s="4"/>
    </row>
    <row r="2113" spans="1:3" ht="12.75" customHeight="1">
      <c r="A2113" s="4"/>
      <c r="B2113" s="4"/>
      <c r="C2113" s="4"/>
    </row>
    <row r="2114" spans="1:3" ht="12.75" customHeight="1">
      <c r="A2114" s="4"/>
      <c r="B2114" s="4"/>
      <c r="C2114" s="4"/>
    </row>
    <row r="2115" spans="1:3" ht="12.75" customHeight="1">
      <c r="A2115" s="4"/>
      <c r="B2115" s="4"/>
      <c r="C2115" s="4"/>
    </row>
    <row r="2116" spans="1:3" ht="12.75" customHeight="1">
      <c r="A2116" s="4"/>
      <c r="B2116" s="4"/>
      <c r="C2116" s="4"/>
    </row>
    <row r="2117" spans="1:3" ht="12.75" customHeight="1">
      <c r="A2117" s="4"/>
      <c r="B2117" s="4"/>
      <c r="C2117" s="4"/>
    </row>
    <row r="2118" spans="1:3" ht="12.75" customHeight="1">
      <c r="A2118" s="4"/>
      <c r="B2118" s="4"/>
      <c r="C2118" s="4"/>
    </row>
    <row r="2119" spans="1:3" ht="12.75" customHeight="1">
      <c r="A2119" s="4"/>
      <c r="B2119" s="4"/>
      <c r="C2119" s="4"/>
    </row>
    <row r="2120" spans="1:3" ht="12.75" customHeight="1">
      <c r="A2120" s="4"/>
      <c r="B2120" s="4"/>
      <c r="C2120" s="4"/>
    </row>
    <row r="2121" spans="1:3" ht="12.75" customHeight="1">
      <c r="A2121" s="4"/>
      <c r="B2121" s="4"/>
      <c r="C2121" s="4"/>
    </row>
    <row r="2122" spans="1:3" ht="12.75" customHeight="1">
      <c r="A2122" s="4"/>
      <c r="B2122" s="4"/>
      <c r="C2122" s="4"/>
    </row>
    <row r="2123" spans="1:3" ht="12.75" customHeight="1">
      <c r="A2123" s="4"/>
      <c r="B2123" s="4"/>
      <c r="C2123" s="4"/>
    </row>
    <row r="2124" spans="1:3" ht="12.75" customHeight="1">
      <c r="A2124" s="4"/>
      <c r="B2124" s="4"/>
      <c r="C2124" s="4"/>
    </row>
    <row r="2125" spans="1:3" ht="12.75" customHeight="1">
      <c r="A2125" s="4"/>
      <c r="B2125" s="4"/>
      <c r="C2125" s="4"/>
    </row>
    <row r="2126" spans="1:3" ht="12.75" customHeight="1">
      <c r="A2126" s="4"/>
      <c r="B2126" s="4"/>
      <c r="C2126" s="4"/>
    </row>
    <row r="2127" spans="1:3" ht="12.75" customHeight="1">
      <c r="A2127" s="4"/>
      <c r="B2127" s="4"/>
      <c r="C2127" s="4"/>
    </row>
    <row r="2128" spans="1:3" ht="12.75" customHeight="1">
      <c r="A2128" s="4"/>
      <c r="B2128" s="4"/>
      <c r="C2128" s="4"/>
    </row>
    <row r="2129" spans="1:3" ht="12.75" customHeight="1">
      <c r="A2129" s="4"/>
      <c r="B2129" s="4"/>
      <c r="C2129" s="4"/>
    </row>
    <row r="2130" spans="1:3" ht="12.75" customHeight="1">
      <c r="A2130" s="4"/>
      <c r="B2130" s="4"/>
      <c r="C2130" s="4"/>
    </row>
    <row r="2131" spans="1:3" ht="12.75" customHeight="1">
      <c r="A2131" s="4"/>
      <c r="B2131" s="4"/>
      <c r="C2131" s="4"/>
    </row>
    <row r="2132" spans="1:3" ht="12.75" customHeight="1">
      <c r="A2132" s="4"/>
      <c r="B2132" s="4"/>
      <c r="C2132" s="4"/>
    </row>
    <row r="2133" spans="1:3" ht="12.75" customHeight="1">
      <c r="A2133" s="4"/>
      <c r="B2133" s="4"/>
      <c r="C2133" s="4"/>
    </row>
    <row r="2134" spans="1:3" ht="12.75" customHeight="1">
      <c r="A2134" s="4"/>
      <c r="B2134" s="4"/>
      <c r="C2134" s="4"/>
    </row>
    <row r="2135" spans="1:3" ht="12.75" customHeight="1">
      <c r="A2135" s="4"/>
      <c r="B2135" s="4"/>
      <c r="C2135" s="4"/>
    </row>
    <row r="2136" spans="1:3" ht="12.75" customHeight="1">
      <c r="A2136" s="4"/>
      <c r="B2136" s="4"/>
      <c r="C2136" s="4"/>
    </row>
    <row r="2137" spans="1:3" ht="12.75" customHeight="1">
      <c r="A2137" s="4"/>
      <c r="B2137" s="4"/>
      <c r="C2137" s="4"/>
    </row>
    <row r="2138" spans="1:3" ht="12.75" customHeight="1">
      <c r="A2138" s="4"/>
      <c r="B2138" s="4"/>
      <c r="C2138" s="4"/>
    </row>
    <row r="2139" spans="1:3" ht="12.75" customHeight="1">
      <c r="A2139" s="4"/>
      <c r="B2139" s="4"/>
      <c r="C2139" s="4"/>
    </row>
    <row r="2140" spans="1:3" ht="12.75" customHeight="1">
      <c r="A2140" s="4"/>
      <c r="B2140" s="4"/>
      <c r="C2140" s="4"/>
    </row>
    <row r="2141" spans="1:3" ht="12.75" customHeight="1">
      <c r="A2141" s="4"/>
      <c r="B2141" s="4"/>
      <c r="C2141" s="4"/>
    </row>
    <row r="2142" spans="1:3" ht="12.75" customHeight="1">
      <c r="A2142" s="4"/>
      <c r="B2142" s="4"/>
      <c r="C2142" s="4"/>
    </row>
    <row r="2143" spans="1:3" ht="12.75" customHeight="1">
      <c r="A2143" s="4"/>
      <c r="B2143" s="4"/>
      <c r="C2143" s="4"/>
    </row>
    <row r="2144" spans="1:3" ht="12.75" customHeight="1">
      <c r="A2144" s="4"/>
      <c r="B2144" s="4"/>
      <c r="C2144" s="4"/>
    </row>
    <row r="2145" spans="1:3" ht="12.75" customHeight="1">
      <c r="A2145" s="4"/>
      <c r="B2145" s="4"/>
      <c r="C2145" s="4"/>
    </row>
    <row r="2146" spans="1:3" ht="12.75" customHeight="1">
      <c r="A2146" s="4"/>
      <c r="B2146" s="4"/>
      <c r="C2146" s="4"/>
    </row>
    <row r="2147" spans="1:3" ht="12.75" customHeight="1">
      <c r="A2147" s="4"/>
      <c r="B2147" s="4"/>
      <c r="C2147" s="4"/>
    </row>
    <row r="2148" spans="1:3" ht="12.75" customHeight="1">
      <c r="A2148" s="4"/>
      <c r="B2148" s="4"/>
      <c r="C2148" s="4"/>
    </row>
    <row r="2149" spans="1:3" ht="12.75" customHeight="1">
      <c r="A2149" s="4"/>
      <c r="B2149" s="4"/>
      <c r="C2149" s="4"/>
    </row>
    <row r="2150" spans="1:3" ht="12.75" customHeight="1">
      <c r="A2150" s="4"/>
      <c r="B2150" s="4"/>
      <c r="C2150" s="4"/>
    </row>
    <row r="2151" spans="1:3" ht="12.75" customHeight="1">
      <c r="A2151" s="4"/>
      <c r="B2151" s="4"/>
      <c r="C2151" s="4"/>
    </row>
    <row r="2152" spans="1:3" ht="12.75" customHeight="1">
      <c r="A2152" s="4"/>
      <c r="B2152" s="4"/>
      <c r="C2152" s="4"/>
    </row>
    <row r="2153" spans="1:3" ht="12.75" customHeight="1">
      <c r="A2153" s="4"/>
      <c r="B2153" s="4"/>
      <c r="C2153" s="4"/>
    </row>
    <row r="2154" spans="1:3" ht="12.75" customHeight="1">
      <c r="A2154" s="4"/>
      <c r="B2154" s="4"/>
      <c r="C2154" s="4"/>
    </row>
    <row r="2155" spans="1:3" ht="12.75" customHeight="1">
      <c r="A2155" s="4"/>
      <c r="B2155" s="4"/>
      <c r="C2155" s="4"/>
    </row>
    <row r="2156" spans="1:3" ht="12.75" customHeight="1">
      <c r="A2156" s="4"/>
      <c r="B2156" s="4"/>
      <c r="C2156" s="4"/>
    </row>
    <row r="2157" spans="1:3" ht="12.75" customHeight="1">
      <c r="A2157" s="4"/>
      <c r="B2157" s="4"/>
      <c r="C2157" s="4"/>
    </row>
    <row r="2158" spans="1:3" ht="12.75" customHeight="1">
      <c r="A2158" s="4"/>
      <c r="B2158" s="4"/>
      <c r="C2158" s="4"/>
    </row>
    <row r="2159" spans="1:3" ht="12.75" customHeight="1">
      <c r="A2159" s="4"/>
      <c r="B2159" s="4"/>
      <c r="C2159" s="4"/>
    </row>
    <row r="2160" spans="1:3" ht="12.75" customHeight="1">
      <c r="A2160" s="4"/>
      <c r="B2160" s="4"/>
      <c r="C2160" s="4"/>
    </row>
    <row r="2161" spans="1:3" ht="12.75" customHeight="1">
      <c r="A2161" s="4"/>
      <c r="B2161" s="4"/>
      <c r="C2161" s="4"/>
    </row>
    <row r="2162" spans="1:3" ht="12.75" customHeight="1">
      <c r="A2162" s="4"/>
      <c r="B2162" s="4"/>
      <c r="C2162" s="4"/>
    </row>
    <row r="2163" spans="1:3" ht="12.75" customHeight="1">
      <c r="A2163" s="4"/>
      <c r="B2163" s="4"/>
      <c r="C2163" s="4"/>
    </row>
    <row r="2164" spans="1:3" ht="12.75" customHeight="1">
      <c r="A2164" s="4"/>
      <c r="B2164" s="4"/>
      <c r="C2164" s="4"/>
    </row>
    <row r="2165" spans="1:3" ht="12.75" customHeight="1">
      <c r="A2165" s="4"/>
      <c r="B2165" s="4"/>
      <c r="C2165" s="4"/>
    </row>
    <row r="2166" spans="1:3" ht="12.75" customHeight="1">
      <c r="A2166" s="4"/>
      <c r="B2166" s="4"/>
      <c r="C2166" s="4"/>
    </row>
    <row r="2167" spans="1:3" ht="12.75" customHeight="1">
      <c r="A2167" s="4"/>
      <c r="B2167" s="4"/>
      <c r="C2167" s="4"/>
    </row>
    <row r="2168" spans="1:3" ht="12.75" customHeight="1">
      <c r="A2168" s="4"/>
      <c r="B2168" s="4"/>
      <c r="C2168" s="4"/>
    </row>
    <row r="2169" spans="1:3" ht="12.75" customHeight="1">
      <c r="A2169" s="4"/>
      <c r="B2169" s="4"/>
      <c r="C2169" s="4"/>
    </row>
    <row r="2170" spans="1:3" ht="12.75" customHeight="1">
      <c r="A2170" s="4"/>
      <c r="B2170" s="4"/>
      <c r="C2170" s="4"/>
    </row>
    <row r="2171" spans="1:3" ht="12.75" customHeight="1">
      <c r="A2171" s="4"/>
      <c r="B2171" s="4"/>
      <c r="C2171" s="4"/>
    </row>
    <row r="2172" spans="1:3" ht="12.75" customHeight="1">
      <c r="A2172" s="4"/>
      <c r="B2172" s="4"/>
      <c r="C2172" s="4"/>
    </row>
    <row r="2173" spans="1:3" ht="12.75" customHeight="1">
      <c r="A2173" s="4"/>
      <c r="B2173" s="4"/>
      <c r="C2173" s="4"/>
    </row>
    <row r="2174" spans="1:3" ht="12.75" customHeight="1">
      <c r="A2174" s="4"/>
      <c r="B2174" s="4"/>
      <c r="C2174" s="4"/>
    </row>
    <row r="2175" spans="1:3" ht="12.75" customHeight="1">
      <c r="A2175" s="4"/>
      <c r="B2175" s="4"/>
      <c r="C2175" s="4"/>
    </row>
    <row r="2176" spans="1:3" ht="12.75" customHeight="1">
      <c r="A2176" s="4"/>
      <c r="B2176" s="4"/>
      <c r="C2176" s="4"/>
    </row>
    <row r="2177" spans="1:3" ht="12.75" customHeight="1">
      <c r="A2177" s="4"/>
      <c r="B2177" s="4"/>
      <c r="C2177" s="4"/>
    </row>
    <row r="2178" spans="1:3" ht="12.75" customHeight="1">
      <c r="A2178" s="4"/>
      <c r="B2178" s="4"/>
      <c r="C2178" s="4"/>
    </row>
    <row r="2179" spans="1:3" ht="12.75" customHeight="1">
      <c r="A2179" s="4"/>
      <c r="B2179" s="4"/>
      <c r="C2179" s="4"/>
    </row>
    <row r="2180" spans="1:3" ht="12.75" customHeight="1">
      <c r="A2180" s="4"/>
      <c r="B2180" s="4"/>
      <c r="C2180" s="4"/>
    </row>
    <row r="2181" spans="1:3" ht="12.75" customHeight="1">
      <c r="A2181" s="4"/>
      <c r="B2181" s="4"/>
      <c r="C2181" s="4"/>
    </row>
    <row r="2182" spans="1:3" ht="12.75" customHeight="1">
      <c r="A2182" s="4"/>
      <c r="B2182" s="4"/>
      <c r="C2182" s="4"/>
    </row>
    <row r="2183" spans="1:3" ht="12.75" customHeight="1">
      <c r="A2183" s="4"/>
      <c r="B2183" s="4"/>
      <c r="C2183" s="4"/>
    </row>
    <row r="2184" spans="1:3" ht="12.75" customHeight="1">
      <c r="A2184" s="4"/>
      <c r="B2184" s="4"/>
      <c r="C2184" s="4"/>
    </row>
    <row r="2185" spans="1:3" ht="12.75" customHeight="1">
      <c r="A2185" s="4"/>
      <c r="B2185" s="4"/>
      <c r="C2185" s="4"/>
    </row>
    <row r="2186" spans="1:3" ht="12.75" customHeight="1">
      <c r="A2186" s="4"/>
      <c r="B2186" s="4"/>
      <c r="C2186" s="4"/>
    </row>
    <row r="2187" spans="1:3" ht="12.75" customHeight="1">
      <c r="A2187" s="4"/>
      <c r="B2187" s="4"/>
      <c r="C2187" s="4"/>
    </row>
    <row r="2188" spans="1:3" ht="12.75" customHeight="1">
      <c r="A2188" s="4"/>
      <c r="B2188" s="4"/>
      <c r="C2188" s="4"/>
    </row>
    <row r="2189" spans="1:3" ht="12.75" customHeight="1">
      <c r="A2189" s="4"/>
      <c r="B2189" s="4"/>
      <c r="C2189" s="4"/>
    </row>
    <row r="2190" spans="1:3" ht="12.75" customHeight="1">
      <c r="A2190" s="4"/>
      <c r="B2190" s="4"/>
      <c r="C2190" s="4"/>
    </row>
    <row r="2191" spans="1:3" ht="12.75" customHeight="1">
      <c r="A2191" s="4"/>
      <c r="B2191" s="4"/>
      <c r="C2191" s="4"/>
    </row>
    <row r="2192" spans="1:3" ht="12.75" customHeight="1">
      <c r="A2192" s="4"/>
      <c r="B2192" s="4"/>
      <c r="C2192" s="4"/>
    </row>
    <row r="2193" spans="1:3" ht="12.75" customHeight="1">
      <c r="A2193" s="4"/>
      <c r="B2193" s="4"/>
      <c r="C2193" s="4"/>
    </row>
    <row r="2194" spans="1:3" ht="12.75" customHeight="1">
      <c r="A2194" s="4"/>
      <c r="B2194" s="4"/>
      <c r="C2194" s="4"/>
    </row>
    <row r="2195" spans="1:3" ht="12.75" customHeight="1">
      <c r="A2195" s="4"/>
      <c r="B2195" s="4"/>
      <c r="C2195" s="4"/>
    </row>
    <row r="2196" spans="1:3" ht="12.75" customHeight="1">
      <c r="A2196" s="4"/>
      <c r="B2196" s="4"/>
      <c r="C2196" s="4"/>
    </row>
    <row r="2197" spans="1:3" ht="12.75" customHeight="1">
      <c r="A2197" s="4"/>
      <c r="B2197" s="4"/>
      <c r="C2197" s="4"/>
    </row>
    <row r="2198" spans="1:3" ht="12.75" customHeight="1">
      <c r="A2198" s="4"/>
      <c r="B2198" s="4"/>
      <c r="C2198" s="4"/>
    </row>
    <row r="2199" spans="1:3" ht="12.75" customHeight="1">
      <c r="A2199" s="4"/>
      <c r="B2199" s="4"/>
      <c r="C2199" s="4"/>
    </row>
    <row r="2200" spans="1:3" ht="12.75" customHeight="1">
      <c r="A2200" s="4"/>
      <c r="B2200" s="4"/>
      <c r="C2200" s="4"/>
    </row>
    <row r="2201" spans="1:3" ht="12.75" customHeight="1">
      <c r="A2201" s="4"/>
      <c r="B2201" s="4"/>
      <c r="C2201" s="4"/>
    </row>
    <row r="2202" spans="1:3" ht="12.75" customHeight="1">
      <c r="A2202" s="4"/>
      <c r="B2202" s="4"/>
      <c r="C2202" s="4"/>
    </row>
    <row r="2203" spans="1:3" ht="12.75" customHeight="1">
      <c r="A2203" s="4"/>
      <c r="B2203" s="4"/>
      <c r="C2203" s="4"/>
    </row>
    <row r="2204" spans="1:3" ht="12.75" customHeight="1">
      <c r="A2204" s="4"/>
      <c r="B2204" s="4"/>
      <c r="C2204" s="4"/>
    </row>
    <row r="2205" spans="1:3" ht="12.75" customHeight="1">
      <c r="A2205" s="4"/>
      <c r="B2205" s="4"/>
      <c r="C2205" s="4"/>
    </row>
    <row r="2206" spans="1:3" ht="12.75" customHeight="1">
      <c r="A2206" s="4"/>
      <c r="B2206" s="4"/>
      <c r="C2206" s="4"/>
    </row>
    <row r="2207" spans="1:3" ht="12.75" customHeight="1">
      <c r="A2207" s="4"/>
      <c r="B2207" s="4"/>
      <c r="C2207" s="4"/>
    </row>
    <row r="2208" spans="1:3" ht="12.75" customHeight="1">
      <c r="A2208" s="4"/>
      <c r="B2208" s="4"/>
      <c r="C2208" s="4"/>
    </row>
    <row r="2209" spans="1:3" ht="12.75" customHeight="1">
      <c r="A2209" s="4"/>
      <c r="B2209" s="4"/>
      <c r="C2209" s="4"/>
    </row>
    <row r="2210" spans="1:3" ht="12.75" customHeight="1">
      <c r="A2210" s="4"/>
      <c r="B2210" s="4"/>
      <c r="C2210" s="4"/>
    </row>
    <row r="2211" spans="1:3" ht="12.75" customHeight="1">
      <c r="A2211" s="4"/>
      <c r="B2211" s="4"/>
      <c r="C2211" s="4"/>
    </row>
    <row r="2212" spans="1:3" ht="12.75" customHeight="1">
      <c r="A2212" s="4"/>
      <c r="B2212" s="4"/>
      <c r="C2212" s="4"/>
    </row>
    <row r="2213" spans="1:3" ht="12.75" customHeight="1">
      <c r="A2213" s="4"/>
      <c r="B2213" s="4"/>
      <c r="C2213" s="4"/>
    </row>
    <row r="2214" spans="1:3" ht="12.75" customHeight="1">
      <c r="A2214" s="4"/>
      <c r="B2214" s="4"/>
      <c r="C2214" s="4"/>
    </row>
    <row r="2215" spans="1:3" ht="12.75" customHeight="1">
      <c r="A2215" s="4"/>
      <c r="B2215" s="4"/>
      <c r="C2215" s="4"/>
    </row>
    <row r="2216" spans="1:3" ht="12.75" customHeight="1">
      <c r="A2216" s="4"/>
      <c r="B2216" s="4"/>
      <c r="C2216" s="4"/>
    </row>
    <row r="2217" spans="1:3" ht="12.75" customHeight="1">
      <c r="A2217" s="4"/>
      <c r="B2217" s="4"/>
      <c r="C2217" s="4"/>
    </row>
    <row r="2218" spans="1:3" ht="12.75" customHeight="1">
      <c r="A2218" s="4"/>
      <c r="B2218" s="4"/>
      <c r="C2218" s="4"/>
    </row>
    <row r="2219" spans="1:3" ht="12.75" customHeight="1">
      <c r="A2219" s="4"/>
      <c r="B2219" s="4"/>
      <c r="C2219" s="4"/>
    </row>
    <row r="2220" spans="1:3" ht="12.75" customHeight="1">
      <c r="A2220" s="4"/>
      <c r="B2220" s="4"/>
      <c r="C2220" s="4"/>
    </row>
    <row r="2221" spans="1:3" ht="12.75" customHeight="1">
      <c r="A2221" s="4"/>
      <c r="B2221" s="4"/>
      <c r="C2221" s="4"/>
    </row>
    <row r="2222" spans="1:3" ht="12.75" customHeight="1">
      <c r="A2222" s="4"/>
      <c r="B2222" s="4"/>
      <c r="C2222" s="4"/>
    </row>
    <row r="2223" spans="1:3" ht="12.75" customHeight="1">
      <c r="A2223" s="4"/>
      <c r="B2223" s="4"/>
      <c r="C2223" s="4"/>
    </row>
    <row r="2224" spans="1:3" ht="12.75" customHeight="1">
      <c r="A2224" s="4"/>
      <c r="B2224" s="4"/>
      <c r="C2224" s="4"/>
    </row>
    <row r="2225" spans="1:3" ht="12.75" customHeight="1">
      <c r="A2225" s="4"/>
      <c r="B2225" s="4"/>
      <c r="C2225" s="4"/>
    </row>
    <row r="2226" spans="1:3" ht="12.75" customHeight="1">
      <c r="A2226" s="4"/>
      <c r="B2226" s="4"/>
      <c r="C2226" s="4"/>
    </row>
    <row r="2227" spans="1:3" ht="12.75" customHeight="1">
      <c r="A2227" s="4"/>
      <c r="B2227" s="4"/>
      <c r="C2227" s="4"/>
    </row>
    <row r="2228" spans="1:3" ht="12.75" customHeight="1">
      <c r="A2228" s="4"/>
      <c r="B2228" s="4"/>
      <c r="C2228" s="4"/>
    </row>
    <row r="2229" spans="1:3" ht="12.75" customHeight="1">
      <c r="A2229" s="4"/>
      <c r="B2229" s="4"/>
      <c r="C2229" s="4"/>
    </row>
    <row r="2230" spans="1:3" ht="12.75" customHeight="1">
      <c r="A2230" s="4"/>
      <c r="B2230" s="4"/>
      <c r="C2230" s="4"/>
    </row>
    <row r="2231" spans="1:3" ht="12.75" customHeight="1">
      <c r="A2231" s="4"/>
      <c r="B2231" s="4"/>
      <c r="C2231" s="4"/>
    </row>
    <row r="2232" spans="1:3" ht="12.75" customHeight="1">
      <c r="A2232" s="4"/>
      <c r="B2232" s="4"/>
      <c r="C2232" s="4"/>
    </row>
    <row r="2233" spans="1:3" ht="12.75" customHeight="1">
      <c r="A2233" s="4"/>
      <c r="B2233" s="4"/>
      <c r="C2233" s="4"/>
    </row>
    <row r="2234" spans="1:3" ht="12.75" customHeight="1">
      <c r="A2234" s="4"/>
      <c r="B2234" s="4"/>
      <c r="C2234" s="4"/>
    </row>
    <row r="2235" spans="1:3" ht="12.75" customHeight="1">
      <c r="A2235" s="4"/>
      <c r="B2235" s="4"/>
      <c r="C2235" s="4"/>
    </row>
    <row r="2236" spans="1:3" ht="12.75" customHeight="1">
      <c r="A2236" s="4"/>
      <c r="B2236" s="4"/>
      <c r="C2236" s="4"/>
    </row>
    <row r="2237" spans="1:3" ht="12.75" customHeight="1">
      <c r="A2237" s="4"/>
      <c r="B2237" s="4"/>
      <c r="C2237" s="4"/>
    </row>
    <row r="2238" spans="1:3" ht="12.75" customHeight="1">
      <c r="A2238" s="4"/>
      <c r="B2238" s="4"/>
      <c r="C2238" s="4"/>
    </row>
    <row r="2239" spans="1:3" ht="12.75" customHeight="1">
      <c r="A2239" s="4"/>
      <c r="B2239" s="4"/>
      <c r="C2239" s="4"/>
    </row>
    <row r="2240" spans="1:3" ht="12.75" customHeight="1">
      <c r="A2240" s="4"/>
      <c r="B2240" s="4"/>
      <c r="C2240" s="4"/>
    </row>
    <row r="2241" spans="1:3" ht="12.75" customHeight="1">
      <c r="A2241" s="4"/>
      <c r="B2241" s="4"/>
      <c r="C2241" s="4"/>
    </row>
    <row r="2242" spans="1:3" ht="12.75" customHeight="1">
      <c r="A2242" s="4"/>
      <c r="B2242" s="4"/>
      <c r="C2242" s="4"/>
    </row>
    <row r="2243" spans="1:3" ht="12.75" customHeight="1">
      <c r="A2243" s="4"/>
      <c r="B2243" s="4"/>
      <c r="C2243" s="4"/>
    </row>
    <row r="2244" spans="1:3" ht="12.75" customHeight="1">
      <c r="A2244" s="4"/>
      <c r="B2244" s="4"/>
      <c r="C2244" s="4"/>
    </row>
    <row r="2245" spans="1:3" ht="12.75" customHeight="1">
      <c r="A2245" s="4"/>
      <c r="B2245" s="4"/>
      <c r="C2245" s="4"/>
    </row>
    <row r="2246" spans="1:3" ht="12.75" customHeight="1">
      <c r="A2246" s="4"/>
      <c r="B2246" s="4"/>
      <c r="C2246" s="4"/>
    </row>
    <row r="2247" spans="1:3" ht="12.75" customHeight="1">
      <c r="A2247" s="4"/>
      <c r="B2247" s="4"/>
      <c r="C2247" s="4"/>
    </row>
    <row r="2248" spans="1:3" ht="12.75" customHeight="1">
      <c r="A2248" s="4"/>
      <c r="B2248" s="4"/>
      <c r="C2248" s="4"/>
    </row>
    <row r="2249" spans="1:3" ht="12.75" customHeight="1">
      <c r="A2249" s="4"/>
      <c r="B2249" s="4"/>
      <c r="C2249" s="4"/>
    </row>
    <row r="2250" spans="1:3" ht="12.75" customHeight="1">
      <c r="A2250" s="4"/>
      <c r="B2250" s="4"/>
      <c r="C2250" s="4"/>
    </row>
    <row r="2251" spans="1:3" ht="12.75" customHeight="1">
      <c r="A2251" s="4"/>
      <c r="B2251" s="4"/>
      <c r="C2251" s="4"/>
    </row>
    <row r="2252" spans="1:3" ht="12.75" customHeight="1">
      <c r="A2252" s="4"/>
      <c r="B2252" s="4"/>
      <c r="C2252" s="4"/>
    </row>
    <row r="2253" spans="1:3" ht="12.75" customHeight="1">
      <c r="A2253" s="4"/>
      <c r="B2253" s="4"/>
      <c r="C2253" s="4"/>
    </row>
    <row r="2254" spans="1:3" ht="12.75" customHeight="1">
      <c r="A2254" s="4"/>
      <c r="B2254" s="4"/>
      <c r="C2254" s="4"/>
    </row>
    <row r="2255" spans="1:3" ht="12.75" customHeight="1">
      <c r="A2255" s="4"/>
      <c r="B2255" s="4"/>
      <c r="C2255" s="4"/>
    </row>
    <row r="2256" spans="1:3" ht="12.75" customHeight="1">
      <c r="A2256" s="4"/>
      <c r="B2256" s="4"/>
      <c r="C2256" s="4"/>
    </row>
    <row r="2257" spans="1:3" ht="12.75" customHeight="1">
      <c r="A2257" s="4"/>
      <c r="B2257" s="4"/>
      <c r="C2257" s="4"/>
    </row>
    <row r="2258" spans="1:3" ht="12.75" customHeight="1">
      <c r="A2258" s="4"/>
      <c r="B2258" s="4"/>
      <c r="C2258" s="4"/>
    </row>
    <row r="2259" spans="1:3" ht="12.75" customHeight="1">
      <c r="A2259" s="4"/>
      <c r="B2259" s="4"/>
      <c r="C2259" s="4"/>
    </row>
    <row r="2260" spans="1:3" ht="12.75" customHeight="1">
      <c r="A2260" s="4"/>
      <c r="B2260" s="4"/>
      <c r="C2260" s="4"/>
    </row>
    <row r="2261" spans="1:3" ht="12.75" customHeight="1">
      <c r="A2261" s="4"/>
      <c r="B2261" s="4"/>
      <c r="C2261" s="4"/>
    </row>
    <row r="2262" spans="1:3" ht="12.75" customHeight="1">
      <c r="A2262" s="4"/>
      <c r="B2262" s="4"/>
      <c r="C2262" s="4"/>
    </row>
    <row r="2263" spans="1:3" ht="12.75" customHeight="1">
      <c r="A2263" s="4"/>
      <c r="B2263" s="4"/>
      <c r="C2263" s="4"/>
    </row>
    <row r="2264" spans="1:3" ht="12.75" customHeight="1">
      <c r="A2264" s="4"/>
      <c r="B2264" s="4"/>
      <c r="C2264" s="4"/>
    </row>
    <row r="2265" spans="1:3" ht="12.75" customHeight="1">
      <c r="A2265" s="4"/>
      <c r="B2265" s="4"/>
      <c r="C2265" s="4"/>
    </row>
    <row r="2266" spans="1:3" ht="12.75" customHeight="1">
      <c r="A2266" s="4"/>
      <c r="B2266" s="4"/>
      <c r="C2266" s="4"/>
    </row>
    <row r="2267" spans="1:3" ht="12.75" customHeight="1">
      <c r="A2267" s="4"/>
      <c r="B2267" s="4"/>
      <c r="C2267" s="4"/>
    </row>
    <row r="2268" spans="1:3" ht="12.75" customHeight="1">
      <c r="A2268" s="4"/>
      <c r="B2268" s="4"/>
      <c r="C2268" s="4"/>
    </row>
    <row r="2269" spans="1:3" ht="12.75" customHeight="1">
      <c r="A2269" s="4"/>
      <c r="B2269" s="4"/>
      <c r="C2269" s="4"/>
    </row>
    <row r="2270" spans="1:3" ht="12.75" customHeight="1">
      <c r="A2270" s="4"/>
      <c r="B2270" s="4"/>
      <c r="C2270" s="4"/>
    </row>
    <row r="2271" spans="1:3" ht="12.75" customHeight="1">
      <c r="A2271" s="4"/>
      <c r="B2271" s="4"/>
      <c r="C2271" s="4"/>
    </row>
    <row r="2272" spans="1:3" ht="12.75" customHeight="1">
      <c r="A2272" s="4"/>
      <c r="B2272" s="4"/>
      <c r="C2272" s="4"/>
    </row>
    <row r="2273" spans="1:3" ht="12.75" customHeight="1">
      <c r="A2273" s="4"/>
      <c r="B2273" s="4"/>
      <c r="C2273" s="4"/>
    </row>
    <row r="2274" spans="1:3" ht="12.75" customHeight="1">
      <c r="A2274" s="4"/>
      <c r="B2274" s="4"/>
      <c r="C2274" s="4"/>
    </row>
    <row r="2275" spans="1:3" ht="12.75" customHeight="1">
      <c r="A2275" s="4"/>
      <c r="B2275" s="4"/>
      <c r="C2275" s="4"/>
    </row>
    <row r="2276" spans="1:3" ht="12.75" customHeight="1">
      <c r="A2276" s="4"/>
      <c r="B2276" s="4"/>
      <c r="C2276" s="4"/>
    </row>
    <row r="2277" spans="1:3" ht="12.75" customHeight="1">
      <c r="A2277" s="4"/>
      <c r="B2277" s="4"/>
      <c r="C2277" s="4"/>
    </row>
    <row r="2278" spans="1:3" ht="12.75" customHeight="1">
      <c r="A2278" s="4"/>
      <c r="B2278" s="4"/>
      <c r="C2278" s="4"/>
    </row>
    <row r="2279" spans="1:3" ht="12.75" customHeight="1">
      <c r="A2279" s="4"/>
      <c r="B2279" s="4"/>
      <c r="C2279" s="4"/>
    </row>
    <row r="2280" spans="1:3" ht="12.75" customHeight="1">
      <c r="A2280" s="4"/>
      <c r="B2280" s="4"/>
      <c r="C2280" s="4"/>
    </row>
    <row r="2281" spans="1:3" ht="12.75" customHeight="1">
      <c r="A2281" s="4"/>
      <c r="B2281" s="4"/>
      <c r="C2281" s="4"/>
    </row>
    <row r="2282" spans="1:3" ht="12.75" customHeight="1">
      <c r="A2282" s="4"/>
      <c r="B2282" s="4"/>
      <c r="C2282" s="4"/>
    </row>
    <row r="2283" spans="1:3" ht="12.75" customHeight="1">
      <c r="A2283" s="4"/>
      <c r="B2283" s="4"/>
      <c r="C2283" s="4"/>
    </row>
    <row r="2284" spans="1:3" ht="12.75" customHeight="1">
      <c r="A2284" s="4"/>
      <c r="B2284" s="4"/>
      <c r="C2284" s="4"/>
    </row>
    <row r="2285" spans="1:3" ht="12.75" customHeight="1">
      <c r="A2285" s="4"/>
      <c r="B2285" s="4"/>
      <c r="C2285" s="4"/>
    </row>
    <row r="2286" spans="1:3" ht="12.75" customHeight="1">
      <c r="A2286" s="4"/>
      <c r="B2286" s="4"/>
      <c r="C2286" s="4"/>
    </row>
    <row r="2287" spans="1:3" ht="12.75" customHeight="1">
      <c r="A2287" s="4"/>
      <c r="B2287" s="4"/>
      <c r="C2287" s="4"/>
    </row>
    <row r="2288" spans="1:3" ht="12.75" customHeight="1">
      <c r="A2288" s="4"/>
      <c r="B2288" s="4"/>
      <c r="C2288" s="4"/>
    </row>
    <row r="2289" spans="1:3" ht="12.75" customHeight="1">
      <c r="A2289" s="4"/>
      <c r="B2289" s="4"/>
      <c r="C2289" s="4"/>
    </row>
    <row r="2290" spans="1:3" ht="12.75" customHeight="1">
      <c r="A2290" s="4"/>
      <c r="B2290" s="4"/>
      <c r="C2290" s="4"/>
    </row>
    <row r="2291" spans="1:3" ht="12.75" customHeight="1">
      <c r="A2291" s="4"/>
      <c r="B2291" s="4"/>
      <c r="C2291" s="4"/>
    </row>
    <row r="2292" spans="1:3" ht="12.75" customHeight="1">
      <c r="A2292" s="4"/>
      <c r="B2292" s="4"/>
      <c r="C2292" s="4"/>
    </row>
    <row r="2293" spans="1:3" ht="12.75" customHeight="1">
      <c r="A2293" s="4"/>
      <c r="B2293" s="4"/>
      <c r="C2293" s="4"/>
    </row>
    <row r="2294" spans="1:3" ht="12.75" customHeight="1">
      <c r="A2294" s="4"/>
      <c r="B2294" s="4"/>
      <c r="C2294" s="4"/>
    </row>
    <row r="2295" spans="1:3" ht="12.75" customHeight="1">
      <c r="A2295" s="4"/>
      <c r="B2295" s="4"/>
      <c r="C2295" s="4"/>
    </row>
    <row r="2296" spans="1:3" ht="12.75" customHeight="1">
      <c r="A2296" s="4"/>
      <c r="B2296" s="4"/>
      <c r="C2296" s="4"/>
    </row>
    <row r="2297" spans="1:3" ht="12.75" customHeight="1">
      <c r="A2297" s="4"/>
      <c r="B2297" s="4"/>
      <c r="C2297" s="4"/>
    </row>
    <row r="2298" spans="1:3" ht="12.75" customHeight="1">
      <c r="A2298" s="4"/>
      <c r="B2298" s="4"/>
      <c r="C2298" s="4"/>
    </row>
    <row r="2299" spans="1:3" ht="12.75" customHeight="1">
      <c r="A2299" s="4"/>
      <c r="B2299" s="4"/>
      <c r="C2299" s="4"/>
    </row>
    <row r="2300" spans="1:3" ht="12.75" customHeight="1">
      <c r="A2300" s="4"/>
      <c r="B2300" s="4"/>
      <c r="C2300" s="4"/>
    </row>
    <row r="2301" spans="1:3" ht="12.75" customHeight="1">
      <c r="A2301" s="4"/>
      <c r="B2301" s="4"/>
      <c r="C2301" s="4"/>
    </row>
    <row r="2302" spans="1:3" ht="12.75" customHeight="1">
      <c r="A2302" s="4"/>
      <c r="B2302" s="4"/>
      <c r="C2302" s="4"/>
    </row>
    <row r="2303" spans="1:3" ht="12.75" customHeight="1">
      <c r="A2303" s="4"/>
      <c r="B2303" s="4"/>
      <c r="C2303" s="4"/>
    </row>
    <row r="2304" spans="1:3" ht="12.75" customHeight="1">
      <c r="A2304" s="4"/>
      <c r="B2304" s="4"/>
      <c r="C2304" s="4"/>
    </row>
    <row r="2305" spans="1:3" ht="12.75" customHeight="1">
      <c r="A2305" s="4"/>
      <c r="B2305" s="4"/>
      <c r="C2305" s="4"/>
    </row>
    <row r="2306" spans="1:3" ht="12.75" customHeight="1">
      <c r="A2306" s="4"/>
      <c r="B2306" s="4"/>
      <c r="C2306" s="4"/>
    </row>
    <row r="2307" spans="1:3" ht="12.75" customHeight="1">
      <c r="A2307" s="4"/>
      <c r="B2307" s="4"/>
      <c r="C2307" s="4"/>
    </row>
    <row r="2308" spans="1:3" ht="12.75" customHeight="1">
      <c r="A2308" s="4"/>
      <c r="B2308" s="4"/>
      <c r="C2308" s="4"/>
    </row>
    <row r="2309" spans="1:3" ht="12.75" customHeight="1">
      <c r="A2309" s="4"/>
      <c r="B2309" s="4"/>
      <c r="C2309" s="4"/>
    </row>
    <row r="2310" spans="1:3" ht="12.75" customHeight="1">
      <c r="A2310" s="4"/>
      <c r="B2310" s="4"/>
      <c r="C2310" s="4"/>
    </row>
    <row r="2311" spans="1:3" ht="12.75" customHeight="1">
      <c r="A2311" s="4"/>
      <c r="B2311" s="4"/>
      <c r="C2311" s="4"/>
    </row>
    <row r="2312" spans="1:3" ht="12.75" customHeight="1">
      <c r="A2312" s="4"/>
      <c r="B2312" s="4"/>
      <c r="C2312" s="4"/>
    </row>
    <row r="2313" spans="1:3" ht="12.75" customHeight="1">
      <c r="A2313" s="4"/>
      <c r="B2313" s="4"/>
      <c r="C2313" s="4"/>
    </row>
    <row r="2314" spans="1:3" ht="12.75" customHeight="1">
      <c r="A2314" s="4"/>
      <c r="B2314" s="4"/>
      <c r="C2314" s="4"/>
    </row>
    <row r="2315" spans="1:3" ht="12.75" customHeight="1">
      <c r="A2315" s="4"/>
      <c r="B2315" s="4"/>
      <c r="C2315" s="4"/>
    </row>
    <row r="2316" spans="1:3" ht="12.75" customHeight="1">
      <c r="A2316" s="4"/>
      <c r="B2316" s="4"/>
      <c r="C2316" s="4"/>
    </row>
    <row r="2317" spans="1:3" ht="12.75" customHeight="1">
      <c r="A2317" s="4"/>
      <c r="B2317" s="4"/>
      <c r="C2317" s="4"/>
    </row>
    <row r="2318" spans="1:3" ht="12.75" customHeight="1">
      <c r="A2318" s="4"/>
      <c r="B2318" s="4"/>
      <c r="C2318" s="4"/>
    </row>
    <row r="2319" spans="1:3" ht="12.75" customHeight="1">
      <c r="A2319" s="4"/>
      <c r="B2319" s="4"/>
      <c r="C2319" s="4"/>
    </row>
    <row r="2320" spans="1:3" ht="12.75" customHeight="1">
      <c r="A2320" s="4"/>
      <c r="B2320" s="4"/>
      <c r="C2320" s="4"/>
    </row>
    <row r="2321" spans="1:3" ht="12.75" customHeight="1">
      <c r="A2321" s="4"/>
      <c r="B2321" s="4"/>
      <c r="C2321" s="4"/>
    </row>
    <row r="2322" spans="1:3" ht="12.75" customHeight="1">
      <c r="A2322" s="4"/>
      <c r="B2322" s="4"/>
      <c r="C2322" s="4"/>
    </row>
    <row r="2323" spans="1:3" ht="12.75" customHeight="1">
      <c r="A2323" s="4"/>
      <c r="B2323" s="4"/>
      <c r="C2323" s="4"/>
    </row>
    <row r="2324" spans="1:3" ht="12.75" customHeight="1">
      <c r="A2324" s="4"/>
      <c r="B2324" s="4"/>
      <c r="C2324" s="4"/>
    </row>
    <row r="2325" spans="1:3" ht="12.75" customHeight="1">
      <c r="A2325" s="4"/>
      <c r="B2325" s="4"/>
      <c r="C2325" s="4"/>
    </row>
    <row r="2326" spans="1:3" ht="12.75" customHeight="1">
      <c r="A2326" s="4"/>
      <c r="B2326" s="4"/>
      <c r="C2326" s="4"/>
    </row>
    <row r="2327" spans="1:3" ht="12.75" customHeight="1">
      <c r="A2327" s="4"/>
      <c r="B2327" s="4"/>
      <c r="C2327" s="4"/>
    </row>
    <row r="2328" spans="1:3" ht="12.75" customHeight="1">
      <c r="A2328" s="4"/>
      <c r="B2328" s="4"/>
      <c r="C2328" s="4"/>
    </row>
    <row r="2329" spans="1:3" ht="12.75" customHeight="1">
      <c r="A2329" s="4"/>
      <c r="B2329" s="4"/>
      <c r="C2329" s="4"/>
    </row>
    <row r="2330" spans="1:3" ht="12.75" customHeight="1">
      <c r="A2330" s="4"/>
      <c r="B2330" s="4"/>
      <c r="C2330" s="4"/>
    </row>
    <row r="2331" spans="1:3" ht="12.75" customHeight="1">
      <c r="A2331" s="4"/>
      <c r="B2331" s="4"/>
      <c r="C2331" s="4"/>
    </row>
    <row r="2332" spans="1:3" ht="12.75" customHeight="1">
      <c r="A2332" s="4"/>
      <c r="B2332" s="4"/>
      <c r="C2332" s="4"/>
    </row>
    <row r="2333" spans="1:3" ht="12.75" customHeight="1">
      <c r="A2333" s="4"/>
      <c r="B2333" s="4"/>
      <c r="C2333" s="4"/>
    </row>
    <row r="2334" spans="1:3" ht="12.75" customHeight="1">
      <c r="A2334" s="4"/>
      <c r="B2334" s="4"/>
      <c r="C2334" s="4"/>
    </row>
    <row r="2335" spans="1:3" ht="12.75" customHeight="1">
      <c r="A2335" s="4"/>
      <c r="B2335" s="4"/>
      <c r="C2335" s="4"/>
    </row>
    <row r="2336" spans="1:3" ht="12.75" customHeight="1">
      <c r="A2336" s="4"/>
      <c r="B2336" s="4"/>
      <c r="C2336" s="4"/>
    </row>
    <row r="2337" spans="1:3" ht="12.75" customHeight="1">
      <c r="A2337" s="4"/>
      <c r="B2337" s="4"/>
      <c r="C2337" s="4"/>
    </row>
    <row r="2338" spans="1:3" ht="12.75" customHeight="1">
      <c r="A2338" s="4"/>
      <c r="B2338" s="4"/>
      <c r="C2338" s="4"/>
    </row>
    <row r="2339" spans="1:3" ht="12.75" customHeight="1">
      <c r="A2339" s="4"/>
      <c r="B2339" s="4"/>
      <c r="C2339" s="4"/>
    </row>
    <row r="2340" spans="1:3" ht="12.75" customHeight="1">
      <c r="A2340" s="4"/>
      <c r="B2340" s="4"/>
      <c r="C2340" s="4"/>
    </row>
    <row r="2341" spans="1:3" ht="12.75" customHeight="1">
      <c r="A2341" s="4"/>
      <c r="B2341" s="4"/>
      <c r="C2341" s="4"/>
    </row>
    <row r="2342" spans="1:3" ht="12.75" customHeight="1">
      <c r="A2342" s="4"/>
      <c r="B2342" s="4"/>
      <c r="C2342" s="4"/>
    </row>
    <row r="2343" spans="1:3" ht="12.75" customHeight="1">
      <c r="A2343" s="4"/>
      <c r="B2343" s="4"/>
      <c r="C2343" s="4"/>
    </row>
    <row r="2344" spans="1:3" ht="12.75" customHeight="1">
      <c r="A2344" s="4"/>
      <c r="B2344" s="4"/>
      <c r="C2344" s="4"/>
    </row>
    <row r="2345" spans="1:3" ht="12.75" customHeight="1">
      <c r="A2345" s="4"/>
      <c r="B2345" s="4"/>
      <c r="C2345" s="4"/>
    </row>
    <row r="2346" spans="1:3" ht="12.75" customHeight="1">
      <c r="A2346" s="4"/>
      <c r="B2346" s="4"/>
      <c r="C2346" s="4"/>
    </row>
    <row r="2347" spans="1:3" ht="12.75" customHeight="1">
      <c r="A2347" s="4"/>
      <c r="B2347" s="4"/>
      <c r="C2347" s="4"/>
    </row>
    <row r="2348" spans="1:3" ht="12.75" customHeight="1">
      <c r="A2348" s="4"/>
      <c r="B2348" s="4"/>
      <c r="C2348" s="4"/>
    </row>
    <row r="2349" spans="1:3" ht="12.75" customHeight="1">
      <c r="A2349" s="4"/>
      <c r="B2349" s="4"/>
      <c r="C2349" s="4"/>
    </row>
    <row r="2350" spans="1:3" ht="12.75" customHeight="1">
      <c r="A2350" s="4"/>
      <c r="B2350" s="4"/>
      <c r="C2350" s="4"/>
    </row>
    <row r="2351" spans="1:3" ht="12.75" customHeight="1">
      <c r="A2351" s="4"/>
      <c r="B2351" s="4"/>
      <c r="C2351" s="4"/>
    </row>
    <row r="2352" spans="1:3" ht="12.75" customHeight="1">
      <c r="A2352" s="4"/>
      <c r="B2352" s="4"/>
      <c r="C2352" s="4"/>
    </row>
    <row r="2353" spans="1:3" ht="12.75" customHeight="1">
      <c r="A2353" s="4"/>
      <c r="B2353" s="4"/>
      <c r="C2353" s="4"/>
    </row>
    <row r="2354" spans="1:3" ht="12.75" customHeight="1">
      <c r="A2354" s="4"/>
      <c r="B2354" s="4"/>
      <c r="C2354" s="4"/>
    </row>
    <row r="2355" spans="1:3" ht="12.75" customHeight="1">
      <c r="A2355" s="4"/>
      <c r="B2355" s="4"/>
      <c r="C2355" s="4"/>
    </row>
    <row r="2356" spans="1:3" ht="12.75" customHeight="1">
      <c r="A2356" s="4"/>
      <c r="B2356" s="4"/>
      <c r="C2356" s="4"/>
    </row>
    <row r="2357" spans="1:3" ht="12.75" customHeight="1">
      <c r="A2357" s="4"/>
      <c r="B2357" s="4"/>
      <c r="C2357" s="4"/>
    </row>
    <row r="2358" spans="1:3" ht="12.75" customHeight="1">
      <c r="A2358" s="4"/>
      <c r="B2358" s="4"/>
      <c r="C2358" s="4"/>
    </row>
    <row r="2359" spans="1:3" ht="12.75" customHeight="1">
      <c r="A2359" s="4"/>
      <c r="B2359" s="4"/>
      <c r="C2359" s="4"/>
    </row>
    <row r="2360" spans="1:3" ht="12.75" customHeight="1">
      <c r="A2360" s="4"/>
      <c r="B2360" s="4"/>
      <c r="C2360" s="4"/>
    </row>
    <row r="2361" spans="1:3" ht="12.75" customHeight="1">
      <c r="A2361" s="4"/>
      <c r="B2361" s="4"/>
      <c r="C2361" s="4"/>
    </row>
    <row r="2362" spans="1:3" ht="12.75" customHeight="1">
      <c r="A2362" s="4"/>
      <c r="B2362" s="4"/>
      <c r="C2362" s="4"/>
    </row>
    <row r="2363" spans="1:3" ht="12.75" customHeight="1">
      <c r="A2363" s="4"/>
      <c r="B2363" s="4"/>
      <c r="C2363" s="4"/>
    </row>
    <row r="2364" spans="1:3" ht="12.75" customHeight="1">
      <c r="A2364" s="4"/>
      <c r="B2364" s="4"/>
      <c r="C2364" s="4"/>
    </row>
    <row r="2365" spans="1:3" ht="12.75" customHeight="1">
      <c r="A2365" s="4"/>
      <c r="B2365" s="4"/>
      <c r="C2365" s="4"/>
    </row>
    <row r="2366" spans="1:3" ht="12.75" customHeight="1">
      <c r="A2366" s="4"/>
      <c r="B2366" s="4"/>
      <c r="C2366" s="4"/>
    </row>
    <row r="2367" spans="1:3" ht="12.75" customHeight="1">
      <c r="A2367" s="4"/>
      <c r="B2367" s="4"/>
      <c r="C2367" s="4"/>
    </row>
    <row r="2368" spans="1:3" ht="12.75" customHeight="1">
      <c r="A2368" s="4"/>
      <c r="B2368" s="4"/>
      <c r="C2368" s="4"/>
    </row>
    <row r="2369" spans="1:3" ht="12.75" customHeight="1">
      <c r="A2369" s="4"/>
      <c r="B2369" s="4"/>
      <c r="C2369" s="4"/>
    </row>
    <row r="2370" spans="1:3" ht="12.75" customHeight="1">
      <c r="A2370" s="4"/>
      <c r="B2370" s="4"/>
      <c r="C2370" s="4"/>
    </row>
    <row r="2371" spans="1:3" ht="12.75" customHeight="1">
      <c r="A2371" s="4"/>
      <c r="B2371" s="4"/>
      <c r="C2371" s="4"/>
    </row>
    <row r="2372" spans="1:3" ht="12.75" customHeight="1">
      <c r="A2372" s="4"/>
      <c r="B2372" s="4"/>
      <c r="C2372" s="4"/>
    </row>
    <row r="2373" spans="1:3" ht="12.75" customHeight="1">
      <c r="A2373" s="4"/>
      <c r="B2373" s="4"/>
      <c r="C2373" s="4"/>
    </row>
    <row r="2374" spans="1:3" ht="12.75" customHeight="1">
      <c r="A2374" s="4"/>
      <c r="B2374" s="4"/>
      <c r="C2374" s="4"/>
    </row>
    <row r="2375" spans="1:3" ht="12.75" customHeight="1">
      <c r="A2375" s="4"/>
      <c r="B2375" s="4"/>
      <c r="C2375" s="4"/>
    </row>
    <row r="2376" spans="1:3" ht="12.75" customHeight="1">
      <c r="A2376" s="4"/>
      <c r="B2376" s="4"/>
      <c r="C2376" s="4"/>
    </row>
    <row r="2377" spans="1:3" ht="12.75" customHeight="1">
      <c r="A2377" s="4"/>
      <c r="B2377" s="4"/>
      <c r="C2377" s="4"/>
    </row>
    <row r="2378" spans="1:3" ht="12.75" customHeight="1">
      <c r="A2378" s="4"/>
      <c r="B2378" s="4"/>
      <c r="C2378" s="4"/>
    </row>
    <row r="2379" spans="1:3" ht="12.75" customHeight="1">
      <c r="A2379" s="4"/>
      <c r="B2379" s="4"/>
      <c r="C2379" s="4"/>
    </row>
    <row r="2380" spans="1:3" ht="12.75" customHeight="1">
      <c r="A2380" s="4"/>
      <c r="B2380" s="4"/>
      <c r="C2380" s="4"/>
    </row>
    <row r="2381" spans="1:3" ht="12.75" customHeight="1">
      <c r="A2381" s="4"/>
      <c r="B2381" s="4"/>
      <c r="C2381" s="4"/>
    </row>
    <row r="2382" spans="1:3" ht="12.75" customHeight="1">
      <c r="A2382" s="4"/>
      <c r="B2382" s="4"/>
      <c r="C2382" s="4"/>
    </row>
    <row r="2383" spans="1:3" ht="12.75" customHeight="1">
      <c r="A2383" s="4"/>
      <c r="B2383" s="4"/>
      <c r="C2383" s="4"/>
    </row>
    <row r="2384" spans="1:3" ht="12.75" customHeight="1">
      <c r="A2384" s="4"/>
      <c r="B2384" s="4"/>
      <c r="C2384" s="4"/>
    </row>
    <row r="2385" spans="1:3" ht="12.75" customHeight="1">
      <c r="A2385" s="4"/>
      <c r="B2385" s="4"/>
      <c r="C2385" s="4"/>
    </row>
    <row r="2386" spans="1:3" ht="12.75" customHeight="1">
      <c r="A2386" s="4"/>
      <c r="B2386" s="4"/>
      <c r="C2386" s="4"/>
    </row>
    <row r="2387" spans="1:3" ht="12.75" customHeight="1">
      <c r="A2387" s="4"/>
      <c r="B2387" s="4"/>
      <c r="C2387" s="4"/>
    </row>
    <row r="2388" spans="1:3" ht="12.75" customHeight="1">
      <c r="A2388" s="4"/>
      <c r="B2388" s="4"/>
      <c r="C2388" s="4"/>
    </row>
    <row r="2389" spans="1:3" ht="12.75" customHeight="1">
      <c r="A2389" s="4"/>
      <c r="B2389" s="4"/>
      <c r="C2389" s="4"/>
    </row>
    <row r="2390" spans="1:3" ht="12.75" customHeight="1">
      <c r="A2390" s="4"/>
      <c r="B2390" s="4"/>
      <c r="C2390" s="4"/>
    </row>
    <row r="2391" spans="1:3" ht="12.75" customHeight="1">
      <c r="A2391" s="4"/>
      <c r="B2391" s="4"/>
      <c r="C2391" s="4"/>
    </row>
    <row r="2392" spans="1:3" ht="12.75" customHeight="1">
      <c r="A2392" s="4"/>
      <c r="B2392" s="4"/>
      <c r="C2392" s="4"/>
    </row>
    <row r="2393" spans="1:3" ht="12.75" customHeight="1">
      <c r="A2393" s="4"/>
      <c r="B2393" s="4"/>
      <c r="C2393" s="4"/>
    </row>
    <row r="2394" spans="1:3" ht="12.75" customHeight="1">
      <c r="A2394" s="4"/>
      <c r="B2394" s="4"/>
      <c r="C2394" s="4"/>
    </row>
    <row r="2395" spans="1:3" ht="12.75" customHeight="1">
      <c r="A2395" s="4"/>
      <c r="B2395" s="4"/>
      <c r="C2395" s="4"/>
    </row>
    <row r="2396" spans="1:3" ht="12.75" customHeight="1">
      <c r="A2396" s="4"/>
      <c r="B2396" s="4"/>
      <c r="C2396" s="4"/>
    </row>
    <row r="2397" spans="1:3" ht="12.75" customHeight="1">
      <c r="A2397" s="4"/>
      <c r="B2397" s="4"/>
      <c r="C2397" s="4"/>
    </row>
    <row r="2398" spans="1:3" ht="12.75" customHeight="1">
      <c r="A2398" s="4"/>
      <c r="B2398" s="4"/>
      <c r="C2398" s="4"/>
    </row>
    <row r="2399" spans="1:3" ht="12.75" customHeight="1">
      <c r="A2399" s="4"/>
      <c r="B2399" s="4"/>
      <c r="C2399" s="4"/>
    </row>
    <row r="2400" spans="1:3" ht="12.75" customHeight="1">
      <c r="A2400" s="4"/>
      <c r="B2400" s="4"/>
      <c r="C2400" s="4"/>
    </row>
    <row r="2401" spans="1:3" ht="12.75" customHeight="1">
      <c r="A2401" s="4"/>
      <c r="B2401" s="4"/>
      <c r="C2401" s="4"/>
    </row>
    <row r="2402" spans="1:3" ht="12.75" customHeight="1">
      <c r="A2402" s="4"/>
      <c r="B2402" s="4"/>
      <c r="C2402" s="4"/>
    </row>
    <row r="2403" spans="1:3" ht="12.75" customHeight="1">
      <c r="A2403" s="4"/>
      <c r="B2403" s="4"/>
      <c r="C2403" s="4"/>
    </row>
    <row r="2404" spans="1:3" ht="12.75" customHeight="1">
      <c r="A2404" s="4"/>
      <c r="B2404" s="4"/>
      <c r="C2404" s="4"/>
    </row>
    <row r="2405" spans="1:3" ht="12.75" customHeight="1">
      <c r="A2405" s="4"/>
      <c r="B2405" s="4"/>
      <c r="C2405" s="4"/>
    </row>
    <row r="2406" spans="1:3" ht="12.75" customHeight="1">
      <c r="A2406" s="4"/>
      <c r="B2406" s="4"/>
      <c r="C2406" s="4"/>
    </row>
    <row r="2407" spans="1:3" ht="12.75" customHeight="1">
      <c r="A2407" s="4"/>
      <c r="B2407" s="4"/>
      <c r="C2407" s="4"/>
    </row>
    <row r="2408" spans="1:3" ht="12.75" customHeight="1">
      <c r="A2408" s="4"/>
      <c r="B2408" s="4"/>
      <c r="C2408" s="4"/>
    </row>
    <row r="2409" spans="1:3" ht="12.75" customHeight="1">
      <c r="A2409" s="4"/>
      <c r="B2409" s="4"/>
      <c r="C2409" s="4"/>
    </row>
    <row r="2410" spans="1:3" ht="12.75" customHeight="1">
      <c r="A2410" s="4"/>
      <c r="B2410" s="4"/>
      <c r="C2410" s="4"/>
    </row>
    <row r="2411" spans="1:3" ht="12.75" customHeight="1">
      <c r="A2411" s="4"/>
      <c r="B2411" s="4"/>
      <c r="C2411" s="4"/>
    </row>
    <row r="2412" spans="1:3" ht="12.75" customHeight="1">
      <c r="A2412" s="4"/>
      <c r="B2412" s="4"/>
      <c r="C2412" s="4"/>
    </row>
    <row r="2413" spans="1:3" ht="12.75" customHeight="1">
      <c r="A2413" s="4"/>
      <c r="B2413" s="4"/>
      <c r="C2413" s="4"/>
    </row>
    <row r="2414" spans="1:3" ht="12.75" customHeight="1">
      <c r="A2414" s="4"/>
      <c r="B2414" s="4"/>
      <c r="C2414" s="4"/>
    </row>
    <row r="2415" spans="1:3" ht="12.75" customHeight="1">
      <c r="A2415" s="4"/>
      <c r="B2415" s="4"/>
      <c r="C2415" s="4"/>
    </row>
    <row r="2416" spans="1:3" ht="12.75" customHeight="1">
      <c r="A2416" s="4"/>
      <c r="B2416" s="4"/>
      <c r="C2416" s="4"/>
    </row>
    <row r="2417" spans="1:3" ht="12.75" customHeight="1">
      <c r="A2417" s="4"/>
      <c r="B2417" s="4"/>
      <c r="C2417" s="4"/>
    </row>
    <row r="2418" spans="1:3" ht="12.75" customHeight="1">
      <c r="A2418" s="4"/>
      <c r="B2418" s="4"/>
      <c r="C2418" s="4"/>
    </row>
    <row r="2419" spans="1:3" ht="12.75" customHeight="1">
      <c r="A2419" s="4"/>
      <c r="B2419" s="4"/>
      <c r="C2419" s="4"/>
    </row>
    <row r="2420" spans="1:3" ht="12.75" customHeight="1">
      <c r="A2420" s="4"/>
      <c r="B2420" s="4"/>
      <c r="C2420" s="4"/>
    </row>
    <row r="2421" spans="1:3" ht="12.75" customHeight="1">
      <c r="A2421" s="4"/>
      <c r="B2421" s="4"/>
      <c r="C2421" s="4"/>
    </row>
    <row r="2422" spans="1:3" ht="12.75" customHeight="1">
      <c r="A2422" s="4"/>
      <c r="B2422" s="4"/>
      <c r="C2422" s="4"/>
    </row>
    <row r="2423" spans="1:3" ht="12.75" customHeight="1">
      <c r="A2423" s="4"/>
      <c r="B2423" s="4"/>
      <c r="C2423" s="4"/>
    </row>
    <row r="2424" spans="1:3" ht="12.75" customHeight="1">
      <c r="A2424" s="4"/>
      <c r="B2424" s="4"/>
      <c r="C2424" s="4"/>
    </row>
    <row r="2425" spans="1:3" ht="12.75" customHeight="1">
      <c r="A2425" s="4"/>
      <c r="B2425" s="4"/>
      <c r="C2425" s="4"/>
    </row>
    <row r="2426" spans="1:3" ht="12.75" customHeight="1">
      <c r="A2426" s="4"/>
      <c r="B2426" s="4"/>
      <c r="C2426" s="4"/>
    </row>
    <row r="2427" spans="1:3" ht="12.75" customHeight="1">
      <c r="A2427" s="4"/>
      <c r="B2427" s="4"/>
      <c r="C2427" s="4"/>
    </row>
    <row r="2428" spans="1:3" ht="12.75" customHeight="1">
      <c r="A2428" s="4"/>
      <c r="B2428" s="4"/>
      <c r="C2428" s="4"/>
    </row>
    <row r="2429" spans="1:3" ht="12.75" customHeight="1">
      <c r="A2429" s="4"/>
      <c r="B2429" s="4"/>
      <c r="C2429" s="4"/>
    </row>
    <row r="2430" spans="1:3" ht="12.75" customHeight="1">
      <c r="A2430" s="4"/>
      <c r="B2430" s="4"/>
      <c r="C2430" s="4"/>
    </row>
    <row r="2431" spans="1:3" ht="12.75" customHeight="1">
      <c r="A2431" s="4"/>
      <c r="B2431" s="4"/>
      <c r="C2431" s="4"/>
    </row>
    <row r="2432" spans="1:3" ht="12.75" customHeight="1">
      <c r="A2432" s="4"/>
      <c r="B2432" s="4"/>
      <c r="C2432" s="4"/>
    </row>
    <row r="2433" spans="1:3" ht="12.75" customHeight="1">
      <c r="A2433" s="4"/>
      <c r="B2433" s="4"/>
      <c r="C2433" s="4"/>
    </row>
    <row r="2434" spans="1:3" ht="12.75" customHeight="1">
      <c r="A2434" s="4"/>
      <c r="B2434" s="4"/>
      <c r="C2434" s="4"/>
    </row>
    <row r="2435" spans="1:3" ht="12.75" customHeight="1">
      <c r="A2435" s="4"/>
      <c r="B2435" s="4"/>
      <c r="C2435" s="4"/>
    </row>
    <row r="2436" spans="1:3" ht="12.75" customHeight="1">
      <c r="A2436" s="4"/>
      <c r="B2436" s="4"/>
      <c r="C2436" s="4"/>
    </row>
    <row r="2437" spans="1:3" ht="12.75" customHeight="1">
      <c r="A2437" s="4"/>
      <c r="B2437" s="4"/>
      <c r="C2437" s="4"/>
    </row>
    <row r="2438" spans="1:3" ht="12.75" customHeight="1">
      <c r="A2438" s="4"/>
      <c r="B2438" s="4"/>
      <c r="C2438" s="4"/>
    </row>
    <row r="2439" spans="1:3" ht="12.75" customHeight="1">
      <c r="A2439" s="4"/>
      <c r="B2439" s="4"/>
      <c r="C2439" s="4"/>
    </row>
    <row r="2440" spans="1:3" ht="12.75" customHeight="1">
      <c r="A2440" s="4"/>
      <c r="B2440" s="4"/>
      <c r="C2440" s="4"/>
    </row>
    <row r="2441" spans="1:3" ht="12.75" customHeight="1">
      <c r="A2441" s="4"/>
      <c r="B2441" s="4"/>
      <c r="C2441" s="4"/>
    </row>
    <row r="2442" spans="1:3" ht="12.75" customHeight="1">
      <c r="A2442" s="4"/>
      <c r="B2442" s="4"/>
      <c r="C2442" s="4"/>
    </row>
    <row r="2443" spans="1:3" ht="12.75" customHeight="1">
      <c r="A2443" s="4"/>
      <c r="B2443" s="4"/>
      <c r="C2443" s="4"/>
    </row>
    <row r="2444" spans="1:3" ht="12.75" customHeight="1">
      <c r="A2444" s="4"/>
      <c r="B2444" s="4"/>
      <c r="C2444" s="4"/>
    </row>
    <row r="2445" spans="1:3" ht="12.75" customHeight="1">
      <c r="A2445" s="4"/>
      <c r="B2445" s="4"/>
      <c r="C2445" s="4"/>
    </row>
    <row r="2446" spans="1:3" ht="12.75" customHeight="1">
      <c r="A2446" s="4"/>
      <c r="B2446" s="4"/>
      <c r="C2446" s="4"/>
    </row>
    <row r="2447" spans="1:3" ht="12.75" customHeight="1">
      <c r="A2447" s="4"/>
      <c r="B2447" s="4"/>
      <c r="C2447" s="4"/>
    </row>
    <row r="2448" spans="1:3" ht="12.75" customHeight="1">
      <c r="A2448" s="4"/>
      <c r="B2448" s="4"/>
      <c r="C2448" s="4"/>
    </row>
    <row r="2449" spans="1:3" ht="12.75" customHeight="1">
      <c r="A2449" s="4"/>
      <c r="B2449" s="4"/>
      <c r="C2449" s="4"/>
    </row>
    <row r="2450" spans="1:3" ht="12.75" customHeight="1">
      <c r="A2450" s="4"/>
      <c r="B2450" s="4"/>
      <c r="C2450" s="4"/>
    </row>
    <row r="2451" spans="1:3" ht="12.75" customHeight="1">
      <c r="A2451" s="4"/>
      <c r="B2451" s="4"/>
      <c r="C2451" s="4"/>
    </row>
    <row r="2452" spans="1:3" ht="12.75" customHeight="1">
      <c r="A2452" s="4"/>
      <c r="B2452" s="4"/>
      <c r="C2452" s="4"/>
    </row>
    <row r="2453" spans="1:3" ht="12.75" customHeight="1">
      <c r="A2453" s="4"/>
      <c r="B2453" s="4"/>
      <c r="C2453" s="4"/>
    </row>
    <row r="2454" spans="1:3" ht="12.75" customHeight="1">
      <c r="A2454" s="4"/>
      <c r="B2454" s="4"/>
      <c r="C2454" s="4"/>
    </row>
    <row r="2455" spans="1:3" ht="12.75" customHeight="1">
      <c r="A2455" s="4"/>
      <c r="B2455" s="4"/>
      <c r="C2455" s="4"/>
    </row>
    <row r="2456" spans="1:3" ht="12.75" customHeight="1">
      <c r="A2456" s="4"/>
      <c r="B2456" s="4"/>
      <c r="C2456" s="4"/>
    </row>
    <row r="2457" spans="1:3" ht="12.75" customHeight="1">
      <c r="A2457" s="4"/>
      <c r="B2457" s="4"/>
      <c r="C2457" s="4"/>
    </row>
    <row r="2458" spans="1:3" ht="12.75" customHeight="1">
      <c r="A2458" s="4"/>
      <c r="B2458" s="4"/>
      <c r="C2458" s="4"/>
    </row>
    <row r="2459" spans="1:3" ht="12.75" customHeight="1">
      <c r="A2459" s="4"/>
      <c r="B2459" s="4"/>
      <c r="C2459" s="4"/>
    </row>
    <row r="2460" spans="1:3" ht="12.75" customHeight="1">
      <c r="A2460" s="4"/>
      <c r="B2460" s="4"/>
      <c r="C2460" s="4"/>
    </row>
    <row r="2461" spans="1:3" ht="12.75" customHeight="1">
      <c r="A2461" s="4"/>
      <c r="B2461" s="4"/>
      <c r="C2461" s="4"/>
    </row>
    <row r="2462" spans="1:3" ht="12.75" customHeight="1">
      <c r="A2462" s="4"/>
      <c r="B2462" s="4"/>
      <c r="C2462" s="4"/>
    </row>
    <row r="2463" spans="1:3" ht="12.75" customHeight="1">
      <c r="A2463" s="4"/>
      <c r="B2463" s="4"/>
      <c r="C2463" s="4"/>
    </row>
    <row r="2464" spans="1:3" ht="12.75" customHeight="1">
      <c r="A2464" s="4"/>
      <c r="B2464" s="4"/>
      <c r="C2464" s="4"/>
    </row>
    <row r="2465" spans="1:3" ht="12.75" customHeight="1">
      <c r="A2465" s="4"/>
      <c r="B2465" s="4"/>
      <c r="C2465" s="4"/>
    </row>
    <row r="2466" spans="1:3" ht="12.75" customHeight="1">
      <c r="A2466" s="4"/>
      <c r="B2466" s="4"/>
      <c r="C2466" s="4"/>
    </row>
    <row r="2467" spans="1:3" ht="12.75" customHeight="1">
      <c r="A2467" s="4"/>
      <c r="B2467" s="4"/>
      <c r="C2467" s="4"/>
    </row>
    <row r="2468" spans="1:3" ht="12.75" customHeight="1">
      <c r="A2468" s="4"/>
      <c r="B2468" s="4"/>
      <c r="C2468" s="4"/>
    </row>
    <row r="2469" spans="1:3" ht="12.75" customHeight="1">
      <c r="A2469" s="4"/>
      <c r="B2469" s="4"/>
      <c r="C2469" s="4"/>
    </row>
    <row r="2470" spans="1:3" ht="12.75" customHeight="1">
      <c r="A2470" s="4"/>
      <c r="B2470" s="4"/>
      <c r="C2470" s="4"/>
    </row>
    <row r="2471" spans="1:3" ht="12.75" customHeight="1">
      <c r="A2471" s="4"/>
      <c r="B2471" s="4"/>
      <c r="C2471" s="4"/>
    </row>
    <row r="2472" spans="1:3" ht="12.75" customHeight="1">
      <c r="A2472" s="4"/>
      <c r="B2472" s="4"/>
      <c r="C2472" s="4"/>
    </row>
    <row r="2473" spans="1:3" ht="12.75" customHeight="1">
      <c r="A2473" s="4"/>
      <c r="B2473" s="4"/>
      <c r="C2473" s="4"/>
    </row>
    <row r="2474" spans="1:3" ht="12.75" customHeight="1">
      <c r="A2474" s="4"/>
      <c r="B2474" s="4"/>
      <c r="C2474" s="4"/>
    </row>
    <row r="2475" spans="1:3" ht="12.75" customHeight="1">
      <c r="A2475" s="4"/>
      <c r="B2475" s="4"/>
      <c r="C2475" s="4"/>
    </row>
    <row r="2476" spans="1:3" ht="12.75" customHeight="1">
      <c r="A2476" s="4"/>
      <c r="B2476" s="4"/>
      <c r="C2476" s="4"/>
    </row>
    <row r="2477" spans="1:3" ht="12.75" customHeight="1">
      <c r="A2477" s="4"/>
      <c r="B2477" s="4"/>
      <c r="C2477" s="4"/>
    </row>
    <row r="2478" spans="1:3" ht="12.75" customHeight="1">
      <c r="A2478" s="4"/>
      <c r="B2478" s="4"/>
      <c r="C2478" s="4"/>
    </row>
    <row r="2479" spans="1:3" ht="12.75" customHeight="1">
      <c r="A2479" s="4"/>
      <c r="B2479" s="4"/>
      <c r="C2479" s="4"/>
    </row>
    <row r="2480" spans="1:3" ht="12.75" customHeight="1">
      <c r="A2480" s="4"/>
      <c r="B2480" s="4"/>
      <c r="C2480" s="4"/>
    </row>
    <row r="2481" spans="1:3" ht="12.75" customHeight="1">
      <c r="A2481" s="4"/>
      <c r="B2481" s="4"/>
      <c r="C2481" s="4"/>
    </row>
    <row r="2482" spans="1:3" ht="12.75" customHeight="1">
      <c r="A2482" s="4"/>
      <c r="B2482" s="4"/>
      <c r="C2482" s="4"/>
    </row>
    <row r="2483" spans="1:3" ht="12.75" customHeight="1">
      <c r="A2483" s="4"/>
      <c r="B2483" s="4"/>
      <c r="C2483" s="4"/>
    </row>
    <row r="2484" spans="1:3" ht="12.75" customHeight="1">
      <c r="A2484" s="4"/>
      <c r="B2484" s="4"/>
      <c r="C2484" s="4"/>
    </row>
    <row r="2485" spans="1:3" ht="12.75" customHeight="1">
      <c r="A2485" s="4"/>
      <c r="B2485" s="4"/>
      <c r="C2485" s="4"/>
    </row>
    <row r="2486" spans="1:3" ht="12.75" customHeight="1">
      <c r="A2486" s="4"/>
      <c r="B2486" s="4"/>
      <c r="C2486" s="4"/>
    </row>
    <row r="2487" spans="1:3" ht="12.75" customHeight="1">
      <c r="A2487" s="4"/>
      <c r="B2487" s="4"/>
      <c r="C2487" s="4"/>
    </row>
    <row r="2488" spans="1:3" ht="12.75" customHeight="1">
      <c r="A2488" s="4"/>
      <c r="B2488" s="4"/>
      <c r="C2488" s="4"/>
    </row>
    <row r="2489" spans="1:3" ht="12.75" customHeight="1">
      <c r="A2489" s="4"/>
      <c r="B2489" s="4"/>
      <c r="C2489" s="4"/>
    </row>
    <row r="2490" spans="1:3" ht="12.75" customHeight="1">
      <c r="A2490" s="4"/>
      <c r="B2490" s="4"/>
      <c r="C2490" s="4"/>
    </row>
    <row r="2491" spans="1:3" ht="12.75" customHeight="1">
      <c r="A2491" s="4"/>
      <c r="B2491" s="4"/>
      <c r="C2491" s="4"/>
    </row>
    <row r="2492" spans="1:3" ht="12.75" customHeight="1">
      <c r="A2492" s="4"/>
      <c r="B2492" s="4"/>
      <c r="C2492" s="4"/>
    </row>
    <row r="2493" spans="1:3" ht="12.75" customHeight="1">
      <c r="A2493" s="4"/>
      <c r="B2493" s="4"/>
      <c r="C2493" s="4"/>
    </row>
    <row r="2494" spans="1:3" ht="12.75" customHeight="1">
      <c r="A2494" s="4"/>
      <c r="B2494" s="4"/>
      <c r="C2494" s="4"/>
    </row>
    <row r="2495" spans="1:3" ht="12.75" customHeight="1">
      <c r="A2495" s="4"/>
      <c r="B2495" s="4"/>
      <c r="C2495" s="4"/>
    </row>
    <row r="2496" spans="1:3" ht="12.75" customHeight="1">
      <c r="A2496" s="4"/>
      <c r="B2496" s="4"/>
      <c r="C2496" s="4"/>
    </row>
    <row r="2497" spans="1:3" ht="12.75" customHeight="1">
      <c r="A2497" s="4"/>
      <c r="B2497" s="4"/>
      <c r="C2497" s="4"/>
    </row>
    <row r="2498" spans="1:3" ht="12.75" customHeight="1">
      <c r="A2498" s="4"/>
      <c r="B2498" s="4"/>
      <c r="C2498" s="4"/>
    </row>
    <row r="2499" spans="1:3" ht="12.75" customHeight="1">
      <c r="A2499" s="4"/>
      <c r="B2499" s="4"/>
      <c r="C2499" s="4"/>
    </row>
    <row r="2500" spans="1:3" ht="12.75" customHeight="1">
      <c r="A2500" s="4"/>
      <c r="B2500" s="4"/>
      <c r="C2500" s="4"/>
    </row>
    <row r="2501" spans="1:3" ht="12.75" customHeight="1">
      <c r="A2501" s="4"/>
      <c r="B2501" s="4"/>
      <c r="C2501" s="4"/>
    </row>
    <row r="2502" spans="1:3" ht="12.75" customHeight="1">
      <c r="A2502" s="4"/>
      <c r="B2502" s="4"/>
      <c r="C2502" s="4"/>
    </row>
    <row r="2503" spans="1:3" ht="12.75" customHeight="1">
      <c r="A2503" s="4"/>
      <c r="B2503" s="4"/>
      <c r="C2503" s="4"/>
    </row>
    <row r="2504" spans="1:3" ht="12.75" customHeight="1">
      <c r="A2504" s="4"/>
      <c r="B2504" s="4"/>
      <c r="C2504" s="4"/>
    </row>
    <row r="2505" spans="1:3" ht="12.75" customHeight="1">
      <c r="A2505" s="4"/>
      <c r="B2505" s="4"/>
      <c r="C2505" s="4"/>
    </row>
    <row r="2506" spans="1:3" ht="12.75" customHeight="1">
      <c r="A2506" s="4"/>
      <c r="B2506" s="4"/>
      <c r="C2506" s="4"/>
    </row>
    <row r="2507" spans="1:3" ht="12.75" customHeight="1">
      <c r="A2507" s="4"/>
      <c r="B2507" s="4"/>
      <c r="C2507" s="4"/>
    </row>
    <row r="2508" spans="1:3" ht="12.75" customHeight="1">
      <c r="A2508" s="4"/>
      <c r="B2508" s="4"/>
      <c r="C2508" s="4"/>
    </row>
    <row r="2509" spans="1:3" ht="12.75" customHeight="1">
      <c r="A2509" s="4"/>
      <c r="B2509" s="4"/>
      <c r="C2509" s="4"/>
    </row>
    <row r="2510" spans="1:3" ht="12.75" customHeight="1">
      <c r="A2510" s="4"/>
      <c r="B2510" s="4"/>
      <c r="C2510" s="4"/>
    </row>
    <row r="2511" spans="1:3" ht="12.75" customHeight="1">
      <c r="A2511" s="4"/>
      <c r="B2511" s="4"/>
      <c r="C2511" s="4"/>
    </row>
    <row r="2512" spans="1:3" ht="12.75" customHeight="1">
      <c r="A2512" s="4"/>
      <c r="B2512" s="4"/>
      <c r="C2512" s="4"/>
    </row>
    <row r="2513" spans="1:3" ht="12.75" customHeight="1">
      <c r="A2513" s="4"/>
      <c r="B2513" s="4"/>
      <c r="C2513" s="4"/>
    </row>
    <row r="2514" spans="1:3" ht="12.75" customHeight="1">
      <c r="A2514" s="4"/>
      <c r="B2514" s="4"/>
      <c r="C2514" s="4"/>
    </row>
    <row r="2515" spans="1:3" ht="12.75" customHeight="1">
      <c r="A2515" s="4"/>
      <c r="B2515" s="4"/>
      <c r="C2515" s="4"/>
    </row>
    <row r="2516" spans="1:3" ht="12.75" customHeight="1">
      <c r="A2516" s="4"/>
      <c r="B2516" s="4"/>
      <c r="C2516" s="4"/>
    </row>
    <row r="2517" spans="1:3" ht="12.75" customHeight="1">
      <c r="A2517" s="4"/>
      <c r="B2517" s="4"/>
      <c r="C2517" s="4"/>
    </row>
    <row r="2518" spans="1:3" ht="12.75" customHeight="1">
      <c r="A2518" s="4"/>
      <c r="B2518" s="4"/>
      <c r="C2518" s="4"/>
    </row>
    <row r="2519" spans="1:3" ht="12.75" customHeight="1">
      <c r="A2519" s="4"/>
      <c r="B2519" s="4"/>
      <c r="C2519" s="4"/>
    </row>
    <row r="2520" spans="1:3" ht="12.75" customHeight="1">
      <c r="A2520" s="4"/>
      <c r="B2520" s="4"/>
      <c r="C2520" s="4"/>
    </row>
    <row r="2521" spans="1:3" ht="12.75" customHeight="1">
      <c r="A2521" s="4"/>
      <c r="B2521" s="4"/>
      <c r="C2521" s="4"/>
    </row>
    <row r="2522" spans="1:3" ht="12.75" customHeight="1">
      <c r="A2522" s="4"/>
      <c r="B2522" s="4"/>
      <c r="C2522" s="4"/>
    </row>
    <row r="2523" spans="1:3" ht="12.75" customHeight="1">
      <c r="A2523" s="4"/>
      <c r="B2523" s="4"/>
      <c r="C2523" s="4"/>
    </row>
    <row r="2524" spans="1:3" ht="12.75" customHeight="1">
      <c r="A2524" s="4"/>
      <c r="B2524" s="4"/>
      <c r="C2524" s="4"/>
    </row>
    <row r="2525" spans="1:3" ht="12.75" customHeight="1">
      <c r="A2525" s="4"/>
      <c r="B2525" s="4"/>
      <c r="C2525" s="4"/>
    </row>
    <row r="2526" spans="1:3" ht="12.75" customHeight="1">
      <c r="A2526" s="4"/>
      <c r="B2526" s="4"/>
      <c r="C2526" s="4"/>
    </row>
    <row r="2527" spans="1:3" ht="12.75" customHeight="1">
      <c r="A2527" s="4"/>
      <c r="B2527" s="4"/>
      <c r="C2527" s="4"/>
    </row>
    <row r="2528" spans="1:3" ht="12.75" customHeight="1">
      <c r="A2528" s="4"/>
      <c r="B2528" s="4"/>
      <c r="C2528" s="4"/>
    </row>
    <row r="2529" spans="1:3" ht="12.75" customHeight="1">
      <c r="A2529" s="4"/>
      <c r="B2529" s="4"/>
      <c r="C2529" s="4"/>
    </row>
    <row r="2530" spans="1:3" ht="12.75" customHeight="1">
      <c r="A2530" s="4"/>
      <c r="B2530" s="4"/>
      <c r="C2530" s="4"/>
    </row>
    <row r="2531" spans="1:3" ht="12.75" customHeight="1">
      <c r="A2531" s="4"/>
      <c r="B2531" s="4"/>
      <c r="C2531" s="4"/>
    </row>
    <row r="2532" spans="1:3" ht="12.75" customHeight="1">
      <c r="A2532" s="4"/>
      <c r="B2532" s="4"/>
      <c r="C2532" s="4"/>
    </row>
    <row r="2533" spans="1:3" ht="12.75" customHeight="1">
      <c r="A2533" s="4"/>
      <c r="B2533" s="4"/>
      <c r="C2533" s="4"/>
    </row>
    <row r="2534" spans="1:3" ht="12.75" customHeight="1">
      <c r="A2534" s="4"/>
      <c r="B2534" s="4"/>
      <c r="C2534" s="4"/>
    </row>
    <row r="2535" spans="1:3" ht="12.75" customHeight="1">
      <c r="A2535" s="4"/>
      <c r="B2535" s="4"/>
      <c r="C2535" s="4"/>
    </row>
    <row r="2536" spans="1:3" ht="12.75" customHeight="1">
      <c r="A2536" s="4"/>
      <c r="B2536" s="4"/>
      <c r="C2536" s="4"/>
    </row>
    <row r="2537" spans="1:3" ht="12.75" customHeight="1">
      <c r="A2537" s="4"/>
      <c r="B2537" s="4"/>
      <c r="C2537" s="4"/>
    </row>
    <row r="2538" spans="1:3" ht="12.75" customHeight="1">
      <c r="A2538" s="4"/>
      <c r="B2538" s="4"/>
      <c r="C2538" s="4"/>
    </row>
    <row r="2539" spans="1:3" ht="12.75" customHeight="1">
      <c r="A2539" s="4"/>
      <c r="B2539" s="4"/>
      <c r="C2539" s="4"/>
    </row>
    <row r="2540" spans="1:3" ht="12.75" customHeight="1">
      <c r="A2540" s="4"/>
      <c r="B2540" s="4"/>
      <c r="C2540" s="4"/>
    </row>
    <row r="2541" spans="1:3" ht="12.75" customHeight="1">
      <c r="A2541" s="4"/>
      <c r="B2541" s="4"/>
      <c r="C2541" s="4"/>
    </row>
    <row r="2542" spans="1:3" ht="12.75" customHeight="1">
      <c r="A2542" s="4"/>
      <c r="B2542" s="4"/>
      <c r="C2542" s="4"/>
    </row>
    <row r="2543" spans="1:3" ht="12.75" customHeight="1">
      <c r="A2543" s="4"/>
      <c r="B2543" s="4"/>
      <c r="C2543" s="4"/>
    </row>
    <row r="2544" spans="1:3" ht="12.75" customHeight="1">
      <c r="A2544" s="4"/>
      <c r="B2544" s="4"/>
      <c r="C2544" s="4"/>
    </row>
    <row r="2545" spans="1:3" ht="12.75" customHeight="1">
      <c r="A2545" s="4"/>
      <c r="B2545" s="4"/>
      <c r="C2545" s="4"/>
    </row>
    <row r="2546" spans="1:3" ht="12.75" customHeight="1">
      <c r="A2546" s="4"/>
      <c r="B2546" s="4"/>
      <c r="C2546" s="4"/>
    </row>
    <row r="2547" spans="1:3" ht="12.75" customHeight="1">
      <c r="A2547" s="4"/>
      <c r="B2547" s="4"/>
      <c r="C2547" s="4"/>
    </row>
    <row r="2548" spans="1:3" ht="12.75" customHeight="1">
      <c r="A2548" s="4"/>
      <c r="B2548" s="4"/>
      <c r="C2548" s="4"/>
    </row>
    <row r="2549" spans="1:3" ht="12.75" customHeight="1">
      <c r="A2549" s="4"/>
      <c r="B2549" s="4"/>
      <c r="C2549" s="4"/>
    </row>
    <row r="2550" spans="1:3" ht="12.75" customHeight="1">
      <c r="A2550" s="4"/>
      <c r="B2550" s="4"/>
      <c r="C2550" s="4"/>
    </row>
    <row r="2551" spans="1:3" ht="12.75" customHeight="1">
      <c r="A2551" s="4"/>
      <c r="B2551" s="4"/>
      <c r="C2551" s="4"/>
    </row>
    <row r="2552" spans="1:3" ht="12.75" customHeight="1">
      <c r="A2552" s="4"/>
      <c r="B2552" s="4"/>
      <c r="C2552" s="4"/>
    </row>
    <row r="2553" spans="1:3" ht="12.75" customHeight="1">
      <c r="A2553" s="4"/>
      <c r="B2553" s="4"/>
      <c r="C2553" s="4"/>
    </row>
    <row r="2554" spans="1:3" ht="12.75" customHeight="1">
      <c r="A2554" s="4"/>
      <c r="B2554" s="4"/>
      <c r="C2554" s="4"/>
    </row>
    <row r="2555" spans="1:3" ht="12.75" customHeight="1">
      <c r="A2555" s="4"/>
      <c r="B2555" s="4"/>
      <c r="C2555" s="4"/>
    </row>
    <row r="2556" spans="1:3" ht="12.75" customHeight="1">
      <c r="A2556" s="4"/>
      <c r="B2556" s="4"/>
      <c r="C2556" s="4"/>
    </row>
    <row r="2557" spans="1:3" ht="12.75" customHeight="1">
      <c r="A2557" s="4"/>
      <c r="B2557" s="4"/>
      <c r="C2557" s="4"/>
    </row>
    <row r="2558" spans="1:3" ht="12.75" customHeight="1">
      <c r="A2558" s="4"/>
      <c r="B2558" s="4"/>
      <c r="C2558" s="4"/>
    </row>
    <row r="2559" spans="1:3" ht="12.75" customHeight="1">
      <c r="A2559" s="4"/>
      <c r="B2559" s="4"/>
      <c r="C2559" s="4"/>
    </row>
    <row r="2560" spans="1:3" ht="12.75" customHeight="1">
      <c r="A2560" s="4"/>
      <c r="B2560" s="4"/>
      <c r="C2560" s="4"/>
    </row>
    <row r="2561" spans="1:3" ht="12.75" customHeight="1">
      <c r="A2561" s="4"/>
      <c r="B2561" s="4"/>
      <c r="C2561" s="4"/>
    </row>
    <row r="2562" spans="1:3" ht="12.75" customHeight="1">
      <c r="A2562" s="4"/>
      <c r="B2562" s="4"/>
      <c r="C2562" s="4"/>
    </row>
    <row r="2563" spans="1:3" ht="12.75" customHeight="1">
      <c r="A2563" s="4"/>
      <c r="B2563" s="4"/>
      <c r="C2563" s="4"/>
    </row>
    <row r="2564" spans="1:3" ht="12.75" customHeight="1">
      <c r="A2564" s="4"/>
      <c r="B2564" s="4"/>
      <c r="C2564" s="4"/>
    </row>
    <row r="2565" spans="1:3" ht="12.75" customHeight="1">
      <c r="A2565" s="4"/>
      <c r="B2565" s="4"/>
      <c r="C2565" s="4"/>
    </row>
    <row r="2566" spans="1:3" ht="12.75" customHeight="1">
      <c r="A2566" s="4"/>
      <c r="B2566" s="4"/>
      <c r="C2566" s="4"/>
    </row>
    <row r="2567" spans="1:3" ht="12.75" customHeight="1">
      <c r="A2567" s="4"/>
      <c r="B2567" s="4"/>
      <c r="C2567" s="4"/>
    </row>
    <row r="2568" spans="1:3" ht="12.75" customHeight="1">
      <c r="A2568" s="4"/>
      <c r="B2568" s="4"/>
      <c r="C2568" s="4"/>
    </row>
    <row r="2569" spans="1:3" ht="12.75" customHeight="1">
      <c r="A2569" s="4"/>
      <c r="B2569" s="4"/>
      <c r="C2569" s="4"/>
    </row>
    <row r="2570" spans="1:3" ht="12.75" customHeight="1">
      <c r="A2570" s="4"/>
      <c r="B2570" s="4"/>
      <c r="C2570" s="4"/>
    </row>
    <row r="2571" spans="1:3" ht="12.75" customHeight="1">
      <c r="A2571" s="4"/>
      <c r="B2571" s="4"/>
      <c r="C2571" s="4"/>
    </row>
    <row r="2572" spans="1:3" ht="12.75" customHeight="1">
      <c r="A2572" s="4"/>
      <c r="B2572" s="4"/>
      <c r="C2572" s="4"/>
    </row>
    <row r="2573" spans="1:3" ht="12.75" customHeight="1">
      <c r="A2573" s="4"/>
      <c r="B2573" s="4"/>
      <c r="C2573" s="4"/>
    </row>
    <row r="2574" spans="1:3" ht="12.75" customHeight="1">
      <c r="A2574" s="4"/>
      <c r="B2574" s="4"/>
      <c r="C2574" s="4"/>
    </row>
    <row r="2575" spans="1:3" ht="12.75" customHeight="1">
      <c r="A2575" s="4"/>
      <c r="B2575" s="4"/>
      <c r="C2575" s="4"/>
    </row>
    <row r="2576" spans="1:3" ht="12.75" customHeight="1">
      <c r="A2576" s="4"/>
      <c r="B2576" s="4"/>
      <c r="C2576" s="4"/>
    </row>
    <row r="2577" spans="1:3" ht="12.75" customHeight="1">
      <c r="A2577" s="4"/>
      <c r="B2577" s="4"/>
      <c r="C2577" s="4"/>
    </row>
    <row r="2578" spans="1:3" ht="12.75" customHeight="1">
      <c r="A2578" s="4"/>
      <c r="B2578" s="4"/>
      <c r="C2578" s="4"/>
    </row>
    <row r="2579" spans="1:3" ht="12.75" customHeight="1">
      <c r="A2579" s="4"/>
      <c r="B2579" s="4"/>
      <c r="C2579" s="4"/>
    </row>
    <row r="2580" spans="1:3" ht="12.75" customHeight="1">
      <c r="A2580" s="4"/>
      <c r="B2580" s="4"/>
      <c r="C2580" s="4"/>
    </row>
    <row r="2581" spans="1:3" ht="12.75" customHeight="1">
      <c r="A2581" s="4"/>
      <c r="B2581" s="4"/>
      <c r="C2581" s="4"/>
    </row>
    <row r="2582" spans="1:3" ht="12.75" customHeight="1">
      <c r="A2582" s="4"/>
      <c r="B2582" s="4"/>
      <c r="C2582" s="4"/>
    </row>
    <row r="2583" spans="1:3" ht="12.75" customHeight="1">
      <c r="A2583" s="4"/>
      <c r="B2583" s="4"/>
      <c r="C2583" s="4"/>
    </row>
    <row r="2584" spans="1:3" ht="12.75" customHeight="1">
      <c r="A2584" s="4"/>
      <c r="B2584" s="4"/>
      <c r="C2584" s="4"/>
    </row>
    <row r="2585" spans="1:3" ht="12.75" customHeight="1">
      <c r="A2585" s="4"/>
      <c r="B2585" s="4"/>
      <c r="C2585" s="4"/>
    </row>
    <row r="2586" spans="1:3" ht="12.75" customHeight="1">
      <c r="A2586" s="4"/>
      <c r="B2586" s="4"/>
      <c r="C2586" s="4"/>
    </row>
    <row r="2587" spans="1:3" ht="12.75" customHeight="1">
      <c r="A2587" s="4"/>
      <c r="B2587" s="4"/>
      <c r="C2587" s="4"/>
    </row>
    <row r="2588" spans="1:3" ht="12.75" customHeight="1">
      <c r="A2588" s="4"/>
      <c r="B2588" s="4"/>
      <c r="C2588" s="4"/>
    </row>
    <row r="2589" spans="1:3" ht="12.75" customHeight="1">
      <c r="A2589" s="4"/>
      <c r="B2589" s="4"/>
      <c r="C2589" s="4"/>
    </row>
    <row r="2590" spans="1:3" ht="12.75" customHeight="1">
      <c r="A2590" s="4"/>
      <c r="B2590" s="4"/>
      <c r="C2590" s="4"/>
    </row>
    <row r="2591" spans="1:3" ht="12.75" customHeight="1">
      <c r="A2591" s="4"/>
      <c r="B2591" s="4"/>
      <c r="C2591" s="4"/>
    </row>
    <row r="2592" spans="1:3" ht="12.75" customHeight="1">
      <c r="A2592" s="4"/>
      <c r="B2592" s="4"/>
      <c r="C2592" s="4"/>
    </row>
    <row r="2593" spans="1:3" ht="12.75" customHeight="1">
      <c r="A2593" s="4"/>
      <c r="B2593" s="4"/>
      <c r="C2593" s="4"/>
    </row>
    <row r="2594" spans="1:3" ht="12.75" customHeight="1">
      <c r="A2594" s="4"/>
      <c r="B2594" s="4"/>
      <c r="C2594" s="4"/>
    </row>
    <row r="2595" spans="1:3" ht="12.75" customHeight="1">
      <c r="A2595" s="4"/>
      <c r="B2595" s="4"/>
      <c r="C2595" s="4"/>
    </row>
    <row r="2596" spans="1:3" ht="12.75" customHeight="1">
      <c r="A2596" s="4"/>
      <c r="B2596" s="4"/>
      <c r="C2596" s="4"/>
    </row>
    <row r="2597" spans="1:3" ht="12.75" customHeight="1">
      <c r="A2597" s="4"/>
      <c r="B2597" s="4"/>
      <c r="C2597" s="4"/>
    </row>
    <row r="2598" spans="1:3" ht="12.75" customHeight="1">
      <c r="A2598" s="4"/>
      <c r="B2598" s="4"/>
      <c r="C2598" s="4"/>
    </row>
    <row r="2599" spans="1:3" ht="12.75" customHeight="1">
      <c r="A2599" s="4"/>
      <c r="B2599" s="4"/>
      <c r="C2599" s="4"/>
    </row>
    <row r="2600" spans="1:3" ht="12.75" customHeight="1">
      <c r="A2600" s="4"/>
      <c r="B2600" s="4"/>
      <c r="C2600" s="4"/>
    </row>
    <row r="2601" spans="1:3" ht="12.75" customHeight="1">
      <c r="A2601" s="4"/>
      <c r="B2601" s="4"/>
      <c r="C2601" s="4"/>
    </row>
    <row r="2602" spans="1:3" ht="12.75" customHeight="1">
      <c r="A2602" s="4"/>
      <c r="B2602" s="4"/>
      <c r="C2602" s="4"/>
    </row>
    <row r="2603" spans="1:3" ht="12.75" customHeight="1">
      <c r="A2603" s="4"/>
      <c r="B2603" s="4"/>
      <c r="C2603" s="4"/>
    </row>
    <row r="2604" spans="1:3" ht="12.75" customHeight="1">
      <c r="A2604" s="4"/>
      <c r="B2604" s="4"/>
      <c r="C2604" s="4"/>
    </row>
    <row r="2605" spans="1:3" ht="12.75" customHeight="1">
      <c r="A2605" s="4"/>
      <c r="B2605" s="4"/>
      <c r="C2605" s="4"/>
    </row>
    <row r="2606" spans="1:3" ht="12.75" customHeight="1">
      <c r="A2606" s="4"/>
      <c r="B2606" s="4"/>
      <c r="C2606" s="4"/>
    </row>
    <row r="2607" spans="1:3" ht="12.75" customHeight="1">
      <c r="A2607" s="4"/>
      <c r="B2607" s="4"/>
      <c r="C2607" s="4"/>
    </row>
    <row r="2608" spans="1:3" ht="12.75" customHeight="1">
      <c r="A2608" s="4"/>
      <c r="B2608" s="4"/>
      <c r="C2608" s="4"/>
    </row>
    <row r="2609" spans="1:3" ht="12.75" customHeight="1">
      <c r="A2609" s="4"/>
      <c r="B2609" s="4"/>
      <c r="C2609" s="4"/>
    </row>
    <row r="2610" spans="1:3" ht="12.75" customHeight="1">
      <c r="A2610" s="4"/>
      <c r="B2610" s="4"/>
      <c r="C2610" s="4"/>
    </row>
    <row r="2611" spans="1:3" ht="12.75" customHeight="1">
      <c r="A2611" s="4"/>
      <c r="B2611" s="4"/>
      <c r="C2611" s="4"/>
    </row>
    <row r="2612" spans="1:3" ht="12.75" customHeight="1">
      <c r="A2612" s="4"/>
      <c r="B2612" s="4"/>
      <c r="C2612" s="4"/>
    </row>
    <row r="2613" spans="1:3" ht="12.75" customHeight="1">
      <c r="A2613" s="4"/>
      <c r="B2613" s="4"/>
      <c r="C2613" s="4"/>
    </row>
    <row r="2614" spans="1:3" ht="12.75" customHeight="1">
      <c r="A2614" s="4"/>
      <c r="B2614" s="4"/>
      <c r="C2614" s="4"/>
    </row>
    <row r="2615" spans="1:3" ht="12.75" customHeight="1">
      <c r="A2615" s="4"/>
      <c r="B2615" s="4"/>
      <c r="C2615" s="4"/>
    </row>
    <row r="2616" spans="1:3" ht="12.75" customHeight="1">
      <c r="A2616" s="4"/>
      <c r="B2616" s="4"/>
      <c r="C2616" s="4"/>
    </row>
    <row r="2617" spans="1:3" ht="12.75" customHeight="1">
      <c r="A2617" s="4"/>
      <c r="B2617" s="4"/>
      <c r="C2617" s="4"/>
    </row>
    <row r="2618" spans="1:3" ht="12.75" customHeight="1">
      <c r="A2618" s="4"/>
      <c r="B2618" s="4"/>
      <c r="C2618" s="4"/>
    </row>
    <row r="2619" spans="1:3" ht="12.75" customHeight="1">
      <c r="A2619" s="4"/>
      <c r="B2619" s="4"/>
      <c r="C2619" s="4"/>
    </row>
    <row r="2620" spans="1:3" ht="12.75" customHeight="1">
      <c r="A2620" s="4"/>
      <c r="B2620" s="4"/>
      <c r="C2620" s="4"/>
    </row>
    <row r="2621" spans="1:3" ht="12.75" customHeight="1">
      <c r="A2621" s="4"/>
      <c r="B2621" s="4"/>
      <c r="C2621" s="4"/>
    </row>
    <row r="2622" spans="1:3" ht="12.75" customHeight="1">
      <c r="A2622" s="4"/>
      <c r="B2622" s="4"/>
      <c r="C2622" s="4"/>
    </row>
    <row r="2623" spans="1:3" ht="12.75" customHeight="1">
      <c r="A2623" s="4"/>
      <c r="B2623" s="4"/>
      <c r="C2623" s="4"/>
    </row>
    <row r="2624" spans="1:3" ht="12.75" customHeight="1">
      <c r="A2624" s="4"/>
      <c r="B2624" s="4"/>
      <c r="C2624" s="4"/>
    </row>
    <row r="2625" spans="1:3" ht="12.75" customHeight="1">
      <c r="A2625" s="4"/>
      <c r="B2625" s="4"/>
      <c r="C2625" s="4"/>
    </row>
    <row r="2626" spans="1:3" ht="12.75" customHeight="1">
      <c r="A2626" s="4"/>
      <c r="B2626" s="4"/>
      <c r="C2626" s="4"/>
    </row>
    <row r="2627" spans="1:3" ht="12.75" customHeight="1">
      <c r="A2627" s="4"/>
      <c r="B2627" s="4"/>
      <c r="C2627" s="4"/>
    </row>
    <row r="2628" spans="1:3" ht="12.75" customHeight="1">
      <c r="A2628" s="4"/>
      <c r="B2628" s="4"/>
      <c r="C2628" s="4"/>
    </row>
    <row r="2629" spans="1:3" ht="12.75" customHeight="1">
      <c r="A2629" s="4"/>
      <c r="B2629" s="4"/>
      <c r="C2629" s="4"/>
    </row>
    <row r="2630" spans="1:3" ht="12.75" customHeight="1">
      <c r="A2630" s="4"/>
      <c r="B2630" s="4"/>
      <c r="C2630" s="4"/>
    </row>
    <row r="2631" spans="1:3" ht="12.75" customHeight="1">
      <c r="A2631" s="4"/>
      <c r="B2631" s="4"/>
      <c r="C2631" s="4"/>
    </row>
    <row r="2632" spans="1:3" ht="12.75" customHeight="1">
      <c r="A2632" s="4"/>
      <c r="B2632" s="4"/>
      <c r="C2632" s="4"/>
    </row>
    <row r="2633" spans="1:3" ht="12.75" customHeight="1">
      <c r="A2633" s="4"/>
      <c r="B2633" s="4"/>
      <c r="C2633" s="4"/>
    </row>
    <row r="2634" spans="1:3" ht="12.75" customHeight="1">
      <c r="A2634" s="4"/>
      <c r="B2634" s="4"/>
      <c r="C2634" s="4"/>
    </row>
    <row r="2635" spans="1:3" ht="12.75" customHeight="1">
      <c r="A2635" s="4"/>
      <c r="B2635" s="4"/>
      <c r="C2635" s="4"/>
    </row>
    <row r="2636" spans="1:3" ht="12.75" customHeight="1">
      <c r="A2636" s="4"/>
      <c r="B2636" s="4"/>
      <c r="C2636" s="4"/>
    </row>
    <row r="2637" spans="1:3" ht="12.75" customHeight="1">
      <c r="A2637" s="4"/>
      <c r="B2637" s="4"/>
      <c r="C2637" s="4"/>
    </row>
    <row r="2638" spans="1:3" ht="12.75" customHeight="1">
      <c r="A2638" s="4"/>
      <c r="B2638" s="4"/>
      <c r="C2638" s="4"/>
    </row>
    <row r="2639" spans="1:3" ht="12.75" customHeight="1">
      <c r="A2639" s="4"/>
      <c r="B2639" s="4"/>
      <c r="C2639" s="4"/>
    </row>
    <row r="2640" spans="1:3" ht="12.75" customHeight="1">
      <c r="A2640" s="4"/>
      <c r="B2640" s="4"/>
      <c r="C2640" s="4"/>
    </row>
    <row r="2641" spans="1:3" ht="12.75" customHeight="1">
      <c r="A2641" s="4"/>
      <c r="B2641" s="4"/>
      <c r="C2641" s="4"/>
    </row>
    <row r="2642" spans="1:3" ht="12.75" customHeight="1">
      <c r="A2642" s="4"/>
      <c r="B2642" s="4"/>
      <c r="C2642" s="4"/>
    </row>
    <row r="2643" spans="1:3" ht="12.75" customHeight="1">
      <c r="A2643" s="4"/>
      <c r="B2643" s="4"/>
      <c r="C2643" s="4"/>
    </row>
    <row r="2644" spans="1:3" ht="12.75" customHeight="1">
      <c r="A2644" s="4"/>
      <c r="B2644" s="4"/>
      <c r="C2644" s="4"/>
    </row>
    <row r="2645" spans="1:3" ht="12.75" customHeight="1">
      <c r="A2645" s="4"/>
      <c r="B2645" s="4"/>
      <c r="C2645" s="4"/>
    </row>
    <row r="2646" spans="1:3" ht="12.75" customHeight="1">
      <c r="A2646" s="4"/>
      <c r="B2646" s="4"/>
      <c r="C2646" s="4"/>
    </row>
    <row r="2647" spans="1:3" ht="12.75" customHeight="1">
      <c r="A2647" s="4"/>
      <c r="B2647" s="4"/>
      <c r="C2647" s="4"/>
    </row>
    <row r="2648" spans="1:3" ht="12.75" customHeight="1">
      <c r="A2648" s="4"/>
      <c r="B2648" s="4"/>
      <c r="C2648" s="4"/>
    </row>
    <row r="2649" spans="1:3" ht="12.75" customHeight="1">
      <c r="A2649" s="4"/>
      <c r="B2649" s="4"/>
      <c r="C2649" s="4"/>
    </row>
    <row r="2650" spans="1:3" ht="12.75" customHeight="1">
      <c r="A2650" s="4"/>
      <c r="B2650" s="4"/>
      <c r="C2650" s="4"/>
    </row>
    <row r="2651" spans="1:3" ht="12.75" customHeight="1">
      <c r="A2651" s="4"/>
      <c r="B2651" s="4"/>
      <c r="C2651" s="4"/>
    </row>
    <row r="2652" spans="1:3" ht="12.75" customHeight="1">
      <c r="A2652" s="4"/>
      <c r="B2652" s="4"/>
      <c r="C2652" s="4"/>
    </row>
    <row r="2653" spans="1:3" ht="12.75" customHeight="1">
      <c r="A2653" s="4"/>
      <c r="B2653" s="4"/>
      <c r="C2653" s="4"/>
    </row>
    <row r="2654" spans="1:3" ht="12.75" customHeight="1">
      <c r="A2654" s="4"/>
      <c r="B2654" s="4"/>
      <c r="C2654" s="4"/>
    </row>
    <row r="2655" spans="1:3" ht="12.75" customHeight="1">
      <c r="A2655" s="4"/>
      <c r="B2655" s="4"/>
      <c r="C2655" s="4"/>
    </row>
    <row r="2656" spans="1:3" ht="12.75" customHeight="1">
      <c r="A2656" s="4"/>
      <c r="B2656" s="4"/>
      <c r="C2656" s="4"/>
    </row>
    <row r="2657" spans="1:3" ht="12.75" customHeight="1">
      <c r="A2657" s="4"/>
      <c r="B2657" s="4"/>
      <c r="C2657" s="4"/>
    </row>
    <row r="2658" spans="1:3" ht="12.75" customHeight="1">
      <c r="A2658" s="4"/>
      <c r="B2658" s="4"/>
      <c r="C2658" s="4"/>
    </row>
    <row r="2659" spans="1:3" ht="12.75" customHeight="1">
      <c r="A2659" s="4"/>
      <c r="B2659" s="4"/>
      <c r="C2659" s="4"/>
    </row>
    <row r="2660" spans="1:3" ht="12.75" customHeight="1">
      <c r="A2660" s="4"/>
      <c r="B2660" s="4"/>
      <c r="C2660" s="4"/>
    </row>
    <row r="2661" spans="1:3" ht="12.75" customHeight="1">
      <c r="A2661" s="4"/>
      <c r="B2661" s="4"/>
      <c r="C2661" s="4"/>
    </row>
    <row r="2662" spans="1:3" ht="12.75" customHeight="1">
      <c r="A2662" s="4"/>
      <c r="B2662" s="4"/>
      <c r="C2662" s="4"/>
    </row>
    <row r="2663" spans="1:3" ht="12.75" customHeight="1">
      <c r="A2663" s="4"/>
      <c r="B2663" s="4"/>
      <c r="C2663" s="4"/>
    </row>
    <row r="2664" spans="1:3" ht="12.75" customHeight="1">
      <c r="A2664" s="4"/>
      <c r="B2664" s="4"/>
      <c r="C2664" s="4"/>
    </row>
    <row r="2665" spans="1:3" ht="12.75" customHeight="1">
      <c r="A2665" s="4"/>
      <c r="B2665" s="4"/>
      <c r="C2665" s="4"/>
    </row>
    <row r="2666" spans="1:3" ht="12.75" customHeight="1">
      <c r="A2666" s="4"/>
      <c r="B2666" s="4"/>
      <c r="C2666" s="4"/>
    </row>
    <row r="2667" spans="1:3" ht="12.75" customHeight="1">
      <c r="A2667" s="4"/>
      <c r="B2667" s="4"/>
      <c r="C2667" s="4"/>
    </row>
    <row r="2668" spans="1:3" ht="12.75" customHeight="1">
      <c r="A2668" s="4"/>
      <c r="B2668" s="4"/>
      <c r="C2668" s="4"/>
    </row>
    <row r="2669" spans="1:3" ht="12.75" customHeight="1">
      <c r="A2669" s="4"/>
      <c r="B2669" s="4"/>
      <c r="C2669" s="4"/>
    </row>
    <row r="2670" spans="1:3" ht="12.75" customHeight="1">
      <c r="A2670" s="4"/>
      <c r="B2670" s="4"/>
      <c r="C2670" s="4"/>
    </row>
    <row r="2671" spans="1:3" ht="12.75" customHeight="1">
      <c r="A2671" s="4"/>
      <c r="B2671" s="4"/>
      <c r="C2671" s="4"/>
    </row>
    <row r="2672" spans="1:3" ht="12.75" customHeight="1">
      <c r="A2672" s="4"/>
      <c r="B2672" s="4"/>
      <c r="C2672" s="4"/>
    </row>
    <row r="2673" spans="1:3" ht="12.75" customHeight="1">
      <c r="A2673" s="4"/>
      <c r="B2673" s="4"/>
      <c r="C2673" s="4"/>
    </row>
    <row r="2674" spans="1:3" ht="12.75" customHeight="1">
      <c r="A2674" s="4"/>
      <c r="B2674" s="4"/>
      <c r="C2674" s="4"/>
    </row>
    <row r="2675" spans="1:3" ht="12.75" customHeight="1">
      <c r="A2675" s="4"/>
      <c r="B2675" s="4"/>
      <c r="C2675" s="4"/>
    </row>
    <row r="2676" spans="1:3" ht="12.75" customHeight="1">
      <c r="A2676" s="4"/>
      <c r="B2676" s="4"/>
      <c r="C2676" s="4"/>
    </row>
    <row r="2677" spans="1:3" ht="12.75" customHeight="1">
      <c r="A2677" s="4"/>
      <c r="B2677" s="4"/>
      <c r="C2677" s="4"/>
    </row>
    <row r="2678" spans="1:3" ht="12.75" customHeight="1">
      <c r="A2678" s="4"/>
      <c r="B2678" s="4"/>
      <c r="C2678" s="4"/>
    </row>
    <row r="2679" spans="1:3" ht="12.75" customHeight="1">
      <c r="A2679" s="4"/>
      <c r="B2679" s="4"/>
      <c r="C2679" s="4"/>
    </row>
    <row r="2680" spans="1:3" ht="12.75" customHeight="1">
      <c r="A2680" s="4"/>
      <c r="B2680" s="4"/>
      <c r="C2680" s="4"/>
    </row>
    <row r="2681" spans="1:3" ht="12.75" customHeight="1">
      <c r="A2681" s="4"/>
      <c r="B2681" s="4"/>
      <c r="C2681" s="4"/>
    </row>
    <row r="2682" spans="1:3" ht="12.75" customHeight="1">
      <c r="A2682" s="4"/>
      <c r="B2682" s="4"/>
      <c r="C2682" s="4"/>
    </row>
    <row r="2683" spans="1:3" ht="12.75" customHeight="1">
      <c r="A2683" s="4"/>
      <c r="B2683" s="4"/>
      <c r="C2683" s="4"/>
    </row>
    <row r="2684" spans="1:3" ht="12.75" customHeight="1">
      <c r="A2684" s="4"/>
      <c r="B2684" s="4"/>
      <c r="C2684" s="4"/>
    </row>
    <row r="2685" spans="1:3" ht="12.75" customHeight="1">
      <c r="A2685" s="4"/>
      <c r="B2685" s="4"/>
      <c r="C2685" s="4"/>
    </row>
    <row r="2686" spans="1:3" ht="12.75" customHeight="1">
      <c r="A2686" s="4"/>
      <c r="B2686" s="4"/>
      <c r="C2686" s="4"/>
    </row>
    <row r="2687" spans="1:3" ht="12.75" customHeight="1">
      <c r="A2687" s="4"/>
      <c r="B2687" s="4"/>
      <c r="C2687" s="4"/>
    </row>
    <row r="2688" spans="1:3" ht="12.75" customHeight="1">
      <c r="A2688" s="4"/>
      <c r="B2688" s="4"/>
      <c r="C2688" s="4"/>
    </row>
    <row r="2689" spans="1:3" ht="12.75" customHeight="1">
      <c r="A2689" s="4"/>
      <c r="B2689" s="4"/>
      <c r="C2689" s="4"/>
    </row>
    <row r="2690" spans="1:3" ht="12.75" customHeight="1">
      <c r="A2690" s="4"/>
      <c r="B2690" s="4"/>
      <c r="C2690" s="4"/>
    </row>
    <row r="2691" spans="1:3" ht="12.75" customHeight="1">
      <c r="A2691" s="4"/>
      <c r="B2691" s="4"/>
      <c r="C2691" s="4"/>
    </row>
    <row r="2692" spans="1:3" ht="12.75" customHeight="1">
      <c r="A2692" s="4"/>
      <c r="B2692" s="4"/>
      <c r="C2692" s="4"/>
    </row>
    <row r="2693" spans="1:3" ht="12.75" customHeight="1">
      <c r="A2693" s="4"/>
      <c r="B2693" s="4"/>
      <c r="C2693" s="4"/>
    </row>
    <row r="2694" spans="1:3" ht="12.75" customHeight="1">
      <c r="A2694" s="4"/>
      <c r="B2694" s="4"/>
      <c r="C2694" s="4"/>
    </row>
    <row r="2695" spans="1:3" ht="12.75" customHeight="1">
      <c r="A2695" s="4"/>
      <c r="B2695" s="4"/>
      <c r="C2695" s="4"/>
    </row>
    <row r="2696" spans="1:3" ht="12.75" customHeight="1">
      <c r="A2696" s="4"/>
      <c r="B2696" s="4"/>
      <c r="C2696" s="4"/>
    </row>
    <row r="2697" spans="1:3" ht="12.75" customHeight="1">
      <c r="A2697" s="4"/>
      <c r="B2697" s="4"/>
      <c r="C2697" s="4"/>
    </row>
    <row r="2698" spans="1:3" ht="12.75" customHeight="1">
      <c r="A2698" s="4"/>
      <c r="B2698" s="4"/>
      <c r="C2698" s="4"/>
    </row>
    <row r="2699" spans="1:3" ht="12.75" customHeight="1">
      <c r="A2699" s="4"/>
      <c r="B2699" s="4"/>
      <c r="C2699" s="4"/>
    </row>
    <row r="2700" spans="1:3" ht="12.75" customHeight="1">
      <c r="A2700" s="4"/>
      <c r="B2700" s="4"/>
      <c r="C2700" s="4"/>
    </row>
    <row r="2701" spans="1:3" ht="12.75" customHeight="1">
      <c r="A2701" s="4"/>
      <c r="B2701" s="4"/>
      <c r="C2701" s="4"/>
    </row>
    <row r="2702" spans="1:3" ht="12.75" customHeight="1">
      <c r="A2702" s="4"/>
      <c r="B2702" s="4"/>
      <c r="C2702" s="4"/>
    </row>
    <row r="2703" spans="1:3" ht="12.75" customHeight="1">
      <c r="A2703" s="4"/>
      <c r="B2703" s="4"/>
      <c r="C2703" s="4"/>
    </row>
    <row r="2704" spans="1:3" ht="12.75" customHeight="1">
      <c r="A2704" s="4"/>
      <c r="B2704" s="4"/>
      <c r="C2704" s="4"/>
    </row>
    <row r="2705" spans="1:3" ht="12.75" customHeight="1">
      <c r="A2705" s="4"/>
      <c r="B2705" s="4"/>
      <c r="C2705" s="4"/>
    </row>
    <row r="2706" spans="1:3" ht="12.75" customHeight="1">
      <c r="A2706" s="4"/>
      <c r="B2706" s="4"/>
      <c r="C2706" s="4"/>
    </row>
    <row r="2707" spans="1:3" ht="12.75" customHeight="1">
      <c r="A2707" s="4"/>
      <c r="B2707" s="4"/>
      <c r="C2707" s="4"/>
    </row>
    <row r="2708" spans="1:3" ht="12.75" customHeight="1">
      <c r="A2708" s="4"/>
      <c r="B2708" s="4"/>
      <c r="C2708" s="4"/>
    </row>
    <row r="2709" spans="1:3" ht="12.75" customHeight="1">
      <c r="A2709" s="4"/>
      <c r="B2709" s="4"/>
      <c r="C2709" s="4"/>
    </row>
    <row r="2710" spans="1:3" ht="12.75" customHeight="1">
      <c r="A2710" s="4"/>
      <c r="B2710" s="4"/>
      <c r="C2710" s="4"/>
    </row>
    <row r="2711" spans="1:3" ht="12.75" customHeight="1">
      <c r="A2711" s="4"/>
      <c r="B2711" s="4"/>
      <c r="C2711" s="4"/>
    </row>
    <row r="2712" spans="1:3" ht="12.75" customHeight="1">
      <c r="A2712" s="4"/>
      <c r="B2712" s="4"/>
      <c r="C2712" s="4"/>
    </row>
    <row r="2713" spans="1:3" ht="12.75" customHeight="1">
      <c r="A2713" s="4"/>
      <c r="B2713" s="4"/>
      <c r="C2713" s="4"/>
    </row>
    <row r="2714" spans="1:3" ht="12.75" customHeight="1">
      <c r="A2714" s="4"/>
      <c r="B2714" s="4"/>
      <c r="C2714" s="4"/>
    </row>
    <row r="2715" spans="1:3" ht="12.75" customHeight="1">
      <c r="A2715" s="4"/>
      <c r="B2715" s="4"/>
      <c r="C2715" s="4"/>
    </row>
    <row r="2716" spans="1:3" ht="12.75" customHeight="1">
      <c r="A2716" s="4"/>
      <c r="B2716" s="4"/>
      <c r="C2716" s="4"/>
    </row>
    <row r="2717" spans="1:3" ht="12.75" customHeight="1">
      <c r="A2717" s="4"/>
      <c r="B2717" s="4"/>
      <c r="C2717" s="4"/>
    </row>
    <row r="2718" spans="1:3" ht="12.75" customHeight="1">
      <c r="A2718" s="4"/>
      <c r="B2718" s="4"/>
      <c r="C2718" s="4"/>
    </row>
    <row r="2719" spans="1:3" ht="12.75" customHeight="1">
      <c r="A2719" s="4"/>
      <c r="B2719" s="4"/>
      <c r="C2719" s="4"/>
    </row>
    <row r="2720" spans="1:3" ht="12.75" customHeight="1">
      <c r="A2720" s="4"/>
      <c r="B2720" s="4"/>
      <c r="C2720" s="4"/>
    </row>
    <row r="2721" spans="1:3" ht="12.75" customHeight="1">
      <c r="A2721" s="4"/>
      <c r="B2721" s="4"/>
      <c r="C2721" s="4"/>
    </row>
    <row r="2722" spans="1:3" ht="12.75" customHeight="1">
      <c r="A2722" s="4"/>
      <c r="B2722" s="4"/>
      <c r="C2722" s="4"/>
    </row>
    <row r="2723" spans="1:3" ht="12.75" customHeight="1">
      <c r="A2723" s="4"/>
      <c r="B2723" s="4"/>
      <c r="C2723" s="4"/>
    </row>
    <row r="2724" spans="1:3" ht="12.75" customHeight="1">
      <c r="A2724" s="4"/>
      <c r="B2724" s="4"/>
      <c r="C2724" s="4"/>
    </row>
    <row r="2725" spans="1:3" ht="12.75" customHeight="1">
      <c r="A2725" s="4"/>
      <c r="B2725" s="4"/>
      <c r="C2725" s="4"/>
    </row>
    <row r="2726" spans="1:3" ht="12.75" customHeight="1">
      <c r="A2726" s="4"/>
      <c r="B2726" s="4"/>
      <c r="C2726" s="4"/>
    </row>
    <row r="2727" spans="1:3" ht="12.75" customHeight="1">
      <c r="A2727" s="4"/>
      <c r="B2727" s="4"/>
      <c r="C2727" s="4"/>
    </row>
    <row r="2728" spans="1:3" ht="12.75" customHeight="1">
      <c r="A2728" s="4"/>
      <c r="B2728" s="4"/>
      <c r="C2728" s="4"/>
    </row>
    <row r="2729" spans="1:3" ht="12.75" customHeight="1">
      <c r="A2729" s="4"/>
      <c r="B2729" s="4"/>
      <c r="C2729" s="4"/>
    </row>
    <row r="2730" spans="1:3" ht="12.75" customHeight="1">
      <c r="A2730" s="4"/>
      <c r="B2730" s="4"/>
      <c r="C2730" s="4"/>
    </row>
    <row r="2731" spans="1:3" ht="12.75" customHeight="1">
      <c r="A2731" s="4"/>
      <c r="B2731" s="4"/>
      <c r="C2731" s="4"/>
    </row>
    <row r="2732" spans="1:3" ht="12.75" customHeight="1">
      <c r="A2732" s="4"/>
      <c r="B2732" s="4"/>
      <c r="C2732" s="4"/>
    </row>
    <row r="2733" spans="1:3" ht="12.75" customHeight="1">
      <c r="A2733" s="4"/>
      <c r="B2733" s="4"/>
      <c r="C2733" s="4"/>
    </row>
    <row r="2734" spans="1:3" ht="12.75" customHeight="1">
      <c r="A2734" s="4"/>
      <c r="B2734" s="4"/>
      <c r="C2734" s="4"/>
    </row>
    <row r="2735" spans="1:3" ht="12.75" customHeight="1">
      <c r="A2735" s="4"/>
      <c r="B2735" s="4"/>
      <c r="C2735" s="4"/>
    </row>
    <row r="2736" spans="1:3" ht="12.75" customHeight="1">
      <c r="A2736" s="4"/>
      <c r="B2736" s="4"/>
      <c r="C2736" s="4"/>
    </row>
    <row r="2737" spans="1:3" ht="12.75" customHeight="1">
      <c r="A2737" s="4"/>
      <c r="B2737" s="4"/>
      <c r="C2737" s="4"/>
    </row>
    <row r="2738" spans="1:3" ht="12.75" customHeight="1">
      <c r="A2738" s="4"/>
      <c r="B2738" s="4"/>
      <c r="C2738" s="4"/>
    </row>
    <row r="2739" spans="1:3" ht="12.75" customHeight="1">
      <c r="A2739" s="4"/>
      <c r="B2739" s="4"/>
      <c r="C2739" s="4"/>
    </row>
    <row r="2740" spans="1:3" ht="12.75" customHeight="1">
      <c r="A2740" s="4"/>
      <c r="B2740" s="4"/>
      <c r="C2740" s="4"/>
    </row>
    <row r="2741" spans="1:3" ht="12.75" customHeight="1">
      <c r="A2741" s="4"/>
      <c r="B2741" s="4"/>
      <c r="C2741" s="4"/>
    </row>
    <row r="2742" spans="1:3" ht="12.75" customHeight="1">
      <c r="A2742" s="4"/>
      <c r="B2742" s="4"/>
      <c r="C2742" s="4"/>
    </row>
    <row r="2743" spans="1:3" ht="12.75" customHeight="1">
      <c r="A2743" s="4"/>
      <c r="B2743" s="4"/>
      <c r="C2743" s="4"/>
    </row>
    <row r="2744" spans="1:3" ht="12.75" customHeight="1">
      <c r="A2744" s="4"/>
      <c r="B2744" s="4"/>
      <c r="C2744" s="4"/>
    </row>
    <row r="2745" spans="1:3" ht="12.75" customHeight="1">
      <c r="A2745" s="4"/>
      <c r="B2745" s="4"/>
      <c r="C2745" s="4"/>
    </row>
    <row r="2746" spans="1:3" ht="12.75" customHeight="1">
      <c r="A2746" s="4"/>
      <c r="B2746" s="4"/>
      <c r="C2746" s="4"/>
    </row>
    <row r="2747" spans="1:3" ht="12.75" customHeight="1">
      <c r="A2747" s="4"/>
      <c r="B2747" s="4"/>
      <c r="C2747" s="4"/>
    </row>
    <row r="2748" spans="1:3" ht="12.75" customHeight="1">
      <c r="A2748" s="4"/>
      <c r="B2748" s="4"/>
      <c r="C2748" s="4"/>
    </row>
    <row r="2749" spans="1:3" ht="12.75" customHeight="1">
      <c r="A2749" s="4"/>
      <c r="B2749" s="4"/>
      <c r="C2749" s="4"/>
    </row>
    <row r="2750" spans="1:3" ht="12.75" customHeight="1">
      <c r="A2750" s="4"/>
      <c r="B2750" s="4"/>
      <c r="C2750" s="4"/>
    </row>
    <row r="2751" spans="1:3" ht="12.75" customHeight="1">
      <c r="A2751" s="4"/>
      <c r="B2751" s="4"/>
      <c r="C2751" s="4"/>
    </row>
    <row r="2752" spans="1:3" ht="12.75" customHeight="1">
      <c r="A2752" s="4"/>
      <c r="B2752" s="4"/>
      <c r="C2752" s="4"/>
    </row>
    <row r="2753" spans="1:3" ht="12.75" customHeight="1">
      <c r="A2753" s="4"/>
      <c r="B2753" s="4"/>
      <c r="C2753" s="4"/>
    </row>
    <row r="2754" spans="1:3" ht="12.75" customHeight="1">
      <c r="A2754" s="4"/>
      <c r="B2754" s="4"/>
      <c r="C2754" s="4"/>
    </row>
    <row r="2755" spans="1:3" ht="12.75" customHeight="1">
      <c r="A2755" s="4"/>
      <c r="B2755" s="4"/>
      <c r="C2755" s="4"/>
    </row>
    <row r="2756" spans="1:3" ht="12.75" customHeight="1">
      <c r="A2756" s="4"/>
      <c r="B2756" s="4"/>
      <c r="C2756" s="4"/>
    </row>
    <row r="2757" spans="1:3" ht="12.75" customHeight="1">
      <c r="A2757" s="4"/>
      <c r="B2757" s="4"/>
      <c r="C2757" s="4"/>
    </row>
    <row r="2758" spans="1:3" ht="12.75" customHeight="1">
      <c r="A2758" s="4"/>
      <c r="B2758" s="4"/>
      <c r="C2758" s="4"/>
    </row>
    <row r="2759" spans="1:3" ht="12.75" customHeight="1">
      <c r="A2759" s="4"/>
      <c r="B2759" s="4"/>
      <c r="C2759" s="4"/>
    </row>
    <row r="2760" spans="1:3" ht="12.75" customHeight="1">
      <c r="A2760" s="4"/>
      <c r="B2760" s="4"/>
      <c r="C2760" s="4"/>
    </row>
    <row r="2761" spans="1:3" ht="12.75" customHeight="1">
      <c r="A2761" s="4"/>
      <c r="B2761" s="4"/>
      <c r="C2761" s="4"/>
    </row>
    <row r="2762" spans="1:3" ht="12.75" customHeight="1">
      <c r="A2762" s="4"/>
      <c r="B2762" s="4"/>
      <c r="C2762" s="4"/>
    </row>
    <row r="2763" spans="1:3" ht="12.75" customHeight="1">
      <c r="A2763" s="4"/>
      <c r="B2763" s="4"/>
      <c r="C2763" s="4"/>
    </row>
    <row r="2764" spans="1:3" ht="12.75" customHeight="1">
      <c r="A2764" s="4"/>
      <c r="B2764" s="4"/>
      <c r="C2764" s="4"/>
    </row>
    <row r="2765" spans="1:3" ht="12.75" customHeight="1">
      <c r="A2765" s="4"/>
      <c r="B2765" s="4"/>
      <c r="C2765" s="4"/>
    </row>
    <row r="2766" spans="1:3" ht="12.75" customHeight="1">
      <c r="A2766" s="4"/>
      <c r="B2766" s="4"/>
      <c r="C2766" s="4"/>
    </row>
    <row r="2767" spans="1:3" ht="12.75" customHeight="1">
      <c r="A2767" s="4"/>
      <c r="B2767" s="4"/>
      <c r="C2767" s="4"/>
    </row>
    <row r="2768" spans="1:3" ht="12.75" customHeight="1">
      <c r="A2768" s="4"/>
      <c r="B2768" s="4"/>
      <c r="C2768" s="4"/>
    </row>
    <row r="2769" spans="1:3" ht="12.75" customHeight="1">
      <c r="A2769" s="4"/>
      <c r="B2769" s="4"/>
      <c r="C2769" s="4"/>
    </row>
    <row r="2770" spans="1:3" ht="12.75" customHeight="1">
      <c r="A2770" s="4"/>
      <c r="B2770" s="4"/>
      <c r="C2770" s="4"/>
    </row>
    <row r="2771" spans="1:3" ht="12.75" customHeight="1">
      <c r="A2771" s="4"/>
      <c r="B2771" s="4"/>
      <c r="C2771" s="4"/>
    </row>
    <row r="2772" spans="1:3" ht="12.75" customHeight="1">
      <c r="A2772" s="4"/>
      <c r="B2772" s="4"/>
      <c r="C2772" s="4"/>
    </row>
    <row r="2773" spans="1:3" ht="12.75" customHeight="1">
      <c r="A2773" s="4"/>
      <c r="B2773" s="4"/>
      <c r="C2773" s="4"/>
    </row>
    <row r="2774" spans="1:3" ht="12.75" customHeight="1">
      <c r="A2774" s="4"/>
      <c r="B2774" s="4"/>
      <c r="C2774" s="4"/>
    </row>
    <row r="2775" spans="1:3" ht="12.75" customHeight="1">
      <c r="A2775" s="4"/>
      <c r="B2775" s="4"/>
      <c r="C2775" s="4"/>
    </row>
    <row r="2776" spans="1:3" ht="12.75" customHeight="1">
      <c r="A2776" s="4"/>
      <c r="B2776" s="4"/>
      <c r="C2776" s="4"/>
    </row>
    <row r="2777" spans="1:3" ht="12.75" customHeight="1">
      <c r="A2777" s="4"/>
      <c r="B2777" s="4"/>
      <c r="C2777" s="4"/>
    </row>
    <row r="2778" spans="1:3" ht="12.75" customHeight="1">
      <c r="A2778" s="4"/>
      <c r="B2778" s="4"/>
      <c r="C2778" s="4"/>
    </row>
    <row r="2779" spans="1:3" ht="12.75" customHeight="1">
      <c r="A2779" s="4"/>
      <c r="B2779" s="4"/>
      <c r="C2779" s="4"/>
    </row>
    <row r="2780" spans="1:3" ht="12.75" customHeight="1">
      <c r="A2780" s="4"/>
      <c r="B2780" s="4"/>
      <c r="C2780" s="4"/>
    </row>
    <row r="2781" spans="1:3" ht="12.75" customHeight="1">
      <c r="A2781" s="4"/>
      <c r="B2781" s="4"/>
      <c r="C2781" s="4"/>
    </row>
    <row r="2782" spans="1:3" ht="12.75" customHeight="1">
      <c r="A2782" s="4"/>
      <c r="B2782" s="4"/>
      <c r="C2782" s="4"/>
    </row>
    <row r="2783" spans="1:3" ht="12.75" customHeight="1">
      <c r="A2783" s="4"/>
      <c r="B2783" s="4"/>
      <c r="C2783" s="4"/>
    </row>
    <row r="2784" spans="1:3" ht="12.75" customHeight="1">
      <c r="A2784" s="4"/>
      <c r="B2784" s="4"/>
      <c r="C2784" s="4"/>
    </row>
    <row r="2785" spans="1:3" ht="12.75" customHeight="1">
      <c r="A2785" s="4"/>
      <c r="B2785" s="4"/>
      <c r="C2785" s="4"/>
    </row>
    <row r="2786" spans="1:3" ht="12.75" customHeight="1">
      <c r="A2786" s="4"/>
      <c r="B2786" s="4"/>
      <c r="C2786" s="4"/>
    </row>
    <row r="2787" spans="1:3" ht="12.75" customHeight="1">
      <c r="A2787" s="4"/>
      <c r="B2787" s="4"/>
      <c r="C2787" s="4"/>
    </row>
    <row r="2788" spans="1:3" ht="12.75" customHeight="1">
      <c r="A2788" s="4"/>
      <c r="B2788" s="4"/>
      <c r="C2788" s="4"/>
    </row>
    <row r="2789" spans="1:3" ht="12.75" customHeight="1">
      <c r="A2789" s="4"/>
      <c r="B2789" s="4"/>
      <c r="C2789" s="4"/>
    </row>
    <row r="2790" spans="1:3" ht="12.75" customHeight="1">
      <c r="A2790" s="4"/>
      <c r="B2790" s="4"/>
      <c r="C2790" s="4"/>
    </row>
    <row r="2791" spans="1:3" ht="12.75" customHeight="1">
      <c r="A2791" s="4"/>
      <c r="B2791" s="4"/>
      <c r="C2791" s="4"/>
    </row>
    <row r="2792" spans="1:3" ht="12.75" customHeight="1">
      <c r="A2792" s="4"/>
      <c r="B2792" s="4"/>
      <c r="C2792" s="4"/>
    </row>
    <row r="2793" spans="1:3" ht="12.75" customHeight="1">
      <c r="A2793" s="4"/>
      <c r="B2793" s="4"/>
      <c r="C2793" s="4"/>
    </row>
    <row r="2794" spans="1:3" ht="12.75" customHeight="1">
      <c r="A2794" s="4"/>
      <c r="B2794" s="4"/>
      <c r="C2794" s="4"/>
    </row>
    <row r="2795" spans="1:3" ht="12.75" customHeight="1">
      <c r="A2795" s="4"/>
      <c r="B2795" s="4"/>
      <c r="C2795" s="4"/>
    </row>
    <row r="2796" spans="1:3" ht="12.75" customHeight="1">
      <c r="A2796" s="4"/>
      <c r="B2796" s="4"/>
      <c r="C2796" s="4"/>
    </row>
    <row r="2797" spans="1:3" ht="12.75" customHeight="1">
      <c r="A2797" s="4"/>
      <c r="B2797" s="4"/>
      <c r="C2797" s="4"/>
    </row>
    <row r="2798" spans="1:3" ht="12.75" customHeight="1">
      <c r="A2798" s="4"/>
      <c r="B2798" s="4"/>
      <c r="C2798" s="4"/>
    </row>
    <row r="2799" spans="1:3" ht="12.75" customHeight="1">
      <c r="A2799" s="4"/>
      <c r="B2799" s="4"/>
      <c r="C2799" s="4"/>
    </row>
    <row r="2800" spans="1:3" ht="12.75" customHeight="1">
      <c r="A2800" s="4"/>
      <c r="B2800" s="4"/>
      <c r="C2800" s="4"/>
    </row>
    <row r="2801" spans="1:3" ht="12.75" customHeight="1">
      <c r="A2801" s="4"/>
      <c r="B2801" s="4"/>
      <c r="C2801" s="4"/>
    </row>
    <row r="2802" spans="1:3" ht="12.75" customHeight="1">
      <c r="A2802" s="4"/>
      <c r="B2802" s="4"/>
      <c r="C2802" s="4"/>
    </row>
    <row r="2803" spans="1:3" ht="12.75" customHeight="1">
      <c r="A2803" s="4"/>
      <c r="B2803" s="4"/>
      <c r="C2803" s="4"/>
    </row>
    <row r="2804" spans="1:3" ht="12.75" customHeight="1">
      <c r="A2804" s="4"/>
      <c r="B2804" s="4"/>
      <c r="C2804" s="4"/>
    </row>
    <row r="2805" spans="1:3" ht="12.75" customHeight="1">
      <c r="A2805" s="4"/>
      <c r="B2805" s="4"/>
      <c r="C2805" s="4"/>
    </row>
    <row r="2806" spans="1:3" ht="12.75" customHeight="1">
      <c r="A2806" s="4"/>
      <c r="B2806" s="4"/>
      <c r="C2806" s="4"/>
    </row>
    <row r="2807" spans="1:3" ht="12.75" customHeight="1">
      <c r="A2807" s="4"/>
      <c r="B2807" s="4"/>
      <c r="C2807" s="4"/>
    </row>
    <row r="2808" spans="1:3" ht="12.75" customHeight="1">
      <c r="A2808" s="4"/>
      <c r="B2808" s="4"/>
      <c r="C2808" s="4"/>
    </row>
    <row r="2809" spans="1:3" ht="12.75" customHeight="1">
      <c r="A2809" s="4"/>
      <c r="B2809" s="4"/>
      <c r="C2809" s="4"/>
    </row>
    <row r="2810" spans="1:3" ht="12.75" customHeight="1">
      <c r="A2810" s="4"/>
      <c r="B2810" s="4"/>
      <c r="C2810" s="4"/>
    </row>
    <row r="2811" spans="1:3" ht="12.75" customHeight="1">
      <c r="A2811" s="4"/>
      <c r="B2811" s="4"/>
      <c r="C2811" s="4"/>
    </row>
    <row r="2812" spans="1:3" ht="12.75" customHeight="1">
      <c r="A2812" s="4"/>
      <c r="B2812" s="4"/>
      <c r="C2812" s="4"/>
    </row>
    <row r="2813" spans="1:3" ht="12.75" customHeight="1">
      <c r="A2813" s="4"/>
      <c r="B2813" s="4"/>
      <c r="C2813" s="4"/>
    </row>
    <row r="2814" spans="1:3" ht="12.75" customHeight="1">
      <c r="A2814" s="4"/>
      <c r="B2814" s="4"/>
      <c r="C2814" s="4"/>
    </row>
    <row r="2815" spans="1:3" ht="12.75" customHeight="1">
      <c r="A2815" s="4"/>
      <c r="B2815" s="4"/>
      <c r="C2815" s="4"/>
    </row>
    <row r="2816" spans="1:3" ht="12.75" customHeight="1">
      <c r="A2816" s="4"/>
      <c r="B2816" s="4"/>
      <c r="C2816" s="4"/>
    </row>
    <row r="2817" spans="1:3" ht="12.75" customHeight="1">
      <c r="A2817" s="4"/>
      <c r="B2817" s="4"/>
      <c r="C2817" s="4"/>
    </row>
    <row r="2818" spans="1:3" ht="12.75" customHeight="1">
      <c r="A2818" s="4"/>
      <c r="B2818" s="4"/>
      <c r="C2818" s="4"/>
    </row>
    <row r="2819" spans="1:3" ht="12.75" customHeight="1">
      <c r="A2819" s="4"/>
      <c r="B2819" s="4"/>
      <c r="C2819" s="4"/>
    </row>
    <row r="2820" spans="1:3" ht="12.75" customHeight="1">
      <c r="A2820" s="4"/>
      <c r="B2820" s="4"/>
      <c r="C2820" s="4"/>
    </row>
    <row r="2821" spans="1:3" ht="12.75" customHeight="1">
      <c r="A2821" s="4"/>
      <c r="B2821" s="4"/>
      <c r="C2821" s="4"/>
    </row>
    <row r="2822" spans="1:3" ht="12.75" customHeight="1">
      <c r="A2822" s="4"/>
      <c r="B2822" s="4"/>
      <c r="C2822" s="4"/>
    </row>
    <row r="2823" spans="1:3" ht="12.75" customHeight="1">
      <c r="A2823" s="4"/>
      <c r="B2823" s="4"/>
      <c r="C2823" s="4"/>
    </row>
    <row r="2824" spans="1:3" ht="12.75" customHeight="1">
      <c r="A2824" s="4"/>
      <c r="B2824" s="4"/>
      <c r="C2824" s="4"/>
    </row>
    <row r="2825" spans="1:3" ht="12.75" customHeight="1">
      <c r="A2825" s="4"/>
      <c r="B2825" s="4"/>
      <c r="C2825" s="4"/>
    </row>
    <row r="2826" spans="1:3" ht="12.75" customHeight="1">
      <c r="A2826" s="4"/>
      <c r="B2826" s="4"/>
      <c r="C2826" s="4"/>
    </row>
    <row r="2827" spans="1:3" ht="12.75" customHeight="1">
      <c r="A2827" s="4"/>
      <c r="B2827" s="4"/>
      <c r="C2827" s="4"/>
    </row>
    <row r="2828" spans="1:3" ht="12.75" customHeight="1">
      <c r="A2828" s="4"/>
      <c r="B2828" s="4"/>
      <c r="C2828" s="4"/>
    </row>
    <row r="2829" spans="1:3" ht="12.75" customHeight="1">
      <c r="A2829" s="4"/>
      <c r="B2829" s="4"/>
      <c r="C2829" s="4"/>
    </row>
    <row r="2830" spans="1:3" ht="12.75" customHeight="1">
      <c r="A2830" s="4"/>
      <c r="B2830" s="4"/>
      <c r="C2830" s="4"/>
    </row>
    <row r="2831" spans="1:3" ht="12.75" customHeight="1">
      <c r="A2831" s="4"/>
      <c r="B2831" s="4"/>
      <c r="C2831" s="4"/>
    </row>
    <row r="2832" spans="1:3" ht="12.75" customHeight="1">
      <c r="A2832" s="4"/>
      <c r="B2832" s="4"/>
      <c r="C2832" s="4"/>
    </row>
    <row r="2833" spans="1:3" ht="12.75" customHeight="1">
      <c r="A2833" s="4"/>
      <c r="B2833" s="4"/>
      <c r="C2833" s="4"/>
    </row>
    <row r="2834" spans="1:3" ht="12.75" customHeight="1">
      <c r="A2834" s="4"/>
      <c r="B2834" s="4"/>
      <c r="C2834" s="4"/>
    </row>
    <row r="2835" spans="1:3" ht="12.75" customHeight="1">
      <c r="A2835" s="4"/>
      <c r="B2835" s="4"/>
      <c r="C2835" s="4"/>
    </row>
    <row r="2836" spans="1:3" ht="12.75" customHeight="1">
      <c r="A2836" s="4"/>
      <c r="B2836" s="4"/>
      <c r="C2836" s="4"/>
    </row>
    <row r="2837" spans="1:3" ht="12.75" customHeight="1">
      <c r="A2837" s="4"/>
      <c r="B2837" s="4"/>
      <c r="C2837" s="4"/>
    </row>
    <row r="2838" spans="1:3" ht="12.75" customHeight="1">
      <c r="A2838" s="4"/>
      <c r="B2838" s="4"/>
      <c r="C2838" s="4"/>
    </row>
    <row r="2839" spans="1:3" ht="12.75" customHeight="1">
      <c r="A2839" s="4"/>
      <c r="B2839" s="4"/>
      <c r="C2839" s="4"/>
    </row>
    <row r="2840" spans="1:3" ht="12.75" customHeight="1">
      <c r="A2840" s="4"/>
      <c r="B2840" s="4"/>
      <c r="C2840" s="4"/>
    </row>
    <row r="2841" spans="1:3" ht="12.75" customHeight="1">
      <c r="A2841" s="4"/>
      <c r="B2841" s="4"/>
      <c r="C2841" s="4"/>
    </row>
    <row r="2842" spans="1:3" ht="12.75" customHeight="1">
      <c r="A2842" s="4"/>
      <c r="B2842" s="4"/>
      <c r="C2842" s="4"/>
    </row>
    <row r="2843" spans="1:3" ht="12.75" customHeight="1">
      <c r="A2843" s="4"/>
      <c r="B2843" s="4"/>
      <c r="C2843" s="4"/>
    </row>
    <row r="2844" spans="1:3" ht="12.75" customHeight="1">
      <c r="A2844" s="4"/>
      <c r="B2844" s="4"/>
      <c r="C2844" s="4"/>
    </row>
    <row r="2845" spans="1:3" ht="12.75" customHeight="1">
      <c r="A2845" s="4"/>
      <c r="B2845" s="4"/>
      <c r="C2845" s="4"/>
    </row>
    <row r="2846" spans="1:3" ht="12.75" customHeight="1">
      <c r="A2846" s="4"/>
      <c r="B2846" s="4"/>
      <c r="C2846" s="4"/>
    </row>
    <row r="2847" spans="1:3" ht="12.75" customHeight="1">
      <c r="A2847" s="4"/>
      <c r="B2847" s="4"/>
      <c r="C2847" s="4"/>
    </row>
    <row r="2848" spans="1:3" ht="12.75" customHeight="1">
      <c r="A2848" s="4"/>
      <c r="B2848" s="4"/>
      <c r="C2848" s="4"/>
    </row>
    <row r="2849" spans="1:3" ht="12.75" customHeight="1">
      <c r="A2849" s="4"/>
      <c r="B2849" s="4"/>
      <c r="C2849" s="4"/>
    </row>
    <row r="2850" spans="1:3" ht="12.75" customHeight="1">
      <c r="A2850" s="4"/>
      <c r="B2850" s="4"/>
      <c r="C2850" s="4"/>
    </row>
    <row r="2851" spans="1:3" ht="12.75" customHeight="1">
      <c r="A2851" s="4"/>
      <c r="B2851" s="4"/>
      <c r="C2851" s="4"/>
    </row>
    <row r="2852" spans="1:3" ht="12.75" customHeight="1">
      <c r="A2852" s="4"/>
      <c r="B2852" s="4"/>
      <c r="C2852" s="4"/>
    </row>
    <row r="2853" spans="1:3" ht="12.75" customHeight="1">
      <c r="A2853" s="4"/>
      <c r="B2853" s="4"/>
      <c r="C2853" s="4"/>
    </row>
    <row r="2854" spans="1:3" ht="12.75" customHeight="1">
      <c r="A2854" s="4"/>
      <c r="B2854" s="4"/>
      <c r="C2854" s="4"/>
    </row>
    <row r="2855" spans="1:3" ht="12.75" customHeight="1">
      <c r="A2855" s="4"/>
      <c r="B2855" s="4"/>
      <c r="C2855" s="4"/>
    </row>
    <row r="2856" spans="1:3" ht="12.75" customHeight="1">
      <c r="A2856" s="4"/>
      <c r="B2856" s="4"/>
      <c r="C2856" s="4"/>
    </row>
    <row r="2857" spans="1:3" ht="12.75" customHeight="1">
      <c r="A2857" s="4"/>
      <c r="B2857" s="4"/>
      <c r="C2857" s="4"/>
    </row>
    <row r="2858" spans="1:3" ht="12.75" customHeight="1">
      <c r="A2858" s="4"/>
      <c r="B2858" s="4"/>
      <c r="C2858" s="4"/>
    </row>
    <row r="2859" spans="1:3" ht="12.75" customHeight="1">
      <c r="A2859" s="4"/>
      <c r="B2859" s="4"/>
      <c r="C2859" s="4"/>
    </row>
    <row r="2860" spans="1:3" ht="12.75" customHeight="1">
      <c r="A2860" s="4"/>
      <c r="B2860" s="4"/>
      <c r="C2860" s="4"/>
    </row>
    <row r="2861" spans="1:3" ht="12.75" customHeight="1">
      <c r="A2861" s="4"/>
      <c r="B2861" s="4"/>
      <c r="C2861" s="4"/>
    </row>
    <row r="2862" spans="1:3" ht="12.75" customHeight="1">
      <c r="A2862" s="4"/>
      <c r="B2862" s="4"/>
      <c r="C2862" s="4"/>
    </row>
    <row r="2863" spans="1:3" ht="12.75" customHeight="1">
      <c r="A2863" s="4"/>
      <c r="B2863" s="4"/>
      <c r="C2863" s="4"/>
    </row>
    <row r="2864" spans="1:3" ht="12.75" customHeight="1">
      <c r="A2864" s="4"/>
      <c r="B2864" s="4"/>
      <c r="C2864" s="4"/>
    </row>
    <row r="2865" spans="1:3" ht="12.75" customHeight="1">
      <c r="A2865" s="4"/>
      <c r="B2865" s="4"/>
      <c r="C2865" s="4"/>
    </row>
    <row r="2866" spans="1:3" ht="12.75" customHeight="1">
      <c r="A2866" s="4"/>
      <c r="B2866" s="4"/>
      <c r="C2866" s="4"/>
    </row>
    <row r="2867" spans="1:3" ht="12.75" customHeight="1">
      <c r="A2867" s="4"/>
      <c r="B2867" s="4"/>
      <c r="C2867" s="4"/>
    </row>
    <row r="2868" spans="1:3" ht="12.75" customHeight="1">
      <c r="A2868" s="4"/>
      <c r="B2868" s="4"/>
      <c r="C2868" s="4"/>
    </row>
    <row r="2869" spans="1:3" ht="12.75" customHeight="1">
      <c r="A2869" s="4"/>
      <c r="B2869" s="4"/>
      <c r="C2869" s="4"/>
    </row>
    <row r="2870" spans="1:3" ht="12.75" customHeight="1">
      <c r="A2870" s="4"/>
      <c r="B2870" s="4"/>
      <c r="C2870" s="4"/>
    </row>
    <row r="2871" spans="1:3" ht="12.75" customHeight="1">
      <c r="A2871" s="4"/>
      <c r="B2871" s="4"/>
      <c r="C2871" s="4"/>
    </row>
    <row r="2872" spans="1:3" ht="12.75" customHeight="1">
      <c r="A2872" s="4"/>
      <c r="B2872" s="4"/>
      <c r="C2872" s="4"/>
    </row>
    <row r="2873" spans="1:3" ht="12.75" customHeight="1">
      <c r="A2873" s="4"/>
      <c r="B2873" s="4"/>
      <c r="C2873" s="4"/>
    </row>
    <row r="2874" spans="1:3" ht="12.75" customHeight="1">
      <c r="A2874" s="4"/>
      <c r="B2874" s="4"/>
      <c r="C2874" s="4"/>
    </row>
    <row r="2875" spans="1:3" ht="12.75" customHeight="1">
      <c r="A2875" s="4"/>
      <c r="B2875" s="4"/>
      <c r="C2875" s="4"/>
    </row>
    <row r="2876" spans="1:3" ht="12.75" customHeight="1">
      <c r="A2876" s="4"/>
      <c r="B2876" s="4"/>
      <c r="C2876" s="4"/>
    </row>
    <row r="2877" spans="1:3" ht="12.75" customHeight="1">
      <c r="A2877" s="4"/>
      <c r="B2877" s="4"/>
      <c r="C2877" s="4"/>
    </row>
    <row r="2878" spans="1:3" ht="12.75" customHeight="1">
      <c r="A2878" s="4"/>
      <c r="B2878" s="4"/>
      <c r="C2878" s="4"/>
    </row>
    <row r="2879" spans="1:3" ht="12.75" customHeight="1">
      <c r="A2879" s="4"/>
      <c r="B2879" s="4"/>
      <c r="C2879" s="4"/>
    </row>
    <row r="2880" spans="1:3" ht="12.75" customHeight="1">
      <c r="A2880" s="4"/>
      <c r="B2880" s="4"/>
      <c r="C2880" s="4"/>
    </row>
    <row r="2881" spans="1:3" ht="12.75" customHeight="1">
      <c r="A2881" s="4"/>
      <c r="B2881" s="4"/>
      <c r="C2881" s="4"/>
    </row>
    <row r="2882" spans="1:3" ht="12.75" customHeight="1">
      <c r="A2882" s="4"/>
      <c r="B2882" s="4"/>
      <c r="C2882" s="4"/>
    </row>
    <row r="2883" spans="1:3" ht="12.75" customHeight="1">
      <c r="A2883" s="4"/>
      <c r="B2883" s="4"/>
      <c r="C2883" s="4"/>
    </row>
    <row r="2884" spans="1:3" ht="12.75" customHeight="1">
      <c r="A2884" s="4"/>
      <c r="B2884" s="4"/>
      <c r="C2884" s="4"/>
    </row>
    <row r="2885" spans="1:3" ht="12.75" customHeight="1">
      <c r="A2885" s="4"/>
      <c r="B2885" s="4"/>
      <c r="C2885" s="4"/>
    </row>
    <row r="2886" spans="1:3" ht="12.75" customHeight="1">
      <c r="A2886" s="4"/>
      <c r="B2886" s="4"/>
      <c r="C2886" s="4"/>
    </row>
    <row r="2887" spans="1:3" ht="12.75" customHeight="1">
      <c r="A2887" s="4"/>
      <c r="B2887" s="4"/>
      <c r="C2887" s="4"/>
    </row>
    <row r="2888" spans="1:3" ht="12.75" customHeight="1">
      <c r="A2888" s="4"/>
      <c r="B2888" s="4"/>
      <c r="C2888" s="4"/>
    </row>
    <row r="2889" spans="1:3" ht="12.75" customHeight="1">
      <c r="A2889" s="4"/>
      <c r="B2889" s="4"/>
      <c r="C2889" s="4"/>
    </row>
    <row r="2890" spans="1:3" ht="12.75" customHeight="1">
      <c r="A2890" s="4"/>
      <c r="B2890" s="4"/>
      <c r="C2890" s="4"/>
    </row>
    <row r="2891" spans="1:3" ht="12.75" customHeight="1">
      <c r="A2891" s="4"/>
      <c r="B2891" s="4"/>
      <c r="C2891" s="4"/>
    </row>
    <row r="2892" spans="1:3" ht="12.75" customHeight="1">
      <c r="A2892" s="4"/>
      <c r="B2892" s="4"/>
      <c r="C2892" s="4"/>
    </row>
    <row r="2893" spans="1:3" ht="12.75" customHeight="1">
      <c r="A2893" s="4"/>
      <c r="B2893" s="4"/>
      <c r="C2893" s="4"/>
    </row>
    <row r="2894" spans="1:3" ht="12.75" customHeight="1">
      <c r="A2894" s="4"/>
      <c r="B2894" s="4"/>
      <c r="C2894" s="4"/>
    </row>
    <row r="2895" spans="1:3" ht="12.75" customHeight="1">
      <c r="A2895" s="4"/>
      <c r="B2895" s="4"/>
      <c r="C2895" s="4"/>
    </row>
    <row r="2896" spans="1:3" ht="12.75" customHeight="1">
      <c r="A2896" s="4"/>
      <c r="B2896" s="4"/>
      <c r="C2896" s="4"/>
    </row>
    <row r="2897" spans="1:3" ht="12.75" customHeight="1">
      <c r="A2897" s="4"/>
      <c r="B2897" s="4"/>
      <c r="C2897" s="4"/>
    </row>
    <row r="2898" spans="1:3" ht="12.75" customHeight="1">
      <c r="A2898" s="4"/>
      <c r="B2898" s="4"/>
      <c r="C2898" s="4"/>
    </row>
    <row r="2899" spans="1:3" ht="12.75" customHeight="1">
      <c r="A2899" s="4"/>
      <c r="B2899" s="4"/>
      <c r="C2899" s="4"/>
    </row>
    <row r="2900" spans="1:3" ht="12.75" customHeight="1">
      <c r="A2900" s="4"/>
      <c r="B2900" s="4"/>
      <c r="C2900" s="4"/>
    </row>
    <row r="2901" spans="1:3" ht="12.75" customHeight="1">
      <c r="A2901" s="4"/>
      <c r="B2901" s="4"/>
      <c r="C2901" s="4"/>
    </row>
    <row r="2902" spans="1:3" ht="12.75" customHeight="1">
      <c r="A2902" s="4"/>
      <c r="B2902" s="4"/>
      <c r="C2902" s="4"/>
    </row>
    <row r="2903" spans="1:3" ht="12.75" customHeight="1">
      <c r="A2903" s="4"/>
      <c r="B2903" s="4"/>
      <c r="C2903" s="4"/>
    </row>
    <row r="2904" spans="1:3" ht="12.75" customHeight="1">
      <c r="A2904" s="4"/>
      <c r="B2904" s="4"/>
      <c r="C2904" s="4"/>
    </row>
    <row r="2905" spans="1:3" ht="12.75" customHeight="1">
      <c r="A2905" s="4"/>
      <c r="B2905" s="4"/>
      <c r="C2905" s="4"/>
    </row>
    <row r="2906" spans="1:3" ht="12.75" customHeight="1">
      <c r="A2906" s="4"/>
      <c r="B2906" s="4"/>
      <c r="C2906" s="4"/>
    </row>
    <row r="2907" spans="1:3" ht="12.75" customHeight="1">
      <c r="A2907" s="4"/>
      <c r="B2907" s="4"/>
      <c r="C2907" s="4"/>
    </row>
    <row r="2908" spans="1:3" ht="12.75" customHeight="1">
      <c r="A2908" s="4"/>
      <c r="B2908" s="4"/>
      <c r="C2908" s="4"/>
    </row>
    <row r="2909" spans="1:3" ht="12.75" customHeight="1">
      <c r="A2909" s="4"/>
      <c r="B2909" s="4"/>
      <c r="C2909" s="4"/>
    </row>
    <row r="2910" spans="1:3" ht="12.75" customHeight="1">
      <c r="A2910" s="4"/>
      <c r="B2910" s="4"/>
      <c r="C2910" s="4"/>
    </row>
    <row r="2911" spans="1:3" ht="12.75" customHeight="1">
      <c r="A2911" s="4"/>
      <c r="B2911" s="4"/>
      <c r="C2911" s="4"/>
    </row>
    <row r="2912" spans="1:3" ht="12.75" customHeight="1">
      <c r="A2912" s="4"/>
      <c r="B2912" s="4"/>
      <c r="C2912" s="4"/>
    </row>
    <row r="2913" spans="1:3" ht="12.75" customHeight="1">
      <c r="A2913" s="4"/>
      <c r="B2913" s="4"/>
      <c r="C2913" s="4"/>
    </row>
    <row r="2914" spans="1:3" ht="12.75" customHeight="1">
      <c r="A2914" s="4"/>
      <c r="B2914" s="4"/>
      <c r="C2914" s="4"/>
    </row>
    <row r="2915" spans="1:3" ht="12.75" customHeight="1">
      <c r="A2915" s="4"/>
      <c r="B2915" s="4"/>
      <c r="C2915" s="4"/>
    </row>
    <row r="2916" spans="1:3" ht="12.75" customHeight="1">
      <c r="A2916" s="4"/>
      <c r="B2916" s="4"/>
      <c r="C2916" s="4"/>
    </row>
    <row r="2917" spans="1:3" ht="12.75" customHeight="1">
      <c r="A2917" s="4"/>
      <c r="B2917" s="4"/>
      <c r="C2917" s="4"/>
    </row>
    <row r="2918" spans="1:3" ht="12.75" customHeight="1">
      <c r="A2918" s="4"/>
      <c r="B2918" s="4"/>
      <c r="C2918" s="4"/>
    </row>
    <row r="2919" spans="1:3" ht="12.75" customHeight="1">
      <c r="A2919" s="4"/>
      <c r="B2919" s="4"/>
      <c r="C2919" s="4"/>
    </row>
    <row r="2920" spans="1:3" ht="12.75" customHeight="1">
      <c r="A2920" s="4"/>
      <c r="B2920" s="4"/>
      <c r="C2920" s="4"/>
    </row>
    <row r="2921" spans="1:3" ht="12.75" customHeight="1">
      <c r="A2921" s="4"/>
      <c r="B2921" s="4"/>
      <c r="C2921" s="4"/>
    </row>
    <row r="2922" spans="1:3" ht="12.75" customHeight="1">
      <c r="A2922" s="4"/>
      <c r="B2922" s="4"/>
      <c r="C2922" s="4"/>
    </row>
    <row r="2923" spans="1:3" ht="12.75" customHeight="1">
      <c r="A2923" s="4"/>
      <c r="B2923" s="4"/>
      <c r="C2923" s="4"/>
    </row>
    <row r="2924" spans="1:3" ht="12.75" customHeight="1">
      <c r="A2924" s="4"/>
      <c r="B2924" s="4"/>
      <c r="C2924" s="4"/>
    </row>
    <row r="2925" spans="1:3" ht="12.75" customHeight="1">
      <c r="A2925" s="4"/>
      <c r="B2925" s="4"/>
      <c r="C2925" s="4"/>
    </row>
    <row r="2926" spans="1:3" ht="12.75" customHeight="1">
      <c r="A2926" s="4"/>
      <c r="B2926" s="4"/>
      <c r="C2926" s="4"/>
    </row>
    <row r="2927" spans="1:3" ht="12.75" customHeight="1">
      <c r="A2927" s="4"/>
      <c r="B2927" s="4"/>
      <c r="C2927" s="4"/>
    </row>
    <row r="2928" spans="1:3" ht="12.75" customHeight="1">
      <c r="A2928" s="4"/>
      <c r="B2928" s="4"/>
      <c r="C2928" s="4"/>
    </row>
    <row r="2929" spans="1:3" ht="12.75" customHeight="1">
      <c r="A2929" s="4"/>
      <c r="B2929" s="4"/>
      <c r="C2929" s="4"/>
    </row>
    <row r="2930" spans="1:3" ht="12.75" customHeight="1">
      <c r="A2930" s="4"/>
      <c r="B2930" s="4"/>
      <c r="C2930" s="4"/>
    </row>
    <row r="2931" spans="1:3" ht="12.75" customHeight="1">
      <c r="A2931" s="4"/>
      <c r="B2931" s="4"/>
      <c r="C2931" s="4"/>
    </row>
    <row r="2932" spans="1:3" ht="12.75" customHeight="1">
      <c r="A2932" s="4"/>
      <c r="B2932" s="4"/>
      <c r="C2932" s="4"/>
    </row>
    <row r="2933" spans="1:3" ht="12.75" customHeight="1">
      <c r="A2933" s="4"/>
      <c r="B2933" s="4"/>
      <c r="C2933" s="4"/>
    </row>
    <row r="2934" spans="1:3" ht="12.75" customHeight="1">
      <c r="A2934" s="4"/>
      <c r="B2934" s="4"/>
      <c r="C2934" s="4"/>
    </row>
    <row r="2935" spans="1:3" ht="12.75" customHeight="1">
      <c r="A2935" s="4"/>
      <c r="B2935" s="4"/>
      <c r="C2935" s="4"/>
    </row>
    <row r="2936" spans="1:3" ht="12.75" customHeight="1">
      <c r="A2936" s="4"/>
      <c r="B2936" s="4"/>
      <c r="C2936" s="4"/>
    </row>
    <row r="2937" spans="1:3" ht="12.75" customHeight="1">
      <c r="A2937" s="4"/>
      <c r="B2937" s="4"/>
      <c r="C2937" s="4"/>
    </row>
    <row r="2938" spans="1:3" ht="12.75" customHeight="1">
      <c r="A2938" s="4"/>
      <c r="B2938" s="4"/>
      <c r="C2938" s="4"/>
    </row>
    <row r="2939" spans="1:3" ht="12.75" customHeight="1">
      <c r="A2939" s="4"/>
      <c r="B2939" s="4"/>
      <c r="C2939" s="4"/>
    </row>
    <row r="2940" spans="1:3" ht="12.75" customHeight="1">
      <c r="A2940" s="4"/>
      <c r="B2940" s="4"/>
      <c r="C2940" s="4"/>
    </row>
    <row r="2941" spans="1:3" ht="12.75" customHeight="1">
      <c r="A2941" s="4"/>
      <c r="B2941" s="4"/>
      <c r="C2941" s="4"/>
    </row>
    <row r="2942" spans="1:3" ht="12.75" customHeight="1">
      <c r="A2942" s="4"/>
      <c r="B2942" s="4"/>
      <c r="C2942" s="4"/>
    </row>
    <row r="2943" spans="1:3" ht="12.75" customHeight="1">
      <c r="A2943" s="4"/>
      <c r="B2943" s="4"/>
      <c r="C2943" s="4"/>
    </row>
    <row r="2944" spans="1:3" ht="12.75" customHeight="1">
      <c r="A2944" s="4"/>
      <c r="B2944" s="4"/>
      <c r="C2944" s="4"/>
    </row>
    <row r="2945" spans="1:3" ht="12.75" customHeight="1">
      <c r="A2945" s="4"/>
      <c r="B2945" s="4"/>
      <c r="C2945" s="4"/>
    </row>
    <row r="2946" spans="1:3" ht="12.75" customHeight="1">
      <c r="A2946" s="4"/>
      <c r="B2946" s="4"/>
      <c r="C2946" s="4"/>
    </row>
    <row r="2947" spans="1:3" ht="12.75" customHeight="1">
      <c r="A2947" s="4"/>
      <c r="B2947" s="4"/>
      <c r="C2947" s="4"/>
    </row>
    <row r="2948" spans="1:3" ht="12.75" customHeight="1">
      <c r="A2948" s="4"/>
      <c r="B2948" s="4"/>
      <c r="C2948" s="4"/>
    </row>
    <row r="2949" spans="1:3" ht="12.75" customHeight="1">
      <c r="A2949" s="4"/>
      <c r="B2949" s="4"/>
      <c r="C2949" s="4"/>
    </row>
    <row r="2950" spans="1:3" ht="12.75" customHeight="1">
      <c r="A2950" s="4"/>
      <c r="B2950" s="4"/>
      <c r="C2950" s="4"/>
    </row>
    <row r="2951" spans="1:3" ht="12.75" customHeight="1">
      <c r="A2951" s="4"/>
      <c r="B2951" s="4"/>
      <c r="C2951" s="4"/>
    </row>
    <row r="2952" spans="1:3" ht="12.75" customHeight="1">
      <c r="A2952" s="4"/>
      <c r="B2952" s="4"/>
      <c r="C2952" s="4"/>
    </row>
    <row r="2953" spans="1:3" ht="12.75" customHeight="1">
      <c r="A2953" s="4"/>
      <c r="B2953" s="4"/>
      <c r="C2953" s="4"/>
    </row>
    <row r="2954" spans="1:3" ht="12.75" customHeight="1">
      <c r="A2954" s="4"/>
      <c r="B2954" s="4"/>
      <c r="C2954" s="4"/>
    </row>
    <row r="2955" spans="1:3" ht="12.75" customHeight="1">
      <c r="A2955" s="4"/>
      <c r="B2955" s="4"/>
      <c r="C2955" s="4"/>
    </row>
    <row r="2956" spans="1:3" ht="12.75" customHeight="1">
      <c r="A2956" s="4"/>
      <c r="B2956" s="4"/>
      <c r="C2956" s="4"/>
    </row>
    <row r="2957" spans="1:3" ht="12.75" customHeight="1">
      <c r="A2957" s="4"/>
      <c r="B2957" s="4"/>
      <c r="C2957" s="4"/>
    </row>
    <row r="2958" spans="1:3" ht="12.75" customHeight="1">
      <c r="A2958" s="4"/>
      <c r="B2958" s="4"/>
      <c r="C2958" s="4"/>
    </row>
    <row r="2959" spans="1:3" ht="12.75" customHeight="1">
      <c r="A2959" s="4"/>
      <c r="B2959" s="4"/>
      <c r="C2959" s="4"/>
    </row>
    <row r="2960" spans="1:3" ht="12.75" customHeight="1">
      <c r="A2960" s="4"/>
      <c r="B2960" s="4"/>
      <c r="C2960" s="4"/>
    </row>
    <row r="2961" spans="1:3" ht="12.75" customHeight="1">
      <c r="A2961" s="4"/>
      <c r="B2961" s="4"/>
      <c r="C2961" s="4"/>
    </row>
    <row r="2962" spans="1:3" ht="12.75" customHeight="1">
      <c r="A2962" s="4"/>
      <c r="B2962" s="4"/>
      <c r="C2962" s="4"/>
    </row>
    <row r="2963" spans="1:3" ht="12.75" customHeight="1">
      <c r="A2963" s="4"/>
      <c r="B2963" s="4"/>
      <c r="C2963" s="4"/>
    </row>
    <row r="2964" spans="1:3" ht="12.75" customHeight="1">
      <c r="A2964" s="4"/>
      <c r="B2964" s="4"/>
      <c r="C2964" s="4"/>
    </row>
    <row r="2965" spans="1:3" ht="12.75" customHeight="1">
      <c r="A2965" s="4"/>
      <c r="B2965" s="4"/>
      <c r="C2965" s="4"/>
    </row>
    <row r="2966" spans="1:3" ht="12.75" customHeight="1">
      <c r="A2966" s="4"/>
      <c r="B2966" s="4"/>
      <c r="C2966" s="4"/>
    </row>
    <row r="2967" spans="1:3" ht="12.75" customHeight="1">
      <c r="A2967" s="4"/>
      <c r="B2967" s="4"/>
      <c r="C2967" s="4"/>
    </row>
    <row r="2968" spans="1:3" ht="12.75" customHeight="1">
      <c r="A2968" s="4"/>
      <c r="B2968" s="4"/>
      <c r="C2968" s="4"/>
    </row>
    <row r="2969" spans="1:3" ht="12.75" customHeight="1">
      <c r="A2969" s="4"/>
      <c r="B2969" s="4"/>
      <c r="C2969" s="4"/>
    </row>
    <row r="2970" spans="1:3" ht="12.75" customHeight="1">
      <c r="A2970" s="4"/>
      <c r="B2970" s="4"/>
      <c r="C2970" s="4"/>
    </row>
    <row r="2971" spans="1:3" ht="12.75" customHeight="1">
      <c r="A2971" s="4"/>
      <c r="B2971" s="4"/>
      <c r="C2971" s="4"/>
    </row>
    <row r="2972" spans="1:3" ht="12.75" customHeight="1">
      <c r="A2972" s="4"/>
      <c r="B2972" s="4"/>
      <c r="C2972" s="4"/>
    </row>
    <row r="2973" spans="1:3" ht="12.75" customHeight="1">
      <c r="A2973" s="4"/>
      <c r="B2973" s="4"/>
      <c r="C2973" s="4"/>
    </row>
    <row r="2974" spans="1:3" ht="12.75" customHeight="1">
      <c r="A2974" s="4"/>
      <c r="B2974" s="4"/>
      <c r="C2974" s="4"/>
    </row>
    <row r="2975" spans="1:3" ht="12.75" customHeight="1">
      <c r="A2975" s="4"/>
      <c r="B2975" s="4"/>
      <c r="C2975" s="4"/>
    </row>
    <row r="2976" spans="1:3" ht="12.75" customHeight="1">
      <c r="A2976" s="4"/>
      <c r="B2976" s="4"/>
      <c r="C2976" s="4"/>
    </row>
    <row r="2977" spans="1:3" ht="12.75" customHeight="1">
      <c r="A2977" s="4"/>
      <c r="B2977" s="4"/>
      <c r="C2977" s="4"/>
    </row>
    <row r="2978" spans="1:3" ht="12.75" customHeight="1">
      <c r="A2978" s="4"/>
      <c r="B2978" s="4"/>
      <c r="C2978" s="4"/>
    </row>
    <row r="2979" spans="1:3" ht="12.75" customHeight="1">
      <c r="A2979" s="4"/>
      <c r="B2979" s="4"/>
      <c r="C2979" s="4"/>
    </row>
    <row r="2980" spans="1:3" ht="12.75" customHeight="1">
      <c r="A2980" s="4"/>
      <c r="B2980" s="4"/>
      <c r="C2980" s="4"/>
    </row>
    <row r="2981" spans="1:3" ht="12.75" customHeight="1">
      <c r="A2981" s="4"/>
      <c r="B2981" s="4"/>
      <c r="C2981" s="4"/>
    </row>
    <row r="2982" spans="1:3" ht="12.75" customHeight="1">
      <c r="A2982" s="4"/>
      <c r="B2982" s="4"/>
      <c r="C2982" s="4"/>
    </row>
    <row r="2983" spans="1:3" ht="12.75" customHeight="1">
      <c r="A2983" s="4"/>
      <c r="B2983" s="4"/>
      <c r="C2983" s="4"/>
    </row>
    <row r="2984" spans="1:3" ht="12.75" customHeight="1">
      <c r="A2984" s="4"/>
      <c r="B2984" s="4"/>
      <c r="C2984" s="4"/>
    </row>
    <row r="2985" spans="1:3" ht="12.75" customHeight="1">
      <c r="A2985" s="4"/>
      <c r="B2985" s="4"/>
      <c r="C2985" s="4"/>
    </row>
    <row r="2986" spans="1:3" ht="12.75" customHeight="1">
      <c r="A2986" s="4"/>
      <c r="B2986" s="4"/>
      <c r="C2986" s="4"/>
    </row>
    <row r="2987" spans="1:3" ht="12.75" customHeight="1">
      <c r="A2987" s="4"/>
      <c r="B2987" s="4"/>
      <c r="C2987" s="4"/>
    </row>
    <row r="2988" spans="1:3" ht="12.75" customHeight="1">
      <c r="A2988" s="4"/>
      <c r="B2988" s="4"/>
      <c r="C2988" s="4"/>
    </row>
    <row r="2989" spans="1:3" ht="12.75" customHeight="1">
      <c r="A2989" s="4"/>
      <c r="B2989" s="4"/>
      <c r="C2989" s="4"/>
    </row>
    <row r="2990" spans="1:3" ht="12.75" customHeight="1">
      <c r="A2990" s="4"/>
      <c r="B2990" s="4"/>
      <c r="C2990" s="4"/>
    </row>
    <row r="2991" spans="1:3" ht="12.75" customHeight="1">
      <c r="A2991" s="4"/>
      <c r="B2991" s="4"/>
      <c r="C2991" s="4"/>
    </row>
    <row r="2992" spans="1:3" ht="12.75" customHeight="1">
      <c r="A2992" s="4"/>
      <c r="B2992" s="4"/>
      <c r="C2992" s="4"/>
    </row>
    <row r="2993" spans="1:3" ht="12.75" customHeight="1">
      <c r="A2993" s="4"/>
      <c r="B2993" s="4"/>
      <c r="C2993" s="4"/>
    </row>
    <row r="2994" spans="1:3" ht="12.75" customHeight="1">
      <c r="A2994" s="4"/>
      <c r="B2994" s="4"/>
      <c r="C2994" s="4"/>
    </row>
    <row r="2995" spans="1:3" ht="12.75" customHeight="1">
      <c r="A2995" s="4"/>
      <c r="B2995" s="4"/>
      <c r="C2995" s="4"/>
    </row>
    <row r="2996" spans="1:3" ht="12.75" customHeight="1">
      <c r="A2996" s="4"/>
      <c r="B2996" s="4"/>
      <c r="C2996" s="4"/>
    </row>
    <row r="2997" spans="1:3" ht="12.75" customHeight="1">
      <c r="A2997" s="4"/>
      <c r="B2997" s="4"/>
      <c r="C2997" s="4"/>
    </row>
    <row r="2998" spans="1:3" ht="12.75" customHeight="1">
      <c r="A2998" s="4"/>
      <c r="B2998" s="4"/>
      <c r="C2998" s="4"/>
    </row>
    <row r="2999" spans="1:3" ht="12.75" customHeight="1">
      <c r="A2999" s="4"/>
      <c r="B2999" s="4"/>
      <c r="C2999" s="4"/>
    </row>
    <row r="3000" spans="1:3" ht="12.75" customHeight="1">
      <c r="A3000" s="4"/>
      <c r="B3000" s="4"/>
      <c r="C3000" s="4"/>
    </row>
    <row r="3001" spans="1:3" ht="12.75" customHeight="1">
      <c r="A3001" s="4"/>
      <c r="B3001" s="4"/>
      <c r="C3001" s="4"/>
    </row>
    <row r="3002" spans="1:3" ht="12.75" customHeight="1">
      <c r="A3002" s="4"/>
      <c r="B3002" s="4"/>
      <c r="C3002" s="4"/>
    </row>
    <row r="3003" spans="1:3" ht="12.75" customHeight="1">
      <c r="A3003" s="4"/>
      <c r="B3003" s="4"/>
      <c r="C3003" s="4"/>
    </row>
    <row r="3004" spans="1:3" ht="12.75" customHeight="1">
      <c r="A3004" s="4"/>
      <c r="B3004" s="4"/>
      <c r="C3004" s="4"/>
    </row>
    <row r="3005" spans="1:3" ht="12.75" customHeight="1">
      <c r="A3005" s="4"/>
      <c r="B3005" s="4"/>
      <c r="C3005" s="4"/>
    </row>
    <row r="3006" spans="1:3" ht="12.75" customHeight="1">
      <c r="A3006" s="4"/>
      <c r="B3006" s="4"/>
      <c r="C3006" s="4"/>
    </row>
    <row r="3007" spans="1:3" ht="12.75" customHeight="1">
      <c r="A3007" s="4"/>
      <c r="B3007" s="4"/>
      <c r="C3007" s="4"/>
    </row>
    <row r="3008" spans="1:3" ht="12.75" customHeight="1">
      <c r="A3008" s="4"/>
      <c r="B3008" s="4"/>
      <c r="C3008" s="4"/>
    </row>
    <row r="3009" spans="1:3" ht="12.75" customHeight="1">
      <c r="A3009" s="4"/>
      <c r="B3009" s="4"/>
      <c r="C3009" s="4"/>
    </row>
    <row r="3010" spans="1:3" ht="12.75" customHeight="1">
      <c r="A3010" s="4"/>
      <c r="B3010" s="4"/>
      <c r="C3010" s="4"/>
    </row>
    <row r="3011" spans="1:3" ht="12.75" customHeight="1">
      <c r="A3011" s="4"/>
      <c r="B3011" s="4"/>
      <c r="C3011" s="4"/>
    </row>
    <row r="3012" spans="1:3" ht="12.75" customHeight="1">
      <c r="A3012" s="4"/>
      <c r="B3012" s="4"/>
      <c r="C3012" s="4"/>
    </row>
    <row r="3013" spans="1:3" ht="12.75" customHeight="1">
      <c r="A3013" s="4"/>
      <c r="B3013" s="4"/>
      <c r="C3013" s="4"/>
    </row>
    <row r="3014" spans="1:3" ht="12.75" customHeight="1">
      <c r="A3014" s="4"/>
      <c r="B3014" s="4"/>
      <c r="C3014" s="4"/>
    </row>
    <row r="3015" spans="1:3" ht="12.75" customHeight="1">
      <c r="A3015" s="4"/>
      <c r="B3015" s="4"/>
      <c r="C3015" s="4"/>
    </row>
    <row r="3016" spans="1:3" ht="12.75" customHeight="1">
      <c r="A3016" s="4"/>
      <c r="B3016" s="4"/>
      <c r="C3016" s="4"/>
    </row>
    <row r="3017" spans="1:3" ht="12.75" customHeight="1">
      <c r="A3017" s="4"/>
      <c r="B3017" s="4"/>
      <c r="C3017" s="4"/>
    </row>
    <row r="3018" spans="1:3" ht="12.75" customHeight="1">
      <c r="A3018" s="4"/>
      <c r="B3018" s="4"/>
      <c r="C3018" s="4"/>
    </row>
    <row r="3019" spans="1:3" ht="12.75" customHeight="1">
      <c r="A3019" s="4"/>
      <c r="B3019" s="4"/>
      <c r="C3019" s="4"/>
    </row>
    <row r="3020" spans="1:3" ht="12.75" customHeight="1">
      <c r="A3020" s="4"/>
      <c r="B3020" s="4"/>
      <c r="C3020" s="4"/>
    </row>
    <row r="3021" spans="1:3" ht="12.75" customHeight="1">
      <c r="A3021" s="4"/>
      <c r="B3021" s="4"/>
      <c r="C3021" s="4"/>
    </row>
    <row r="3022" spans="1:3" ht="12.75" customHeight="1">
      <c r="A3022" s="4"/>
      <c r="B3022" s="4"/>
      <c r="C3022" s="4"/>
    </row>
    <row r="3023" spans="1:3" ht="12.75" customHeight="1">
      <c r="A3023" s="4"/>
      <c r="B3023" s="4"/>
      <c r="C3023" s="4"/>
    </row>
    <row r="3024" spans="1:3" ht="12.75" customHeight="1">
      <c r="A3024" s="4"/>
      <c r="B3024" s="4"/>
      <c r="C3024" s="4"/>
    </row>
    <row r="3025" spans="1:3" ht="12.75" customHeight="1">
      <c r="A3025" s="4"/>
      <c r="B3025" s="4"/>
      <c r="C3025" s="4"/>
    </row>
    <row r="3026" spans="1:3" ht="12.75" customHeight="1">
      <c r="A3026" s="4"/>
      <c r="B3026" s="4"/>
      <c r="C3026" s="4"/>
    </row>
    <row r="3027" spans="1:3" ht="12.75" customHeight="1">
      <c r="A3027" s="4"/>
      <c r="B3027" s="4"/>
      <c r="C3027" s="4"/>
    </row>
    <row r="3028" spans="1:3" ht="12.75" customHeight="1">
      <c r="A3028" s="4"/>
      <c r="B3028" s="4"/>
      <c r="C3028" s="4"/>
    </row>
    <row r="3029" spans="1:3" ht="12.75" customHeight="1">
      <c r="A3029" s="4"/>
      <c r="B3029" s="4"/>
      <c r="C3029" s="4"/>
    </row>
    <row r="3030" spans="1:3" ht="12.75" customHeight="1">
      <c r="A3030" s="4"/>
      <c r="B3030" s="4"/>
      <c r="C3030" s="4"/>
    </row>
    <row r="3031" spans="1:3" ht="12.75" customHeight="1">
      <c r="A3031" s="4"/>
      <c r="B3031" s="4"/>
      <c r="C3031" s="4"/>
    </row>
    <row r="3032" spans="1:3" ht="12.75" customHeight="1">
      <c r="A3032" s="4"/>
      <c r="B3032" s="4"/>
      <c r="C3032" s="4"/>
    </row>
    <row r="3033" spans="1:3" ht="12.75" customHeight="1">
      <c r="A3033" s="4"/>
      <c r="B3033" s="4"/>
      <c r="C3033" s="4"/>
    </row>
    <row r="3034" spans="1:3" ht="12.75" customHeight="1">
      <c r="A3034" s="4"/>
      <c r="B3034" s="4"/>
      <c r="C3034" s="4"/>
    </row>
    <row r="3035" spans="1:3" ht="12.75" customHeight="1">
      <c r="A3035" s="4"/>
      <c r="B3035" s="4"/>
      <c r="C3035" s="4"/>
    </row>
    <row r="3036" spans="1:3" ht="12.75" customHeight="1">
      <c r="A3036" s="4"/>
      <c r="B3036" s="4"/>
      <c r="C3036" s="4"/>
    </row>
    <row r="3037" spans="1:3" ht="12.75" customHeight="1">
      <c r="A3037" s="4"/>
      <c r="B3037" s="4"/>
      <c r="C3037" s="4"/>
    </row>
    <row r="3038" spans="1:3" ht="12.75" customHeight="1">
      <c r="A3038" s="4"/>
      <c r="B3038" s="4"/>
      <c r="C3038" s="4"/>
    </row>
    <row r="3039" spans="1:3" ht="12.75" customHeight="1">
      <c r="A3039" s="4"/>
      <c r="B3039" s="4"/>
      <c r="C3039" s="4"/>
    </row>
    <row r="3040" spans="1:3" ht="12.75" customHeight="1">
      <c r="A3040" s="4"/>
      <c r="B3040" s="4"/>
      <c r="C3040" s="4"/>
    </row>
    <row r="3041" spans="1:3" ht="12.75" customHeight="1">
      <c r="A3041" s="4"/>
      <c r="B3041" s="4"/>
      <c r="C3041" s="4"/>
    </row>
    <row r="3042" spans="1:3" ht="12.75" customHeight="1">
      <c r="A3042" s="4"/>
      <c r="B3042" s="4"/>
      <c r="C3042" s="4"/>
    </row>
    <row r="3043" spans="1:3" ht="12.75" customHeight="1">
      <c r="A3043" s="4"/>
      <c r="B3043" s="4"/>
      <c r="C3043" s="4"/>
    </row>
    <row r="3044" spans="1:3" ht="12.75" customHeight="1">
      <c r="A3044" s="4"/>
      <c r="B3044" s="4"/>
      <c r="C3044" s="4"/>
    </row>
    <row r="3045" spans="1:3" ht="12.75" customHeight="1">
      <c r="A3045" s="4"/>
      <c r="B3045" s="4"/>
      <c r="C3045" s="4"/>
    </row>
    <row r="3046" spans="1:3" ht="12.75" customHeight="1">
      <c r="A3046" s="4"/>
      <c r="B3046" s="4"/>
      <c r="C3046" s="4"/>
    </row>
    <row r="3047" spans="1:3" ht="12.75" customHeight="1">
      <c r="A3047" s="4"/>
      <c r="B3047" s="4"/>
      <c r="C3047" s="4"/>
    </row>
    <row r="3048" spans="1:3" ht="12.75" customHeight="1">
      <c r="A3048" s="4"/>
      <c r="B3048" s="4"/>
      <c r="C3048" s="4"/>
    </row>
    <row r="3049" spans="1:3" ht="12.75" customHeight="1">
      <c r="A3049" s="4"/>
      <c r="B3049" s="4"/>
      <c r="C3049" s="4"/>
    </row>
    <row r="3050" spans="1:3" ht="12.75" customHeight="1">
      <c r="A3050" s="4"/>
      <c r="B3050" s="4"/>
      <c r="C3050" s="4"/>
    </row>
    <row r="3051" spans="1:3" ht="12.75" customHeight="1">
      <c r="A3051" s="4"/>
      <c r="B3051" s="4"/>
      <c r="C3051" s="4"/>
    </row>
    <row r="3052" spans="1:3" ht="12.75" customHeight="1">
      <c r="A3052" s="4"/>
      <c r="B3052" s="4"/>
      <c r="C3052" s="4"/>
    </row>
    <row r="3053" spans="1:3" ht="12.75" customHeight="1">
      <c r="A3053" s="4"/>
      <c r="B3053" s="4"/>
      <c r="C3053" s="4"/>
    </row>
    <row r="3054" spans="1:3" ht="12.75" customHeight="1">
      <c r="A3054" s="4"/>
      <c r="B3054" s="4"/>
      <c r="C3054" s="4"/>
    </row>
    <row r="3055" spans="1:3" ht="12.75" customHeight="1">
      <c r="A3055" s="4"/>
      <c r="B3055" s="4"/>
      <c r="C3055" s="4"/>
    </row>
    <row r="3056" spans="1:3" ht="12.75" customHeight="1">
      <c r="A3056" s="4"/>
      <c r="B3056" s="4"/>
      <c r="C3056" s="4"/>
    </row>
    <row r="3057" spans="1:3" ht="12.75" customHeight="1">
      <c r="A3057" s="4"/>
      <c r="B3057" s="4"/>
      <c r="C3057" s="4"/>
    </row>
    <row r="3058" spans="1:3" ht="12.75" customHeight="1">
      <c r="A3058" s="4"/>
      <c r="B3058" s="4"/>
      <c r="C3058" s="4"/>
    </row>
    <row r="3059" spans="1:3" ht="12.75" customHeight="1">
      <c r="A3059" s="4"/>
      <c r="B3059" s="4"/>
      <c r="C3059" s="4"/>
    </row>
    <row r="3060" spans="1:3" ht="12.75" customHeight="1">
      <c r="A3060" s="4"/>
      <c r="B3060" s="4"/>
      <c r="C3060" s="4"/>
    </row>
    <row r="3061" spans="1:3" ht="12.75" customHeight="1">
      <c r="A3061" s="4"/>
      <c r="B3061" s="4"/>
      <c r="C3061" s="4"/>
    </row>
    <row r="3062" spans="1:3" ht="12.75" customHeight="1">
      <c r="A3062" s="4"/>
      <c r="B3062" s="4"/>
      <c r="C3062" s="4"/>
    </row>
    <row r="3063" spans="1:3" ht="12.75" customHeight="1">
      <c r="A3063" s="4"/>
      <c r="B3063" s="4"/>
      <c r="C3063" s="4"/>
    </row>
    <row r="3064" spans="1:3" ht="12.75" customHeight="1">
      <c r="A3064" s="4"/>
      <c r="B3064" s="4"/>
      <c r="C3064" s="4"/>
    </row>
    <row r="3065" spans="1:3" ht="12.75" customHeight="1">
      <c r="A3065" s="4"/>
      <c r="B3065" s="4"/>
      <c r="C3065" s="4"/>
    </row>
    <row r="3066" spans="1:3" ht="12.75" customHeight="1">
      <c r="A3066" s="4"/>
      <c r="B3066" s="4"/>
      <c r="C3066" s="4"/>
    </row>
    <row r="3067" spans="1:3" ht="12.75" customHeight="1">
      <c r="A3067" s="4"/>
      <c r="B3067" s="4"/>
      <c r="C3067" s="4"/>
    </row>
    <row r="3068" spans="1:3" ht="12.75" customHeight="1">
      <c r="A3068" s="4"/>
      <c r="B3068" s="4"/>
      <c r="C3068" s="4"/>
    </row>
    <row r="3069" spans="1:3" ht="12.75" customHeight="1">
      <c r="A3069" s="4"/>
      <c r="B3069" s="4"/>
      <c r="C3069" s="4"/>
    </row>
    <row r="3070" spans="1:3" ht="12.75" customHeight="1">
      <c r="A3070" s="4"/>
      <c r="B3070" s="4"/>
      <c r="C3070" s="4"/>
    </row>
    <row r="3071" spans="1:3" ht="12.75" customHeight="1">
      <c r="A3071" s="4"/>
      <c r="B3071" s="4"/>
      <c r="C3071" s="4"/>
    </row>
    <row r="3072" spans="1:3" ht="12.75" customHeight="1">
      <c r="A3072" s="4"/>
      <c r="B3072" s="4"/>
      <c r="C3072" s="4"/>
    </row>
    <row r="3073" spans="1:3" ht="12.75" customHeight="1">
      <c r="A3073" s="4"/>
      <c r="B3073" s="4"/>
      <c r="C3073" s="4"/>
    </row>
    <row r="3074" spans="1:3" ht="12.75" customHeight="1">
      <c r="A3074" s="4"/>
      <c r="B3074" s="4"/>
      <c r="C3074" s="4"/>
    </row>
    <row r="3075" spans="1:3" ht="12.75" customHeight="1">
      <c r="A3075" s="4"/>
      <c r="B3075" s="4"/>
      <c r="C3075" s="4"/>
    </row>
    <row r="3076" spans="1:3" ht="12.75" customHeight="1">
      <c r="A3076" s="4"/>
      <c r="B3076" s="4"/>
      <c r="C3076" s="4"/>
    </row>
    <row r="3077" spans="1:3" ht="12.75" customHeight="1">
      <c r="A3077" s="4"/>
      <c r="B3077" s="4"/>
      <c r="C3077" s="4"/>
    </row>
    <row r="3078" spans="1:3" ht="12.75" customHeight="1">
      <c r="A3078" s="4"/>
      <c r="B3078" s="4"/>
      <c r="C3078" s="4"/>
    </row>
    <row r="3079" spans="1:3" ht="12.75" customHeight="1">
      <c r="A3079" s="4"/>
      <c r="B3079" s="4"/>
      <c r="C3079" s="4"/>
    </row>
    <row r="3080" spans="1:3" ht="12.75" customHeight="1">
      <c r="A3080" s="4"/>
      <c r="B3080" s="4"/>
      <c r="C3080" s="4"/>
    </row>
    <row r="3081" spans="1:3" ht="12.75" customHeight="1">
      <c r="A3081" s="4"/>
      <c r="B3081" s="4"/>
      <c r="C3081" s="4"/>
    </row>
    <row r="3082" spans="1:3" ht="12.75" customHeight="1">
      <c r="A3082" s="4"/>
      <c r="B3082" s="4"/>
      <c r="C3082" s="4"/>
    </row>
    <row r="3083" spans="1:3" ht="12.75" customHeight="1">
      <c r="A3083" s="4"/>
      <c r="B3083" s="4"/>
      <c r="C3083" s="4"/>
    </row>
    <row r="3084" spans="1:3" ht="12.75" customHeight="1">
      <c r="A3084" s="4"/>
      <c r="B3084" s="4"/>
      <c r="C3084" s="4"/>
    </row>
    <row r="3085" spans="1:3" ht="12.75" customHeight="1">
      <c r="A3085" s="4"/>
      <c r="B3085" s="4"/>
      <c r="C3085" s="4"/>
    </row>
    <row r="3086" spans="1:3" ht="12.75" customHeight="1">
      <c r="A3086" s="4"/>
      <c r="B3086" s="4"/>
      <c r="C3086" s="4"/>
    </row>
    <row r="3087" spans="1:3" ht="12.75" customHeight="1">
      <c r="A3087" s="4"/>
      <c r="B3087" s="4"/>
      <c r="C3087" s="4"/>
    </row>
    <row r="3088" spans="1:3" ht="12.75" customHeight="1">
      <c r="A3088" s="4"/>
      <c r="B3088" s="4"/>
      <c r="C3088" s="4"/>
    </row>
    <row r="3089" spans="1:3" ht="12.75" customHeight="1">
      <c r="A3089" s="4"/>
      <c r="B3089" s="4"/>
      <c r="C3089" s="4"/>
    </row>
    <row r="3090" spans="1:3" ht="12.75" customHeight="1">
      <c r="A3090" s="4"/>
      <c r="B3090" s="4"/>
      <c r="C3090" s="4"/>
    </row>
    <row r="3091" spans="1:3" ht="12.75" customHeight="1">
      <c r="A3091" s="4"/>
      <c r="B3091" s="4"/>
      <c r="C3091" s="4"/>
    </row>
    <row r="3092" spans="1:3" ht="12.75" customHeight="1">
      <c r="A3092" s="4"/>
      <c r="B3092" s="4"/>
      <c r="C3092" s="4"/>
    </row>
    <row r="3093" spans="1:3" ht="12.75" customHeight="1">
      <c r="A3093" s="4"/>
      <c r="B3093" s="4"/>
      <c r="C3093" s="4"/>
    </row>
    <row r="3094" spans="1:3" ht="12.75" customHeight="1">
      <c r="A3094" s="4"/>
      <c r="B3094" s="4"/>
      <c r="C3094" s="4"/>
    </row>
    <row r="3095" spans="1:3" ht="12.75" customHeight="1">
      <c r="A3095" s="4"/>
      <c r="B3095" s="4"/>
      <c r="C3095" s="4"/>
    </row>
    <row r="3096" spans="1:3" ht="12.75" customHeight="1">
      <c r="A3096" s="4"/>
      <c r="B3096" s="4"/>
      <c r="C3096" s="4"/>
    </row>
    <row r="3097" spans="1:3" ht="12.75" customHeight="1">
      <c r="A3097" s="4"/>
      <c r="B3097" s="4"/>
      <c r="C3097" s="4"/>
    </row>
    <row r="3098" spans="1:3" ht="12.75" customHeight="1">
      <c r="A3098" s="4"/>
      <c r="B3098" s="4"/>
      <c r="C3098" s="4"/>
    </row>
    <row r="3099" spans="1:3" ht="12.75" customHeight="1">
      <c r="A3099" s="4"/>
      <c r="B3099" s="4"/>
      <c r="C3099" s="4"/>
    </row>
    <row r="3100" spans="1:3" ht="12.75" customHeight="1">
      <c r="A3100" s="4"/>
      <c r="B3100" s="4"/>
      <c r="C3100" s="4"/>
    </row>
    <row r="3101" spans="1:3" ht="12.75" customHeight="1">
      <c r="A3101" s="4"/>
      <c r="B3101" s="4"/>
      <c r="C3101" s="4"/>
    </row>
    <row r="3102" spans="1:3" ht="12.75" customHeight="1">
      <c r="A3102" s="4"/>
      <c r="B3102" s="4"/>
      <c r="C3102" s="4"/>
    </row>
    <row r="3103" spans="1:3" ht="12.75" customHeight="1">
      <c r="A3103" s="4"/>
      <c r="B3103" s="4"/>
      <c r="C3103" s="4"/>
    </row>
    <row r="3104" spans="1:3" ht="12.75" customHeight="1">
      <c r="A3104" s="4"/>
      <c r="B3104" s="4"/>
      <c r="C3104" s="4"/>
    </row>
    <row r="3105" spans="1:3" ht="12.75" customHeight="1">
      <c r="A3105" s="4"/>
      <c r="B3105" s="4"/>
      <c r="C3105" s="4"/>
    </row>
    <row r="3106" spans="1:3" ht="12.75" customHeight="1">
      <c r="A3106" s="4"/>
      <c r="B3106" s="4"/>
      <c r="C3106" s="4"/>
    </row>
    <row r="3107" spans="1:3" ht="12.75" customHeight="1">
      <c r="A3107" s="4"/>
      <c r="B3107" s="4"/>
      <c r="C3107" s="4"/>
    </row>
    <row r="3108" spans="1:3" ht="12.75" customHeight="1">
      <c r="A3108" s="4"/>
      <c r="B3108" s="4"/>
      <c r="C3108" s="4"/>
    </row>
    <row r="3109" spans="1:3" ht="12.75" customHeight="1">
      <c r="A3109" s="4"/>
      <c r="B3109" s="4"/>
      <c r="C3109" s="4"/>
    </row>
    <row r="3110" spans="1:3" ht="12.75" customHeight="1">
      <c r="A3110" s="4"/>
      <c r="B3110" s="4"/>
      <c r="C3110" s="4"/>
    </row>
    <row r="3111" spans="1:3" ht="12.75" customHeight="1">
      <c r="A3111" s="4"/>
      <c r="B3111" s="4"/>
      <c r="C3111" s="4"/>
    </row>
    <row r="3112" spans="1:3" ht="12.75" customHeight="1">
      <c r="A3112" s="4"/>
      <c r="B3112" s="4"/>
      <c r="C3112" s="4"/>
    </row>
    <row r="3113" spans="1:3" ht="12.75" customHeight="1">
      <c r="A3113" s="4"/>
      <c r="B3113" s="4"/>
      <c r="C3113" s="4"/>
    </row>
    <row r="3114" spans="1:3" ht="12.75" customHeight="1">
      <c r="A3114" s="4"/>
      <c r="B3114" s="4"/>
      <c r="C3114" s="4"/>
    </row>
    <row r="3115" spans="1:3" ht="12.75" customHeight="1">
      <c r="A3115" s="4"/>
      <c r="B3115" s="4"/>
      <c r="C3115" s="4"/>
    </row>
    <row r="3116" spans="1:3" ht="12.75" customHeight="1">
      <c r="A3116" s="4"/>
      <c r="B3116" s="4"/>
      <c r="C3116" s="4"/>
    </row>
    <row r="3117" spans="1:3" ht="12.75" customHeight="1">
      <c r="A3117" s="4"/>
      <c r="B3117" s="4"/>
      <c r="C3117" s="4"/>
    </row>
    <row r="3118" spans="1:3" ht="12.75" customHeight="1">
      <c r="A3118" s="4"/>
      <c r="B3118" s="4"/>
      <c r="C3118" s="4"/>
    </row>
    <row r="3119" spans="1:3" ht="12.75" customHeight="1">
      <c r="A3119" s="4"/>
      <c r="B3119" s="4"/>
      <c r="C3119" s="4"/>
    </row>
    <row r="3120" spans="1:3" ht="12.75" customHeight="1">
      <c r="A3120" s="4"/>
      <c r="B3120" s="4"/>
      <c r="C3120" s="4"/>
    </row>
    <row r="3121" spans="1:3" ht="12.75" customHeight="1">
      <c r="A3121" s="4"/>
      <c r="B3121" s="4"/>
      <c r="C3121" s="4"/>
    </row>
    <row r="3122" spans="1:3" ht="12.75" customHeight="1">
      <c r="A3122" s="4"/>
      <c r="B3122" s="4"/>
      <c r="C3122" s="4"/>
    </row>
    <row r="3123" spans="1:3" ht="12.75" customHeight="1">
      <c r="A3123" s="4"/>
      <c r="B3123" s="4"/>
      <c r="C3123" s="4"/>
    </row>
    <row r="3124" spans="1:3" ht="12.75" customHeight="1">
      <c r="A3124" s="4"/>
      <c r="B3124" s="4"/>
      <c r="C3124" s="4"/>
    </row>
    <row r="3125" spans="1:3" ht="12.75" customHeight="1">
      <c r="A3125" s="4"/>
      <c r="B3125" s="4"/>
      <c r="C3125" s="4"/>
    </row>
    <row r="3126" spans="1:3" ht="12.75" customHeight="1">
      <c r="A3126" s="4"/>
      <c r="B3126" s="4"/>
      <c r="C3126" s="4"/>
    </row>
    <row r="3127" spans="1:3" ht="12.75" customHeight="1">
      <c r="A3127" s="4"/>
      <c r="B3127" s="4"/>
      <c r="C3127" s="4"/>
    </row>
    <row r="3128" spans="1:3" ht="12.75" customHeight="1">
      <c r="A3128" s="4"/>
      <c r="B3128" s="4"/>
      <c r="C3128" s="4"/>
    </row>
    <row r="3129" spans="1:3" ht="12.75" customHeight="1">
      <c r="A3129" s="4"/>
      <c r="B3129" s="4"/>
      <c r="C3129" s="4"/>
    </row>
    <row r="3130" spans="1:3" ht="12.75" customHeight="1">
      <c r="A3130" s="4"/>
      <c r="B3130" s="4"/>
      <c r="C3130" s="4"/>
    </row>
    <row r="3131" spans="1:3" ht="12.75" customHeight="1">
      <c r="A3131" s="4"/>
      <c r="B3131" s="4"/>
      <c r="C3131" s="4"/>
    </row>
    <row r="3132" spans="1:3" ht="12.75" customHeight="1">
      <c r="A3132" s="4"/>
      <c r="B3132" s="4"/>
      <c r="C3132" s="4"/>
    </row>
    <row r="3133" spans="1:3" ht="12.75" customHeight="1">
      <c r="A3133" s="4"/>
      <c r="B3133" s="4"/>
      <c r="C3133" s="4"/>
    </row>
    <row r="3134" spans="1:3" ht="12.75" customHeight="1">
      <c r="A3134" s="4"/>
      <c r="B3134" s="4"/>
      <c r="C3134" s="4"/>
    </row>
    <row r="3135" spans="1:3" ht="12.75" customHeight="1">
      <c r="A3135" s="4"/>
      <c r="B3135" s="4"/>
      <c r="C3135" s="4"/>
    </row>
    <row r="3136" spans="1:3" ht="12.75" customHeight="1">
      <c r="A3136" s="4"/>
      <c r="B3136" s="4"/>
      <c r="C3136" s="4"/>
    </row>
    <row r="3137" spans="1:3" ht="12.75" customHeight="1">
      <c r="A3137" s="4"/>
      <c r="B3137" s="4"/>
      <c r="C3137" s="4"/>
    </row>
    <row r="3138" spans="1:3" ht="12.75" customHeight="1">
      <c r="A3138" s="4"/>
      <c r="B3138" s="4"/>
      <c r="C3138" s="4"/>
    </row>
    <row r="3139" spans="1:3" ht="12.75" customHeight="1">
      <c r="A3139" s="4"/>
      <c r="B3139" s="4"/>
      <c r="C3139" s="4"/>
    </row>
    <row r="3140" spans="1:3" ht="12.75" customHeight="1">
      <c r="A3140" s="4"/>
      <c r="B3140" s="4"/>
      <c r="C3140" s="4"/>
    </row>
    <row r="3141" spans="1:3" ht="12.75" customHeight="1">
      <c r="A3141" s="4"/>
      <c r="B3141" s="4"/>
      <c r="C3141" s="4"/>
    </row>
    <row r="3142" spans="1:3" ht="12.75" customHeight="1">
      <c r="A3142" s="4"/>
      <c r="B3142" s="4"/>
      <c r="C3142" s="4"/>
    </row>
    <row r="3143" spans="1:3" ht="12.75" customHeight="1">
      <c r="A3143" s="4"/>
      <c r="B3143" s="4"/>
      <c r="C3143" s="4"/>
    </row>
    <row r="3144" spans="1:3" ht="12.75" customHeight="1">
      <c r="A3144" s="4"/>
      <c r="B3144" s="4"/>
      <c r="C3144" s="4"/>
    </row>
    <row r="3145" spans="1:3" ht="12.75" customHeight="1">
      <c r="A3145" s="4"/>
      <c r="B3145" s="4"/>
      <c r="C3145" s="4"/>
    </row>
    <row r="3146" spans="1:3" ht="12.75" customHeight="1">
      <c r="A3146" s="4"/>
      <c r="B3146" s="4"/>
      <c r="C3146" s="4"/>
    </row>
    <row r="3147" spans="1:3" ht="12.75" customHeight="1">
      <c r="A3147" s="4"/>
      <c r="B3147" s="4"/>
      <c r="C3147" s="4"/>
    </row>
    <row r="3148" spans="1:3" ht="12.75" customHeight="1">
      <c r="A3148" s="4"/>
      <c r="B3148" s="4"/>
      <c r="C3148" s="4"/>
    </row>
    <row r="3149" spans="1:3" ht="12.75" customHeight="1">
      <c r="A3149" s="4"/>
      <c r="B3149" s="4"/>
      <c r="C3149" s="4"/>
    </row>
    <row r="3150" spans="1:3" ht="12.75" customHeight="1">
      <c r="A3150" s="4"/>
      <c r="B3150" s="4"/>
      <c r="C3150" s="4"/>
    </row>
    <row r="3151" spans="1:3" ht="12.75" customHeight="1">
      <c r="A3151" s="4"/>
      <c r="B3151" s="4"/>
      <c r="C3151" s="4"/>
    </row>
    <row r="3152" spans="1:3" ht="12.75" customHeight="1">
      <c r="A3152" s="4"/>
      <c r="B3152" s="4"/>
      <c r="C3152" s="4"/>
    </row>
    <row r="3153" spans="1:3" ht="12.75" customHeight="1">
      <c r="A3153" s="4"/>
      <c r="B3153" s="4"/>
      <c r="C3153" s="4"/>
    </row>
    <row r="3154" spans="1:3" ht="12.75" customHeight="1">
      <c r="A3154" s="4"/>
      <c r="B3154" s="4"/>
      <c r="C3154" s="4"/>
    </row>
    <row r="3155" spans="1:3" ht="12.75" customHeight="1">
      <c r="A3155" s="4"/>
      <c r="B3155" s="4"/>
      <c r="C3155" s="4"/>
    </row>
    <row r="3156" spans="1:3" ht="12.75" customHeight="1">
      <c r="A3156" s="4"/>
      <c r="B3156" s="4"/>
      <c r="C3156" s="4"/>
    </row>
    <row r="3157" spans="1:3" ht="12.75" customHeight="1">
      <c r="A3157" s="4"/>
      <c r="B3157" s="4"/>
      <c r="C3157" s="4"/>
    </row>
    <row r="3158" spans="1:3" ht="12.75" customHeight="1">
      <c r="A3158" s="4"/>
      <c r="B3158" s="4"/>
      <c r="C3158" s="4"/>
    </row>
    <row r="3159" spans="1:3" ht="12.75" customHeight="1">
      <c r="A3159" s="4"/>
      <c r="B3159" s="4"/>
      <c r="C3159" s="4"/>
    </row>
    <row r="3160" spans="1:3" ht="12.75" customHeight="1">
      <c r="A3160" s="4"/>
      <c r="B3160" s="4"/>
      <c r="C3160" s="4"/>
    </row>
    <row r="3161" spans="1:3" ht="12.75" customHeight="1">
      <c r="A3161" s="4"/>
      <c r="B3161" s="4"/>
      <c r="C3161" s="4"/>
    </row>
    <row r="3162" spans="1:3" ht="12.75" customHeight="1">
      <c r="A3162" s="4"/>
      <c r="B3162" s="4"/>
      <c r="C3162" s="4"/>
    </row>
    <row r="3163" spans="1:3" ht="12.75" customHeight="1">
      <c r="A3163" s="4"/>
      <c r="B3163" s="4"/>
      <c r="C3163" s="4"/>
    </row>
    <row r="3164" spans="1:3" ht="12.75" customHeight="1">
      <c r="A3164" s="4"/>
      <c r="B3164" s="4"/>
      <c r="C3164" s="4"/>
    </row>
    <row r="3165" spans="1:3" ht="12.75" customHeight="1">
      <c r="A3165" s="4"/>
      <c r="B3165" s="4"/>
      <c r="C3165" s="4"/>
    </row>
    <row r="3166" spans="1:3" ht="12.75" customHeight="1">
      <c r="A3166" s="4"/>
      <c r="B3166" s="4"/>
      <c r="C3166" s="4"/>
    </row>
    <row r="3167" spans="1:3" ht="12.75" customHeight="1">
      <c r="A3167" s="4"/>
      <c r="B3167" s="4"/>
      <c r="C3167" s="4"/>
    </row>
    <row r="3168" spans="1:3" ht="12.75" customHeight="1">
      <c r="A3168" s="4"/>
      <c r="B3168" s="4"/>
      <c r="C3168" s="4"/>
    </row>
    <row r="3169" spans="1:3" ht="12.75" customHeight="1">
      <c r="A3169" s="4"/>
      <c r="B3169" s="4"/>
      <c r="C3169" s="4"/>
    </row>
    <row r="3170" spans="1:3" ht="12.75" customHeight="1">
      <c r="A3170" s="4"/>
      <c r="B3170" s="4"/>
      <c r="C3170" s="4"/>
    </row>
    <row r="3171" spans="1:3" ht="12.75" customHeight="1">
      <c r="A3171" s="4"/>
      <c r="B3171" s="4"/>
      <c r="C3171" s="4"/>
    </row>
    <row r="3172" spans="1:3" ht="12.75" customHeight="1">
      <c r="A3172" s="4"/>
      <c r="B3172" s="4"/>
      <c r="C3172" s="4"/>
    </row>
    <row r="3173" spans="1:3" ht="12.75" customHeight="1">
      <c r="A3173" s="4"/>
      <c r="B3173" s="4"/>
      <c r="C3173" s="4"/>
    </row>
    <row r="3174" spans="1:3" ht="12.75" customHeight="1">
      <c r="A3174" s="4"/>
      <c r="B3174" s="4"/>
      <c r="C3174" s="4"/>
    </row>
    <row r="3175" spans="1:3" ht="12.75" customHeight="1">
      <c r="A3175" s="4"/>
      <c r="B3175" s="4"/>
      <c r="C3175" s="4"/>
    </row>
    <row r="3176" spans="1:3" ht="12.75" customHeight="1">
      <c r="A3176" s="4"/>
      <c r="B3176" s="4"/>
      <c r="C3176" s="4"/>
    </row>
    <row r="3177" spans="1:3" ht="12.75" customHeight="1">
      <c r="A3177" s="4"/>
      <c r="B3177" s="4"/>
      <c r="C3177" s="4"/>
    </row>
    <row r="3178" spans="1:3" ht="12.75" customHeight="1">
      <c r="A3178" s="4"/>
      <c r="B3178" s="4"/>
      <c r="C3178" s="4"/>
    </row>
    <row r="3179" spans="1:3" ht="12.75" customHeight="1">
      <c r="A3179" s="4"/>
      <c r="B3179" s="4"/>
      <c r="C3179" s="4"/>
    </row>
    <row r="3180" spans="1:3" ht="12.75" customHeight="1">
      <c r="A3180" s="4"/>
      <c r="B3180" s="4"/>
      <c r="C3180" s="4"/>
    </row>
    <row r="3181" spans="1:3" ht="12.75" customHeight="1">
      <c r="A3181" s="4"/>
      <c r="B3181" s="4"/>
      <c r="C3181" s="4"/>
    </row>
    <row r="3182" spans="1:3" ht="12.75" customHeight="1">
      <c r="A3182" s="4"/>
      <c r="B3182" s="4"/>
      <c r="C3182" s="4"/>
    </row>
    <row r="3183" spans="1:3" ht="12.75" customHeight="1">
      <c r="A3183" s="4"/>
      <c r="B3183" s="4"/>
      <c r="C3183" s="4"/>
    </row>
    <row r="3184" spans="1:3" ht="12.75" customHeight="1">
      <c r="A3184" s="4"/>
      <c r="B3184" s="4"/>
      <c r="C3184" s="4"/>
    </row>
    <row r="3185" spans="1:3" ht="12.75" customHeight="1">
      <c r="A3185" s="4"/>
      <c r="B3185" s="4"/>
      <c r="C3185" s="4"/>
    </row>
    <row r="3186" spans="1:3" ht="12.75" customHeight="1">
      <c r="A3186" s="4"/>
      <c r="B3186" s="4"/>
      <c r="C3186" s="4"/>
    </row>
    <row r="3187" spans="1:3" ht="12.75" customHeight="1">
      <c r="A3187" s="4"/>
      <c r="B3187" s="4"/>
      <c r="C3187" s="4"/>
    </row>
    <row r="3188" spans="1:3" ht="12.75" customHeight="1">
      <c r="A3188" s="4"/>
      <c r="B3188" s="4"/>
      <c r="C3188" s="4"/>
    </row>
    <row r="3189" spans="1:3" ht="12.75" customHeight="1">
      <c r="A3189" s="4"/>
      <c r="B3189" s="4"/>
      <c r="C3189" s="4"/>
    </row>
    <row r="3190" spans="1:3" ht="12.75" customHeight="1">
      <c r="A3190" s="4"/>
      <c r="B3190" s="4"/>
      <c r="C3190" s="4"/>
    </row>
    <row r="3191" spans="1:3" ht="12.75" customHeight="1">
      <c r="A3191" s="4"/>
      <c r="B3191" s="4"/>
      <c r="C3191" s="4"/>
    </row>
    <row r="3192" spans="1:3" ht="12.75" customHeight="1">
      <c r="A3192" s="4"/>
      <c r="B3192" s="4"/>
      <c r="C3192" s="4"/>
    </row>
    <row r="3193" spans="1:3" ht="12.75" customHeight="1">
      <c r="A3193" s="4"/>
      <c r="B3193" s="4"/>
      <c r="C3193" s="4"/>
    </row>
    <row r="3194" spans="1:3" ht="12.75" customHeight="1">
      <c r="A3194" s="4"/>
      <c r="B3194" s="4"/>
      <c r="C3194" s="4"/>
    </row>
    <row r="3195" spans="1:3" ht="12.75" customHeight="1">
      <c r="A3195" s="4"/>
      <c r="B3195" s="4"/>
      <c r="C3195" s="4"/>
    </row>
    <row r="3196" spans="1:3" ht="12.75" customHeight="1">
      <c r="A3196" s="4"/>
      <c r="B3196" s="4"/>
      <c r="C3196" s="4"/>
    </row>
    <row r="3197" spans="1:3" ht="12.75" customHeight="1">
      <c r="A3197" s="4"/>
      <c r="B3197" s="4"/>
      <c r="C3197" s="4"/>
    </row>
    <row r="3198" spans="1:3" ht="12.75" customHeight="1">
      <c r="A3198" s="4"/>
      <c r="B3198" s="4"/>
      <c r="C3198" s="4"/>
    </row>
    <row r="3199" spans="1:3" ht="12.75" customHeight="1">
      <c r="A3199" s="4"/>
      <c r="B3199" s="4"/>
      <c r="C3199" s="4"/>
    </row>
    <row r="3200" spans="1:3" ht="12.75" customHeight="1">
      <c r="A3200" s="4"/>
      <c r="B3200" s="4"/>
      <c r="C3200" s="4"/>
    </row>
    <row r="3201" spans="1:3" ht="12.75" customHeight="1">
      <c r="A3201" s="4"/>
      <c r="B3201" s="4"/>
      <c r="C3201" s="4"/>
    </row>
    <row r="3202" spans="1:3" ht="12.75" customHeight="1">
      <c r="A3202" s="4"/>
      <c r="B3202" s="4"/>
      <c r="C3202" s="4"/>
    </row>
    <row r="3203" spans="1:3" ht="12.75" customHeight="1">
      <c r="A3203" s="4"/>
      <c r="B3203" s="4"/>
      <c r="C3203" s="4"/>
    </row>
    <row r="3204" spans="1:3" ht="12.75" customHeight="1">
      <c r="A3204" s="4"/>
      <c r="B3204" s="4"/>
      <c r="C3204" s="4"/>
    </row>
    <row r="3205" spans="1:3" ht="12.75" customHeight="1">
      <c r="A3205" s="4"/>
      <c r="B3205" s="4"/>
      <c r="C3205" s="4"/>
    </row>
    <row r="3206" spans="1:3" ht="12.75" customHeight="1">
      <c r="A3206" s="4"/>
      <c r="B3206" s="4"/>
      <c r="C3206" s="4"/>
    </row>
    <row r="3207" spans="1:3" ht="12.75" customHeight="1">
      <c r="A3207" s="4"/>
      <c r="B3207" s="4"/>
      <c r="C3207" s="4"/>
    </row>
    <row r="3208" spans="1:3" ht="12.75" customHeight="1">
      <c r="A3208" s="4"/>
      <c r="B3208" s="4"/>
      <c r="C3208" s="4"/>
    </row>
    <row r="3209" spans="1:3" ht="12.75" customHeight="1">
      <c r="A3209" s="4"/>
      <c r="B3209" s="4"/>
      <c r="C3209" s="4"/>
    </row>
    <row r="3210" spans="1:3" ht="12.75" customHeight="1">
      <c r="A3210" s="4"/>
      <c r="B3210" s="4"/>
      <c r="C3210" s="4"/>
    </row>
    <row r="3211" spans="1:3" ht="12.75" customHeight="1">
      <c r="A3211" s="4"/>
      <c r="B3211" s="4"/>
      <c r="C3211" s="4"/>
    </row>
    <row r="3212" spans="1:3" ht="12.75" customHeight="1">
      <c r="A3212" s="4"/>
      <c r="B3212" s="4"/>
      <c r="C3212" s="4"/>
    </row>
    <row r="3213" spans="1:3" ht="12.75" customHeight="1">
      <c r="A3213" s="4"/>
      <c r="B3213" s="4"/>
      <c r="C3213" s="4"/>
    </row>
    <row r="3214" spans="1:3" ht="12.75" customHeight="1">
      <c r="A3214" s="4"/>
      <c r="B3214" s="4"/>
      <c r="C3214" s="4"/>
    </row>
    <row r="3215" spans="1:3" ht="12.75" customHeight="1">
      <c r="A3215" s="4"/>
      <c r="B3215" s="4"/>
      <c r="C3215" s="4"/>
    </row>
    <row r="3216" spans="1:3" ht="12.75" customHeight="1">
      <c r="A3216" s="4"/>
      <c r="B3216" s="4"/>
      <c r="C3216" s="4"/>
    </row>
    <row r="3217" spans="1:3" ht="12.75" customHeight="1">
      <c r="A3217" s="4"/>
      <c r="B3217" s="4"/>
      <c r="C3217" s="4"/>
    </row>
    <row r="3218" spans="1:3" ht="12.75" customHeight="1">
      <c r="A3218" s="4"/>
      <c r="B3218" s="4"/>
      <c r="C3218" s="4"/>
    </row>
    <row r="3219" spans="1:3" ht="12.75" customHeight="1">
      <c r="A3219" s="4"/>
      <c r="B3219" s="4"/>
      <c r="C3219" s="4"/>
    </row>
    <row r="3220" spans="1:3" ht="12.75" customHeight="1">
      <c r="A3220" s="4"/>
      <c r="B3220" s="4"/>
      <c r="C3220" s="4"/>
    </row>
    <row r="3221" spans="1:3" ht="12.75" customHeight="1">
      <c r="A3221" s="4"/>
      <c r="B3221" s="4"/>
      <c r="C3221" s="4"/>
    </row>
    <row r="3222" spans="1:3" ht="12.75" customHeight="1">
      <c r="A3222" s="4"/>
      <c r="B3222" s="4"/>
      <c r="C3222" s="4"/>
    </row>
    <row r="3223" spans="1:3" ht="12.75" customHeight="1">
      <c r="A3223" s="4"/>
      <c r="B3223" s="4"/>
      <c r="C3223" s="4"/>
    </row>
    <row r="3224" spans="1:3" ht="12.75" customHeight="1">
      <c r="A3224" s="4"/>
      <c r="B3224" s="4"/>
      <c r="C3224" s="4"/>
    </row>
    <row r="3225" spans="1:3" ht="12.75" customHeight="1">
      <c r="A3225" s="4"/>
      <c r="B3225" s="4"/>
      <c r="C3225" s="4"/>
    </row>
    <row r="3226" spans="1:3" ht="12.75" customHeight="1">
      <c r="A3226" s="4"/>
      <c r="B3226" s="4"/>
      <c r="C3226" s="4"/>
    </row>
    <row r="3227" spans="1:3" ht="12.75" customHeight="1">
      <c r="A3227" s="4"/>
      <c r="B3227" s="4"/>
      <c r="C3227" s="4"/>
    </row>
    <row r="3228" spans="1:3" ht="12.75" customHeight="1">
      <c r="A3228" s="4"/>
      <c r="B3228" s="4"/>
      <c r="C3228" s="4"/>
    </row>
    <row r="3229" spans="1:3" ht="12.75" customHeight="1">
      <c r="A3229" s="4"/>
      <c r="B3229" s="4"/>
      <c r="C3229" s="4"/>
    </row>
    <row r="3230" spans="1:3" ht="12.75" customHeight="1">
      <c r="A3230" s="4"/>
      <c r="B3230" s="4"/>
      <c r="C3230" s="4"/>
    </row>
    <row r="3231" spans="1:3" ht="12.75" customHeight="1">
      <c r="A3231" s="4"/>
      <c r="B3231" s="4"/>
      <c r="C3231" s="4"/>
    </row>
    <row r="3232" spans="1:3" ht="12.75" customHeight="1">
      <c r="A3232" s="4"/>
      <c r="B3232" s="4"/>
      <c r="C3232" s="4"/>
    </row>
    <row r="3233" spans="1:3" ht="12.75" customHeight="1">
      <c r="A3233" s="4"/>
      <c r="B3233" s="4"/>
      <c r="C3233" s="4"/>
    </row>
    <row r="3234" spans="1:3" ht="12.75" customHeight="1">
      <c r="A3234" s="4"/>
      <c r="B3234" s="4"/>
      <c r="C3234" s="4"/>
    </row>
    <row r="3235" spans="1:3" ht="12.75" customHeight="1">
      <c r="A3235" s="4"/>
      <c r="B3235" s="4"/>
      <c r="C3235" s="4"/>
    </row>
    <row r="3236" spans="1:3" ht="12.75" customHeight="1">
      <c r="A3236" s="4"/>
      <c r="B3236" s="4"/>
      <c r="C3236" s="4"/>
    </row>
    <row r="3237" spans="1:3" ht="12.75" customHeight="1">
      <c r="A3237" s="4"/>
      <c r="B3237" s="4"/>
      <c r="C3237" s="4"/>
    </row>
    <row r="3238" spans="1:3" ht="12.75" customHeight="1">
      <c r="A3238" s="4"/>
      <c r="B3238" s="4"/>
      <c r="C3238" s="4"/>
    </row>
    <row r="3239" spans="1:3" ht="12.75" customHeight="1">
      <c r="A3239" s="4"/>
      <c r="B3239" s="4"/>
      <c r="C3239" s="4"/>
    </row>
    <row r="3240" spans="1:3" ht="12.75" customHeight="1">
      <c r="A3240" s="4"/>
      <c r="B3240" s="4"/>
      <c r="C3240" s="4"/>
    </row>
    <row r="3241" spans="1:3" ht="12.75" customHeight="1">
      <c r="A3241" s="4"/>
      <c r="B3241" s="4"/>
      <c r="C3241" s="4"/>
    </row>
    <row r="3242" spans="1:3" ht="12.75" customHeight="1">
      <c r="A3242" s="4"/>
      <c r="B3242" s="4"/>
      <c r="C3242" s="4"/>
    </row>
    <row r="3243" spans="1:3" ht="12.75" customHeight="1">
      <c r="A3243" s="4"/>
      <c r="B3243" s="4"/>
      <c r="C3243" s="4"/>
    </row>
    <row r="3244" spans="1:3" ht="12.75" customHeight="1">
      <c r="A3244" s="4"/>
      <c r="B3244" s="4"/>
      <c r="C3244" s="4"/>
    </row>
    <row r="3245" spans="1:3" ht="12.75" customHeight="1">
      <c r="A3245" s="4"/>
      <c r="B3245" s="4"/>
      <c r="C3245" s="4"/>
    </row>
    <row r="3246" spans="1:3" ht="12.75" customHeight="1">
      <c r="A3246" s="4"/>
      <c r="B3246" s="4"/>
      <c r="C3246" s="4"/>
    </row>
    <row r="3247" spans="1:3" ht="12.75" customHeight="1">
      <c r="A3247" s="4"/>
      <c r="B3247" s="4"/>
      <c r="C3247" s="4"/>
    </row>
    <row r="3248" spans="1:3" ht="12.75" customHeight="1">
      <c r="A3248" s="4"/>
      <c r="B3248" s="4"/>
      <c r="C3248" s="4"/>
    </row>
    <row r="3249" spans="1:3" ht="12.75" customHeight="1">
      <c r="A3249" s="4"/>
      <c r="B3249" s="4"/>
      <c r="C3249" s="4"/>
    </row>
    <row r="3250" spans="1:3" ht="12.75" customHeight="1">
      <c r="A3250" s="4"/>
      <c r="B3250" s="4"/>
      <c r="C3250" s="4"/>
    </row>
    <row r="3251" spans="1:3" ht="12.75" customHeight="1">
      <c r="A3251" s="4"/>
      <c r="B3251" s="4"/>
      <c r="C3251" s="4"/>
    </row>
    <row r="3252" spans="1:3" ht="12.75" customHeight="1">
      <c r="A3252" s="4"/>
      <c r="B3252" s="4"/>
      <c r="C3252" s="4"/>
    </row>
    <row r="3253" spans="1:3" ht="12.75" customHeight="1">
      <c r="A3253" s="4"/>
      <c r="B3253" s="4"/>
      <c r="C3253" s="4"/>
    </row>
    <row r="3254" spans="1:3" ht="12.75" customHeight="1">
      <c r="A3254" s="4"/>
      <c r="B3254" s="4"/>
      <c r="C3254" s="4"/>
    </row>
    <row r="3255" spans="1:3" ht="12.75" customHeight="1">
      <c r="A3255" s="4"/>
      <c r="B3255" s="4"/>
      <c r="C3255" s="4"/>
    </row>
    <row r="3256" spans="1:3" ht="12.75" customHeight="1">
      <c r="A3256" s="4"/>
      <c r="B3256" s="4"/>
      <c r="C3256" s="4"/>
    </row>
    <row r="3257" spans="1:3" ht="12.75" customHeight="1">
      <c r="A3257" s="4"/>
      <c r="B3257" s="4"/>
      <c r="C3257" s="4"/>
    </row>
    <row r="3258" spans="1:3" ht="12.75" customHeight="1">
      <c r="A3258" s="4"/>
      <c r="B3258" s="4"/>
      <c r="C3258" s="4"/>
    </row>
    <row r="3259" spans="1:3" ht="12.75" customHeight="1">
      <c r="A3259" s="4"/>
      <c r="B3259" s="4"/>
      <c r="C3259" s="4"/>
    </row>
    <row r="3260" spans="1:3" ht="12.75" customHeight="1">
      <c r="A3260" s="4"/>
      <c r="B3260" s="4"/>
      <c r="C3260" s="4"/>
    </row>
    <row r="3261" spans="1:3" ht="12.75" customHeight="1">
      <c r="A3261" s="4"/>
      <c r="B3261" s="4"/>
      <c r="C3261" s="4"/>
    </row>
    <row r="3262" spans="1:3" ht="12.75" customHeight="1">
      <c r="A3262" s="4"/>
      <c r="B3262" s="4"/>
      <c r="C3262" s="4"/>
    </row>
    <row r="3263" spans="1:3" ht="12.75" customHeight="1">
      <c r="A3263" s="4"/>
      <c r="B3263" s="4"/>
      <c r="C3263" s="4"/>
    </row>
    <row r="3264" spans="1:3" ht="12.75" customHeight="1">
      <c r="A3264" s="4"/>
      <c r="B3264" s="4"/>
      <c r="C3264" s="4"/>
    </row>
    <row r="3265" spans="1:3" ht="12.75" customHeight="1">
      <c r="A3265" s="4"/>
      <c r="B3265" s="4"/>
      <c r="C3265" s="4"/>
    </row>
    <row r="3266" spans="1:3" ht="12.75" customHeight="1">
      <c r="A3266" s="4"/>
      <c r="B3266" s="4"/>
      <c r="C3266" s="4"/>
    </row>
    <row r="3267" spans="1:3" ht="12.75" customHeight="1">
      <c r="A3267" s="4"/>
      <c r="B3267" s="4"/>
      <c r="C3267" s="4"/>
    </row>
    <row r="3268" spans="1:3" ht="12.75" customHeight="1">
      <c r="A3268" s="4"/>
      <c r="B3268" s="4"/>
      <c r="C3268" s="4"/>
    </row>
    <row r="3269" spans="1:3" ht="12.75" customHeight="1">
      <c r="A3269" s="4"/>
      <c r="B3269" s="4"/>
      <c r="C3269" s="4"/>
    </row>
    <row r="3270" spans="1:3" ht="12.75" customHeight="1">
      <c r="A3270" s="4"/>
      <c r="B3270" s="4"/>
      <c r="C3270" s="4"/>
    </row>
    <row r="3271" spans="1:3" ht="12.75" customHeight="1">
      <c r="A3271" s="4"/>
      <c r="B3271" s="4"/>
      <c r="C3271" s="4"/>
    </row>
    <row r="3272" spans="1:3" ht="12.75" customHeight="1">
      <c r="A3272" s="4"/>
      <c r="B3272" s="4"/>
      <c r="C3272" s="4"/>
    </row>
    <row r="3273" spans="1:3" ht="12.75" customHeight="1">
      <c r="A3273" s="4"/>
      <c r="B3273" s="4"/>
      <c r="C3273" s="4"/>
    </row>
    <row r="3274" spans="1:3" ht="12.75" customHeight="1">
      <c r="A3274" s="4"/>
      <c r="B3274" s="4"/>
      <c r="C3274" s="4"/>
    </row>
    <row r="3275" spans="1:3" ht="12.75" customHeight="1">
      <c r="A3275" s="4"/>
      <c r="B3275" s="4"/>
      <c r="C3275" s="4"/>
    </row>
    <row r="3276" spans="1:3" ht="12.75" customHeight="1">
      <c r="A3276" s="4"/>
      <c r="B3276" s="4"/>
      <c r="C3276" s="4"/>
    </row>
    <row r="3277" spans="1:3" ht="12.75" customHeight="1">
      <c r="A3277" s="4"/>
      <c r="B3277" s="4"/>
      <c r="C3277" s="4"/>
    </row>
    <row r="3278" spans="1:3" ht="12.75" customHeight="1">
      <c r="A3278" s="4"/>
      <c r="B3278" s="4"/>
      <c r="C3278" s="4"/>
    </row>
    <row r="3279" spans="1:3" ht="12.75" customHeight="1">
      <c r="A3279" s="4"/>
      <c r="B3279" s="4"/>
      <c r="C3279" s="4"/>
    </row>
    <row r="3280" spans="1:3" ht="12.75" customHeight="1">
      <c r="A3280" s="4"/>
      <c r="B3280" s="4"/>
      <c r="C3280" s="4"/>
    </row>
    <row r="3281" spans="1:3" ht="12.75" customHeight="1">
      <c r="A3281" s="4"/>
      <c r="B3281" s="4"/>
      <c r="C3281" s="4"/>
    </row>
    <row r="3282" spans="1:3" ht="12.75" customHeight="1">
      <c r="A3282" s="4"/>
      <c r="B3282" s="4"/>
      <c r="C3282" s="4"/>
    </row>
    <row r="3283" spans="1:3" ht="12.75" customHeight="1">
      <c r="A3283" s="4"/>
      <c r="B3283" s="4"/>
      <c r="C3283" s="4"/>
    </row>
    <row r="3284" spans="1:3" ht="12.75" customHeight="1">
      <c r="A3284" s="4"/>
      <c r="B3284" s="4"/>
      <c r="C3284" s="4"/>
    </row>
    <row r="3285" spans="1:3" ht="12.75" customHeight="1">
      <c r="A3285" s="4"/>
      <c r="B3285" s="4"/>
      <c r="C3285" s="4"/>
    </row>
    <row r="3286" spans="1:3" ht="12.75" customHeight="1">
      <c r="A3286" s="4"/>
      <c r="B3286" s="4"/>
      <c r="C3286" s="4"/>
    </row>
    <row r="3287" spans="1:3" ht="12.75" customHeight="1">
      <c r="A3287" s="4"/>
      <c r="B3287" s="4"/>
      <c r="C3287" s="4"/>
    </row>
    <row r="3288" spans="1:3" ht="12.75" customHeight="1">
      <c r="A3288" s="4"/>
      <c r="B3288" s="4"/>
      <c r="C3288" s="4"/>
    </row>
    <row r="3289" spans="1:3" ht="12.75" customHeight="1">
      <c r="A3289" s="4"/>
      <c r="B3289" s="4"/>
      <c r="C3289" s="4"/>
    </row>
    <row r="3290" spans="1:3" ht="12.75" customHeight="1">
      <c r="A3290" s="4"/>
      <c r="B3290" s="4"/>
      <c r="C3290" s="4"/>
    </row>
    <row r="3291" spans="1:3" ht="12.75" customHeight="1">
      <c r="A3291" s="4"/>
      <c r="B3291" s="4"/>
      <c r="C3291" s="4"/>
    </row>
    <row r="3292" spans="1:3" ht="12.75" customHeight="1">
      <c r="A3292" s="4"/>
      <c r="B3292" s="4"/>
      <c r="C3292" s="4"/>
    </row>
    <row r="3293" spans="1:3" ht="12.75" customHeight="1">
      <c r="A3293" s="4"/>
      <c r="B3293" s="4"/>
      <c r="C3293" s="4"/>
    </row>
    <row r="3294" spans="1:3" ht="12.75" customHeight="1">
      <c r="A3294" s="4"/>
      <c r="B3294" s="4"/>
      <c r="C3294" s="4"/>
    </row>
    <row r="3295" spans="1:3" ht="12.75" customHeight="1">
      <c r="A3295" s="4"/>
      <c r="B3295" s="4"/>
      <c r="C3295" s="4"/>
    </row>
    <row r="3296" spans="1:3" ht="12.75" customHeight="1">
      <c r="A3296" s="4"/>
      <c r="B3296" s="4"/>
      <c r="C3296" s="4"/>
    </row>
    <row r="3297" spans="1:3" ht="12.75" customHeight="1">
      <c r="A3297" s="4"/>
      <c r="B3297" s="4"/>
      <c r="C3297" s="4"/>
    </row>
    <row r="3298" spans="1:3" ht="12.75" customHeight="1">
      <c r="A3298" s="4"/>
      <c r="B3298" s="4"/>
      <c r="C3298" s="4"/>
    </row>
    <row r="3299" spans="1:3" ht="12.75" customHeight="1">
      <c r="A3299" s="4"/>
      <c r="B3299" s="4"/>
      <c r="C3299" s="4"/>
    </row>
    <row r="3300" spans="1:3" ht="12.75" customHeight="1">
      <c r="A3300" s="4"/>
      <c r="B3300" s="4"/>
      <c r="C3300" s="4"/>
    </row>
    <row r="3301" spans="1:3" ht="12.75" customHeight="1">
      <c r="A3301" s="4"/>
      <c r="B3301" s="4"/>
      <c r="C3301" s="4"/>
    </row>
    <row r="3302" spans="1:3" ht="12.75" customHeight="1">
      <c r="A3302" s="4"/>
      <c r="B3302" s="4"/>
      <c r="C3302" s="4"/>
    </row>
    <row r="3303" spans="1:3" ht="12.75" customHeight="1">
      <c r="A3303" s="4"/>
      <c r="B3303" s="4"/>
      <c r="C3303" s="4"/>
    </row>
    <row r="3304" spans="1:3" ht="12.75" customHeight="1">
      <c r="A3304" s="4"/>
      <c r="B3304" s="4"/>
      <c r="C3304" s="4"/>
    </row>
    <row r="3305" spans="1:3" ht="12.75" customHeight="1">
      <c r="A3305" s="4"/>
      <c r="B3305" s="4"/>
      <c r="C3305" s="4"/>
    </row>
    <row r="3306" spans="1:3" ht="12.75" customHeight="1">
      <c r="A3306" s="4"/>
      <c r="B3306" s="4"/>
      <c r="C3306" s="4"/>
    </row>
    <row r="3307" spans="1:3" ht="12.75" customHeight="1">
      <c r="A3307" s="4"/>
      <c r="B3307" s="4"/>
      <c r="C3307" s="4"/>
    </row>
    <row r="3308" spans="1:3" ht="12.75" customHeight="1">
      <c r="A3308" s="4"/>
      <c r="B3308" s="4"/>
      <c r="C3308" s="4"/>
    </row>
    <row r="3309" spans="1:3" ht="12.75" customHeight="1">
      <c r="A3309" s="4"/>
      <c r="B3309" s="4"/>
      <c r="C3309" s="4"/>
    </row>
    <row r="3310" spans="1:3" ht="12.75" customHeight="1">
      <c r="A3310" s="4"/>
      <c r="B3310" s="4"/>
      <c r="C3310" s="4"/>
    </row>
    <row r="3311" spans="1:3" ht="12.75" customHeight="1">
      <c r="A3311" s="4"/>
      <c r="B3311" s="4"/>
      <c r="C3311" s="4"/>
    </row>
    <row r="3312" spans="1:3" ht="12.75" customHeight="1">
      <c r="A3312" s="4"/>
      <c r="B3312" s="4"/>
      <c r="C3312" s="4"/>
    </row>
    <row r="3313" spans="1:3" ht="12.75" customHeight="1">
      <c r="A3313" s="4"/>
      <c r="B3313" s="4"/>
      <c r="C3313" s="4"/>
    </row>
    <row r="3314" spans="1:3" ht="12.75" customHeight="1">
      <c r="A3314" s="4"/>
      <c r="B3314" s="4"/>
      <c r="C3314" s="4"/>
    </row>
    <row r="3315" spans="1:3" ht="12.75" customHeight="1">
      <c r="A3315" s="4"/>
      <c r="B3315" s="4"/>
      <c r="C3315" s="4"/>
    </row>
    <row r="3316" spans="1:3" ht="12.75" customHeight="1">
      <c r="A3316" s="4"/>
      <c r="B3316" s="4"/>
      <c r="C3316" s="4"/>
    </row>
    <row r="3317" spans="1:3" ht="12.75" customHeight="1">
      <c r="A3317" s="4"/>
      <c r="B3317" s="4"/>
      <c r="C3317" s="4"/>
    </row>
    <row r="3318" spans="1:3" ht="12.75" customHeight="1">
      <c r="A3318" s="4"/>
      <c r="B3318" s="4"/>
      <c r="C3318" s="4"/>
    </row>
    <row r="3319" spans="1:3" ht="12.75" customHeight="1">
      <c r="A3319" s="4"/>
      <c r="B3319" s="4"/>
      <c r="C3319" s="4"/>
    </row>
    <row r="3320" spans="1:3" ht="12.75" customHeight="1">
      <c r="A3320" s="4"/>
      <c r="B3320" s="4"/>
      <c r="C3320" s="4"/>
    </row>
    <row r="3321" spans="1:3" ht="12.75" customHeight="1">
      <c r="A3321" s="4"/>
      <c r="B3321" s="4"/>
      <c r="C3321" s="4"/>
    </row>
    <row r="3322" spans="1:3" ht="12.75" customHeight="1">
      <c r="A3322" s="4"/>
      <c r="B3322" s="4"/>
      <c r="C3322" s="4"/>
    </row>
    <row r="3323" spans="1:3" ht="12.75" customHeight="1">
      <c r="A3323" s="4"/>
      <c r="B3323" s="4"/>
      <c r="C3323" s="4"/>
    </row>
    <row r="3324" spans="1:3" ht="12.75" customHeight="1">
      <c r="A3324" s="4"/>
      <c r="B3324" s="4"/>
      <c r="C3324" s="4"/>
    </row>
    <row r="3325" spans="1:3" ht="12.75" customHeight="1">
      <c r="A3325" s="4"/>
      <c r="B3325" s="4"/>
      <c r="C3325" s="4"/>
    </row>
    <row r="3326" spans="1:3" ht="12.75" customHeight="1">
      <c r="A3326" s="4"/>
      <c r="B3326" s="4"/>
      <c r="C3326" s="4"/>
    </row>
    <row r="3327" spans="1:3" ht="12.75" customHeight="1">
      <c r="A3327" s="4"/>
      <c r="B3327" s="4"/>
      <c r="C3327" s="4"/>
    </row>
    <row r="3328" spans="1:3" ht="12.75" customHeight="1">
      <c r="A3328" s="4"/>
      <c r="B3328" s="4"/>
      <c r="C3328" s="4"/>
    </row>
    <row r="3329" spans="1:3" ht="12.75" customHeight="1">
      <c r="A3329" s="4"/>
      <c r="B3329" s="4"/>
      <c r="C3329" s="4"/>
    </row>
    <row r="3330" spans="1:3" ht="12.75" customHeight="1">
      <c r="A3330" s="4"/>
      <c r="B3330" s="4"/>
      <c r="C3330" s="4"/>
    </row>
    <row r="3331" spans="1:3" ht="12.75" customHeight="1">
      <c r="A3331" s="4"/>
      <c r="B3331" s="4"/>
      <c r="C3331" s="4"/>
    </row>
    <row r="3332" spans="1:3" ht="12.75" customHeight="1">
      <c r="A3332" s="4"/>
      <c r="B3332" s="4"/>
      <c r="C3332" s="4"/>
    </row>
    <row r="3333" spans="1:3" ht="12.75" customHeight="1">
      <c r="A3333" s="4"/>
      <c r="B3333" s="4"/>
      <c r="C3333" s="4"/>
    </row>
    <row r="3334" spans="1:3" ht="12.75" customHeight="1">
      <c r="A3334" s="4"/>
      <c r="B3334" s="4"/>
      <c r="C3334" s="4"/>
    </row>
    <row r="3335" spans="1:3" ht="12.75" customHeight="1">
      <c r="A3335" s="4"/>
      <c r="B3335" s="4"/>
      <c r="C3335" s="4"/>
    </row>
    <row r="3336" spans="1:3" ht="12.75" customHeight="1">
      <c r="A3336" s="4"/>
      <c r="B3336" s="4"/>
      <c r="C3336" s="4"/>
    </row>
    <row r="3337" spans="1:3" ht="12.75" customHeight="1">
      <c r="A3337" s="4"/>
      <c r="B3337" s="4"/>
      <c r="C3337" s="4"/>
    </row>
    <row r="3338" spans="1:3" ht="12.75" customHeight="1">
      <c r="A3338" s="4"/>
      <c r="B3338" s="4"/>
      <c r="C3338" s="4"/>
    </row>
    <row r="3339" spans="1:3" ht="12.75" customHeight="1">
      <c r="A3339" s="4"/>
      <c r="B3339" s="4"/>
      <c r="C3339" s="4"/>
    </row>
    <row r="3340" spans="1:3" ht="12.75" customHeight="1">
      <c r="A3340" s="4"/>
      <c r="B3340" s="4"/>
      <c r="C3340" s="4"/>
    </row>
    <row r="3341" spans="1:3" ht="12.75" customHeight="1">
      <c r="A3341" s="4"/>
      <c r="B3341" s="4"/>
      <c r="C3341" s="4"/>
    </row>
    <row r="3342" spans="1:3" ht="12.75" customHeight="1">
      <c r="A3342" s="4"/>
      <c r="B3342" s="4"/>
      <c r="C3342" s="4"/>
    </row>
    <row r="3343" spans="1:3" ht="12.75" customHeight="1">
      <c r="A3343" s="4"/>
      <c r="B3343" s="4"/>
      <c r="C3343" s="4"/>
    </row>
    <row r="3344" spans="1:3" ht="12.75" customHeight="1">
      <c r="A3344" s="4"/>
      <c r="B3344" s="4"/>
      <c r="C3344" s="4"/>
    </row>
    <row r="3345" spans="1:3" ht="12.75" customHeight="1">
      <c r="A3345" s="4"/>
      <c r="B3345" s="4"/>
      <c r="C3345" s="4"/>
    </row>
    <row r="3346" spans="1:3" ht="12.75" customHeight="1">
      <c r="A3346" s="4"/>
      <c r="B3346" s="4"/>
      <c r="C3346" s="4"/>
    </row>
    <row r="3347" spans="1:3" ht="12.75" customHeight="1">
      <c r="A3347" s="4"/>
      <c r="B3347" s="4"/>
      <c r="C3347" s="4"/>
    </row>
    <row r="3348" spans="1:3" ht="12.75" customHeight="1">
      <c r="A3348" s="4"/>
      <c r="B3348" s="4"/>
      <c r="C3348" s="4"/>
    </row>
    <row r="3349" spans="1:3" ht="12.75" customHeight="1">
      <c r="A3349" s="4"/>
      <c r="B3349" s="4"/>
      <c r="C3349" s="4"/>
    </row>
    <row r="3350" spans="1:3" ht="12.75" customHeight="1">
      <c r="A3350" s="4"/>
      <c r="B3350" s="4"/>
      <c r="C3350" s="4"/>
    </row>
    <row r="3351" spans="1:3" ht="12.75" customHeight="1">
      <c r="A3351" s="4"/>
      <c r="B3351" s="4"/>
      <c r="C3351" s="4"/>
    </row>
    <row r="3352" spans="1:3" ht="12.75" customHeight="1">
      <c r="A3352" s="4"/>
      <c r="B3352" s="4"/>
      <c r="C3352" s="4"/>
    </row>
    <row r="3353" spans="1:3" ht="12.75" customHeight="1">
      <c r="A3353" s="4"/>
      <c r="B3353" s="4"/>
      <c r="C3353" s="4"/>
    </row>
    <row r="3354" spans="1:3" ht="12.75" customHeight="1">
      <c r="A3354" s="4"/>
      <c r="B3354" s="4"/>
      <c r="C3354" s="4"/>
    </row>
    <row r="3355" spans="1:3" ht="12.75" customHeight="1">
      <c r="A3355" s="4"/>
      <c r="B3355" s="4"/>
      <c r="C3355" s="4"/>
    </row>
    <row r="3356" spans="1:3" ht="12.75" customHeight="1">
      <c r="A3356" s="4"/>
      <c r="B3356" s="4"/>
      <c r="C3356" s="4"/>
    </row>
    <row r="3357" spans="1:3" ht="12.75" customHeight="1">
      <c r="A3357" s="4"/>
      <c r="B3357" s="4"/>
      <c r="C3357" s="4"/>
    </row>
    <row r="3358" spans="1:3" ht="12.75" customHeight="1">
      <c r="A3358" s="4"/>
      <c r="B3358" s="4"/>
      <c r="C3358" s="4"/>
    </row>
    <row r="3359" spans="1:3" ht="12.75" customHeight="1">
      <c r="A3359" s="4"/>
      <c r="B3359" s="4"/>
      <c r="C3359" s="4"/>
    </row>
    <row r="3360" spans="1:3" ht="12.75" customHeight="1">
      <c r="A3360" s="4"/>
      <c r="B3360" s="4"/>
      <c r="C3360" s="4"/>
    </row>
    <row r="3361" spans="1:3" ht="12.75" customHeight="1">
      <c r="A3361" s="4"/>
      <c r="B3361" s="4"/>
      <c r="C3361" s="4"/>
    </row>
    <row r="3362" spans="1:3" ht="12.75" customHeight="1">
      <c r="A3362" s="4"/>
      <c r="B3362" s="4"/>
      <c r="C3362" s="4"/>
    </row>
    <row r="3363" spans="1:3" ht="12.75" customHeight="1">
      <c r="A3363" s="4"/>
      <c r="B3363" s="4"/>
      <c r="C3363" s="4"/>
    </row>
    <row r="3364" spans="1:3" ht="12.75" customHeight="1">
      <c r="A3364" s="4"/>
      <c r="B3364" s="4"/>
      <c r="C3364" s="4"/>
    </row>
    <row r="3365" spans="1:3" ht="12.75" customHeight="1">
      <c r="A3365" s="4"/>
      <c r="B3365" s="4"/>
      <c r="C3365" s="4"/>
    </row>
    <row r="3366" spans="1:3" ht="12.75" customHeight="1">
      <c r="A3366" s="4"/>
      <c r="B3366" s="4"/>
      <c r="C3366" s="4"/>
    </row>
    <row r="3367" spans="1:3" ht="12.75" customHeight="1">
      <c r="A3367" s="4"/>
      <c r="B3367" s="4"/>
      <c r="C3367" s="4"/>
    </row>
    <row r="3368" spans="1:3" ht="12.75" customHeight="1">
      <c r="A3368" s="4"/>
      <c r="B3368" s="4"/>
      <c r="C3368" s="4"/>
    </row>
    <row r="3369" spans="1:3" ht="12.75" customHeight="1">
      <c r="A3369" s="4"/>
      <c r="B3369" s="4"/>
      <c r="C3369" s="4"/>
    </row>
    <row r="3370" spans="1:3" ht="12.75" customHeight="1">
      <c r="A3370" s="4"/>
      <c r="B3370" s="4"/>
      <c r="C3370" s="4"/>
    </row>
    <row r="3371" spans="1:3" ht="12.75" customHeight="1">
      <c r="A3371" s="4"/>
      <c r="B3371" s="4"/>
      <c r="C3371" s="4"/>
    </row>
    <row r="3372" spans="1:3" ht="12.75" customHeight="1">
      <c r="A3372" s="4"/>
      <c r="B3372" s="4"/>
      <c r="C3372" s="4"/>
    </row>
    <row r="3373" spans="1:3" ht="12.75" customHeight="1">
      <c r="A3373" s="4"/>
      <c r="B3373" s="4"/>
      <c r="C3373" s="4"/>
    </row>
    <row r="3374" spans="1:3" ht="12.75" customHeight="1">
      <c r="A3374" s="4"/>
      <c r="B3374" s="4"/>
      <c r="C3374" s="4"/>
    </row>
    <row r="3375" spans="1:3" ht="12.75" customHeight="1">
      <c r="A3375" s="4"/>
      <c r="B3375" s="4"/>
      <c r="C3375" s="4"/>
    </row>
    <row r="3376" spans="1:3" ht="12.75" customHeight="1">
      <c r="A3376" s="4"/>
      <c r="B3376" s="4"/>
      <c r="C3376" s="4"/>
    </row>
    <row r="3377" spans="1:3" ht="12.75" customHeight="1">
      <c r="A3377" s="4"/>
      <c r="B3377" s="4"/>
      <c r="C3377" s="4"/>
    </row>
    <row r="3378" spans="1:3" ht="12.75" customHeight="1">
      <c r="A3378" s="4"/>
      <c r="B3378" s="4"/>
      <c r="C3378" s="4"/>
    </row>
    <row r="3379" spans="1:3" ht="12.75" customHeight="1">
      <c r="A3379" s="4"/>
      <c r="B3379" s="4"/>
      <c r="C3379" s="4"/>
    </row>
    <row r="3380" spans="1:3" ht="12.75" customHeight="1">
      <c r="A3380" s="4"/>
      <c r="B3380" s="4"/>
      <c r="C3380" s="4"/>
    </row>
    <row r="3381" spans="1:3" ht="12.75" customHeight="1">
      <c r="A3381" s="4"/>
      <c r="B3381" s="4"/>
      <c r="C3381" s="4"/>
    </row>
    <row r="3382" spans="1:3" ht="12.75" customHeight="1">
      <c r="A3382" s="4"/>
      <c r="B3382" s="4"/>
      <c r="C3382" s="4"/>
    </row>
    <row r="3383" spans="1:3" ht="12.75" customHeight="1">
      <c r="A3383" s="4"/>
      <c r="B3383" s="4"/>
      <c r="C3383" s="4"/>
    </row>
    <row r="3384" spans="1:3" ht="12.75" customHeight="1">
      <c r="A3384" s="4"/>
      <c r="B3384" s="4"/>
      <c r="C3384" s="4"/>
    </row>
    <row r="3385" spans="1:3" ht="12.75" customHeight="1">
      <c r="A3385" s="4"/>
      <c r="B3385" s="4"/>
      <c r="C3385" s="4"/>
    </row>
    <row r="3386" spans="1:3" ht="12.75" customHeight="1">
      <c r="A3386" s="4"/>
      <c r="B3386" s="4"/>
      <c r="C3386" s="4"/>
    </row>
    <row r="3387" spans="1:3" ht="12.75" customHeight="1">
      <c r="A3387" s="4"/>
      <c r="B3387" s="4"/>
      <c r="C3387" s="4"/>
    </row>
    <row r="3388" spans="1:3" ht="12.75" customHeight="1">
      <c r="A3388" s="4"/>
      <c r="B3388" s="4"/>
      <c r="C3388" s="4"/>
    </row>
    <row r="3389" spans="1:3" ht="12.75" customHeight="1">
      <c r="A3389" s="4"/>
      <c r="B3389" s="4"/>
      <c r="C3389" s="4"/>
    </row>
    <row r="3390" spans="1:3" ht="12.75" customHeight="1">
      <c r="A3390" s="4"/>
      <c r="B3390" s="4"/>
      <c r="C3390" s="4"/>
    </row>
    <row r="3391" spans="1:3" ht="12.75" customHeight="1">
      <c r="A3391" s="4"/>
      <c r="B3391" s="4"/>
      <c r="C3391" s="4"/>
    </row>
    <row r="3392" spans="1:3" ht="12.75" customHeight="1">
      <c r="A3392" s="4"/>
      <c r="B3392" s="4"/>
      <c r="C3392" s="4"/>
    </row>
    <row r="3393" spans="1:3" ht="12.75" customHeight="1">
      <c r="A3393" s="4"/>
      <c r="B3393" s="4"/>
      <c r="C3393" s="4"/>
    </row>
    <row r="3394" spans="1:3" ht="12.75" customHeight="1">
      <c r="A3394" s="4"/>
      <c r="B3394" s="4"/>
      <c r="C3394" s="4"/>
    </row>
    <row r="3395" spans="1:3" ht="12.75" customHeight="1">
      <c r="A3395" s="4"/>
      <c r="B3395" s="4"/>
      <c r="C3395" s="4"/>
    </row>
    <row r="3396" spans="1:3" ht="12.75" customHeight="1">
      <c r="A3396" s="4"/>
      <c r="B3396" s="4"/>
      <c r="C3396" s="4"/>
    </row>
    <row r="3397" spans="1:3" ht="12.75" customHeight="1">
      <c r="A3397" s="4"/>
      <c r="B3397" s="4"/>
      <c r="C3397" s="4"/>
    </row>
    <row r="3398" spans="1:3" ht="12.75" customHeight="1">
      <c r="A3398" s="4"/>
      <c r="B3398" s="4"/>
      <c r="C3398" s="4"/>
    </row>
    <row r="3399" spans="1:3" ht="12.75" customHeight="1">
      <c r="A3399" s="4"/>
      <c r="B3399" s="4"/>
      <c r="C3399" s="4"/>
    </row>
    <row r="3400" spans="1:3" ht="12.75" customHeight="1">
      <c r="A3400" s="4"/>
      <c r="B3400" s="4"/>
      <c r="C3400" s="4"/>
    </row>
    <row r="3401" spans="1:3" ht="12.75" customHeight="1">
      <c r="A3401" s="4"/>
      <c r="B3401" s="4"/>
      <c r="C3401" s="4"/>
    </row>
    <row r="3402" spans="1:3" ht="12.75" customHeight="1">
      <c r="A3402" s="4"/>
      <c r="B3402" s="4"/>
      <c r="C3402" s="4"/>
    </row>
    <row r="3403" spans="1:3" ht="12.75" customHeight="1">
      <c r="A3403" s="4"/>
      <c r="B3403" s="4"/>
      <c r="C3403" s="4"/>
    </row>
    <row r="3404" spans="1:3" ht="12.75" customHeight="1">
      <c r="A3404" s="4"/>
      <c r="B3404" s="4"/>
      <c r="C3404" s="4"/>
    </row>
    <row r="3405" spans="1:3" ht="12.75" customHeight="1">
      <c r="A3405" s="4"/>
      <c r="B3405" s="4"/>
      <c r="C3405" s="4"/>
    </row>
    <row r="3406" spans="1:3" ht="12.75" customHeight="1">
      <c r="A3406" s="4"/>
      <c r="B3406" s="4"/>
      <c r="C3406" s="4"/>
    </row>
    <row r="3407" spans="1:3" ht="12.75" customHeight="1">
      <c r="A3407" s="4"/>
      <c r="B3407" s="4"/>
      <c r="C3407" s="4"/>
    </row>
    <row r="3408" spans="1:3" ht="12.75" customHeight="1">
      <c r="A3408" s="4"/>
      <c r="B3408" s="4"/>
      <c r="C3408" s="4"/>
    </row>
    <row r="3409" spans="1:3" ht="12.75" customHeight="1">
      <c r="A3409" s="4"/>
      <c r="B3409" s="4"/>
      <c r="C3409" s="4"/>
    </row>
    <row r="3410" spans="1:3" ht="12.75" customHeight="1">
      <c r="A3410" s="4"/>
      <c r="B3410" s="4"/>
      <c r="C3410" s="4"/>
    </row>
    <row r="3411" spans="1:3" ht="12.75" customHeight="1">
      <c r="A3411" s="4"/>
      <c r="B3411" s="4"/>
      <c r="C3411" s="4"/>
    </row>
    <row r="3412" spans="1:3" ht="12.75" customHeight="1">
      <c r="A3412" s="4"/>
      <c r="B3412" s="4"/>
      <c r="C3412" s="4"/>
    </row>
    <row r="3413" spans="1:3" ht="12.75" customHeight="1">
      <c r="A3413" s="4"/>
      <c r="B3413" s="4"/>
      <c r="C3413" s="4"/>
    </row>
    <row r="3414" spans="1:3" ht="12.75" customHeight="1">
      <c r="A3414" s="4"/>
      <c r="B3414" s="4"/>
      <c r="C3414" s="4"/>
    </row>
    <row r="3415" spans="1:3" ht="12.75" customHeight="1">
      <c r="A3415" s="4"/>
      <c r="B3415" s="4"/>
      <c r="C3415" s="4"/>
    </row>
    <row r="3416" spans="1:3" ht="12.75" customHeight="1">
      <c r="A3416" s="4"/>
      <c r="B3416" s="4"/>
      <c r="C3416" s="4"/>
    </row>
    <row r="3417" spans="1:3" ht="12.75" customHeight="1">
      <c r="A3417" s="4"/>
      <c r="B3417" s="4"/>
      <c r="C3417" s="4"/>
    </row>
    <row r="3418" spans="1:3" ht="12.75" customHeight="1">
      <c r="A3418" s="4"/>
      <c r="B3418" s="4"/>
      <c r="C3418" s="4"/>
    </row>
    <row r="3419" spans="1:3" ht="12.75" customHeight="1">
      <c r="A3419" s="4"/>
      <c r="B3419" s="4"/>
      <c r="C3419" s="4"/>
    </row>
    <row r="3420" spans="1:3" ht="12.75" customHeight="1">
      <c r="A3420" s="4"/>
      <c r="B3420" s="4"/>
      <c r="C3420" s="4"/>
    </row>
    <row r="3421" spans="1:3" ht="12.75" customHeight="1">
      <c r="A3421" s="4"/>
      <c r="B3421" s="4"/>
      <c r="C3421" s="4"/>
    </row>
    <row r="3422" spans="1:3" ht="12.75" customHeight="1">
      <c r="A3422" s="4"/>
      <c r="B3422" s="4"/>
      <c r="C3422" s="4"/>
    </row>
    <row r="3423" spans="1:3" ht="12.75" customHeight="1">
      <c r="A3423" s="4"/>
      <c r="B3423" s="4"/>
      <c r="C3423" s="4"/>
    </row>
    <row r="3424" spans="1:3" ht="12.75" customHeight="1">
      <c r="A3424" s="4"/>
      <c r="B3424" s="4"/>
      <c r="C3424" s="4"/>
    </row>
    <row r="3425" spans="1:3" ht="12.75" customHeight="1">
      <c r="A3425" s="4"/>
      <c r="B3425" s="4"/>
      <c r="C3425" s="4"/>
    </row>
    <row r="3426" spans="1:3" ht="12.75" customHeight="1">
      <c r="A3426" s="4"/>
      <c r="B3426" s="4"/>
      <c r="C3426" s="4"/>
    </row>
    <row r="3427" spans="1:3" ht="12.75" customHeight="1">
      <c r="A3427" s="4"/>
      <c r="B3427" s="4"/>
      <c r="C3427" s="4"/>
    </row>
    <row r="3428" spans="1:3" ht="12.75" customHeight="1">
      <c r="A3428" s="4"/>
      <c r="B3428" s="4"/>
      <c r="C3428" s="4"/>
    </row>
    <row r="3429" spans="1:3" ht="12.75" customHeight="1">
      <c r="A3429" s="4"/>
      <c r="B3429" s="4"/>
      <c r="C3429" s="4"/>
    </row>
    <row r="3430" spans="1:3" ht="12.75" customHeight="1">
      <c r="A3430" s="4"/>
      <c r="B3430" s="4"/>
      <c r="C3430" s="4"/>
    </row>
    <row r="3431" spans="1:3" ht="12.75" customHeight="1">
      <c r="A3431" s="4"/>
      <c r="B3431" s="4"/>
      <c r="C3431" s="4"/>
    </row>
    <row r="3432" spans="1:3" ht="12.75" customHeight="1">
      <c r="A3432" s="4"/>
      <c r="B3432" s="4"/>
      <c r="C3432" s="4"/>
    </row>
    <row r="3433" spans="1:3" ht="12.75" customHeight="1">
      <c r="A3433" s="4"/>
      <c r="B3433" s="4"/>
      <c r="C3433" s="4"/>
    </row>
    <row r="3434" spans="1:3" ht="12.75" customHeight="1">
      <c r="A3434" s="4"/>
      <c r="B3434" s="4"/>
      <c r="C3434" s="4"/>
    </row>
    <row r="3435" spans="1:3" ht="12.75" customHeight="1">
      <c r="A3435" s="4"/>
      <c r="B3435" s="4"/>
      <c r="C3435" s="4"/>
    </row>
    <row r="3436" spans="1:3" ht="12.75" customHeight="1">
      <c r="A3436" s="4"/>
      <c r="B3436" s="4"/>
      <c r="C3436" s="4"/>
    </row>
    <row r="3437" spans="1:3" ht="12.75" customHeight="1">
      <c r="A3437" s="4"/>
      <c r="B3437" s="4"/>
      <c r="C3437" s="4"/>
    </row>
    <row r="3438" spans="1:3" ht="12.75" customHeight="1">
      <c r="A3438" s="4"/>
      <c r="B3438" s="4"/>
      <c r="C3438" s="4"/>
    </row>
    <row r="3439" spans="1:3" ht="12.75" customHeight="1">
      <c r="A3439" s="4"/>
      <c r="B3439" s="4"/>
      <c r="C3439" s="4"/>
    </row>
    <row r="3440" spans="1:3" ht="12.75" customHeight="1">
      <c r="A3440" s="4"/>
      <c r="B3440" s="4"/>
      <c r="C3440" s="4"/>
    </row>
    <row r="3441" spans="1:3" ht="12.75" customHeight="1">
      <c r="A3441" s="4"/>
      <c r="B3441" s="4"/>
      <c r="C3441" s="4"/>
    </row>
    <row r="3442" spans="1:3" ht="12.75" customHeight="1">
      <c r="A3442" s="4"/>
      <c r="B3442" s="4"/>
      <c r="C3442" s="4"/>
    </row>
    <row r="3443" spans="1:3" ht="12.75" customHeight="1">
      <c r="A3443" s="4"/>
      <c r="B3443" s="4"/>
      <c r="C3443" s="4"/>
    </row>
    <row r="3444" spans="1:3" ht="12.75" customHeight="1">
      <c r="A3444" s="4"/>
      <c r="B3444" s="4"/>
      <c r="C3444" s="4"/>
    </row>
    <row r="3445" spans="1:3" ht="12.75" customHeight="1">
      <c r="A3445" s="4"/>
      <c r="B3445" s="4"/>
      <c r="C3445" s="4"/>
    </row>
    <row r="3446" spans="1:3" ht="12.75" customHeight="1">
      <c r="A3446" s="4"/>
      <c r="B3446" s="4"/>
      <c r="C3446" s="4"/>
    </row>
    <row r="3447" spans="1:3" ht="12.75" customHeight="1">
      <c r="A3447" s="4"/>
      <c r="B3447" s="4"/>
      <c r="C3447" s="4"/>
    </row>
    <row r="3448" spans="1:3" ht="12.75" customHeight="1">
      <c r="A3448" s="4"/>
      <c r="B3448" s="4"/>
      <c r="C3448" s="4"/>
    </row>
    <row r="3449" spans="1:3" ht="12.75" customHeight="1">
      <c r="A3449" s="4"/>
      <c r="B3449" s="4"/>
      <c r="C3449" s="4"/>
    </row>
    <row r="3450" spans="1:3" ht="12.75" customHeight="1">
      <c r="A3450" s="4"/>
      <c r="B3450" s="4"/>
      <c r="C3450" s="4"/>
    </row>
    <row r="3451" spans="1:3" ht="12.75" customHeight="1">
      <c r="A3451" s="4"/>
      <c r="B3451" s="4"/>
      <c r="C3451" s="4"/>
    </row>
    <row r="3452" spans="1:3" ht="12.75" customHeight="1">
      <c r="A3452" s="4"/>
      <c r="B3452" s="4"/>
      <c r="C3452" s="4"/>
    </row>
    <row r="3453" spans="1:3" ht="12.75" customHeight="1">
      <c r="A3453" s="4"/>
      <c r="B3453" s="4"/>
      <c r="C3453" s="4"/>
    </row>
    <row r="3454" spans="1:3" ht="12.75" customHeight="1">
      <c r="A3454" s="4"/>
      <c r="B3454" s="4"/>
      <c r="C3454" s="4"/>
    </row>
    <row r="3455" spans="1:3" ht="12.75" customHeight="1">
      <c r="A3455" s="4"/>
      <c r="B3455" s="4"/>
      <c r="C3455" s="4"/>
    </row>
    <row r="3456" spans="1:3" ht="12.75" customHeight="1">
      <c r="A3456" s="4"/>
      <c r="B3456" s="4"/>
      <c r="C3456" s="4"/>
    </row>
    <row r="3457" spans="1:3" ht="12.75" customHeight="1">
      <c r="A3457" s="4"/>
      <c r="B3457" s="4"/>
      <c r="C3457" s="4"/>
    </row>
    <row r="3458" spans="1:3" ht="12.75" customHeight="1">
      <c r="A3458" s="4"/>
      <c r="B3458" s="4"/>
      <c r="C3458" s="4"/>
    </row>
    <row r="3459" spans="1:3" ht="12.75" customHeight="1">
      <c r="A3459" s="4"/>
      <c r="B3459" s="4"/>
      <c r="C3459" s="4"/>
    </row>
    <row r="3460" spans="1:3" ht="12.75" customHeight="1">
      <c r="A3460" s="4"/>
      <c r="B3460" s="4"/>
      <c r="C3460" s="4"/>
    </row>
    <row r="3461" spans="1:3" ht="12.75" customHeight="1">
      <c r="A3461" s="4"/>
      <c r="B3461" s="4"/>
      <c r="C3461" s="4"/>
    </row>
    <row r="3462" spans="1:3" ht="12.75" customHeight="1">
      <c r="A3462" s="4"/>
      <c r="B3462" s="4"/>
      <c r="C3462" s="4"/>
    </row>
    <row r="3463" spans="1:3" ht="12.75" customHeight="1">
      <c r="A3463" s="4"/>
      <c r="B3463" s="4"/>
      <c r="C3463" s="4"/>
    </row>
    <row r="3464" spans="1:3" ht="12.75" customHeight="1">
      <c r="A3464" s="4"/>
      <c r="B3464" s="4"/>
      <c r="C3464" s="4"/>
    </row>
    <row r="3465" spans="1:3" ht="12.75" customHeight="1">
      <c r="A3465" s="4"/>
      <c r="B3465" s="4"/>
      <c r="C3465" s="4"/>
    </row>
    <row r="3466" spans="1:3" ht="12.75" customHeight="1">
      <c r="A3466" s="4"/>
      <c r="B3466" s="4"/>
      <c r="C3466" s="4"/>
    </row>
    <row r="3467" spans="1:3" ht="12.75" customHeight="1">
      <c r="A3467" s="4"/>
      <c r="B3467" s="4"/>
      <c r="C3467" s="4"/>
    </row>
    <row r="3468" spans="1:3" ht="12.75" customHeight="1">
      <c r="A3468" s="4"/>
      <c r="B3468" s="4"/>
      <c r="C3468" s="4"/>
    </row>
    <row r="3469" spans="1:3" ht="12.75" customHeight="1">
      <c r="A3469" s="4"/>
      <c r="B3469" s="4"/>
      <c r="C3469" s="4"/>
    </row>
    <row r="3470" spans="1:3" ht="12.75" customHeight="1">
      <c r="A3470" s="4"/>
      <c r="B3470" s="4"/>
      <c r="C3470" s="4"/>
    </row>
    <row r="3471" spans="1:3" ht="12.75" customHeight="1">
      <c r="A3471" s="4"/>
      <c r="B3471" s="4"/>
      <c r="C3471" s="4"/>
    </row>
    <row r="3472" spans="1:3" ht="12.75" customHeight="1">
      <c r="A3472" s="4"/>
      <c r="B3472" s="4"/>
      <c r="C3472" s="4"/>
    </row>
    <row r="3473" spans="1:3" ht="12.75" customHeight="1">
      <c r="A3473" s="4"/>
      <c r="B3473" s="4"/>
      <c r="C3473" s="4"/>
    </row>
    <row r="3474" spans="1:3" ht="12.75" customHeight="1">
      <c r="A3474" s="4"/>
      <c r="B3474" s="4"/>
      <c r="C3474" s="4"/>
    </row>
    <row r="3475" spans="1:3" ht="12.75" customHeight="1">
      <c r="A3475" s="4"/>
      <c r="B3475" s="4"/>
      <c r="C3475" s="4"/>
    </row>
    <row r="3476" spans="1:3" ht="12.75" customHeight="1">
      <c r="A3476" s="4"/>
      <c r="B3476" s="4"/>
      <c r="C3476" s="4"/>
    </row>
    <row r="3477" spans="1:3" ht="12.75" customHeight="1">
      <c r="A3477" s="4"/>
      <c r="B3477" s="4"/>
      <c r="C3477" s="4"/>
    </row>
    <row r="3478" spans="1:3" ht="12.75" customHeight="1">
      <c r="A3478" s="4"/>
      <c r="B3478" s="4"/>
      <c r="C3478" s="4"/>
    </row>
    <row r="3479" spans="1:3" ht="12.75" customHeight="1">
      <c r="A3479" s="4"/>
      <c r="B3479" s="4"/>
      <c r="C3479" s="4"/>
    </row>
    <row r="3480" spans="1:3" ht="12.75" customHeight="1">
      <c r="A3480" s="4"/>
      <c r="B3480" s="4"/>
      <c r="C3480" s="4"/>
    </row>
    <row r="3481" spans="1:3" ht="12.75" customHeight="1">
      <c r="A3481" s="4"/>
      <c r="B3481" s="4"/>
      <c r="C3481" s="4"/>
    </row>
    <row r="3482" spans="1:3" ht="12.75" customHeight="1">
      <c r="A3482" s="4"/>
      <c r="B3482" s="4"/>
      <c r="C3482" s="4"/>
    </row>
    <row r="3483" spans="1:3" ht="12.75" customHeight="1">
      <c r="A3483" s="4"/>
      <c r="B3483" s="4"/>
      <c r="C3483" s="4"/>
    </row>
    <row r="3484" spans="1:3" ht="12.75" customHeight="1">
      <c r="A3484" s="4"/>
      <c r="B3484" s="4"/>
      <c r="C3484" s="4"/>
    </row>
    <row r="3485" spans="1:3" ht="12.75" customHeight="1">
      <c r="A3485" s="4"/>
      <c r="B3485" s="4"/>
      <c r="C3485" s="4"/>
    </row>
    <row r="3486" spans="1:3" ht="12.75" customHeight="1">
      <c r="A3486" s="4"/>
      <c r="B3486" s="4"/>
      <c r="C3486" s="4"/>
    </row>
    <row r="3487" spans="1:3" ht="12.75" customHeight="1">
      <c r="A3487" s="4"/>
      <c r="B3487" s="4"/>
      <c r="C3487" s="4"/>
    </row>
    <row r="3488" spans="1:3" ht="12.75" customHeight="1">
      <c r="A3488" s="4"/>
      <c r="B3488" s="4"/>
      <c r="C3488" s="4"/>
    </row>
    <row r="3489" spans="1:3" ht="12.75" customHeight="1">
      <c r="A3489" s="4"/>
      <c r="B3489" s="4"/>
      <c r="C3489" s="4"/>
    </row>
    <row r="3490" spans="1:3" ht="12.75" customHeight="1">
      <c r="A3490" s="4"/>
      <c r="B3490" s="4"/>
      <c r="C3490" s="4"/>
    </row>
    <row r="3491" spans="1:3" ht="12.75" customHeight="1">
      <c r="A3491" s="4"/>
      <c r="B3491" s="4"/>
      <c r="C3491" s="4"/>
    </row>
    <row r="3492" spans="1:3" ht="12.75" customHeight="1">
      <c r="A3492" s="4"/>
      <c r="B3492" s="4"/>
      <c r="C3492" s="4"/>
    </row>
    <row r="3493" spans="1:3" ht="12.75" customHeight="1">
      <c r="A3493" s="4"/>
      <c r="B3493" s="4"/>
      <c r="C3493" s="4"/>
    </row>
    <row r="3494" spans="1:3" ht="12.75" customHeight="1">
      <c r="A3494" s="4"/>
      <c r="B3494" s="4"/>
      <c r="C3494" s="4"/>
    </row>
    <row r="3495" spans="1:3" ht="12.75" customHeight="1">
      <c r="A3495" s="4"/>
      <c r="B3495" s="4"/>
      <c r="C3495" s="4"/>
    </row>
    <row r="3496" spans="1:3" ht="12.75" customHeight="1">
      <c r="A3496" s="4"/>
      <c r="B3496" s="4"/>
      <c r="C3496" s="4"/>
    </row>
    <row r="3497" spans="1:3" ht="12.75" customHeight="1">
      <c r="A3497" s="4"/>
      <c r="B3497" s="4"/>
      <c r="C3497" s="4"/>
    </row>
    <row r="3498" spans="1:3" ht="12.75" customHeight="1">
      <c r="A3498" s="4"/>
      <c r="B3498" s="4"/>
      <c r="C3498" s="4"/>
    </row>
    <row r="3499" spans="1:3" ht="12.75" customHeight="1">
      <c r="A3499" s="4"/>
      <c r="B3499" s="4"/>
      <c r="C3499" s="4"/>
    </row>
    <row r="3500" spans="1:3" ht="12.75" customHeight="1">
      <c r="A3500" s="4"/>
      <c r="B3500" s="4"/>
      <c r="C3500" s="4"/>
    </row>
    <row r="3501" spans="1:3" ht="12.75" customHeight="1">
      <c r="A3501" s="4"/>
      <c r="B3501" s="4"/>
      <c r="C3501" s="4"/>
    </row>
    <row r="3502" spans="1:3" ht="12.75" customHeight="1">
      <c r="A3502" s="4"/>
      <c r="B3502" s="4"/>
      <c r="C3502" s="4"/>
    </row>
    <row r="3503" spans="1:3" ht="12.75" customHeight="1">
      <c r="A3503" s="4"/>
      <c r="B3503" s="4"/>
      <c r="C3503" s="4"/>
    </row>
    <row r="3504" spans="1:3" ht="12.75" customHeight="1">
      <c r="A3504" s="4"/>
      <c r="B3504" s="4"/>
      <c r="C3504" s="4"/>
    </row>
    <row r="3505" spans="1:3" ht="12.75" customHeight="1">
      <c r="A3505" s="4"/>
      <c r="B3505" s="4"/>
      <c r="C3505" s="4"/>
    </row>
    <row r="3506" spans="1:3" ht="12.75" customHeight="1">
      <c r="A3506" s="4"/>
      <c r="B3506" s="4"/>
      <c r="C3506" s="4"/>
    </row>
    <row r="3507" spans="1:3" ht="12.75" customHeight="1">
      <c r="A3507" s="4"/>
      <c r="B3507" s="4"/>
      <c r="C3507" s="4"/>
    </row>
    <row r="3508" spans="1:3" ht="12.75" customHeight="1">
      <c r="A3508" s="4"/>
      <c r="B3508" s="4"/>
      <c r="C3508" s="4"/>
    </row>
    <row r="3509" spans="1:3" ht="12.75" customHeight="1">
      <c r="A3509" s="4"/>
      <c r="B3509" s="4"/>
      <c r="C3509" s="4"/>
    </row>
    <row r="3510" spans="1:3" ht="12.75" customHeight="1">
      <c r="A3510" s="4"/>
      <c r="B3510" s="4"/>
      <c r="C3510" s="4"/>
    </row>
    <row r="3511" spans="1:3" ht="12.75" customHeight="1">
      <c r="A3511" s="4"/>
      <c r="B3511" s="4"/>
      <c r="C3511" s="4"/>
    </row>
    <row r="3512" spans="1:3" ht="12.75" customHeight="1">
      <c r="A3512" s="4"/>
      <c r="B3512" s="4"/>
      <c r="C3512" s="4"/>
    </row>
    <row r="3513" spans="1:3" ht="12.75" customHeight="1">
      <c r="A3513" s="4"/>
      <c r="B3513" s="4"/>
      <c r="C3513" s="4"/>
    </row>
    <row r="3514" spans="1:3" ht="12.75" customHeight="1">
      <c r="A3514" s="4"/>
      <c r="B3514" s="4"/>
      <c r="C3514" s="4"/>
    </row>
    <row r="3515" spans="1:3" ht="12.75" customHeight="1">
      <c r="A3515" s="4"/>
      <c r="B3515" s="4"/>
      <c r="C3515" s="4"/>
    </row>
    <row r="3516" spans="1:3" ht="12.75" customHeight="1">
      <c r="A3516" s="4"/>
      <c r="B3516" s="4"/>
      <c r="C3516" s="4"/>
    </row>
    <row r="3517" spans="1:3" ht="12.75" customHeight="1">
      <c r="A3517" s="4"/>
      <c r="B3517" s="4"/>
      <c r="C3517" s="4"/>
    </row>
    <row r="3518" spans="1:3" ht="12.75" customHeight="1">
      <c r="A3518" s="4"/>
      <c r="B3518" s="4"/>
      <c r="C3518" s="4"/>
    </row>
    <row r="3519" spans="1:3" ht="12.75" customHeight="1">
      <c r="A3519" s="4"/>
      <c r="B3519" s="4"/>
      <c r="C3519" s="4"/>
    </row>
    <row r="3520" spans="1:3" ht="12.75" customHeight="1">
      <c r="A3520" s="4"/>
      <c r="B3520" s="4"/>
      <c r="C3520" s="4"/>
    </row>
    <row r="3521" spans="1:3" ht="12.75" customHeight="1">
      <c r="A3521" s="4"/>
      <c r="B3521" s="4"/>
      <c r="C3521" s="4"/>
    </row>
    <row r="3522" spans="1:3" ht="12.75" customHeight="1">
      <c r="A3522" s="4"/>
      <c r="B3522" s="4"/>
      <c r="C3522" s="4"/>
    </row>
    <row r="3523" spans="1:3" ht="12.75" customHeight="1">
      <c r="A3523" s="4"/>
      <c r="B3523" s="4"/>
      <c r="C3523" s="4"/>
    </row>
    <row r="3524" spans="1:3" ht="12.75" customHeight="1">
      <c r="A3524" s="4"/>
      <c r="B3524" s="4"/>
      <c r="C3524" s="4"/>
    </row>
    <row r="3525" spans="1:3" ht="12.75" customHeight="1">
      <c r="A3525" s="4"/>
      <c r="B3525" s="4"/>
      <c r="C3525" s="4"/>
    </row>
    <row r="3526" spans="1:3" ht="12.75" customHeight="1">
      <c r="A3526" s="4"/>
      <c r="B3526" s="4"/>
      <c r="C3526" s="4"/>
    </row>
    <row r="3527" spans="1:3" ht="12.75" customHeight="1">
      <c r="A3527" s="4"/>
      <c r="B3527" s="4"/>
      <c r="C3527" s="4"/>
    </row>
    <row r="3528" spans="1:3" ht="12.75" customHeight="1">
      <c r="A3528" s="4"/>
      <c r="B3528" s="4"/>
      <c r="C3528" s="4"/>
    </row>
    <row r="3529" spans="1:3" ht="12.75" customHeight="1">
      <c r="A3529" s="4"/>
      <c r="B3529" s="4"/>
      <c r="C3529" s="4"/>
    </row>
    <row r="3530" spans="1:3" ht="12.75" customHeight="1">
      <c r="A3530" s="4"/>
      <c r="B3530" s="4"/>
      <c r="C3530" s="4"/>
    </row>
    <row r="3531" spans="1:3" ht="12.75" customHeight="1">
      <c r="A3531" s="4"/>
      <c r="B3531" s="4"/>
      <c r="C3531" s="4"/>
    </row>
    <row r="3532" spans="1:3" ht="12.75" customHeight="1">
      <c r="A3532" s="4"/>
      <c r="B3532" s="4"/>
      <c r="C3532" s="4"/>
    </row>
    <row r="3533" spans="1:3" ht="12.75" customHeight="1">
      <c r="A3533" s="4"/>
      <c r="B3533" s="4"/>
      <c r="C3533" s="4"/>
    </row>
    <row r="3534" spans="1:3" ht="12.75" customHeight="1">
      <c r="A3534" s="4"/>
      <c r="B3534" s="4"/>
      <c r="C3534" s="4"/>
    </row>
    <row r="3535" spans="1:3" ht="12.75" customHeight="1">
      <c r="A3535" s="4"/>
      <c r="B3535" s="4"/>
      <c r="C3535" s="4"/>
    </row>
    <row r="3536" spans="1:3" ht="12.75" customHeight="1">
      <c r="A3536" s="4"/>
      <c r="B3536" s="4"/>
      <c r="C3536" s="4"/>
    </row>
    <row r="3537" spans="1:3" ht="12.75" customHeight="1">
      <c r="A3537" s="4"/>
      <c r="B3537" s="4"/>
      <c r="C3537" s="4"/>
    </row>
    <row r="3538" spans="1:3" ht="12.75" customHeight="1">
      <c r="A3538" s="4"/>
      <c r="B3538" s="4"/>
      <c r="C3538" s="4"/>
    </row>
    <row r="3539" spans="1:3" ht="12.75" customHeight="1">
      <c r="A3539" s="4"/>
      <c r="B3539" s="4"/>
      <c r="C3539" s="4"/>
    </row>
    <row r="3540" spans="1:3" ht="12.75" customHeight="1">
      <c r="A3540" s="4"/>
      <c r="B3540" s="4"/>
      <c r="C3540" s="4"/>
    </row>
    <row r="3541" spans="1:3" ht="12.75" customHeight="1">
      <c r="A3541" s="4"/>
      <c r="B3541" s="4"/>
      <c r="C3541" s="4"/>
    </row>
    <row r="3542" spans="1:3" ht="12.75" customHeight="1">
      <c r="A3542" s="4"/>
      <c r="B3542" s="4"/>
      <c r="C3542" s="4"/>
    </row>
    <row r="3543" spans="1:3" ht="12.75" customHeight="1">
      <c r="A3543" s="4"/>
      <c r="B3543" s="4"/>
      <c r="C3543" s="4"/>
    </row>
    <row r="3544" spans="1:3" ht="12.75" customHeight="1">
      <c r="A3544" s="4"/>
      <c r="B3544" s="4"/>
      <c r="C3544" s="4"/>
    </row>
    <row r="3545" spans="1:3" ht="12.75" customHeight="1">
      <c r="A3545" s="4"/>
      <c r="B3545" s="4"/>
      <c r="C3545" s="4"/>
    </row>
    <row r="3546" spans="1:3" ht="12.75" customHeight="1">
      <c r="A3546" s="4"/>
      <c r="B3546" s="4"/>
      <c r="C3546" s="4"/>
    </row>
    <row r="3547" spans="1:3" ht="12.75" customHeight="1">
      <c r="A3547" s="4"/>
      <c r="B3547" s="4"/>
      <c r="C3547" s="4"/>
    </row>
    <row r="3548" spans="1:3" ht="12.75" customHeight="1">
      <c r="A3548" s="4"/>
      <c r="B3548" s="4"/>
      <c r="C3548" s="4"/>
    </row>
    <row r="3549" spans="1:3" ht="12.75" customHeight="1">
      <c r="A3549" s="4"/>
      <c r="B3549" s="4"/>
      <c r="C3549" s="4"/>
    </row>
    <row r="3550" spans="1:3" ht="12.75" customHeight="1">
      <c r="A3550" s="4"/>
      <c r="B3550" s="4"/>
      <c r="C3550" s="4"/>
    </row>
    <row r="3551" spans="1:3" ht="12.75" customHeight="1">
      <c r="A3551" s="4"/>
      <c r="B3551" s="4"/>
      <c r="C3551" s="4"/>
    </row>
    <row r="3552" spans="1:3" ht="12.75" customHeight="1">
      <c r="A3552" s="4"/>
      <c r="B3552" s="4"/>
      <c r="C3552" s="4"/>
    </row>
    <row r="3553" spans="1:3" ht="12.75" customHeight="1">
      <c r="A3553" s="4"/>
      <c r="B3553" s="4"/>
      <c r="C3553" s="4"/>
    </row>
    <row r="3554" spans="1:3" ht="12.75" customHeight="1">
      <c r="A3554" s="4"/>
      <c r="B3554" s="4"/>
      <c r="C3554" s="4"/>
    </row>
    <row r="3555" spans="1:3" ht="12.75" customHeight="1">
      <c r="A3555" s="4"/>
      <c r="B3555" s="4"/>
      <c r="C3555" s="4"/>
    </row>
    <row r="3556" spans="1:3" ht="12.75" customHeight="1">
      <c r="A3556" s="4"/>
      <c r="B3556" s="4"/>
      <c r="C3556" s="4"/>
    </row>
    <row r="3557" spans="1:3" ht="12.75" customHeight="1">
      <c r="A3557" s="4"/>
      <c r="B3557" s="4"/>
      <c r="C3557" s="4"/>
    </row>
    <row r="3558" spans="1:3" ht="12.75" customHeight="1">
      <c r="A3558" s="4"/>
      <c r="B3558" s="4"/>
      <c r="C3558" s="4"/>
    </row>
    <row r="3559" spans="1:3" ht="12.75" customHeight="1">
      <c r="A3559" s="4"/>
      <c r="B3559" s="4"/>
      <c r="C3559" s="4"/>
    </row>
    <row r="3560" spans="1:3" ht="12.75" customHeight="1">
      <c r="A3560" s="4"/>
      <c r="B3560" s="4"/>
      <c r="C3560" s="4"/>
    </row>
    <row r="3561" spans="1:3" ht="12.75" customHeight="1">
      <c r="A3561" s="4"/>
      <c r="B3561" s="4"/>
      <c r="C3561" s="4"/>
    </row>
    <row r="3562" spans="1:3" ht="12.75" customHeight="1">
      <c r="A3562" s="4"/>
      <c r="B3562" s="4"/>
      <c r="C3562" s="4"/>
    </row>
    <row r="3563" spans="1:3" ht="12.75" customHeight="1">
      <c r="A3563" s="4"/>
      <c r="B3563" s="4"/>
      <c r="C3563" s="4"/>
    </row>
    <row r="3564" spans="1:3" ht="12.75" customHeight="1">
      <c r="A3564" s="4"/>
      <c r="B3564" s="4"/>
      <c r="C3564" s="4"/>
    </row>
    <row r="3565" spans="1:3" ht="12.75" customHeight="1">
      <c r="A3565" s="4"/>
      <c r="B3565" s="4"/>
      <c r="C3565" s="4"/>
    </row>
    <row r="3566" spans="1:3" ht="12.75" customHeight="1">
      <c r="A3566" s="4"/>
      <c r="B3566" s="4"/>
      <c r="C3566" s="4"/>
    </row>
    <row r="3567" spans="1:3" ht="12.75" customHeight="1">
      <c r="A3567" s="4"/>
      <c r="B3567" s="4"/>
      <c r="C3567" s="4"/>
    </row>
    <row r="3568" spans="1:3" ht="12.75" customHeight="1">
      <c r="A3568" s="4"/>
      <c r="B3568" s="4"/>
      <c r="C3568" s="4"/>
    </row>
    <row r="3569" spans="1:3" ht="12.75" customHeight="1">
      <c r="A3569" s="4"/>
      <c r="B3569" s="4"/>
      <c r="C3569" s="4"/>
    </row>
    <row r="3570" spans="1:3" ht="12.75" customHeight="1">
      <c r="A3570" s="4"/>
      <c r="B3570" s="4"/>
      <c r="C3570" s="4"/>
    </row>
    <row r="3571" spans="1:3" ht="12.75" customHeight="1">
      <c r="A3571" s="4"/>
      <c r="B3571" s="4"/>
      <c r="C3571" s="4"/>
    </row>
    <row r="3572" spans="1:3" ht="12.75" customHeight="1">
      <c r="A3572" s="4"/>
      <c r="B3572" s="4"/>
      <c r="C3572" s="4"/>
    </row>
    <row r="3573" spans="1:3" ht="12.75" customHeight="1">
      <c r="A3573" s="4"/>
      <c r="B3573" s="4"/>
      <c r="C3573" s="4"/>
    </row>
    <row r="3574" spans="1:3" ht="12.75" customHeight="1">
      <c r="A3574" s="4"/>
      <c r="B3574" s="4"/>
      <c r="C3574" s="4"/>
    </row>
    <row r="3575" spans="1:3" ht="12.75" customHeight="1">
      <c r="A3575" s="4"/>
      <c r="B3575" s="4"/>
      <c r="C3575" s="4"/>
    </row>
    <row r="3576" spans="1:3" ht="12.75" customHeight="1">
      <c r="A3576" s="4"/>
      <c r="B3576" s="4"/>
      <c r="C3576" s="4"/>
    </row>
    <row r="3577" spans="1:3" ht="12.75" customHeight="1">
      <c r="A3577" s="4"/>
      <c r="B3577" s="4"/>
      <c r="C3577" s="4"/>
    </row>
    <row r="3578" spans="1:3" ht="12.75" customHeight="1">
      <c r="A3578" s="4"/>
      <c r="B3578" s="4"/>
      <c r="C3578" s="4"/>
    </row>
    <row r="3579" spans="1:3" ht="12.75" customHeight="1">
      <c r="A3579" s="4"/>
      <c r="B3579" s="4"/>
      <c r="C3579" s="4"/>
    </row>
    <row r="3580" spans="1:3" ht="12.75" customHeight="1">
      <c r="A3580" s="4"/>
      <c r="B3580" s="4"/>
      <c r="C3580" s="4"/>
    </row>
    <row r="3581" spans="1:3" ht="12.75" customHeight="1">
      <c r="A3581" s="4"/>
      <c r="B3581" s="4"/>
      <c r="C3581" s="4"/>
    </row>
    <row r="3582" spans="1:3" ht="12.75" customHeight="1">
      <c r="A3582" s="4"/>
      <c r="B3582" s="4"/>
      <c r="C3582" s="4"/>
    </row>
    <row r="3583" spans="1:3" ht="12.75" customHeight="1">
      <c r="A3583" s="4"/>
      <c r="B3583" s="4"/>
      <c r="C3583" s="4"/>
    </row>
    <row r="3584" spans="1:3" ht="12.75" customHeight="1">
      <c r="A3584" s="4"/>
      <c r="B3584" s="4"/>
      <c r="C3584" s="4"/>
    </row>
    <row r="3585" spans="1:3" ht="12.75" customHeight="1">
      <c r="A3585" s="4"/>
      <c r="B3585" s="4"/>
      <c r="C3585" s="4"/>
    </row>
    <row r="3586" spans="1:3" ht="12.75" customHeight="1">
      <c r="A3586" s="4"/>
      <c r="B3586" s="4"/>
      <c r="C3586" s="4"/>
    </row>
    <row r="3587" spans="1:3" ht="12.75" customHeight="1">
      <c r="A3587" s="4"/>
      <c r="B3587" s="4"/>
      <c r="C3587" s="4"/>
    </row>
    <row r="3588" spans="1:3" ht="12.75" customHeight="1">
      <c r="A3588" s="4"/>
      <c r="B3588" s="4"/>
      <c r="C3588" s="4"/>
    </row>
    <row r="3589" spans="1:3" ht="12.75" customHeight="1">
      <c r="A3589" s="4"/>
      <c r="B3589" s="4"/>
      <c r="C3589" s="4"/>
    </row>
    <row r="3590" spans="1:3" ht="12.75" customHeight="1">
      <c r="A3590" s="4"/>
      <c r="B3590" s="4"/>
      <c r="C3590" s="4"/>
    </row>
    <row r="3591" spans="1:3" ht="12.75" customHeight="1">
      <c r="A3591" s="4"/>
      <c r="B3591" s="4"/>
      <c r="C3591" s="4"/>
    </row>
    <row r="3592" spans="1:3" ht="12.75" customHeight="1">
      <c r="A3592" s="4"/>
      <c r="B3592" s="4"/>
      <c r="C3592" s="4"/>
    </row>
    <row r="3593" spans="1:3" ht="12.75" customHeight="1">
      <c r="A3593" s="4"/>
      <c r="B3593" s="4"/>
      <c r="C3593" s="4"/>
    </row>
    <row r="3594" spans="1:3" ht="12.75" customHeight="1">
      <c r="A3594" s="4"/>
      <c r="B3594" s="4"/>
      <c r="C3594" s="4"/>
    </row>
    <row r="3595" spans="1:3" ht="12.75" customHeight="1">
      <c r="A3595" s="4"/>
      <c r="B3595" s="4"/>
      <c r="C3595" s="4"/>
    </row>
    <row r="3596" spans="1:3" ht="12.75" customHeight="1">
      <c r="A3596" s="4"/>
      <c r="B3596" s="4"/>
      <c r="C3596" s="4"/>
    </row>
    <row r="3597" spans="1:3" ht="12.75" customHeight="1">
      <c r="A3597" s="4"/>
      <c r="B3597" s="4"/>
      <c r="C3597" s="4"/>
    </row>
    <row r="3598" spans="1:3" ht="12.75" customHeight="1">
      <c r="A3598" s="4"/>
      <c r="B3598" s="4"/>
      <c r="C3598" s="4"/>
    </row>
    <row r="3599" spans="1:3" ht="12.75" customHeight="1">
      <c r="A3599" s="4"/>
      <c r="B3599" s="4"/>
      <c r="C3599" s="4"/>
    </row>
    <row r="3600" spans="1:3" ht="12.75" customHeight="1">
      <c r="A3600" s="4"/>
      <c r="B3600" s="4"/>
      <c r="C3600" s="4"/>
    </row>
    <row r="3601" spans="1:3" ht="12.75" customHeight="1">
      <c r="A3601" s="4"/>
      <c r="B3601" s="4"/>
      <c r="C3601" s="4"/>
    </row>
    <row r="3602" spans="1:3" ht="12.75" customHeight="1">
      <c r="A3602" s="4"/>
      <c r="B3602" s="4"/>
      <c r="C3602" s="4"/>
    </row>
    <row r="3603" spans="1:3" ht="12.75" customHeight="1">
      <c r="A3603" s="4"/>
      <c r="B3603" s="4"/>
      <c r="C3603" s="4"/>
    </row>
    <row r="3604" spans="1:3" ht="12.75" customHeight="1">
      <c r="A3604" s="4"/>
      <c r="B3604" s="4"/>
      <c r="C3604" s="4"/>
    </row>
    <row r="3605" spans="1:3" ht="12.75" customHeight="1">
      <c r="A3605" s="4"/>
      <c r="B3605" s="4"/>
      <c r="C3605" s="4"/>
    </row>
    <row r="3606" spans="1:3" ht="12.75" customHeight="1">
      <c r="A3606" s="4"/>
      <c r="B3606" s="4"/>
      <c r="C3606" s="4"/>
    </row>
    <row r="3607" spans="1:3" ht="12.75" customHeight="1">
      <c r="A3607" s="4"/>
      <c r="B3607" s="4"/>
      <c r="C3607" s="4"/>
    </row>
    <row r="3608" spans="1:3" ht="12.75" customHeight="1">
      <c r="A3608" s="4"/>
      <c r="B3608" s="4"/>
      <c r="C3608" s="4"/>
    </row>
    <row r="3609" spans="1:3" ht="12.75" customHeight="1">
      <c r="A3609" s="4"/>
      <c r="B3609" s="4"/>
      <c r="C3609" s="4"/>
    </row>
    <row r="3610" spans="1:3" ht="12.75" customHeight="1">
      <c r="A3610" s="4"/>
      <c r="B3610" s="4"/>
      <c r="C3610" s="4"/>
    </row>
    <row r="3611" spans="1:3" ht="12.75" customHeight="1">
      <c r="A3611" s="4"/>
      <c r="B3611" s="4"/>
      <c r="C3611" s="4"/>
    </row>
    <row r="3612" spans="1:3" ht="12.75" customHeight="1">
      <c r="A3612" s="4"/>
      <c r="B3612" s="4"/>
      <c r="C3612" s="4"/>
    </row>
    <row r="3613" spans="1:3" ht="12.75" customHeight="1">
      <c r="A3613" s="4"/>
      <c r="B3613" s="4"/>
      <c r="C3613" s="4"/>
    </row>
    <row r="3614" spans="1:3" ht="12.75" customHeight="1">
      <c r="A3614" s="4"/>
      <c r="B3614" s="4"/>
      <c r="C3614" s="4"/>
    </row>
    <row r="3615" spans="1:3" ht="12.75" customHeight="1">
      <c r="A3615" s="4"/>
      <c r="B3615" s="4"/>
      <c r="C3615" s="4"/>
    </row>
    <row r="3616" spans="1:3" ht="12.75" customHeight="1">
      <c r="A3616" s="4"/>
      <c r="B3616" s="4"/>
      <c r="C3616" s="4"/>
    </row>
    <row r="3617" spans="1:3" ht="12.75" customHeight="1">
      <c r="A3617" s="4"/>
      <c r="B3617" s="4"/>
      <c r="C3617" s="4"/>
    </row>
    <row r="3618" spans="1:3" ht="12.75" customHeight="1">
      <c r="A3618" s="4"/>
      <c r="B3618" s="4"/>
      <c r="C3618" s="4"/>
    </row>
    <row r="3619" spans="1:3" ht="12.75" customHeight="1">
      <c r="A3619" s="4"/>
      <c r="B3619" s="4"/>
      <c r="C3619" s="4"/>
    </row>
    <row r="3620" spans="1:3" ht="12.75" customHeight="1">
      <c r="A3620" s="4"/>
      <c r="B3620" s="4"/>
      <c r="C3620" s="4"/>
    </row>
    <row r="3621" spans="1:3" ht="12.75" customHeight="1">
      <c r="A3621" s="4"/>
      <c r="B3621" s="4"/>
      <c r="C3621" s="4"/>
    </row>
    <row r="3622" spans="1:3" ht="12.75" customHeight="1">
      <c r="A3622" s="4"/>
      <c r="B3622" s="4"/>
      <c r="C3622" s="4"/>
    </row>
    <row r="3623" spans="1:3" ht="12.75" customHeight="1">
      <c r="A3623" s="4"/>
      <c r="B3623" s="4"/>
      <c r="C3623" s="4"/>
    </row>
    <row r="3624" spans="1:3" ht="12.75" customHeight="1">
      <c r="A3624" s="4"/>
      <c r="B3624" s="4"/>
      <c r="C3624" s="4"/>
    </row>
    <row r="3625" spans="1:3" ht="12.75" customHeight="1">
      <c r="A3625" s="4"/>
      <c r="B3625" s="4"/>
      <c r="C3625" s="4"/>
    </row>
    <row r="3626" spans="1:3" ht="12.75" customHeight="1">
      <c r="A3626" s="4"/>
      <c r="B3626" s="4"/>
      <c r="C3626" s="4"/>
    </row>
    <row r="3627" spans="1:3" ht="12.75" customHeight="1">
      <c r="A3627" s="4"/>
      <c r="B3627" s="4"/>
      <c r="C3627" s="4"/>
    </row>
    <row r="3628" spans="1:3" ht="12.75" customHeight="1">
      <c r="A3628" s="4"/>
      <c r="B3628" s="4"/>
      <c r="C3628" s="4"/>
    </row>
    <row r="3629" spans="1:3" ht="12.75" customHeight="1">
      <c r="A3629" s="4"/>
      <c r="B3629" s="4"/>
      <c r="C3629" s="4"/>
    </row>
    <row r="3630" spans="1:3" ht="12.75" customHeight="1">
      <c r="A3630" s="4"/>
      <c r="B3630" s="4"/>
      <c r="C3630" s="4"/>
    </row>
    <row r="3631" spans="1:3" ht="12.75" customHeight="1">
      <c r="A3631" s="4"/>
      <c r="B3631" s="4"/>
      <c r="C3631" s="4"/>
    </row>
    <row r="3632" spans="1:3" ht="12.75" customHeight="1">
      <c r="A3632" s="4"/>
      <c r="B3632" s="4"/>
      <c r="C3632" s="4"/>
    </row>
    <row r="3633" spans="1:3" ht="12.75" customHeight="1">
      <c r="A3633" s="4"/>
      <c r="B3633" s="4"/>
      <c r="C3633" s="4"/>
    </row>
    <row r="3634" spans="1:3" ht="12.75" customHeight="1">
      <c r="A3634" s="4"/>
      <c r="B3634" s="4"/>
      <c r="C3634" s="4"/>
    </row>
    <row r="3635" spans="1:3" ht="12.75" customHeight="1">
      <c r="A3635" s="4"/>
      <c r="B3635" s="4"/>
      <c r="C3635" s="4"/>
    </row>
    <row r="3636" spans="1:3" ht="12.75" customHeight="1">
      <c r="A3636" s="4"/>
      <c r="B3636" s="4"/>
      <c r="C3636" s="4"/>
    </row>
    <row r="3637" spans="1:3" ht="12.75" customHeight="1">
      <c r="A3637" s="4"/>
      <c r="B3637" s="4"/>
      <c r="C3637" s="4"/>
    </row>
    <row r="3638" spans="1:3" ht="12.75" customHeight="1">
      <c r="A3638" s="4"/>
      <c r="B3638" s="4"/>
      <c r="C3638" s="4"/>
    </row>
    <row r="3639" spans="1:3" ht="12.75" customHeight="1">
      <c r="A3639" s="4"/>
      <c r="B3639" s="4"/>
      <c r="C3639" s="4"/>
    </row>
    <row r="3640" spans="1:3" ht="12.75" customHeight="1">
      <c r="A3640" s="4"/>
      <c r="B3640" s="4"/>
      <c r="C3640" s="4"/>
    </row>
    <row r="3641" spans="1:3" ht="12.75" customHeight="1">
      <c r="A3641" s="4"/>
      <c r="B3641" s="4"/>
      <c r="C3641" s="4"/>
    </row>
    <row r="3642" spans="1:3" ht="12.75" customHeight="1">
      <c r="A3642" s="4"/>
      <c r="B3642" s="4"/>
      <c r="C3642" s="4"/>
    </row>
    <row r="3643" spans="1:3" ht="12.75" customHeight="1">
      <c r="A3643" s="4"/>
      <c r="B3643" s="4"/>
      <c r="C3643" s="4"/>
    </row>
    <row r="3644" spans="1:3" ht="12.75" customHeight="1">
      <c r="A3644" s="4"/>
      <c r="B3644" s="4"/>
      <c r="C3644" s="4"/>
    </row>
    <row r="3645" spans="1:3" ht="12.75" customHeight="1">
      <c r="A3645" s="4"/>
      <c r="B3645" s="4"/>
      <c r="C3645" s="4"/>
    </row>
    <row r="3646" spans="1:3" ht="12.75" customHeight="1">
      <c r="A3646" s="4"/>
      <c r="B3646" s="4"/>
      <c r="C3646" s="4"/>
    </row>
    <row r="3647" spans="1:3" ht="12.75" customHeight="1">
      <c r="A3647" s="4"/>
      <c r="B3647" s="4"/>
      <c r="C3647" s="4"/>
    </row>
    <row r="3648" spans="1:3" ht="12.75" customHeight="1">
      <c r="A3648" s="4"/>
      <c r="B3648" s="4"/>
      <c r="C3648" s="4"/>
    </row>
    <row r="3649" spans="1:3" ht="12.75" customHeight="1">
      <c r="A3649" s="4"/>
      <c r="B3649" s="4"/>
      <c r="C3649" s="4"/>
    </row>
    <row r="3650" spans="1:3" ht="12.75" customHeight="1">
      <c r="A3650" s="4"/>
      <c r="B3650" s="4"/>
      <c r="C3650" s="4"/>
    </row>
    <row r="3651" spans="1:3" ht="12.75" customHeight="1">
      <c r="A3651" s="4"/>
      <c r="B3651" s="4"/>
      <c r="C3651" s="4"/>
    </row>
    <row r="3652" spans="1:3" ht="12.75" customHeight="1">
      <c r="A3652" s="4"/>
      <c r="B3652" s="4"/>
      <c r="C3652" s="4"/>
    </row>
    <row r="3653" spans="1:3" ht="12.75" customHeight="1">
      <c r="A3653" s="4"/>
      <c r="B3653" s="4"/>
      <c r="C3653" s="4"/>
    </row>
    <row r="3654" spans="1:3" ht="12.75" customHeight="1">
      <c r="A3654" s="4"/>
      <c r="B3654" s="4"/>
      <c r="C3654" s="4"/>
    </row>
    <row r="3655" spans="1:3" ht="12.75" customHeight="1">
      <c r="A3655" s="4"/>
      <c r="B3655" s="4"/>
      <c r="C3655" s="4"/>
    </row>
    <row r="3656" spans="1:3" ht="12.75" customHeight="1">
      <c r="A3656" s="4"/>
      <c r="B3656" s="4"/>
      <c r="C3656" s="4"/>
    </row>
    <row r="3657" spans="1:3" ht="12.75" customHeight="1">
      <c r="A3657" s="4"/>
      <c r="B3657" s="4"/>
      <c r="C3657" s="4"/>
    </row>
    <row r="3658" spans="1:3" ht="12.75" customHeight="1">
      <c r="A3658" s="4"/>
      <c r="B3658" s="4"/>
      <c r="C3658" s="4"/>
    </row>
    <row r="3659" spans="1:3" ht="12.75" customHeight="1">
      <c r="A3659" s="4"/>
      <c r="B3659" s="4"/>
      <c r="C3659" s="4"/>
    </row>
    <row r="3660" spans="1:3" ht="12.75" customHeight="1">
      <c r="A3660" s="4"/>
      <c r="B3660" s="4"/>
      <c r="C3660" s="4"/>
    </row>
    <row r="3661" spans="1:3" ht="12.75" customHeight="1">
      <c r="A3661" s="4"/>
      <c r="B3661" s="4"/>
      <c r="C3661" s="4"/>
    </row>
    <row r="3662" spans="1:3" ht="12.75" customHeight="1">
      <c r="A3662" s="4"/>
      <c r="B3662" s="4"/>
      <c r="C3662" s="4"/>
    </row>
    <row r="3663" spans="1:3" ht="12.75" customHeight="1">
      <c r="A3663" s="4"/>
      <c r="B3663" s="4"/>
      <c r="C3663" s="4"/>
    </row>
    <row r="3664" spans="1:3" ht="12.75" customHeight="1">
      <c r="A3664" s="4"/>
      <c r="B3664" s="4"/>
      <c r="C3664" s="4"/>
    </row>
    <row r="3665" spans="1:3" ht="12.75" customHeight="1">
      <c r="A3665" s="4"/>
      <c r="B3665" s="4"/>
      <c r="C3665" s="4"/>
    </row>
    <row r="3666" spans="1:3" ht="12.75" customHeight="1">
      <c r="A3666" s="4"/>
      <c r="B3666" s="4"/>
      <c r="C3666" s="4"/>
    </row>
    <row r="3667" spans="1:3" ht="12.75" customHeight="1">
      <c r="A3667" s="4"/>
      <c r="B3667" s="4"/>
      <c r="C3667" s="4"/>
    </row>
    <row r="3668" spans="1:3" ht="12.75" customHeight="1">
      <c r="A3668" s="4"/>
      <c r="B3668" s="4"/>
      <c r="C3668" s="4"/>
    </row>
    <row r="3669" spans="1:3" ht="12.75" customHeight="1">
      <c r="A3669" s="4"/>
      <c r="B3669" s="4"/>
      <c r="C3669" s="4"/>
    </row>
    <row r="3670" spans="1:3" ht="12.75" customHeight="1">
      <c r="A3670" s="4"/>
      <c r="B3670" s="4"/>
      <c r="C3670" s="4"/>
    </row>
    <row r="3671" spans="1:3" ht="12.75" customHeight="1">
      <c r="A3671" s="4"/>
      <c r="B3671" s="4"/>
      <c r="C3671" s="4"/>
    </row>
    <row r="3672" spans="1:3" ht="12.75" customHeight="1">
      <c r="A3672" s="4"/>
      <c r="B3672" s="4"/>
      <c r="C3672" s="4"/>
    </row>
    <row r="3673" spans="1:3" ht="12.75" customHeight="1">
      <c r="A3673" s="4"/>
      <c r="B3673" s="4"/>
      <c r="C3673" s="4"/>
    </row>
    <row r="3674" spans="1:3" ht="12.75" customHeight="1">
      <c r="A3674" s="4"/>
      <c r="B3674" s="4"/>
      <c r="C3674" s="4"/>
    </row>
    <row r="3675" spans="1:3" ht="12.75" customHeight="1">
      <c r="A3675" s="4"/>
      <c r="B3675" s="4"/>
      <c r="C3675" s="4"/>
    </row>
    <row r="3676" spans="1:3" ht="12.75" customHeight="1">
      <c r="A3676" s="4"/>
      <c r="B3676" s="4"/>
      <c r="C3676" s="4"/>
    </row>
    <row r="3677" spans="1:3" ht="12.75" customHeight="1">
      <c r="A3677" s="4"/>
      <c r="B3677" s="4"/>
      <c r="C3677" s="4"/>
    </row>
    <row r="3678" spans="1:3" ht="12.75" customHeight="1">
      <c r="A3678" s="4"/>
      <c r="B3678" s="4"/>
      <c r="C3678" s="4"/>
    </row>
    <row r="3679" spans="1:3" ht="12.75" customHeight="1">
      <c r="A3679" s="4"/>
      <c r="B3679" s="4"/>
      <c r="C3679" s="4"/>
    </row>
    <row r="3680" spans="1:3" ht="12.75" customHeight="1">
      <c r="A3680" s="4"/>
      <c r="B3680" s="4"/>
      <c r="C3680" s="4"/>
    </row>
    <row r="3681" spans="1:3" ht="12.75" customHeight="1">
      <c r="A3681" s="4"/>
      <c r="B3681" s="4"/>
      <c r="C3681" s="4"/>
    </row>
    <row r="3682" spans="1:3" ht="12.75" customHeight="1">
      <c r="A3682" s="4"/>
      <c r="B3682" s="4"/>
      <c r="C3682" s="4"/>
    </row>
    <row r="3683" spans="1:3" ht="12.75" customHeight="1">
      <c r="A3683" s="4"/>
      <c r="B3683" s="4"/>
      <c r="C3683" s="4"/>
    </row>
    <row r="3684" spans="1:3" ht="12.75" customHeight="1">
      <c r="A3684" s="4"/>
      <c r="B3684" s="4"/>
      <c r="C3684" s="4"/>
    </row>
    <row r="3685" spans="1:3" ht="12.75" customHeight="1">
      <c r="A3685" s="4"/>
      <c r="B3685" s="4"/>
      <c r="C3685" s="4"/>
    </row>
    <row r="3686" spans="1:3" ht="12.75" customHeight="1">
      <c r="A3686" s="4"/>
      <c r="B3686" s="4"/>
      <c r="C3686" s="4"/>
    </row>
    <row r="3687" spans="1:3" ht="12.75" customHeight="1">
      <c r="A3687" s="4"/>
      <c r="B3687" s="4"/>
      <c r="C3687" s="4"/>
    </row>
    <row r="3688" spans="1:3" ht="12.75" customHeight="1">
      <c r="A3688" s="4"/>
      <c r="B3688" s="4"/>
      <c r="C3688" s="4"/>
    </row>
    <row r="3689" spans="1:3" ht="12.75" customHeight="1">
      <c r="A3689" s="4"/>
      <c r="B3689" s="4"/>
      <c r="C3689" s="4"/>
    </row>
    <row r="3690" spans="1:3" ht="12.75" customHeight="1">
      <c r="A3690" s="4"/>
      <c r="B3690" s="4"/>
      <c r="C3690" s="4"/>
    </row>
    <row r="3691" spans="1:3" ht="12.75" customHeight="1">
      <c r="A3691" s="4"/>
      <c r="B3691" s="4"/>
      <c r="C3691" s="4"/>
    </row>
    <row r="3692" spans="1:3" ht="12.75" customHeight="1">
      <c r="A3692" s="4"/>
      <c r="B3692" s="4"/>
      <c r="C3692" s="4"/>
    </row>
    <row r="3693" spans="1:3" ht="12.75" customHeight="1">
      <c r="A3693" s="4"/>
      <c r="B3693" s="4"/>
      <c r="C3693" s="4"/>
    </row>
    <row r="3694" spans="1:3" ht="12.75" customHeight="1">
      <c r="A3694" s="4"/>
      <c r="B3694" s="4"/>
      <c r="C3694" s="4"/>
    </row>
    <row r="3695" spans="1:3" ht="12.75" customHeight="1">
      <c r="A3695" s="4"/>
      <c r="B3695" s="4"/>
      <c r="C3695" s="4"/>
    </row>
    <row r="3696" spans="1:3" ht="12.75" customHeight="1">
      <c r="A3696" s="4"/>
      <c r="B3696" s="4"/>
      <c r="C3696" s="4"/>
    </row>
    <row r="3697" spans="1:3" ht="12.75" customHeight="1">
      <c r="A3697" s="4"/>
      <c r="B3697" s="4"/>
      <c r="C3697" s="4"/>
    </row>
    <row r="3698" spans="1:3" ht="12.75" customHeight="1">
      <c r="A3698" s="4"/>
      <c r="B3698" s="4"/>
      <c r="C3698" s="4"/>
    </row>
    <row r="3699" spans="1:3" ht="12.75" customHeight="1">
      <c r="A3699" s="4"/>
      <c r="B3699" s="4"/>
      <c r="C3699" s="4"/>
    </row>
    <row r="3700" spans="1:3" ht="12.75" customHeight="1">
      <c r="A3700" s="4"/>
      <c r="B3700" s="4"/>
      <c r="C3700" s="4"/>
    </row>
    <row r="3701" spans="1:3" ht="12.75" customHeight="1">
      <c r="A3701" s="4"/>
      <c r="B3701" s="4"/>
      <c r="C3701" s="4"/>
    </row>
    <row r="3702" spans="1:3" ht="12.75" customHeight="1">
      <c r="A3702" s="4"/>
      <c r="B3702" s="4"/>
      <c r="C3702" s="4"/>
    </row>
    <row r="3703" spans="1:3" ht="12.75" customHeight="1">
      <c r="A3703" s="4"/>
      <c r="B3703" s="4"/>
      <c r="C3703" s="4"/>
    </row>
    <row r="3704" spans="1:3" ht="12.75" customHeight="1">
      <c r="A3704" s="4"/>
      <c r="B3704" s="4"/>
      <c r="C3704" s="4"/>
    </row>
    <row r="3705" spans="1:3" ht="12.75" customHeight="1">
      <c r="A3705" s="4"/>
      <c r="B3705" s="4"/>
      <c r="C3705" s="4"/>
    </row>
    <row r="3706" spans="1:3" ht="12.75" customHeight="1">
      <c r="A3706" s="4"/>
      <c r="B3706" s="4"/>
      <c r="C3706" s="4"/>
    </row>
    <row r="3707" spans="1:3" ht="12.75" customHeight="1">
      <c r="A3707" s="4"/>
      <c r="B3707" s="4"/>
      <c r="C3707" s="4"/>
    </row>
    <row r="3708" spans="1:3" ht="12.75" customHeight="1">
      <c r="A3708" s="4"/>
      <c r="B3708" s="4"/>
      <c r="C3708" s="4"/>
    </row>
    <row r="3709" spans="1:3" ht="12.75" customHeight="1">
      <c r="A3709" s="4"/>
      <c r="B3709" s="4"/>
      <c r="C3709" s="4"/>
    </row>
    <row r="3710" spans="1:3" ht="12.75" customHeight="1">
      <c r="A3710" s="4"/>
      <c r="B3710" s="4"/>
      <c r="C3710" s="4"/>
    </row>
    <row r="3711" spans="1:3" ht="12.75" customHeight="1">
      <c r="A3711" s="4"/>
      <c r="B3711" s="4"/>
      <c r="C3711" s="4"/>
    </row>
    <row r="3712" spans="1:3" ht="12.75" customHeight="1">
      <c r="A3712" s="4"/>
      <c r="B3712" s="4"/>
      <c r="C3712" s="4"/>
    </row>
    <row r="3713" spans="1:3" ht="12.75" customHeight="1">
      <c r="A3713" s="4"/>
      <c r="B3713" s="4"/>
      <c r="C3713" s="4"/>
    </row>
    <row r="3714" spans="1:3" ht="12.75" customHeight="1">
      <c r="A3714" s="4"/>
      <c r="B3714" s="4"/>
      <c r="C3714" s="4"/>
    </row>
    <row r="3715" spans="1:3" ht="12.75" customHeight="1">
      <c r="A3715" s="4"/>
      <c r="B3715" s="4"/>
      <c r="C3715" s="4"/>
    </row>
    <row r="3716" spans="1:3" ht="12.75" customHeight="1">
      <c r="A3716" s="4"/>
      <c r="B3716" s="4"/>
      <c r="C3716" s="4"/>
    </row>
    <row r="3717" spans="1:3" ht="12.75" customHeight="1">
      <c r="A3717" s="4"/>
      <c r="B3717" s="4"/>
      <c r="C3717" s="4"/>
    </row>
    <row r="3718" spans="1:3" ht="12.75" customHeight="1">
      <c r="A3718" s="4"/>
      <c r="B3718" s="4"/>
      <c r="C3718" s="4"/>
    </row>
    <row r="3719" spans="1:3" ht="12.75" customHeight="1">
      <c r="A3719" s="4"/>
      <c r="B3719" s="4"/>
      <c r="C3719" s="4"/>
    </row>
    <row r="3720" spans="1:3" ht="12.75" customHeight="1">
      <c r="A3720" s="4"/>
      <c r="B3720" s="4"/>
      <c r="C3720" s="4"/>
    </row>
    <row r="3721" spans="1:3" ht="12.75" customHeight="1">
      <c r="A3721" s="4"/>
      <c r="B3721" s="4"/>
      <c r="C3721" s="4"/>
    </row>
    <row r="3722" spans="1:3" ht="12.75" customHeight="1">
      <c r="A3722" s="4"/>
      <c r="B3722" s="4"/>
      <c r="C3722" s="4"/>
    </row>
    <row r="3723" spans="1:3" ht="12.75" customHeight="1">
      <c r="A3723" s="4"/>
      <c r="B3723" s="4"/>
      <c r="C3723" s="4"/>
    </row>
    <row r="3724" spans="1:3" ht="12.75" customHeight="1">
      <c r="A3724" s="4"/>
      <c r="B3724" s="4"/>
      <c r="C3724" s="4"/>
    </row>
    <row r="3725" spans="1:3" ht="12.75" customHeight="1">
      <c r="A3725" s="4"/>
      <c r="B3725" s="4"/>
      <c r="C3725" s="4"/>
    </row>
    <row r="3726" spans="1:3" ht="12.75" customHeight="1">
      <c r="A3726" s="4"/>
      <c r="B3726" s="4"/>
      <c r="C3726" s="4"/>
    </row>
    <row r="3727" spans="1:3" ht="12.75" customHeight="1">
      <c r="A3727" s="4"/>
      <c r="B3727" s="4"/>
      <c r="C3727" s="4"/>
    </row>
    <row r="3728" spans="1:3" ht="12.75" customHeight="1">
      <c r="A3728" s="4"/>
      <c r="B3728" s="4"/>
      <c r="C3728" s="4"/>
    </row>
    <row r="3729" spans="1:3" ht="12.75" customHeight="1">
      <c r="A3729" s="4"/>
      <c r="B3729" s="4"/>
      <c r="C3729" s="4"/>
    </row>
    <row r="3730" spans="1:3" ht="12.75" customHeight="1">
      <c r="A3730" s="4"/>
      <c r="B3730" s="4"/>
      <c r="C3730" s="4"/>
    </row>
    <row r="3731" spans="1:3" ht="12.75" customHeight="1">
      <c r="A3731" s="4"/>
      <c r="B3731" s="4"/>
      <c r="C3731" s="4"/>
    </row>
    <row r="3732" spans="1:3" ht="12.75" customHeight="1">
      <c r="A3732" s="4"/>
      <c r="B3732" s="4"/>
      <c r="C3732" s="4"/>
    </row>
    <row r="3733" spans="1:3" ht="12.75" customHeight="1">
      <c r="A3733" s="4"/>
      <c r="B3733" s="4"/>
      <c r="C3733" s="4"/>
    </row>
    <row r="3734" spans="1:3" ht="12.75" customHeight="1">
      <c r="A3734" s="4"/>
      <c r="B3734" s="4"/>
      <c r="C3734" s="4"/>
    </row>
    <row r="3735" spans="1:3" ht="12.75" customHeight="1">
      <c r="A3735" s="4"/>
      <c r="B3735" s="4"/>
      <c r="C3735" s="4"/>
    </row>
    <row r="3736" spans="1:3" ht="12.75" customHeight="1">
      <c r="A3736" s="4"/>
      <c r="B3736" s="4"/>
      <c r="C3736" s="4"/>
    </row>
    <row r="3737" spans="1:3" ht="12.75" customHeight="1">
      <c r="A3737" s="4"/>
      <c r="B3737" s="4"/>
      <c r="C3737" s="4"/>
    </row>
    <row r="3738" spans="1:3" ht="12.75" customHeight="1">
      <c r="A3738" s="4"/>
      <c r="B3738" s="4"/>
      <c r="C3738" s="4"/>
    </row>
    <row r="3739" spans="1:3" ht="12.75" customHeight="1">
      <c r="A3739" s="4"/>
      <c r="B3739" s="4"/>
      <c r="C3739" s="4"/>
    </row>
    <row r="3740" spans="1:3" ht="12.75" customHeight="1">
      <c r="A3740" s="4"/>
      <c r="B3740" s="4"/>
      <c r="C3740" s="4"/>
    </row>
    <row r="3741" spans="1:3" ht="12.75" customHeight="1">
      <c r="A3741" s="4"/>
      <c r="B3741" s="4"/>
      <c r="C3741" s="4"/>
    </row>
    <row r="3742" spans="1:3" ht="12.75" customHeight="1">
      <c r="A3742" s="4"/>
      <c r="B3742" s="4"/>
      <c r="C3742" s="4"/>
    </row>
    <row r="3743" spans="1:3" ht="12.75" customHeight="1">
      <c r="A3743" s="4"/>
      <c r="B3743" s="4"/>
      <c r="C3743" s="4"/>
    </row>
    <row r="3744" spans="1:3" ht="12.75" customHeight="1">
      <c r="A3744" s="4"/>
      <c r="B3744" s="4"/>
      <c r="C3744" s="4"/>
    </row>
    <row r="3745" spans="1:3" ht="12.75" customHeight="1">
      <c r="A3745" s="4"/>
      <c r="B3745" s="4"/>
      <c r="C3745" s="4"/>
    </row>
    <row r="3746" spans="1:3" ht="12.75" customHeight="1">
      <c r="A3746" s="4"/>
      <c r="B3746" s="4"/>
      <c r="C3746" s="4"/>
    </row>
    <row r="3747" spans="1:3" ht="12.75" customHeight="1">
      <c r="A3747" s="4"/>
      <c r="B3747" s="4"/>
      <c r="C3747" s="4"/>
    </row>
    <row r="3748" spans="1:3" ht="12.75" customHeight="1">
      <c r="A3748" s="4"/>
      <c r="B3748" s="4"/>
      <c r="C3748" s="4"/>
    </row>
    <row r="3749" spans="1:3" ht="12.75" customHeight="1">
      <c r="A3749" s="4"/>
      <c r="B3749" s="4"/>
      <c r="C3749" s="4"/>
    </row>
    <row r="3750" spans="1:3" ht="12.75" customHeight="1">
      <c r="A3750" s="4"/>
      <c r="B3750" s="4"/>
      <c r="C3750" s="4"/>
    </row>
    <row r="3751" spans="1:3" ht="12.75" customHeight="1">
      <c r="A3751" s="4"/>
      <c r="B3751" s="4"/>
      <c r="C3751" s="4"/>
    </row>
    <row r="3752" spans="1:3" ht="12.75" customHeight="1">
      <c r="A3752" s="4"/>
      <c r="B3752" s="4"/>
      <c r="C3752" s="4"/>
    </row>
    <row r="3753" spans="1:3" ht="12.75" customHeight="1">
      <c r="A3753" s="4"/>
      <c r="B3753" s="4"/>
      <c r="C3753" s="4"/>
    </row>
    <row r="3754" spans="1:3" ht="12.75" customHeight="1">
      <c r="A3754" s="4"/>
      <c r="B3754" s="4"/>
      <c r="C3754" s="4"/>
    </row>
    <row r="3755" spans="1:3" ht="12.75" customHeight="1">
      <c r="A3755" s="4"/>
      <c r="B3755" s="4"/>
      <c r="C3755" s="4"/>
    </row>
    <row r="3756" spans="1:3" ht="12.75" customHeight="1">
      <c r="A3756" s="4"/>
      <c r="B3756" s="4"/>
      <c r="C3756" s="4"/>
    </row>
    <row r="3757" spans="1:3" ht="12.75" customHeight="1">
      <c r="A3757" s="4"/>
      <c r="B3757" s="4"/>
      <c r="C3757" s="4"/>
    </row>
    <row r="3758" spans="1:3" ht="12.75" customHeight="1">
      <c r="A3758" s="4"/>
      <c r="B3758" s="4"/>
      <c r="C3758" s="4"/>
    </row>
    <row r="3759" spans="1:3" ht="12.75" customHeight="1">
      <c r="A3759" s="4"/>
      <c r="B3759" s="4"/>
      <c r="C3759" s="4"/>
    </row>
    <row r="3760" spans="1:3" ht="12.75" customHeight="1">
      <c r="A3760" s="4"/>
      <c r="B3760" s="4"/>
      <c r="C3760" s="4"/>
    </row>
    <row r="3761" spans="1:3" ht="12.75" customHeight="1">
      <c r="A3761" s="4"/>
      <c r="B3761" s="4"/>
      <c r="C3761" s="4"/>
    </row>
    <row r="3762" spans="1:3" ht="12.75" customHeight="1">
      <c r="A3762" s="4"/>
      <c r="B3762" s="4"/>
      <c r="C3762" s="4"/>
    </row>
    <row r="3763" spans="1:3" ht="12.75" customHeight="1">
      <c r="A3763" s="4"/>
      <c r="B3763" s="4"/>
      <c r="C3763" s="4"/>
    </row>
    <row r="3764" spans="1:3" ht="12.75" customHeight="1">
      <c r="A3764" s="4"/>
      <c r="B3764" s="4"/>
      <c r="C3764" s="4"/>
    </row>
    <row r="3765" spans="1:3" ht="12.75" customHeight="1">
      <c r="A3765" s="4"/>
      <c r="B3765" s="4"/>
      <c r="C3765" s="4"/>
    </row>
    <row r="3766" spans="1:3" ht="12.75" customHeight="1">
      <c r="A3766" s="4"/>
      <c r="B3766" s="4"/>
      <c r="C3766" s="4"/>
    </row>
    <row r="3767" spans="1:3" ht="12.75" customHeight="1">
      <c r="A3767" s="4"/>
      <c r="B3767" s="4"/>
      <c r="C3767" s="4"/>
    </row>
    <row r="3768" spans="1:3" ht="12.75" customHeight="1">
      <c r="A3768" s="4"/>
      <c r="B3768" s="4"/>
      <c r="C3768" s="4"/>
    </row>
    <row r="3769" spans="1:3" ht="12.75" customHeight="1">
      <c r="A3769" s="4"/>
      <c r="B3769" s="4"/>
      <c r="C3769" s="4"/>
    </row>
    <row r="3770" spans="1:3" ht="12.75" customHeight="1">
      <c r="A3770" s="4"/>
      <c r="B3770" s="4"/>
      <c r="C3770" s="4"/>
    </row>
    <row r="3771" spans="1:3" ht="12.75" customHeight="1">
      <c r="A3771" s="4"/>
      <c r="B3771" s="4"/>
      <c r="C3771" s="4"/>
    </row>
    <row r="3772" spans="1:3" ht="12.75" customHeight="1">
      <c r="A3772" s="4"/>
      <c r="B3772" s="4"/>
      <c r="C3772" s="4"/>
    </row>
    <row r="3773" spans="1:3" ht="12.75" customHeight="1">
      <c r="A3773" s="4"/>
      <c r="B3773" s="4"/>
      <c r="C3773" s="4"/>
    </row>
    <row r="3774" spans="1:3" ht="12.75" customHeight="1">
      <c r="A3774" s="4"/>
      <c r="B3774" s="4"/>
      <c r="C3774" s="4"/>
    </row>
    <row r="3775" spans="1:3" ht="12.75" customHeight="1">
      <c r="A3775" s="4"/>
      <c r="B3775" s="4"/>
      <c r="C3775" s="4"/>
    </row>
    <row r="3776" spans="1:3" ht="12.75" customHeight="1">
      <c r="A3776" s="4"/>
      <c r="B3776" s="4"/>
      <c r="C3776" s="4"/>
    </row>
    <row r="3777" spans="1:3" ht="12.75" customHeight="1">
      <c r="A3777" s="4"/>
      <c r="B3777" s="4"/>
      <c r="C3777" s="4"/>
    </row>
    <row r="3778" spans="1:3" ht="12.75" customHeight="1">
      <c r="A3778" s="4"/>
      <c r="B3778" s="4"/>
      <c r="C3778" s="4"/>
    </row>
    <row r="3779" spans="1:3" ht="12.75" customHeight="1">
      <c r="A3779" s="4"/>
      <c r="B3779" s="4"/>
      <c r="C3779" s="4"/>
    </row>
    <row r="3780" spans="1:3" ht="12.75" customHeight="1">
      <c r="A3780" s="4"/>
      <c r="B3780" s="4"/>
      <c r="C3780" s="4"/>
    </row>
    <row r="3781" spans="1:3" ht="12.75" customHeight="1">
      <c r="A3781" s="4"/>
      <c r="B3781" s="4"/>
      <c r="C3781" s="4"/>
    </row>
    <row r="3782" spans="1:3" ht="12.75" customHeight="1">
      <c r="A3782" s="4"/>
      <c r="B3782" s="4"/>
      <c r="C3782" s="4"/>
    </row>
    <row r="3783" spans="1:3" ht="12.75" customHeight="1">
      <c r="A3783" s="4"/>
      <c r="B3783" s="4"/>
      <c r="C3783" s="4"/>
    </row>
    <row r="3784" spans="1:3" ht="12.75" customHeight="1">
      <c r="A3784" s="4"/>
      <c r="B3784" s="4"/>
      <c r="C3784" s="4"/>
    </row>
    <row r="3785" spans="1:3" ht="12.75" customHeight="1">
      <c r="A3785" s="4"/>
      <c r="B3785" s="4"/>
      <c r="C3785" s="4"/>
    </row>
    <row r="3786" spans="1:3" ht="12.75" customHeight="1">
      <c r="A3786" s="4"/>
      <c r="B3786" s="4"/>
      <c r="C3786" s="4"/>
    </row>
    <row r="3787" spans="1:3" ht="12.75" customHeight="1">
      <c r="A3787" s="4"/>
      <c r="B3787" s="4"/>
      <c r="C3787" s="4"/>
    </row>
    <row r="3788" spans="1:3" ht="12.75" customHeight="1">
      <c r="A3788" s="4"/>
      <c r="B3788" s="4"/>
      <c r="C3788" s="4"/>
    </row>
    <row r="3789" spans="1:3" ht="12.75" customHeight="1">
      <c r="A3789" s="4"/>
      <c r="B3789" s="4"/>
      <c r="C3789" s="4"/>
    </row>
    <row r="3790" spans="1:3" ht="12.75" customHeight="1">
      <c r="A3790" s="4"/>
      <c r="B3790" s="4"/>
      <c r="C3790" s="4"/>
    </row>
    <row r="3791" spans="1:3" ht="12.75" customHeight="1">
      <c r="A3791" s="4"/>
      <c r="B3791" s="4"/>
      <c r="C3791" s="4"/>
    </row>
    <row r="3792" spans="1:3" ht="12.75" customHeight="1">
      <c r="A3792" s="4"/>
      <c r="B3792" s="4"/>
      <c r="C3792" s="4"/>
    </row>
    <row r="3793" spans="1:3" ht="12.75" customHeight="1">
      <c r="A3793" s="4"/>
      <c r="B3793" s="4"/>
      <c r="C3793" s="4"/>
    </row>
    <row r="3794" spans="1:3" ht="12.75" customHeight="1">
      <c r="A3794" s="4"/>
      <c r="B3794" s="4"/>
      <c r="C3794" s="4"/>
    </row>
    <row r="3795" spans="1:3" ht="12.75" customHeight="1">
      <c r="A3795" s="4"/>
      <c r="B3795" s="4"/>
      <c r="C3795" s="4"/>
    </row>
    <row r="3796" spans="1:3" ht="12.75" customHeight="1">
      <c r="A3796" s="4"/>
      <c r="B3796" s="4"/>
      <c r="C3796" s="4"/>
    </row>
    <row r="3797" spans="1:3" ht="12.75" customHeight="1">
      <c r="A3797" s="4"/>
      <c r="B3797" s="4"/>
      <c r="C3797" s="4"/>
    </row>
    <row r="3798" spans="1:3" ht="12.75" customHeight="1">
      <c r="A3798" s="4"/>
      <c r="B3798" s="4"/>
      <c r="C3798" s="4"/>
    </row>
    <row r="3799" spans="1:3" ht="12.75" customHeight="1">
      <c r="A3799" s="4"/>
      <c r="B3799" s="4"/>
      <c r="C3799" s="4"/>
    </row>
    <row r="3800" spans="1:3" ht="12.75" customHeight="1">
      <c r="A3800" s="4"/>
      <c r="B3800" s="4"/>
      <c r="C3800" s="4"/>
    </row>
    <row r="3801" spans="1:3" ht="12.75" customHeight="1">
      <c r="A3801" s="4"/>
      <c r="B3801" s="4"/>
      <c r="C3801" s="4"/>
    </row>
    <row r="3802" spans="1:3" ht="12.75" customHeight="1">
      <c r="A3802" s="4"/>
      <c r="B3802" s="4"/>
      <c r="C3802" s="4"/>
    </row>
    <row r="3803" spans="1:3" ht="12.75" customHeight="1">
      <c r="A3803" s="4"/>
      <c r="B3803" s="4"/>
      <c r="C3803" s="4"/>
    </row>
    <row r="3804" spans="1:3" ht="12.75" customHeight="1">
      <c r="A3804" s="4"/>
      <c r="B3804" s="4"/>
      <c r="C3804" s="4"/>
    </row>
    <row r="3805" spans="1:3" ht="12.75" customHeight="1">
      <c r="A3805" s="4"/>
      <c r="B3805" s="4"/>
      <c r="C3805" s="4"/>
    </row>
    <row r="3806" spans="1:3" ht="12.75" customHeight="1">
      <c r="A3806" s="4"/>
      <c r="B3806" s="4"/>
      <c r="C3806" s="4"/>
    </row>
    <row r="3807" spans="1:3" ht="12.75" customHeight="1">
      <c r="A3807" s="4"/>
      <c r="B3807" s="4"/>
      <c r="C3807" s="4"/>
    </row>
    <row r="3808" spans="1:3" ht="12.75" customHeight="1">
      <c r="A3808" s="4"/>
      <c r="B3808" s="4"/>
      <c r="C3808" s="4"/>
    </row>
    <row r="3809" spans="1:3" ht="12.75" customHeight="1">
      <c r="A3809" s="4"/>
      <c r="B3809" s="4"/>
      <c r="C3809" s="4"/>
    </row>
    <row r="3810" spans="1:3" ht="12.75" customHeight="1">
      <c r="A3810" s="4"/>
      <c r="B3810" s="4"/>
      <c r="C3810" s="4"/>
    </row>
    <row r="3811" spans="1:3" ht="12.75" customHeight="1">
      <c r="A3811" s="4"/>
      <c r="B3811" s="4"/>
      <c r="C3811" s="4"/>
    </row>
    <row r="3812" spans="1:3" ht="12.75" customHeight="1">
      <c r="A3812" s="4"/>
      <c r="B3812" s="4"/>
      <c r="C3812" s="4"/>
    </row>
    <row r="3813" spans="1:3" ht="12.75" customHeight="1">
      <c r="A3813" s="4"/>
      <c r="B3813" s="4"/>
      <c r="C3813" s="4"/>
    </row>
    <row r="3814" spans="1:3" ht="12.75" customHeight="1">
      <c r="A3814" s="4"/>
      <c r="B3814" s="4"/>
      <c r="C3814" s="4"/>
    </row>
    <row r="3815" spans="1:3" ht="12.75" customHeight="1">
      <c r="A3815" s="4"/>
      <c r="B3815" s="4"/>
      <c r="C3815" s="4"/>
    </row>
    <row r="3816" spans="1:3" ht="12.75" customHeight="1">
      <c r="A3816" s="4"/>
      <c r="B3816" s="4"/>
      <c r="C3816" s="4"/>
    </row>
    <row r="3817" spans="1:3" ht="12.75" customHeight="1">
      <c r="A3817" s="4"/>
      <c r="B3817" s="4"/>
      <c r="C3817" s="4"/>
    </row>
    <row r="3818" spans="1:3" ht="12.75" customHeight="1">
      <c r="A3818" s="4"/>
      <c r="B3818" s="4"/>
      <c r="C3818" s="4"/>
    </row>
    <row r="3819" spans="1:3" ht="12.75" customHeight="1">
      <c r="A3819" s="4"/>
      <c r="B3819" s="4"/>
      <c r="C3819" s="4"/>
    </row>
    <row r="3820" spans="1:3" ht="12.75" customHeight="1">
      <c r="A3820" s="4"/>
      <c r="B3820" s="4"/>
      <c r="C3820" s="4"/>
    </row>
    <row r="3821" spans="1:3" ht="12.75" customHeight="1">
      <c r="A3821" s="4"/>
      <c r="B3821" s="4"/>
      <c r="C3821" s="4"/>
    </row>
    <row r="3822" spans="1:3" ht="12.75" customHeight="1">
      <c r="A3822" s="4"/>
      <c r="B3822" s="4"/>
      <c r="C3822" s="4"/>
    </row>
    <row r="3823" spans="1:3" ht="12.75" customHeight="1">
      <c r="A3823" s="4"/>
      <c r="B3823" s="4"/>
      <c r="C3823" s="4"/>
    </row>
    <row r="3824" spans="1:3" ht="12.75" customHeight="1">
      <c r="A3824" s="4"/>
      <c r="B3824" s="4"/>
      <c r="C3824" s="4"/>
    </row>
    <row r="3825" spans="1:3" ht="12.75" customHeight="1">
      <c r="A3825" s="4"/>
      <c r="B3825" s="4"/>
      <c r="C3825" s="4"/>
    </row>
    <row r="3826" spans="1:3" ht="12.75" customHeight="1">
      <c r="A3826" s="4"/>
      <c r="B3826" s="4"/>
      <c r="C3826" s="4"/>
    </row>
    <row r="3827" spans="1:3" ht="12.75" customHeight="1">
      <c r="A3827" s="4"/>
      <c r="B3827" s="4"/>
      <c r="C3827" s="4"/>
    </row>
    <row r="3828" spans="1:3" ht="12.75" customHeight="1">
      <c r="A3828" s="4"/>
      <c r="B3828" s="4"/>
      <c r="C3828" s="4"/>
    </row>
    <row r="3829" spans="1:3" ht="12.75" customHeight="1">
      <c r="A3829" s="4"/>
      <c r="B3829" s="4"/>
      <c r="C3829" s="4"/>
    </row>
    <row r="3830" spans="1:3" ht="12.75" customHeight="1">
      <c r="A3830" s="4"/>
      <c r="B3830" s="4"/>
      <c r="C3830" s="4"/>
    </row>
    <row r="3831" spans="1:3" ht="12.75" customHeight="1">
      <c r="A3831" s="4"/>
      <c r="B3831" s="4"/>
      <c r="C3831" s="4"/>
    </row>
    <row r="3832" spans="1:3" ht="12.75" customHeight="1">
      <c r="A3832" s="4"/>
      <c r="B3832" s="4"/>
      <c r="C3832" s="4"/>
    </row>
    <row r="3833" spans="1:3" ht="12.75" customHeight="1">
      <c r="A3833" s="4"/>
      <c r="B3833" s="4"/>
      <c r="C3833" s="4"/>
    </row>
    <row r="3834" spans="1:3" ht="12.75" customHeight="1">
      <c r="A3834" s="4"/>
      <c r="B3834" s="4"/>
      <c r="C3834" s="4"/>
    </row>
    <row r="3835" spans="1:3" ht="12.75" customHeight="1">
      <c r="A3835" s="4"/>
      <c r="B3835" s="4"/>
      <c r="C3835" s="4"/>
    </row>
    <row r="3836" spans="1:3" ht="12.75" customHeight="1">
      <c r="A3836" s="4"/>
      <c r="B3836" s="4"/>
      <c r="C3836" s="4"/>
    </row>
    <row r="3837" spans="1:3" ht="12.75" customHeight="1">
      <c r="A3837" s="4"/>
      <c r="B3837" s="4"/>
      <c r="C3837" s="4"/>
    </row>
    <row r="3838" spans="1:3" ht="12.75" customHeight="1">
      <c r="A3838" s="4"/>
      <c r="B3838" s="4"/>
      <c r="C3838" s="4"/>
    </row>
    <row r="3839" spans="1:3" ht="12.75" customHeight="1">
      <c r="A3839" s="4"/>
      <c r="B3839" s="4"/>
      <c r="C3839" s="4"/>
    </row>
    <row r="3840" spans="1:3" ht="12.75" customHeight="1">
      <c r="A3840" s="4"/>
      <c r="B3840" s="4"/>
      <c r="C3840" s="4"/>
    </row>
    <row r="3841" spans="1:3" ht="12.75" customHeight="1">
      <c r="A3841" s="4"/>
      <c r="B3841" s="4"/>
      <c r="C3841" s="4"/>
    </row>
    <row r="3842" spans="1:3" ht="12.75" customHeight="1">
      <c r="A3842" s="4"/>
      <c r="B3842" s="4"/>
      <c r="C3842" s="4"/>
    </row>
    <row r="3843" spans="1:3" ht="12.75" customHeight="1">
      <c r="A3843" s="4"/>
      <c r="B3843" s="4"/>
      <c r="C3843" s="4"/>
    </row>
    <row r="3844" spans="1:3" ht="12.75" customHeight="1">
      <c r="A3844" s="4"/>
      <c r="B3844" s="4"/>
      <c r="C3844" s="4"/>
    </row>
    <row r="3845" spans="1:3" ht="12.75" customHeight="1">
      <c r="A3845" s="4"/>
      <c r="B3845" s="4"/>
      <c r="C3845" s="4"/>
    </row>
    <row r="3846" spans="1:3" ht="12.75" customHeight="1">
      <c r="A3846" s="4"/>
      <c r="B3846" s="4"/>
      <c r="C3846" s="4"/>
    </row>
    <row r="3847" spans="1:3" ht="12.75" customHeight="1">
      <c r="A3847" s="4"/>
      <c r="B3847" s="4"/>
      <c r="C3847" s="4"/>
    </row>
    <row r="3848" spans="1:3" ht="12.75" customHeight="1">
      <c r="A3848" s="4"/>
      <c r="B3848" s="4"/>
      <c r="C3848" s="4"/>
    </row>
    <row r="3849" spans="1:3" ht="12.75" customHeight="1">
      <c r="A3849" s="4"/>
      <c r="B3849" s="4"/>
      <c r="C3849" s="4"/>
    </row>
    <row r="3850" spans="1:3" ht="12.75" customHeight="1">
      <c r="A3850" s="4"/>
      <c r="B3850" s="4"/>
      <c r="C3850" s="4"/>
    </row>
    <row r="3851" spans="1:3" ht="12.75" customHeight="1">
      <c r="A3851" s="4"/>
      <c r="B3851" s="4"/>
      <c r="C3851" s="4"/>
    </row>
    <row r="3852" spans="1:3" ht="12.75" customHeight="1">
      <c r="A3852" s="4"/>
      <c r="B3852" s="4"/>
      <c r="C3852" s="4"/>
    </row>
    <row r="3853" spans="1:3" ht="12.75" customHeight="1">
      <c r="A3853" s="4"/>
      <c r="B3853" s="4"/>
      <c r="C3853" s="4"/>
    </row>
    <row r="3854" spans="1:3" ht="12.75" customHeight="1">
      <c r="A3854" s="4"/>
      <c r="B3854" s="4"/>
      <c r="C3854" s="4"/>
    </row>
    <row r="3855" spans="1:3" ht="12.75" customHeight="1">
      <c r="A3855" s="4"/>
      <c r="B3855" s="4"/>
      <c r="C3855" s="4"/>
    </row>
    <row r="3856" spans="1:3" ht="12.75" customHeight="1">
      <c r="A3856" s="4"/>
      <c r="B3856" s="4"/>
      <c r="C3856" s="4"/>
    </row>
    <row r="3857" spans="1:3" ht="12.75" customHeight="1">
      <c r="A3857" s="4"/>
      <c r="B3857" s="4"/>
      <c r="C3857" s="4"/>
    </row>
    <row r="3858" spans="1:3" ht="12.75" customHeight="1">
      <c r="A3858" s="4"/>
      <c r="B3858" s="4"/>
      <c r="C3858" s="4"/>
    </row>
    <row r="3859" spans="1:3" ht="12.75" customHeight="1">
      <c r="A3859" s="4"/>
      <c r="B3859" s="4"/>
      <c r="C3859" s="4"/>
    </row>
    <row r="3860" spans="1:3" ht="12.75" customHeight="1">
      <c r="A3860" s="4"/>
      <c r="B3860" s="4"/>
      <c r="C3860" s="4"/>
    </row>
    <row r="3861" spans="1:3" ht="12.75" customHeight="1">
      <c r="A3861" s="4"/>
      <c r="B3861" s="4"/>
      <c r="C3861" s="4"/>
    </row>
    <row r="3862" spans="1:3" ht="12.75" customHeight="1">
      <c r="A3862" s="4"/>
      <c r="B3862" s="4"/>
      <c r="C3862" s="4"/>
    </row>
    <row r="3863" spans="1:3" ht="12.75" customHeight="1">
      <c r="A3863" s="4"/>
      <c r="B3863" s="4"/>
      <c r="C3863" s="4"/>
    </row>
    <row r="3864" spans="1:3" ht="12.75" customHeight="1">
      <c r="A3864" s="4"/>
      <c r="B3864" s="4"/>
      <c r="C3864" s="4"/>
    </row>
    <row r="3865" spans="1:3" ht="12.75" customHeight="1">
      <c r="A3865" s="4"/>
      <c r="B3865" s="4"/>
      <c r="C3865" s="4"/>
    </row>
    <row r="3866" spans="1:3" ht="12.75" customHeight="1">
      <c r="A3866" s="4"/>
      <c r="B3866" s="4"/>
      <c r="C3866" s="4"/>
    </row>
    <row r="3867" spans="1:3" ht="12.75" customHeight="1">
      <c r="A3867" s="4"/>
      <c r="B3867" s="4"/>
      <c r="C3867" s="4"/>
    </row>
    <row r="3868" spans="1:3" ht="12.75" customHeight="1">
      <c r="A3868" s="4"/>
      <c r="B3868" s="4"/>
      <c r="C3868" s="4"/>
    </row>
    <row r="3869" spans="1:3" ht="12.75" customHeight="1">
      <c r="A3869" s="4"/>
      <c r="B3869" s="4"/>
      <c r="C3869" s="4"/>
    </row>
    <row r="3870" spans="1:3" ht="12.75" customHeight="1">
      <c r="A3870" s="4"/>
      <c r="B3870" s="4"/>
      <c r="C3870" s="4"/>
    </row>
    <row r="3871" spans="1:3" ht="12.75" customHeight="1">
      <c r="A3871" s="4"/>
      <c r="B3871" s="4"/>
      <c r="C3871" s="4"/>
    </row>
    <row r="3872" spans="1:3" ht="12.75" customHeight="1">
      <c r="A3872" s="4"/>
      <c r="B3872" s="4"/>
      <c r="C3872" s="4"/>
    </row>
    <row r="3873" spans="1:3" ht="12.75" customHeight="1">
      <c r="A3873" s="4"/>
      <c r="B3873" s="4"/>
      <c r="C3873" s="4"/>
    </row>
    <row r="3874" spans="1:3" ht="12.75" customHeight="1">
      <c r="A3874" s="4"/>
      <c r="B3874" s="4"/>
      <c r="C3874" s="4"/>
    </row>
    <row r="3875" spans="1:3" ht="12.75" customHeight="1">
      <c r="A3875" s="4"/>
      <c r="B3875" s="4"/>
      <c r="C3875" s="4"/>
    </row>
    <row r="3876" spans="1:3" ht="12.75" customHeight="1">
      <c r="A3876" s="4"/>
      <c r="B3876" s="4"/>
      <c r="C3876" s="4"/>
    </row>
    <row r="3877" spans="1:3" ht="12.75" customHeight="1">
      <c r="A3877" s="4"/>
      <c r="B3877" s="4"/>
      <c r="C3877" s="4"/>
    </row>
    <row r="3878" spans="1:3" ht="12.75" customHeight="1">
      <c r="A3878" s="4"/>
      <c r="B3878" s="4"/>
      <c r="C3878" s="4"/>
    </row>
    <row r="3879" spans="1:3" ht="12.75" customHeight="1">
      <c r="A3879" s="4"/>
      <c r="B3879" s="4"/>
      <c r="C3879" s="4"/>
    </row>
    <row r="3880" spans="1:3" ht="12.75" customHeight="1">
      <c r="A3880" s="4"/>
      <c r="B3880" s="4"/>
      <c r="C3880" s="4"/>
    </row>
    <row r="3881" spans="1:3" ht="12.75" customHeight="1">
      <c r="A3881" s="4"/>
      <c r="B3881" s="4"/>
      <c r="C3881" s="4"/>
    </row>
    <row r="3882" spans="1:3" ht="12.75" customHeight="1">
      <c r="A3882" s="4"/>
      <c r="B3882" s="4"/>
      <c r="C3882" s="4"/>
    </row>
    <row r="3883" spans="1:3" ht="12.75" customHeight="1">
      <c r="A3883" s="4"/>
      <c r="B3883" s="4"/>
      <c r="C3883" s="4"/>
    </row>
    <row r="3884" spans="1:3" ht="12.75" customHeight="1">
      <c r="A3884" s="4"/>
      <c r="B3884" s="4"/>
      <c r="C3884" s="4"/>
    </row>
    <row r="3885" spans="1:3" ht="12.75" customHeight="1">
      <c r="A3885" s="4"/>
      <c r="B3885" s="4"/>
      <c r="C3885" s="4"/>
    </row>
    <row r="3886" spans="1:3" ht="12.75" customHeight="1">
      <c r="A3886" s="4"/>
      <c r="B3886" s="4"/>
      <c r="C3886" s="4"/>
    </row>
    <row r="3887" spans="1:3" ht="12.75" customHeight="1">
      <c r="A3887" s="4"/>
      <c r="B3887" s="4"/>
      <c r="C3887" s="4"/>
    </row>
    <row r="3888" spans="1:3" ht="12.75" customHeight="1">
      <c r="A3888" s="4"/>
      <c r="B3888" s="4"/>
      <c r="C3888" s="4"/>
    </row>
    <row r="3889" spans="1:3" ht="12.75" customHeight="1">
      <c r="A3889" s="4"/>
      <c r="B3889" s="4"/>
      <c r="C3889" s="4"/>
    </row>
    <row r="3890" spans="1:3" ht="12.75" customHeight="1">
      <c r="A3890" s="4"/>
      <c r="B3890" s="4"/>
      <c r="C3890" s="4"/>
    </row>
    <row r="3891" spans="1:3" ht="12.75" customHeight="1">
      <c r="A3891" s="4"/>
      <c r="B3891" s="4"/>
      <c r="C3891" s="4"/>
    </row>
    <row r="3892" spans="1:3" ht="12.75" customHeight="1">
      <c r="A3892" s="4"/>
      <c r="B3892" s="4"/>
      <c r="C3892" s="4"/>
    </row>
    <row r="3893" spans="1:3" ht="12.75" customHeight="1">
      <c r="A3893" s="4"/>
      <c r="B3893" s="4"/>
      <c r="C3893" s="4"/>
    </row>
    <row r="3894" spans="1:3" ht="12.75" customHeight="1">
      <c r="A3894" s="4"/>
      <c r="B3894" s="4"/>
      <c r="C3894" s="4"/>
    </row>
    <row r="3895" spans="1:3" ht="12.75" customHeight="1">
      <c r="A3895" s="4"/>
      <c r="B3895" s="4"/>
      <c r="C3895" s="4"/>
    </row>
    <row r="3896" spans="1:3" ht="12.75" customHeight="1">
      <c r="A3896" s="4"/>
      <c r="B3896" s="4"/>
      <c r="C3896" s="4"/>
    </row>
    <row r="3897" spans="1:3" ht="12.75" customHeight="1">
      <c r="A3897" s="4"/>
      <c r="B3897" s="4"/>
      <c r="C3897" s="4"/>
    </row>
    <row r="3898" spans="1:3" ht="12.75" customHeight="1">
      <c r="A3898" s="4"/>
      <c r="B3898" s="4"/>
      <c r="C3898" s="4"/>
    </row>
    <row r="3899" spans="1:3" ht="12.75" customHeight="1">
      <c r="A3899" s="4"/>
      <c r="B3899" s="4"/>
      <c r="C3899" s="4"/>
    </row>
    <row r="3900" spans="1:3" ht="12.75" customHeight="1">
      <c r="A3900" s="4"/>
      <c r="B3900" s="4"/>
      <c r="C3900" s="4"/>
    </row>
    <row r="3901" spans="1:3" ht="12.75" customHeight="1">
      <c r="A3901" s="4"/>
      <c r="B3901" s="4"/>
      <c r="C3901" s="4"/>
    </row>
    <row r="3902" spans="1:3" ht="12.75" customHeight="1">
      <c r="A3902" s="4"/>
      <c r="B3902" s="4"/>
      <c r="C3902" s="4"/>
    </row>
    <row r="3903" spans="1:3" ht="12.75" customHeight="1">
      <c r="A3903" s="4"/>
      <c r="B3903" s="4"/>
      <c r="C3903" s="4"/>
    </row>
    <row r="3904" spans="1:3" ht="12.75" customHeight="1">
      <c r="A3904" s="4"/>
      <c r="B3904" s="4"/>
      <c r="C3904" s="4"/>
    </row>
    <row r="3905" spans="1:3" ht="12.75" customHeight="1">
      <c r="A3905" s="4"/>
      <c r="B3905" s="4"/>
      <c r="C3905" s="4"/>
    </row>
    <row r="3906" spans="1:3" ht="12.75" customHeight="1">
      <c r="A3906" s="4"/>
      <c r="B3906" s="4"/>
      <c r="C3906" s="4"/>
    </row>
    <row r="3907" spans="1:3" ht="12.75" customHeight="1">
      <c r="A3907" s="4"/>
      <c r="B3907" s="4"/>
      <c r="C3907" s="4"/>
    </row>
    <row r="3908" spans="1:3" ht="12.75" customHeight="1">
      <c r="A3908" s="4"/>
      <c r="B3908" s="4"/>
      <c r="C3908" s="4"/>
    </row>
    <row r="3909" spans="1:3" ht="12.75" customHeight="1">
      <c r="A3909" s="4"/>
      <c r="B3909" s="4"/>
      <c r="C3909" s="4"/>
    </row>
    <row r="3910" spans="1:3" ht="12.75" customHeight="1">
      <c r="A3910" s="4"/>
      <c r="B3910" s="4"/>
      <c r="C3910" s="4"/>
    </row>
    <row r="3911" spans="1:3" ht="12.75" customHeight="1">
      <c r="A3911" s="4"/>
      <c r="B3911" s="4"/>
      <c r="C3911" s="4"/>
    </row>
    <row r="3912" spans="1:3" ht="12.75" customHeight="1">
      <c r="A3912" s="4"/>
      <c r="B3912" s="4"/>
      <c r="C3912" s="4"/>
    </row>
    <row r="3913" spans="1:3" ht="12.75" customHeight="1">
      <c r="A3913" s="4"/>
      <c r="B3913" s="4"/>
      <c r="C3913" s="4"/>
    </row>
    <row r="3914" spans="1:3" ht="12.75" customHeight="1">
      <c r="A3914" s="4"/>
      <c r="B3914" s="4"/>
      <c r="C3914" s="4"/>
    </row>
    <row r="3915" spans="1:3" ht="12.75" customHeight="1">
      <c r="A3915" s="4"/>
      <c r="B3915" s="4"/>
      <c r="C3915" s="4"/>
    </row>
    <row r="3916" spans="1:3" ht="12.75" customHeight="1">
      <c r="A3916" s="4"/>
      <c r="B3916" s="4"/>
      <c r="C3916" s="4"/>
    </row>
    <row r="3917" spans="1:3" ht="12.75" customHeight="1">
      <c r="A3917" s="4"/>
      <c r="B3917" s="4"/>
      <c r="C3917" s="4"/>
    </row>
    <row r="3918" spans="1:3" ht="12.75" customHeight="1">
      <c r="A3918" s="4"/>
      <c r="B3918" s="4"/>
      <c r="C3918" s="4"/>
    </row>
    <row r="3919" spans="1:3" ht="12.75" customHeight="1">
      <c r="A3919" s="4"/>
      <c r="B3919" s="4"/>
      <c r="C3919" s="4"/>
    </row>
    <row r="3920" spans="1:3" ht="12.75" customHeight="1">
      <c r="A3920" s="4"/>
      <c r="B3920" s="4"/>
      <c r="C3920" s="4"/>
    </row>
    <row r="3921" spans="1:3" ht="12.75" customHeight="1">
      <c r="A3921" s="4"/>
      <c r="B3921" s="4"/>
      <c r="C3921" s="4"/>
    </row>
    <row r="3922" spans="1:3" ht="12.75" customHeight="1">
      <c r="A3922" s="4"/>
      <c r="B3922" s="4"/>
      <c r="C3922" s="4"/>
    </row>
    <row r="3923" spans="1:3" ht="12.75" customHeight="1">
      <c r="A3923" s="4"/>
      <c r="B3923" s="4"/>
      <c r="C3923" s="4"/>
    </row>
    <row r="3924" spans="1:3" ht="12.75" customHeight="1">
      <c r="A3924" s="4"/>
      <c r="B3924" s="4"/>
      <c r="C3924" s="4"/>
    </row>
    <row r="3925" spans="1:3" ht="12.75" customHeight="1">
      <c r="A3925" s="4"/>
      <c r="B3925" s="4"/>
      <c r="C3925" s="4"/>
    </row>
    <row r="3926" spans="1:3" ht="12.75" customHeight="1">
      <c r="A3926" s="4"/>
      <c r="B3926" s="4"/>
      <c r="C3926" s="4"/>
    </row>
    <row r="3927" spans="1:3" ht="12.75" customHeight="1">
      <c r="A3927" s="4"/>
      <c r="B3927" s="4"/>
      <c r="C3927" s="4"/>
    </row>
    <row r="3928" spans="1:3" ht="12.75" customHeight="1">
      <c r="A3928" s="4"/>
      <c r="B3928" s="4"/>
      <c r="C3928" s="4"/>
    </row>
    <row r="3929" spans="1:3" ht="12.75" customHeight="1">
      <c r="A3929" s="4"/>
      <c r="B3929" s="4"/>
      <c r="C3929" s="4"/>
    </row>
    <row r="3930" spans="1:3" ht="12.75" customHeight="1">
      <c r="A3930" s="4"/>
      <c r="B3930" s="4"/>
      <c r="C3930" s="4"/>
    </row>
    <row r="3931" spans="1:3" ht="12.75" customHeight="1">
      <c r="A3931" s="4"/>
      <c r="B3931" s="4"/>
      <c r="C3931" s="4"/>
    </row>
    <row r="3932" spans="1:3" ht="12.75" customHeight="1">
      <c r="A3932" s="4"/>
      <c r="B3932" s="4"/>
      <c r="C3932" s="4"/>
    </row>
    <row r="3933" spans="1:3" ht="12.75" customHeight="1">
      <c r="A3933" s="4"/>
      <c r="B3933" s="4"/>
      <c r="C3933" s="4"/>
    </row>
    <row r="3934" spans="1:3" ht="12.75" customHeight="1">
      <c r="A3934" s="4"/>
      <c r="B3934" s="4"/>
      <c r="C3934" s="4"/>
    </row>
    <row r="3935" spans="1:3" ht="12.75" customHeight="1">
      <c r="A3935" s="4"/>
      <c r="B3935" s="4"/>
      <c r="C3935" s="4"/>
    </row>
    <row r="3936" spans="1:3" ht="12.75" customHeight="1">
      <c r="A3936" s="4"/>
      <c r="B3936" s="4"/>
      <c r="C3936" s="4"/>
    </row>
    <row r="3937" spans="1:3" ht="12.75" customHeight="1">
      <c r="A3937" s="4"/>
      <c r="B3937" s="4"/>
      <c r="C3937" s="4"/>
    </row>
    <row r="3938" spans="1:3" ht="12.75" customHeight="1">
      <c r="A3938" s="4"/>
      <c r="B3938" s="4"/>
      <c r="C3938" s="4"/>
    </row>
    <row r="3939" spans="1:3" ht="12.75" customHeight="1">
      <c r="A3939" s="4"/>
      <c r="B3939" s="4"/>
      <c r="C3939" s="4"/>
    </row>
    <row r="3940" spans="1:3" ht="12.75" customHeight="1">
      <c r="A3940" s="4"/>
      <c r="B3940" s="4"/>
      <c r="C3940" s="4"/>
    </row>
    <row r="3941" spans="1:3" ht="12.75" customHeight="1">
      <c r="A3941" s="4"/>
      <c r="B3941" s="4"/>
      <c r="C3941" s="4"/>
    </row>
    <row r="3942" spans="1:3" ht="12.75" customHeight="1">
      <c r="A3942" s="4"/>
      <c r="B3942" s="4"/>
      <c r="C3942" s="4"/>
    </row>
    <row r="3943" spans="1:3" ht="12.75" customHeight="1">
      <c r="A3943" s="4"/>
      <c r="B3943" s="4"/>
      <c r="C3943" s="4"/>
    </row>
    <row r="3944" spans="1:3" ht="12.75" customHeight="1">
      <c r="A3944" s="4"/>
      <c r="B3944" s="4"/>
      <c r="C3944" s="4"/>
    </row>
    <row r="3945" spans="1:3" ht="12.75" customHeight="1">
      <c r="A3945" s="4"/>
      <c r="B3945" s="4"/>
      <c r="C3945" s="4"/>
    </row>
    <row r="3946" spans="1:3" ht="12.75" customHeight="1">
      <c r="A3946" s="4"/>
      <c r="B3946" s="4"/>
      <c r="C3946" s="4"/>
    </row>
    <row r="3947" spans="1:3" ht="12.75" customHeight="1">
      <c r="A3947" s="4"/>
      <c r="B3947" s="4"/>
      <c r="C3947" s="4"/>
    </row>
    <row r="3948" spans="1:3" ht="12.75" customHeight="1">
      <c r="A3948" s="4"/>
      <c r="B3948" s="4"/>
      <c r="C3948" s="4"/>
    </row>
    <row r="3949" spans="1:3" ht="12.75" customHeight="1">
      <c r="A3949" s="4"/>
      <c r="B3949" s="4"/>
      <c r="C3949" s="4"/>
    </row>
    <row r="3950" spans="1:3" ht="12.75" customHeight="1">
      <c r="A3950" s="4"/>
      <c r="B3950" s="4"/>
      <c r="C3950" s="4"/>
    </row>
    <row r="3951" spans="1:3" ht="12.75" customHeight="1">
      <c r="A3951" s="4"/>
      <c r="B3951" s="4"/>
      <c r="C3951" s="4"/>
    </row>
    <row r="3952" spans="1:3" ht="12.75" customHeight="1">
      <c r="A3952" s="4"/>
      <c r="B3952" s="4"/>
      <c r="C3952" s="4"/>
    </row>
    <row r="3953" spans="1:3" ht="12.75" customHeight="1">
      <c r="A3953" s="4"/>
      <c r="B3953" s="4"/>
      <c r="C3953" s="4"/>
    </row>
    <row r="3954" spans="1:3" ht="12.75" customHeight="1">
      <c r="A3954" s="4"/>
      <c r="B3954" s="4"/>
      <c r="C3954" s="4"/>
    </row>
    <row r="3955" spans="1:3" ht="12.75" customHeight="1">
      <c r="A3955" s="4"/>
      <c r="B3955" s="4"/>
      <c r="C3955" s="4"/>
    </row>
    <row r="3956" spans="1:3" ht="12.75" customHeight="1">
      <c r="A3956" s="4"/>
      <c r="B3956" s="4"/>
      <c r="C3956" s="4"/>
    </row>
    <row r="3957" spans="1:3" ht="12.75" customHeight="1">
      <c r="A3957" s="4"/>
      <c r="B3957" s="4"/>
      <c r="C3957" s="4"/>
    </row>
    <row r="3958" spans="1:3" ht="12.75" customHeight="1">
      <c r="A3958" s="4"/>
      <c r="B3958" s="4"/>
      <c r="C3958" s="4"/>
    </row>
    <row r="3959" spans="1:3" ht="12.75" customHeight="1">
      <c r="A3959" s="4"/>
      <c r="B3959" s="4"/>
      <c r="C3959" s="4"/>
    </row>
    <row r="3960" spans="1:3" ht="12.75" customHeight="1">
      <c r="A3960" s="4"/>
      <c r="B3960" s="4"/>
      <c r="C3960" s="4"/>
    </row>
    <row r="3961" spans="1:3" ht="12.75" customHeight="1">
      <c r="A3961" s="4"/>
      <c r="B3961" s="4"/>
      <c r="C3961" s="4"/>
    </row>
    <row r="3962" spans="1:3" ht="12.75" customHeight="1">
      <c r="A3962" s="4"/>
      <c r="B3962" s="4"/>
      <c r="C3962" s="4"/>
    </row>
    <row r="3963" spans="1:3" ht="12.75" customHeight="1">
      <c r="A3963" s="4"/>
      <c r="B3963" s="4"/>
      <c r="C3963" s="4"/>
    </row>
    <row r="3964" spans="1:3" ht="12.75" customHeight="1">
      <c r="A3964" s="4"/>
      <c r="B3964" s="4"/>
      <c r="C3964" s="4"/>
    </row>
    <row r="3965" spans="1:3" ht="12.75" customHeight="1">
      <c r="A3965" s="4"/>
      <c r="B3965" s="4"/>
      <c r="C3965" s="4"/>
    </row>
    <row r="3966" spans="1:3" ht="12.75" customHeight="1">
      <c r="A3966" s="4"/>
      <c r="B3966" s="4"/>
      <c r="C3966" s="4"/>
    </row>
    <row r="3967" spans="1:3" ht="12.75" customHeight="1">
      <c r="A3967" s="4"/>
      <c r="B3967" s="4"/>
      <c r="C3967" s="4"/>
    </row>
    <row r="3968" spans="1:3" ht="12.75" customHeight="1">
      <c r="A3968" s="4"/>
      <c r="B3968" s="4"/>
      <c r="C3968" s="4"/>
    </row>
    <row r="3969" spans="1:3" ht="12.75" customHeight="1">
      <c r="A3969" s="4"/>
      <c r="B3969" s="4"/>
      <c r="C3969" s="4"/>
    </row>
    <row r="3970" spans="1:3" ht="12.75" customHeight="1">
      <c r="A3970" s="4"/>
      <c r="B3970" s="4"/>
      <c r="C3970" s="4"/>
    </row>
    <row r="3971" spans="1:3" ht="12.75" customHeight="1">
      <c r="A3971" s="4"/>
      <c r="B3971" s="4"/>
      <c r="C3971" s="4"/>
    </row>
    <row r="3972" spans="1:3" ht="12.75" customHeight="1">
      <c r="A3972" s="4"/>
      <c r="B3972" s="4"/>
      <c r="C3972" s="4"/>
    </row>
    <row r="3973" spans="1:3" ht="12.75" customHeight="1">
      <c r="A3973" s="4"/>
      <c r="B3973" s="4"/>
      <c r="C3973" s="4"/>
    </row>
    <row r="3974" spans="1:3" ht="12.75" customHeight="1">
      <c r="A3974" s="4"/>
      <c r="B3974" s="4"/>
      <c r="C3974" s="4"/>
    </row>
    <row r="3975" spans="1:3" ht="12.75" customHeight="1">
      <c r="A3975" s="4"/>
      <c r="B3975" s="4"/>
      <c r="C3975" s="4"/>
    </row>
    <row r="3976" spans="1:3" ht="12.75" customHeight="1">
      <c r="A3976" s="4"/>
      <c r="B3976" s="4"/>
      <c r="C3976" s="4"/>
    </row>
    <row r="3977" spans="1:3" ht="12.75" customHeight="1">
      <c r="A3977" s="4"/>
      <c r="B3977" s="4"/>
      <c r="C3977" s="4"/>
    </row>
    <row r="3978" spans="1:3" ht="12.75" customHeight="1">
      <c r="A3978" s="4"/>
      <c r="B3978" s="4"/>
      <c r="C3978" s="4"/>
    </row>
    <row r="3979" spans="1:3" ht="12.75" customHeight="1">
      <c r="A3979" s="4"/>
      <c r="B3979" s="4"/>
      <c r="C3979" s="4"/>
    </row>
    <row r="3980" spans="1:3" ht="12.75" customHeight="1">
      <c r="A3980" s="4"/>
      <c r="B3980" s="4"/>
      <c r="C3980" s="4"/>
    </row>
    <row r="3981" spans="1:3" ht="12.75" customHeight="1">
      <c r="A3981" s="4"/>
      <c r="B3981" s="4"/>
      <c r="C3981" s="4"/>
    </row>
    <row r="3982" spans="1:3" ht="12.75" customHeight="1">
      <c r="A3982" s="4"/>
      <c r="B3982" s="4"/>
      <c r="C3982" s="4"/>
    </row>
    <row r="3983" spans="1:3" ht="12.75" customHeight="1">
      <c r="A3983" s="4"/>
      <c r="B3983" s="4"/>
      <c r="C3983" s="4"/>
    </row>
    <row r="3984" spans="1:3" ht="12.75" customHeight="1">
      <c r="A3984" s="4"/>
      <c r="B3984" s="4"/>
      <c r="C3984" s="4"/>
    </row>
    <row r="3985" spans="1:3" ht="12.75" customHeight="1">
      <c r="A3985" s="4"/>
      <c r="B3985" s="4"/>
      <c r="C3985" s="4"/>
    </row>
    <row r="3986" spans="1:3" ht="12.75" customHeight="1">
      <c r="A3986" s="4"/>
      <c r="B3986" s="4"/>
      <c r="C3986" s="4"/>
    </row>
    <row r="3987" spans="1:3" ht="12.75" customHeight="1">
      <c r="A3987" s="4"/>
      <c r="B3987" s="4"/>
      <c r="C3987" s="4"/>
    </row>
    <row r="3988" spans="1:3" ht="12.75" customHeight="1">
      <c r="A3988" s="4"/>
      <c r="B3988" s="4"/>
      <c r="C3988" s="4"/>
    </row>
    <row r="3989" spans="1:3" ht="12.75" customHeight="1">
      <c r="A3989" s="4"/>
      <c r="B3989" s="4"/>
      <c r="C3989" s="4"/>
    </row>
    <row r="3990" spans="1:3" ht="12.75" customHeight="1">
      <c r="A3990" s="4"/>
      <c r="B3990" s="4"/>
      <c r="C3990" s="4"/>
    </row>
    <row r="3991" spans="1:3" ht="12.75" customHeight="1">
      <c r="A3991" s="4"/>
      <c r="B3991" s="4"/>
      <c r="C3991" s="4"/>
    </row>
    <row r="3992" spans="1:3" ht="12.75" customHeight="1">
      <c r="A3992" s="4"/>
      <c r="B3992" s="4"/>
      <c r="C3992" s="4"/>
    </row>
    <row r="3993" spans="1:3" ht="12.75" customHeight="1">
      <c r="A3993" s="4"/>
      <c r="B3993" s="4"/>
      <c r="C3993" s="4"/>
    </row>
    <row r="3994" spans="1:3" ht="12.75" customHeight="1">
      <c r="A3994" s="4"/>
      <c r="B3994" s="4"/>
      <c r="C3994" s="4"/>
    </row>
    <row r="3995" spans="1:3" ht="12.75" customHeight="1">
      <c r="A3995" s="4"/>
      <c r="B3995" s="4"/>
      <c r="C3995" s="4"/>
    </row>
    <row r="3996" spans="1:3" ht="12.75" customHeight="1">
      <c r="A3996" s="4"/>
      <c r="B3996" s="4"/>
      <c r="C3996" s="4"/>
    </row>
    <row r="3997" spans="1:3" ht="12.75" customHeight="1">
      <c r="A3997" s="4"/>
      <c r="B3997" s="4"/>
      <c r="C3997" s="4"/>
    </row>
    <row r="3998" spans="1:3" ht="12.75" customHeight="1">
      <c r="A3998" s="4"/>
      <c r="B3998" s="4"/>
      <c r="C3998" s="4"/>
    </row>
    <row r="3999" spans="1:3" ht="12.75" customHeight="1">
      <c r="A3999" s="4"/>
      <c r="B3999" s="4"/>
      <c r="C3999" s="4"/>
    </row>
    <row r="4000" spans="1:3" ht="12.75" customHeight="1">
      <c r="A4000" s="4"/>
      <c r="B4000" s="4"/>
      <c r="C4000" s="4"/>
    </row>
    <row r="4001" spans="1:3" ht="12.75" customHeight="1">
      <c r="A4001" s="4"/>
      <c r="B4001" s="4"/>
      <c r="C4001" s="4"/>
    </row>
    <row r="4002" spans="1:3" ht="12.75" customHeight="1">
      <c r="A4002" s="4"/>
      <c r="B4002" s="4"/>
      <c r="C4002" s="4"/>
    </row>
    <row r="4003" spans="1:3" ht="12.75" customHeight="1">
      <c r="A4003" s="4"/>
      <c r="B4003" s="4"/>
      <c r="C4003" s="4"/>
    </row>
    <row r="4004" spans="1:3" ht="12.75" customHeight="1">
      <c r="A4004" s="4"/>
      <c r="B4004" s="4"/>
      <c r="C4004" s="4"/>
    </row>
    <row r="4005" spans="1:3" ht="12.75" customHeight="1">
      <c r="A4005" s="4"/>
      <c r="B4005" s="4"/>
      <c r="C4005" s="4"/>
    </row>
    <row r="4006" spans="1:3" ht="12.75" customHeight="1">
      <c r="A4006" s="4"/>
      <c r="B4006" s="4"/>
      <c r="C4006" s="4"/>
    </row>
    <row r="4007" spans="1:3" ht="12.75" customHeight="1">
      <c r="A4007" s="4"/>
      <c r="B4007" s="4"/>
      <c r="C4007" s="4"/>
    </row>
    <row r="4008" spans="1:3" ht="12.75" customHeight="1">
      <c r="A4008" s="4"/>
      <c r="B4008" s="4"/>
      <c r="C4008" s="4"/>
    </row>
    <row r="4009" spans="1:3" ht="12.75" customHeight="1">
      <c r="A4009" s="4"/>
      <c r="B4009" s="4"/>
      <c r="C4009" s="4"/>
    </row>
    <row r="4010" spans="1:3" ht="12.75" customHeight="1">
      <c r="A4010" s="4"/>
      <c r="B4010" s="4"/>
      <c r="C4010" s="4"/>
    </row>
    <row r="4011" spans="1:3" ht="12.75" customHeight="1">
      <c r="A4011" s="4"/>
      <c r="B4011" s="4"/>
      <c r="C4011" s="4"/>
    </row>
    <row r="4012" spans="1:3" ht="12.75" customHeight="1">
      <c r="A4012" s="4"/>
      <c r="B4012" s="4"/>
      <c r="C4012" s="4"/>
    </row>
    <row r="4013" spans="1:3" ht="12.75" customHeight="1">
      <c r="A4013" s="4"/>
      <c r="B4013" s="4"/>
      <c r="C4013" s="4"/>
    </row>
    <row r="4014" spans="1:3" ht="12.75" customHeight="1">
      <c r="A4014" s="4"/>
      <c r="B4014" s="4"/>
      <c r="C4014" s="4"/>
    </row>
    <row r="4015" spans="1:3" ht="12.75" customHeight="1">
      <c r="A4015" s="4"/>
      <c r="B4015" s="4"/>
      <c r="C4015" s="4"/>
    </row>
    <row r="4016" spans="1:3" ht="12.75" customHeight="1">
      <c r="A4016" s="4"/>
      <c r="B4016" s="4"/>
      <c r="C4016" s="4"/>
    </row>
    <row r="4017" spans="1:3" ht="12.75" customHeight="1">
      <c r="A4017" s="4"/>
      <c r="B4017" s="4"/>
      <c r="C4017" s="4"/>
    </row>
    <row r="4018" spans="1:3" ht="12.75" customHeight="1">
      <c r="A4018" s="4"/>
      <c r="B4018" s="4"/>
      <c r="C4018" s="4"/>
    </row>
    <row r="4019" spans="1:3" ht="12.75" customHeight="1">
      <c r="A4019" s="4"/>
      <c r="B4019" s="4"/>
      <c r="C4019" s="4"/>
    </row>
    <row r="4020" spans="1:3" ht="12.75" customHeight="1">
      <c r="A4020" s="4"/>
      <c r="B4020" s="4"/>
      <c r="C4020" s="4"/>
    </row>
    <row r="4021" spans="1:3" ht="12.75" customHeight="1">
      <c r="A4021" s="4"/>
      <c r="B4021" s="4"/>
      <c r="C4021" s="4"/>
    </row>
    <row r="4022" spans="1:3" ht="12.75" customHeight="1">
      <c r="A4022" s="4"/>
      <c r="B4022" s="4"/>
      <c r="C4022" s="4"/>
    </row>
    <row r="4023" spans="1:3" ht="12.75" customHeight="1">
      <c r="A4023" s="4"/>
      <c r="B4023" s="4"/>
      <c r="C4023" s="4"/>
    </row>
    <row r="4024" spans="1:3" ht="12.75" customHeight="1">
      <c r="A4024" s="4"/>
      <c r="B4024" s="4"/>
      <c r="C4024" s="4"/>
    </row>
    <row r="4025" spans="1:3" ht="12.75" customHeight="1">
      <c r="A4025" s="4"/>
      <c r="B4025" s="4"/>
      <c r="C4025" s="4"/>
    </row>
    <row r="4026" spans="1:3" ht="12.75" customHeight="1">
      <c r="A4026" s="4"/>
      <c r="B4026" s="4"/>
      <c r="C4026" s="4"/>
    </row>
    <row r="4027" spans="1:3" ht="12.75" customHeight="1">
      <c r="A4027" s="4"/>
      <c r="B4027" s="4"/>
      <c r="C4027" s="4"/>
    </row>
    <row r="4028" spans="1:3" ht="12.75" customHeight="1">
      <c r="A4028" s="4"/>
      <c r="B4028" s="4"/>
      <c r="C4028" s="4"/>
    </row>
    <row r="4029" spans="1:3" ht="12.75" customHeight="1">
      <c r="A4029" s="4"/>
      <c r="B4029" s="4"/>
      <c r="C4029" s="4"/>
    </row>
    <row r="4030" spans="1:3" ht="12.75" customHeight="1">
      <c r="A4030" s="4"/>
      <c r="B4030" s="4"/>
      <c r="C4030" s="4"/>
    </row>
    <row r="4031" spans="1:3" ht="12.75" customHeight="1">
      <c r="A4031" s="4"/>
      <c r="B4031" s="4"/>
      <c r="C4031" s="4"/>
    </row>
    <row r="4032" spans="1:3" ht="12.75" customHeight="1">
      <c r="A4032" s="4"/>
      <c r="B4032" s="4"/>
      <c r="C4032" s="4"/>
    </row>
    <row r="4033" spans="1:3" ht="12.75" customHeight="1">
      <c r="A4033" s="4"/>
      <c r="B4033" s="4"/>
      <c r="C4033" s="4"/>
    </row>
    <row r="4034" spans="1:3" ht="12.75" customHeight="1">
      <c r="A4034" s="4"/>
      <c r="B4034" s="4"/>
      <c r="C4034" s="4"/>
    </row>
    <row r="4035" spans="1:3" ht="12.75" customHeight="1">
      <c r="A4035" s="4"/>
      <c r="B4035" s="4"/>
      <c r="C4035" s="4"/>
    </row>
    <row r="4036" spans="1:3" ht="12.75" customHeight="1">
      <c r="A4036" s="4"/>
      <c r="B4036" s="4"/>
      <c r="C4036" s="4"/>
    </row>
    <row r="4037" spans="1:3" ht="12.75" customHeight="1">
      <c r="A4037" s="4"/>
      <c r="B4037" s="4"/>
      <c r="C4037" s="4"/>
    </row>
    <row r="4038" spans="1:3" ht="12.75" customHeight="1">
      <c r="A4038" s="4"/>
      <c r="B4038" s="4"/>
      <c r="C4038" s="4"/>
    </row>
    <row r="4039" spans="1:3" ht="12.75" customHeight="1">
      <c r="A4039" s="4"/>
      <c r="B4039" s="4"/>
      <c r="C4039" s="4"/>
    </row>
    <row r="4040" spans="1:3" ht="12.75" customHeight="1">
      <c r="A4040" s="4"/>
      <c r="B4040" s="4"/>
      <c r="C4040" s="4"/>
    </row>
    <row r="4041" spans="1:3" ht="12.75" customHeight="1">
      <c r="A4041" s="4"/>
      <c r="B4041" s="4"/>
      <c r="C4041" s="4"/>
    </row>
    <row r="4042" spans="1:3" ht="12.75" customHeight="1">
      <c r="A4042" s="4"/>
      <c r="B4042" s="4"/>
      <c r="C4042" s="4"/>
    </row>
    <row r="4043" spans="1:3" ht="12.75" customHeight="1">
      <c r="A4043" s="4"/>
      <c r="B4043" s="4"/>
      <c r="C4043" s="4"/>
    </row>
    <row r="4044" spans="1:3" ht="12.75" customHeight="1">
      <c r="A4044" s="4"/>
      <c r="B4044" s="4"/>
      <c r="C4044" s="4"/>
    </row>
    <row r="4045" spans="1:3" ht="12.75" customHeight="1">
      <c r="A4045" s="4"/>
      <c r="B4045" s="4"/>
      <c r="C4045" s="4"/>
    </row>
    <row r="4046" spans="1:3" ht="12.75" customHeight="1">
      <c r="A4046" s="4"/>
      <c r="B4046" s="4"/>
      <c r="C4046" s="4"/>
    </row>
    <row r="4047" spans="1:3" ht="12.75" customHeight="1">
      <c r="A4047" s="4"/>
      <c r="B4047" s="4"/>
      <c r="C4047" s="4"/>
    </row>
    <row r="4048" spans="1:3" ht="12.75" customHeight="1">
      <c r="A4048" s="4"/>
      <c r="B4048" s="4"/>
      <c r="C4048" s="4"/>
    </row>
    <row r="4049" spans="1:3" ht="12.75" customHeight="1">
      <c r="A4049" s="4"/>
      <c r="B4049" s="4"/>
      <c r="C4049" s="4"/>
    </row>
    <row r="4050" spans="1:3" ht="12.75" customHeight="1">
      <c r="A4050" s="4"/>
      <c r="B4050" s="4"/>
      <c r="C4050" s="4"/>
    </row>
    <row r="4051" spans="1:3" ht="12.75" customHeight="1">
      <c r="A4051" s="4"/>
      <c r="B4051" s="4"/>
      <c r="C4051" s="4"/>
    </row>
    <row r="4052" spans="1:3" ht="12.75" customHeight="1">
      <c r="A4052" s="4"/>
      <c r="B4052" s="4"/>
      <c r="C4052" s="4"/>
    </row>
    <row r="4053" spans="1:3" ht="12.75" customHeight="1">
      <c r="A4053" s="4"/>
      <c r="B4053" s="4"/>
      <c r="C4053" s="4"/>
    </row>
    <row r="4054" spans="1:3" ht="12.75" customHeight="1">
      <c r="A4054" s="4"/>
      <c r="B4054" s="4"/>
      <c r="C4054" s="4"/>
    </row>
    <row r="4055" spans="1:3" ht="12.75" customHeight="1">
      <c r="A4055" s="4"/>
      <c r="B4055" s="4"/>
      <c r="C4055" s="4"/>
    </row>
    <row r="4056" spans="1:3" ht="12.75" customHeight="1">
      <c r="A4056" s="4"/>
      <c r="B4056" s="4"/>
      <c r="C4056" s="4"/>
    </row>
    <row r="4057" spans="1:3" ht="12.75" customHeight="1">
      <c r="A4057" s="4"/>
      <c r="B4057" s="4"/>
      <c r="C4057" s="4"/>
    </row>
    <row r="4058" spans="1:3" ht="12.75" customHeight="1">
      <c r="A4058" s="4"/>
      <c r="B4058" s="4"/>
      <c r="C4058" s="4"/>
    </row>
    <row r="4059" spans="1:3" ht="12.75" customHeight="1">
      <c r="A4059" s="4"/>
      <c r="B4059" s="4"/>
      <c r="C4059" s="4"/>
    </row>
    <row r="4060" spans="1:3" ht="12.75" customHeight="1">
      <c r="A4060" s="4"/>
      <c r="B4060" s="4"/>
      <c r="C4060" s="4"/>
    </row>
    <row r="4061" spans="1:3" ht="12.75" customHeight="1">
      <c r="A4061" s="4"/>
      <c r="B4061" s="4"/>
      <c r="C4061" s="4"/>
    </row>
    <row r="4062" spans="1:3" ht="12.75" customHeight="1">
      <c r="A4062" s="4"/>
      <c r="B4062" s="4"/>
      <c r="C4062" s="4"/>
    </row>
    <row r="4063" spans="1:3" ht="12.75" customHeight="1">
      <c r="A4063" s="4"/>
      <c r="B4063" s="4"/>
      <c r="C4063" s="4"/>
    </row>
    <row r="4064" spans="1:3" ht="12.75" customHeight="1">
      <c r="A4064" s="4"/>
      <c r="B4064" s="4"/>
      <c r="C4064" s="4"/>
    </row>
    <row r="4065" spans="1:3" ht="12.75" customHeight="1">
      <c r="A4065" s="4"/>
      <c r="B4065" s="4"/>
      <c r="C4065" s="4"/>
    </row>
    <row r="4066" spans="1:3" ht="12.75" customHeight="1">
      <c r="A4066" s="4"/>
      <c r="B4066" s="4"/>
      <c r="C4066" s="4"/>
    </row>
    <row r="4067" spans="1:3" ht="12.75" customHeight="1">
      <c r="A4067" s="4"/>
      <c r="B4067" s="4"/>
      <c r="C4067" s="4"/>
    </row>
    <row r="4068" spans="1:3" ht="12.75" customHeight="1">
      <c r="A4068" s="4"/>
      <c r="B4068" s="4"/>
      <c r="C4068" s="4"/>
    </row>
    <row r="4069" spans="1:3" ht="12.75" customHeight="1">
      <c r="A4069" s="4"/>
      <c r="B4069" s="4"/>
      <c r="C4069" s="4"/>
    </row>
    <row r="4070" spans="1:3" ht="12.75" customHeight="1">
      <c r="A4070" s="4"/>
      <c r="B4070" s="4"/>
      <c r="C4070" s="4"/>
    </row>
    <row r="4071" spans="1:3" ht="12.75" customHeight="1">
      <c r="A4071" s="4"/>
      <c r="B4071" s="4"/>
      <c r="C4071" s="4"/>
    </row>
    <row r="4072" spans="1:3" ht="12.75" customHeight="1">
      <c r="A4072" s="4"/>
      <c r="B4072" s="4"/>
      <c r="C4072" s="4"/>
    </row>
    <row r="4073" spans="1:3" ht="12.75" customHeight="1">
      <c r="A4073" s="4"/>
      <c r="B4073" s="4"/>
      <c r="C4073" s="4"/>
    </row>
    <row r="4074" spans="1:3" ht="12.75" customHeight="1">
      <c r="A4074" s="4"/>
      <c r="B4074" s="4"/>
      <c r="C4074" s="4"/>
    </row>
    <row r="4075" spans="1:3" ht="12.75" customHeight="1">
      <c r="A4075" s="4"/>
      <c r="B4075" s="4"/>
      <c r="C4075" s="4"/>
    </row>
    <row r="4076" spans="1:3" ht="12.75" customHeight="1">
      <c r="A4076" s="4"/>
      <c r="B4076" s="4"/>
      <c r="C4076" s="4"/>
    </row>
    <row r="4077" spans="1:3" ht="12.75" customHeight="1">
      <c r="A4077" s="4"/>
      <c r="B4077" s="4"/>
      <c r="C4077" s="4"/>
    </row>
    <row r="4078" spans="1:3" ht="12.75" customHeight="1">
      <c r="A4078" s="4"/>
      <c r="B4078" s="4"/>
      <c r="C4078" s="4"/>
    </row>
    <row r="4079" spans="1:3" ht="12.75" customHeight="1">
      <c r="A4079" s="4"/>
      <c r="B4079" s="4"/>
      <c r="C4079" s="4"/>
    </row>
    <row r="4080" spans="1:3" ht="12.75" customHeight="1">
      <c r="A4080" s="4"/>
      <c r="B4080" s="4"/>
      <c r="C4080" s="4"/>
    </row>
    <row r="4081" spans="1:3" ht="12.75" customHeight="1">
      <c r="A4081" s="4"/>
      <c r="B4081" s="4"/>
      <c r="C4081" s="4"/>
    </row>
    <row r="4082" spans="1:3" ht="12.75" customHeight="1">
      <c r="A4082" s="4"/>
      <c r="B4082" s="4"/>
      <c r="C4082" s="4"/>
    </row>
    <row r="4083" spans="1:3" ht="12.75" customHeight="1">
      <c r="A4083" s="4"/>
      <c r="B4083" s="4"/>
      <c r="C4083" s="4"/>
    </row>
    <row r="4084" spans="1:3" ht="12.75" customHeight="1">
      <c r="A4084" s="4"/>
      <c r="B4084" s="4"/>
      <c r="C4084" s="4"/>
    </row>
    <row r="4085" spans="1:3" ht="12.75" customHeight="1">
      <c r="A4085" s="4"/>
      <c r="B4085" s="4"/>
      <c r="C4085" s="4"/>
    </row>
    <row r="4086" spans="1:3" ht="12.75" customHeight="1">
      <c r="A4086" s="4"/>
      <c r="B4086" s="4"/>
      <c r="C4086" s="4"/>
    </row>
    <row r="4087" spans="1:3" ht="12.75" customHeight="1">
      <c r="A4087" s="4"/>
      <c r="B4087" s="4"/>
      <c r="C4087" s="4"/>
    </row>
    <row r="4088" spans="1:3" ht="12.75" customHeight="1">
      <c r="A4088" s="4"/>
      <c r="B4088" s="4"/>
      <c r="C4088" s="4"/>
    </row>
    <row r="4089" spans="1:3" ht="12.75" customHeight="1">
      <c r="A4089" s="4"/>
      <c r="B4089" s="4"/>
      <c r="C4089" s="4"/>
    </row>
    <row r="4090" spans="1:3" ht="12.75" customHeight="1">
      <c r="A4090" s="4"/>
      <c r="B4090" s="4"/>
      <c r="C4090" s="4"/>
    </row>
    <row r="4091" spans="1:3" ht="12.75" customHeight="1">
      <c r="A4091" s="4"/>
      <c r="B4091" s="4"/>
      <c r="C4091" s="4"/>
    </row>
    <row r="4092" spans="1:3" ht="12.75" customHeight="1">
      <c r="A4092" s="4"/>
      <c r="B4092" s="4"/>
      <c r="C4092" s="4"/>
    </row>
    <row r="4093" spans="1:3" ht="12.75" customHeight="1">
      <c r="A4093" s="4"/>
      <c r="B4093" s="4"/>
      <c r="C4093" s="4"/>
    </row>
    <row r="4094" spans="1:3" ht="12.75" customHeight="1">
      <c r="A4094" s="4"/>
      <c r="B4094" s="4"/>
      <c r="C4094" s="4"/>
    </row>
    <row r="4095" spans="1:3" ht="12.75" customHeight="1">
      <c r="A4095" s="4"/>
      <c r="B4095" s="4"/>
      <c r="C4095" s="4"/>
    </row>
    <row r="4096" spans="1:3" ht="12.75" customHeight="1">
      <c r="A4096" s="4"/>
      <c r="B4096" s="4"/>
      <c r="C4096" s="4"/>
    </row>
    <row r="4097" spans="1:3" ht="12.75" customHeight="1">
      <c r="A4097" s="4"/>
      <c r="B4097" s="4"/>
      <c r="C4097" s="4"/>
    </row>
    <row r="4098" spans="1:3" ht="12.75" customHeight="1">
      <c r="A4098" s="4"/>
      <c r="B4098" s="4"/>
      <c r="C4098" s="4"/>
    </row>
    <row r="4099" spans="1:3" ht="12.75" customHeight="1">
      <c r="A4099" s="4"/>
      <c r="B4099" s="4"/>
      <c r="C4099" s="4"/>
    </row>
    <row r="4100" spans="1:3" ht="12.75" customHeight="1">
      <c r="A4100" s="4"/>
      <c r="B4100" s="4"/>
      <c r="C4100" s="4"/>
    </row>
    <row r="4101" spans="1:3" ht="12.75" customHeight="1">
      <c r="A4101" s="4"/>
      <c r="B4101" s="4"/>
      <c r="C4101" s="4"/>
    </row>
    <row r="4102" spans="1:3" ht="12.75" customHeight="1">
      <c r="A4102" s="4"/>
      <c r="B4102" s="4"/>
      <c r="C4102" s="4"/>
    </row>
    <row r="4103" spans="1:3" ht="12.75" customHeight="1">
      <c r="A4103" s="4"/>
      <c r="B4103" s="4"/>
      <c r="C4103" s="4"/>
    </row>
    <row r="4104" spans="1:3" ht="12.75" customHeight="1">
      <c r="A4104" s="4"/>
      <c r="B4104" s="4"/>
      <c r="C4104" s="4"/>
    </row>
    <row r="4105" spans="1:3" ht="12.75" customHeight="1">
      <c r="A4105" s="4"/>
      <c r="B4105" s="4"/>
      <c r="C4105" s="4"/>
    </row>
    <row r="4106" spans="1:3" ht="12.75" customHeight="1">
      <c r="A4106" s="4"/>
      <c r="B4106" s="4"/>
      <c r="C4106" s="4"/>
    </row>
    <row r="4107" spans="1:3" ht="12.75" customHeight="1">
      <c r="A4107" s="4"/>
      <c r="B4107" s="4"/>
      <c r="C4107" s="4"/>
    </row>
    <row r="4108" spans="1:3" ht="12.75" customHeight="1">
      <c r="A4108" s="4"/>
      <c r="B4108" s="4"/>
      <c r="C4108" s="4"/>
    </row>
    <row r="4109" spans="1:3" ht="12.75" customHeight="1">
      <c r="A4109" s="4"/>
      <c r="B4109" s="4"/>
      <c r="C4109" s="4"/>
    </row>
    <row r="4110" spans="1:3" ht="12.75" customHeight="1">
      <c r="A4110" s="4"/>
      <c r="B4110" s="4"/>
      <c r="C4110" s="4"/>
    </row>
    <row r="4111" spans="1:3" ht="12.75" customHeight="1">
      <c r="A4111" s="4"/>
      <c r="B4111" s="4"/>
      <c r="C4111" s="4"/>
    </row>
    <row r="4112" spans="1:3" ht="12.75" customHeight="1">
      <c r="A4112" s="4"/>
      <c r="B4112" s="4"/>
      <c r="C4112" s="4"/>
    </row>
    <row r="4113" spans="1:3" ht="12.75" customHeight="1">
      <c r="A4113" s="4"/>
      <c r="B4113" s="4"/>
      <c r="C4113" s="4"/>
    </row>
    <row r="4114" spans="1:3" ht="12.75" customHeight="1">
      <c r="A4114" s="4"/>
      <c r="B4114" s="4"/>
      <c r="C4114" s="4"/>
    </row>
    <row r="4115" spans="1:3" ht="12.75" customHeight="1">
      <c r="A4115" s="4"/>
      <c r="B4115" s="4"/>
      <c r="C4115" s="4"/>
    </row>
    <row r="4116" spans="1:3" ht="12.75" customHeight="1">
      <c r="A4116" s="4"/>
      <c r="B4116" s="4"/>
      <c r="C4116" s="4"/>
    </row>
    <row r="4117" spans="1:3" ht="12.75" customHeight="1">
      <c r="A4117" s="4"/>
      <c r="B4117" s="4"/>
      <c r="C4117" s="4"/>
    </row>
    <row r="4118" spans="1:3" ht="12.75" customHeight="1">
      <c r="A4118" s="4"/>
      <c r="B4118" s="4"/>
      <c r="C4118" s="4"/>
    </row>
    <row r="4119" spans="1:3" ht="12.75" customHeight="1">
      <c r="A4119" s="4"/>
      <c r="B4119" s="4"/>
      <c r="C4119" s="4"/>
    </row>
    <row r="4120" spans="1:3" ht="12.75" customHeight="1">
      <c r="A4120" s="4"/>
      <c r="B4120" s="4"/>
      <c r="C4120" s="4"/>
    </row>
    <row r="4121" spans="1:3" ht="12.75" customHeight="1">
      <c r="A4121" s="4"/>
      <c r="B4121" s="4"/>
      <c r="C4121" s="4"/>
    </row>
    <row r="4122" spans="1:3" ht="12.75" customHeight="1">
      <c r="A4122" s="4"/>
      <c r="B4122" s="4"/>
      <c r="C4122" s="4"/>
    </row>
    <row r="4123" spans="1:3" ht="12.75" customHeight="1">
      <c r="A4123" s="4"/>
      <c r="B4123" s="4"/>
      <c r="C4123" s="4"/>
    </row>
    <row r="4124" spans="1:3" ht="12.75" customHeight="1">
      <c r="A4124" s="4"/>
      <c r="B4124" s="4"/>
      <c r="C4124" s="4"/>
    </row>
    <row r="4125" spans="1:3" ht="12.75" customHeight="1">
      <c r="A4125" s="4"/>
      <c r="B4125" s="4"/>
      <c r="C4125" s="4"/>
    </row>
    <row r="4126" spans="1:3" ht="12.75" customHeight="1">
      <c r="A4126" s="4"/>
      <c r="B4126" s="4"/>
      <c r="C4126" s="4"/>
    </row>
    <row r="4127" spans="1:3" ht="12.75" customHeight="1">
      <c r="A4127" s="4"/>
      <c r="B4127" s="4"/>
      <c r="C4127" s="4"/>
    </row>
    <row r="4128" spans="1:3" ht="12.75" customHeight="1">
      <c r="A4128" s="4"/>
      <c r="B4128" s="4"/>
      <c r="C4128" s="4"/>
    </row>
    <row r="4129" spans="1:3" ht="12.75" customHeight="1">
      <c r="A4129" s="4"/>
      <c r="B4129" s="4"/>
      <c r="C4129" s="4"/>
    </row>
    <row r="4130" spans="1:3" ht="12.75" customHeight="1">
      <c r="A4130" s="4"/>
      <c r="B4130" s="4"/>
      <c r="C4130" s="4"/>
    </row>
    <row r="4131" spans="1:3" ht="12.75" customHeight="1">
      <c r="A4131" s="4"/>
      <c r="B4131" s="4"/>
      <c r="C4131" s="4"/>
    </row>
    <row r="4132" spans="1:3" ht="12.75" customHeight="1">
      <c r="A4132" s="4"/>
      <c r="B4132" s="4"/>
      <c r="C4132" s="4"/>
    </row>
    <row r="4133" spans="1:3" ht="12.75" customHeight="1">
      <c r="A4133" s="4"/>
      <c r="B4133" s="4"/>
      <c r="C4133" s="4"/>
    </row>
    <row r="4134" spans="1:3" ht="12.75" customHeight="1">
      <c r="A4134" s="4"/>
      <c r="B4134" s="4"/>
      <c r="C4134" s="4"/>
    </row>
    <row r="4135" spans="1:3" ht="12.75" customHeight="1">
      <c r="A4135" s="4"/>
      <c r="B4135" s="4"/>
      <c r="C4135" s="4"/>
    </row>
    <row r="4136" spans="1:3" ht="12.75" customHeight="1">
      <c r="A4136" s="4"/>
      <c r="B4136" s="4"/>
      <c r="C4136" s="4"/>
    </row>
    <row r="4137" spans="1:3" ht="12.75" customHeight="1">
      <c r="A4137" s="4"/>
      <c r="B4137" s="4"/>
      <c r="C4137" s="4"/>
    </row>
    <row r="4138" spans="1:3" ht="12.75" customHeight="1">
      <c r="A4138" s="4"/>
      <c r="B4138" s="4"/>
      <c r="C4138" s="4"/>
    </row>
    <row r="4139" spans="1:3" ht="12.75" customHeight="1">
      <c r="A4139" s="4"/>
      <c r="B4139" s="4"/>
      <c r="C4139" s="4"/>
    </row>
    <row r="4140" spans="1:3" ht="12.75" customHeight="1">
      <c r="A4140" s="4"/>
      <c r="B4140" s="4"/>
      <c r="C4140" s="4"/>
    </row>
    <row r="4141" spans="1:3" ht="12.75" customHeight="1">
      <c r="A4141" s="4"/>
      <c r="B4141" s="4"/>
      <c r="C4141" s="4"/>
    </row>
    <row r="4142" spans="1:3" ht="12.75" customHeight="1">
      <c r="A4142" s="4"/>
      <c r="B4142" s="4"/>
      <c r="C4142" s="4"/>
    </row>
    <row r="4143" spans="1:3" ht="12.75" customHeight="1">
      <c r="A4143" s="4"/>
      <c r="B4143" s="4"/>
      <c r="C4143" s="4"/>
    </row>
    <row r="4144" spans="1:3" ht="12.75" customHeight="1">
      <c r="A4144" s="4"/>
      <c r="B4144" s="4"/>
      <c r="C4144" s="4"/>
    </row>
    <row r="4145" spans="1:3" ht="12.75" customHeight="1">
      <c r="A4145" s="4"/>
      <c r="B4145" s="4"/>
      <c r="C4145" s="4"/>
    </row>
    <row r="4146" spans="1:3" ht="12.75" customHeight="1">
      <c r="A4146" s="4"/>
      <c r="B4146" s="4"/>
      <c r="C4146" s="4"/>
    </row>
    <row r="4147" spans="1:3" ht="12.75" customHeight="1">
      <c r="A4147" s="4"/>
      <c r="B4147" s="4"/>
      <c r="C4147" s="4"/>
    </row>
    <row r="4148" spans="1:3" ht="12.75" customHeight="1">
      <c r="A4148" s="4"/>
      <c r="B4148" s="4"/>
      <c r="C4148" s="4"/>
    </row>
    <row r="4149" spans="1:3" ht="12.75" customHeight="1">
      <c r="A4149" s="4"/>
      <c r="B4149" s="4"/>
      <c r="C4149" s="4"/>
    </row>
    <row r="4150" spans="1:3" ht="12.75" customHeight="1">
      <c r="A4150" s="4"/>
      <c r="B4150" s="4"/>
      <c r="C4150" s="4"/>
    </row>
    <row r="4151" spans="1:3" ht="12.75" customHeight="1">
      <c r="A4151" s="4"/>
      <c r="B4151" s="4"/>
      <c r="C4151" s="4"/>
    </row>
    <row r="4152" spans="1:3" ht="12.75" customHeight="1">
      <c r="A4152" s="4"/>
      <c r="B4152" s="4"/>
      <c r="C4152" s="4"/>
    </row>
    <row r="4153" spans="1:3" ht="12.75" customHeight="1">
      <c r="A4153" s="4"/>
      <c r="B4153" s="4"/>
      <c r="C4153" s="4"/>
    </row>
    <row r="4154" spans="1:3" ht="12.75" customHeight="1">
      <c r="A4154" s="4"/>
      <c r="B4154" s="4"/>
      <c r="C4154" s="4"/>
    </row>
    <row r="4155" spans="1:3" ht="12.75" customHeight="1">
      <c r="A4155" s="4"/>
      <c r="B4155" s="4"/>
      <c r="C4155" s="4"/>
    </row>
    <row r="4156" spans="1:3" ht="12.75" customHeight="1">
      <c r="A4156" s="4"/>
      <c r="B4156" s="4"/>
      <c r="C4156" s="4"/>
    </row>
    <row r="4157" spans="1:3" ht="12.75" customHeight="1">
      <c r="A4157" s="4"/>
      <c r="B4157" s="4"/>
      <c r="C4157" s="4"/>
    </row>
    <row r="4158" spans="1:3" ht="12.75" customHeight="1">
      <c r="A4158" s="4"/>
      <c r="B4158" s="4"/>
      <c r="C4158" s="4"/>
    </row>
    <row r="4159" spans="1:3" ht="12.75" customHeight="1">
      <c r="A4159" s="4"/>
      <c r="B4159" s="4"/>
      <c r="C4159" s="4"/>
    </row>
    <row r="4160" spans="1:3" ht="12.75" customHeight="1">
      <c r="A4160" s="4"/>
      <c r="B4160" s="4"/>
      <c r="C4160" s="4"/>
    </row>
    <row r="4161" spans="1:3" ht="12.75" customHeight="1">
      <c r="A4161" s="4"/>
      <c r="B4161" s="4"/>
      <c r="C4161" s="4"/>
    </row>
    <row r="4162" spans="1:3" ht="12.75" customHeight="1">
      <c r="A4162" s="4"/>
      <c r="B4162" s="4"/>
      <c r="C4162" s="4"/>
    </row>
    <row r="4163" spans="1:3" ht="12.75" customHeight="1">
      <c r="A4163" s="4"/>
      <c r="B4163" s="4"/>
      <c r="C4163" s="4"/>
    </row>
    <row r="4164" spans="1:3" ht="12.75" customHeight="1">
      <c r="A4164" s="4"/>
      <c r="B4164" s="4"/>
      <c r="C4164" s="4"/>
    </row>
    <row r="4165" spans="1:3" ht="12.75" customHeight="1">
      <c r="A4165" s="4"/>
      <c r="B4165" s="4"/>
      <c r="C4165" s="4"/>
    </row>
    <row r="4166" spans="1:3" ht="12.75" customHeight="1">
      <c r="A4166" s="4"/>
      <c r="B4166" s="4"/>
      <c r="C4166" s="4"/>
    </row>
    <row r="4167" spans="1:3" ht="12.75" customHeight="1">
      <c r="A4167" s="4"/>
      <c r="B4167" s="4"/>
      <c r="C4167" s="4"/>
    </row>
    <row r="4168" spans="1:3" ht="12.75" customHeight="1">
      <c r="A4168" s="4"/>
      <c r="B4168" s="4"/>
      <c r="C4168" s="4"/>
    </row>
    <row r="4169" spans="1:3" ht="12.75" customHeight="1">
      <c r="A4169" s="4"/>
      <c r="B4169" s="4"/>
      <c r="C4169" s="4"/>
    </row>
    <row r="4170" spans="1:3" ht="12.75" customHeight="1">
      <c r="A4170" s="4"/>
      <c r="B4170" s="4"/>
      <c r="C4170" s="4"/>
    </row>
    <row r="4171" spans="1:3" ht="12.75" customHeight="1">
      <c r="A4171" s="4"/>
      <c r="B4171" s="4"/>
      <c r="C4171" s="4"/>
    </row>
    <row r="4172" spans="1:3" ht="12.75" customHeight="1">
      <c r="A4172" s="4"/>
      <c r="B4172" s="4"/>
      <c r="C4172" s="4"/>
    </row>
    <row r="4173" spans="1:3" ht="12.75" customHeight="1">
      <c r="A4173" s="4"/>
      <c r="B4173" s="4"/>
      <c r="C4173" s="4"/>
    </row>
    <row r="4174" spans="1:3" ht="12.75" customHeight="1">
      <c r="A4174" s="4"/>
      <c r="B4174" s="4"/>
      <c r="C4174" s="4"/>
    </row>
    <row r="4175" spans="1:3" ht="12.75" customHeight="1">
      <c r="A4175" s="4"/>
      <c r="B4175" s="4"/>
      <c r="C4175" s="4"/>
    </row>
    <row r="4176" spans="1:3" ht="12.75" customHeight="1">
      <c r="A4176" s="4"/>
      <c r="B4176" s="4"/>
      <c r="C4176" s="4"/>
    </row>
    <row r="4177" spans="1:3" ht="12.75" customHeight="1">
      <c r="A4177" s="4"/>
      <c r="B4177" s="4"/>
      <c r="C4177" s="4"/>
    </row>
    <row r="4178" spans="1:3" ht="12.75" customHeight="1">
      <c r="A4178" s="4"/>
      <c r="B4178" s="4"/>
      <c r="C4178" s="4"/>
    </row>
    <row r="4179" spans="1:3" ht="12.75" customHeight="1">
      <c r="A4179" s="4"/>
      <c r="B4179" s="4"/>
      <c r="C4179" s="4"/>
    </row>
    <row r="4180" spans="1:3" ht="12.75" customHeight="1">
      <c r="A4180" s="4"/>
      <c r="B4180" s="4"/>
      <c r="C4180" s="4"/>
    </row>
    <row r="4181" spans="1:3" ht="12.75" customHeight="1">
      <c r="A4181" s="4"/>
      <c r="B4181" s="4"/>
      <c r="C4181" s="4"/>
    </row>
    <row r="4182" spans="1:3" ht="12.75" customHeight="1">
      <c r="A4182" s="4"/>
      <c r="B4182" s="4"/>
      <c r="C4182" s="4"/>
    </row>
    <row r="4183" spans="1:3" ht="12.75" customHeight="1">
      <c r="A4183" s="4"/>
      <c r="B4183" s="4"/>
      <c r="C4183" s="4"/>
    </row>
    <row r="4184" spans="1:3" ht="12.75" customHeight="1">
      <c r="A4184" s="4"/>
      <c r="B4184" s="4"/>
      <c r="C4184" s="4"/>
    </row>
    <row r="4185" spans="1:3" ht="12.75" customHeight="1">
      <c r="A4185" s="4"/>
      <c r="B4185" s="4"/>
      <c r="C4185" s="4"/>
    </row>
    <row r="4186" spans="1:3" ht="12.75" customHeight="1">
      <c r="A4186" s="4"/>
      <c r="B4186" s="4"/>
      <c r="C4186" s="4"/>
    </row>
    <row r="4187" spans="1:3" ht="12.75" customHeight="1">
      <c r="A4187" s="4"/>
      <c r="B4187" s="4"/>
      <c r="C4187" s="4"/>
    </row>
    <row r="4188" spans="1:3" ht="12.75" customHeight="1">
      <c r="A4188" s="4"/>
      <c r="B4188" s="4"/>
      <c r="C4188" s="4"/>
    </row>
    <row r="4189" spans="1:3" ht="12.75" customHeight="1">
      <c r="A4189" s="4"/>
      <c r="B4189" s="4"/>
      <c r="C4189" s="4"/>
    </row>
    <row r="4190" spans="1:3" ht="12.75" customHeight="1">
      <c r="A4190" s="4"/>
      <c r="B4190" s="4"/>
      <c r="C4190" s="4"/>
    </row>
    <row r="4191" spans="1:3" ht="12.75" customHeight="1">
      <c r="A4191" s="4"/>
      <c r="B4191" s="4"/>
      <c r="C4191" s="4"/>
    </row>
    <row r="4192" spans="1:3" ht="12.75" customHeight="1">
      <c r="A4192" s="4"/>
      <c r="B4192" s="4"/>
      <c r="C4192" s="4"/>
    </row>
    <row r="4193" spans="1:3" ht="12.75" customHeight="1">
      <c r="A4193" s="4"/>
      <c r="B4193" s="4"/>
      <c r="C4193" s="4"/>
    </row>
    <row r="4194" spans="1:3" ht="12.75" customHeight="1">
      <c r="A4194" s="4"/>
      <c r="B4194" s="4"/>
      <c r="C4194" s="4"/>
    </row>
    <row r="4195" spans="1:3" ht="12.75" customHeight="1">
      <c r="A4195" s="4"/>
      <c r="B4195" s="4"/>
      <c r="C4195" s="4"/>
    </row>
    <row r="4196" spans="1:3" ht="12.75" customHeight="1">
      <c r="A4196" s="4"/>
      <c r="B4196" s="4"/>
      <c r="C4196" s="4"/>
    </row>
    <row r="4197" spans="1:3" ht="12.75" customHeight="1">
      <c r="A4197" s="4"/>
      <c r="B4197" s="4"/>
      <c r="C4197" s="4"/>
    </row>
    <row r="4198" spans="1:3" ht="12.75" customHeight="1">
      <c r="A4198" s="4"/>
      <c r="B4198" s="4"/>
      <c r="C4198" s="4"/>
    </row>
    <row r="4199" spans="1:3" ht="12.75" customHeight="1">
      <c r="A4199" s="4"/>
      <c r="B4199" s="4"/>
      <c r="C4199" s="4"/>
    </row>
    <row r="4200" spans="1:3" ht="12.75" customHeight="1">
      <c r="A4200" s="4"/>
      <c r="B4200" s="4"/>
      <c r="C4200" s="4"/>
    </row>
    <row r="4201" spans="1:3" ht="12.75" customHeight="1">
      <c r="A4201" s="4"/>
      <c r="B4201" s="4"/>
      <c r="C4201" s="4"/>
    </row>
    <row r="4202" spans="1:3" ht="12.75" customHeight="1">
      <c r="A4202" s="4"/>
      <c r="B4202" s="4"/>
      <c r="C4202" s="4"/>
    </row>
    <row r="4203" spans="1:3" ht="12.75" customHeight="1">
      <c r="A4203" s="4"/>
      <c r="B4203" s="4"/>
      <c r="C4203" s="4"/>
    </row>
    <row r="4204" spans="1:3" ht="12.75" customHeight="1">
      <c r="A4204" s="4"/>
      <c r="B4204" s="4"/>
      <c r="C4204" s="4"/>
    </row>
    <row r="4205" spans="1:3" ht="12.75" customHeight="1">
      <c r="A4205" s="4"/>
      <c r="B4205" s="4"/>
      <c r="C4205" s="4"/>
    </row>
    <row r="4206" spans="1:3" ht="12.75" customHeight="1">
      <c r="A4206" s="4"/>
      <c r="B4206" s="4"/>
      <c r="C4206" s="4"/>
    </row>
    <row r="4207" spans="1:3" ht="12.75" customHeight="1">
      <c r="A4207" s="4"/>
      <c r="B4207" s="4"/>
      <c r="C4207" s="4"/>
    </row>
    <row r="4208" spans="1:3" ht="12.75" customHeight="1">
      <c r="A4208" s="4"/>
      <c r="B4208" s="4"/>
      <c r="C4208" s="4"/>
    </row>
    <row r="4209" spans="1:3" ht="12.75" customHeight="1">
      <c r="A4209" s="4"/>
      <c r="B4209" s="4"/>
      <c r="C4209" s="4"/>
    </row>
    <row r="4210" spans="1:3" ht="12.75" customHeight="1">
      <c r="A4210" s="4"/>
      <c r="B4210" s="4"/>
      <c r="C4210" s="4"/>
    </row>
    <row r="4211" spans="1:3" ht="12.75" customHeight="1">
      <c r="A4211" s="4"/>
      <c r="B4211" s="4"/>
      <c r="C4211" s="4"/>
    </row>
    <row r="4212" spans="1:3" ht="12.75" customHeight="1">
      <c r="A4212" s="4"/>
      <c r="B4212" s="4"/>
      <c r="C4212" s="4"/>
    </row>
    <row r="4213" spans="1:3" ht="12.75" customHeight="1">
      <c r="A4213" s="4"/>
      <c r="B4213" s="4"/>
      <c r="C4213" s="4"/>
    </row>
    <row r="4214" spans="1:3" ht="12.75" customHeight="1">
      <c r="A4214" s="4"/>
      <c r="B4214" s="4"/>
      <c r="C4214" s="4"/>
    </row>
    <row r="4215" spans="1:3" ht="12.75" customHeight="1">
      <c r="A4215" s="4"/>
      <c r="B4215" s="4"/>
      <c r="C4215" s="4"/>
    </row>
    <row r="4216" spans="1:3" ht="12.75" customHeight="1">
      <c r="A4216" s="4"/>
      <c r="B4216" s="4"/>
      <c r="C4216" s="4"/>
    </row>
    <row r="4217" spans="1:3" ht="12.75" customHeight="1">
      <c r="A4217" s="4"/>
      <c r="B4217" s="4"/>
      <c r="C4217" s="4"/>
    </row>
    <row r="4218" spans="1:3" ht="12.75" customHeight="1">
      <c r="A4218" s="4"/>
      <c r="B4218" s="4"/>
      <c r="C4218" s="4"/>
    </row>
    <row r="4219" spans="1:3" ht="12.75" customHeight="1">
      <c r="A4219" s="4"/>
      <c r="B4219" s="4"/>
      <c r="C4219" s="4"/>
    </row>
    <row r="4220" spans="1:3" ht="12.75" customHeight="1">
      <c r="A4220" s="4"/>
      <c r="B4220" s="4"/>
      <c r="C4220" s="4"/>
    </row>
    <row r="4221" spans="1:3" ht="12.75" customHeight="1">
      <c r="A4221" s="4"/>
      <c r="B4221" s="4"/>
      <c r="C4221" s="4"/>
    </row>
    <row r="4222" spans="1:3" ht="12.75" customHeight="1">
      <c r="A4222" s="4"/>
      <c r="B4222" s="4"/>
      <c r="C4222" s="4"/>
    </row>
    <row r="4223" spans="1:3" ht="12.75" customHeight="1">
      <c r="A4223" s="4"/>
      <c r="B4223" s="4"/>
      <c r="C4223" s="4"/>
    </row>
    <row r="4224" spans="1:3" ht="12.75" customHeight="1">
      <c r="A4224" s="4"/>
      <c r="B4224" s="4"/>
      <c r="C4224" s="4"/>
    </row>
    <row r="4225" spans="1:3" ht="12.75" customHeight="1">
      <c r="A4225" s="4"/>
      <c r="B4225" s="4"/>
      <c r="C4225" s="4"/>
    </row>
    <row r="4226" spans="1:3" ht="12.75" customHeight="1">
      <c r="A4226" s="4"/>
      <c r="B4226" s="4"/>
      <c r="C4226" s="4"/>
    </row>
    <row r="4227" spans="1:3" ht="12.75" customHeight="1">
      <c r="A4227" s="4"/>
      <c r="B4227" s="4"/>
      <c r="C4227" s="4"/>
    </row>
    <row r="4228" spans="1:3" ht="12.75" customHeight="1">
      <c r="A4228" s="4"/>
      <c r="B4228" s="4"/>
      <c r="C4228" s="4"/>
    </row>
    <row r="4229" spans="1:3" ht="12.75" customHeight="1">
      <c r="A4229" s="4"/>
      <c r="B4229" s="4"/>
      <c r="C4229" s="4"/>
    </row>
    <row r="4230" spans="1:3" ht="12.75" customHeight="1">
      <c r="A4230" s="4"/>
      <c r="B4230" s="4"/>
      <c r="C4230" s="4"/>
    </row>
    <row r="4231" spans="1:3" ht="12.75" customHeight="1">
      <c r="A4231" s="4"/>
      <c r="B4231" s="4"/>
      <c r="C4231" s="4"/>
    </row>
    <row r="4232" spans="1:3" ht="12.75" customHeight="1">
      <c r="A4232" s="4"/>
      <c r="B4232" s="4"/>
      <c r="C4232" s="4"/>
    </row>
    <row r="4233" spans="1:3" ht="12.75" customHeight="1">
      <c r="A4233" s="4"/>
      <c r="B4233" s="4"/>
      <c r="C4233" s="4"/>
    </row>
    <row r="4234" spans="1:3" ht="12.75" customHeight="1">
      <c r="A4234" s="4"/>
      <c r="B4234" s="4"/>
      <c r="C4234" s="4"/>
    </row>
    <row r="4235" spans="1:3" ht="12.75" customHeight="1">
      <c r="A4235" s="4"/>
      <c r="B4235" s="4"/>
      <c r="C4235" s="4"/>
    </row>
    <row r="4236" spans="1:3" ht="12.75" customHeight="1">
      <c r="A4236" s="4"/>
      <c r="B4236" s="4"/>
      <c r="C4236" s="4"/>
    </row>
    <row r="4237" spans="1:3" ht="12.75" customHeight="1">
      <c r="A4237" s="4"/>
      <c r="B4237" s="4"/>
      <c r="C4237" s="4"/>
    </row>
    <row r="4238" spans="1:3" ht="12.75" customHeight="1">
      <c r="A4238" s="4"/>
      <c r="B4238" s="4"/>
      <c r="C4238" s="4"/>
    </row>
    <row r="4239" spans="1:3" ht="12.75" customHeight="1">
      <c r="A4239" s="4"/>
      <c r="B4239" s="4"/>
      <c r="C4239" s="4"/>
    </row>
    <row r="4240" spans="1:3" ht="12.75" customHeight="1">
      <c r="A4240" s="4"/>
      <c r="B4240" s="4"/>
      <c r="C4240" s="4"/>
    </row>
    <row r="4241" spans="1:3" ht="12.75" customHeight="1">
      <c r="A4241" s="4"/>
      <c r="B4241" s="4"/>
      <c r="C4241" s="4"/>
    </row>
    <row r="4242" spans="1:3" ht="12.75" customHeight="1">
      <c r="A4242" s="4"/>
      <c r="B4242" s="4"/>
      <c r="C4242" s="4"/>
    </row>
    <row r="4243" spans="1:3" ht="12.75" customHeight="1">
      <c r="A4243" s="4"/>
      <c r="B4243" s="4"/>
      <c r="C4243" s="4"/>
    </row>
    <row r="4244" spans="1:3" ht="12.75" customHeight="1">
      <c r="A4244" s="4"/>
      <c r="B4244" s="4"/>
      <c r="C4244" s="4"/>
    </row>
    <row r="4245" spans="1:3" ht="12.75" customHeight="1">
      <c r="A4245" s="4"/>
      <c r="B4245" s="4"/>
      <c r="C4245" s="4"/>
    </row>
    <row r="4246" spans="1:3" ht="12.75" customHeight="1">
      <c r="A4246" s="4"/>
      <c r="B4246" s="4"/>
      <c r="C4246" s="4"/>
    </row>
    <row r="4247" spans="1:3" ht="12.75" customHeight="1">
      <c r="A4247" s="4"/>
      <c r="B4247" s="4"/>
      <c r="C4247" s="4"/>
    </row>
    <row r="4248" spans="1:3" ht="12.75" customHeight="1">
      <c r="A4248" s="4"/>
      <c r="B4248" s="4"/>
      <c r="C4248" s="4"/>
    </row>
    <row r="4249" spans="1:3" ht="12.75" customHeight="1">
      <c r="A4249" s="4"/>
      <c r="B4249" s="4"/>
      <c r="C4249" s="4"/>
    </row>
    <row r="4250" spans="1:3" ht="12.75" customHeight="1">
      <c r="A4250" s="4"/>
      <c r="B4250" s="4"/>
      <c r="C4250" s="4"/>
    </row>
    <row r="4251" spans="1:3" ht="12.75" customHeight="1">
      <c r="A4251" s="4"/>
      <c r="B4251" s="4"/>
      <c r="C4251" s="4"/>
    </row>
    <row r="4252" spans="1:3" ht="12.75" customHeight="1">
      <c r="A4252" s="4"/>
      <c r="B4252" s="4"/>
      <c r="C4252" s="4"/>
    </row>
    <row r="4253" spans="1:3" ht="12.75" customHeight="1">
      <c r="A4253" s="4"/>
      <c r="B4253" s="4"/>
      <c r="C4253" s="4"/>
    </row>
    <row r="4254" spans="1:3" ht="12.75" customHeight="1">
      <c r="A4254" s="4"/>
      <c r="B4254" s="4"/>
      <c r="C4254" s="4"/>
    </row>
    <row r="4255" spans="1:3" ht="12.75" customHeight="1">
      <c r="A4255" s="4"/>
      <c r="B4255" s="4"/>
      <c r="C4255" s="4"/>
    </row>
    <row r="4256" spans="1:3" ht="12.75" customHeight="1">
      <c r="A4256" s="4"/>
      <c r="B4256" s="4"/>
      <c r="C4256" s="4"/>
    </row>
    <row r="4257" spans="1:3" ht="12.75" customHeight="1">
      <c r="A4257" s="4"/>
      <c r="B4257" s="4"/>
      <c r="C4257" s="4"/>
    </row>
    <row r="4258" spans="1:3" ht="12.75" customHeight="1">
      <c r="A4258" s="4"/>
      <c r="B4258" s="4"/>
      <c r="C4258" s="4"/>
    </row>
    <row r="4259" spans="1:3" ht="12.75" customHeight="1">
      <c r="A4259" s="4"/>
      <c r="B4259" s="4"/>
      <c r="C4259" s="4"/>
    </row>
    <row r="4260" spans="1:3" ht="12.75" customHeight="1">
      <c r="A4260" s="4"/>
      <c r="B4260" s="4"/>
      <c r="C4260" s="4"/>
    </row>
    <row r="4261" spans="1:3" ht="12.75" customHeight="1">
      <c r="A4261" s="4"/>
      <c r="B4261" s="4"/>
      <c r="C4261" s="4"/>
    </row>
    <row r="4262" spans="1:3" ht="12.75" customHeight="1">
      <c r="A4262" s="4"/>
      <c r="B4262" s="4"/>
      <c r="C4262" s="4"/>
    </row>
    <row r="4263" spans="1:3" ht="12.75" customHeight="1">
      <c r="A4263" s="4"/>
      <c r="B4263" s="4"/>
      <c r="C4263" s="4"/>
    </row>
    <row r="4264" spans="1:3" ht="12.75" customHeight="1">
      <c r="A4264" s="4"/>
      <c r="B4264" s="4"/>
      <c r="C4264" s="4"/>
    </row>
    <row r="4265" spans="1:3" ht="12.75" customHeight="1">
      <c r="A4265" s="4"/>
      <c r="B4265" s="4"/>
      <c r="C4265" s="4"/>
    </row>
    <row r="4266" spans="1:3" ht="12.75" customHeight="1">
      <c r="A4266" s="4"/>
      <c r="B4266" s="4"/>
      <c r="C4266" s="4"/>
    </row>
    <row r="4267" spans="1:3" ht="12.75" customHeight="1">
      <c r="A4267" s="4"/>
      <c r="B4267" s="4"/>
      <c r="C4267" s="4"/>
    </row>
    <row r="4268" spans="1:3" ht="12.75" customHeight="1">
      <c r="A4268" s="4"/>
      <c r="B4268" s="4"/>
      <c r="C4268" s="4"/>
    </row>
    <row r="4269" spans="1:3" ht="12.75" customHeight="1">
      <c r="A4269" s="4"/>
      <c r="B4269" s="4"/>
      <c r="C4269" s="4"/>
    </row>
    <row r="4270" spans="1:3" ht="12.75" customHeight="1">
      <c r="A4270" s="4"/>
      <c r="B4270" s="4"/>
      <c r="C4270" s="4"/>
    </row>
    <row r="4271" spans="1:3" ht="12.75" customHeight="1">
      <c r="A4271" s="4"/>
      <c r="B4271" s="4"/>
      <c r="C4271" s="4"/>
    </row>
    <row r="4272" spans="1:3" ht="12.75" customHeight="1">
      <c r="A4272" s="4"/>
      <c r="B4272" s="4"/>
      <c r="C4272" s="4"/>
    </row>
    <row r="4273" spans="1:3" ht="12.75" customHeight="1">
      <c r="A4273" s="4"/>
      <c r="B4273" s="4"/>
      <c r="C4273" s="4"/>
    </row>
    <row r="4274" spans="1:3" ht="12.75" customHeight="1">
      <c r="A4274" s="4"/>
      <c r="B4274" s="4"/>
      <c r="C4274" s="4"/>
    </row>
    <row r="4275" spans="1:3" ht="12.75" customHeight="1">
      <c r="A4275" s="4"/>
      <c r="B4275" s="4"/>
      <c r="C4275" s="4"/>
    </row>
    <row r="4276" spans="1:3" ht="12.75" customHeight="1">
      <c r="A4276" s="4"/>
      <c r="B4276" s="4"/>
      <c r="C4276" s="4"/>
    </row>
    <row r="4277" spans="1:3" ht="12.75" customHeight="1">
      <c r="A4277" s="4"/>
      <c r="B4277" s="4"/>
      <c r="C4277" s="4"/>
    </row>
    <row r="4278" spans="1:3" ht="12.75" customHeight="1">
      <c r="A4278" s="4"/>
      <c r="B4278" s="4"/>
      <c r="C4278" s="4"/>
    </row>
    <row r="4279" spans="1:3" ht="12.75" customHeight="1">
      <c r="A4279" s="4"/>
      <c r="B4279" s="4"/>
      <c r="C4279" s="4"/>
    </row>
    <row r="4280" spans="1:3" ht="12.75" customHeight="1">
      <c r="A4280" s="4"/>
      <c r="B4280" s="4"/>
      <c r="C4280" s="4"/>
    </row>
    <row r="4281" spans="1:3" ht="12.75" customHeight="1">
      <c r="A4281" s="4"/>
      <c r="B4281" s="4"/>
      <c r="C4281" s="4"/>
    </row>
    <row r="4282" spans="1:3" ht="12.75" customHeight="1">
      <c r="A4282" s="4"/>
      <c r="B4282" s="4"/>
      <c r="C4282" s="4"/>
    </row>
    <row r="4283" spans="1:3" ht="12.75" customHeight="1">
      <c r="A4283" s="4"/>
      <c r="B4283" s="4"/>
      <c r="C4283" s="4"/>
    </row>
    <row r="4284" spans="1:3" ht="12.75" customHeight="1">
      <c r="A4284" s="4"/>
      <c r="B4284" s="4"/>
      <c r="C4284" s="4"/>
    </row>
    <row r="4285" spans="1:3" ht="12.75" customHeight="1">
      <c r="A4285" s="4"/>
      <c r="B4285" s="4"/>
      <c r="C4285" s="4"/>
    </row>
    <row r="4286" spans="1:3" ht="12.75" customHeight="1">
      <c r="A4286" s="4"/>
      <c r="B4286" s="4"/>
      <c r="C4286" s="4"/>
    </row>
    <row r="4287" spans="1:3" ht="12.75" customHeight="1">
      <c r="A4287" s="4"/>
      <c r="B4287" s="4"/>
      <c r="C4287" s="4"/>
    </row>
    <row r="4288" spans="1:3" ht="12.75" customHeight="1">
      <c r="A4288" s="4"/>
      <c r="B4288" s="4"/>
      <c r="C4288" s="4"/>
    </row>
    <row r="4289" spans="1:3" ht="12.75" customHeight="1">
      <c r="A4289" s="4"/>
      <c r="B4289" s="4"/>
      <c r="C4289" s="4"/>
    </row>
    <row r="4290" spans="1:3" ht="12.75" customHeight="1">
      <c r="A4290" s="4"/>
      <c r="B4290" s="4"/>
      <c r="C4290" s="4"/>
    </row>
    <row r="4291" spans="1:3" ht="12.75" customHeight="1">
      <c r="A4291" s="4"/>
      <c r="B4291" s="4"/>
      <c r="C4291" s="4"/>
    </row>
    <row r="4292" spans="1:3" ht="12.75" customHeight="1">
      <c r="A4292" s="4"/>
      <c r="B4292" s="4"/>
      <c r="C4292" s="4"/>
    </row>
    <row r="4293" spans="1:3" ht="12.75" customHeight="1">
      <c r="A4293" s="4"/>
      <c r="B4293" s="4"/>
      <c r="C4293" s="4"/>
    </row>
    <row r="4294" spans="1:3" ht="12.75" customHeight="1">
      <c r="A4294" s="4"/>
      <c r="B4294" s="4"/>
      <c r="C4294" s="4"/>
    </row>
    <row r="4295" spans="1:3" ht="12.75" customHeight="1">
      <c r="A4295" s="4"/>
      <c r="B4295" s="4"/>
      <c r="C4295" s="4"/>
    </row>
    <row r="4296" spans="1:3" ht="12.75" customHeight="1">
      <c r="A4296" s="4"/>
      <c r="B4296" s="4"/>
      <c r="C4296" s="4"/>
    </row>
    <row r="4297" spans="1:3" ht="12.75" customHeight="1">
      <c r="A4297" s="4"/>
      <c r="B4297" s="4"/>
      <c r="C4297" s="4"/>
    </row>
    <row r="4298" spans="1:3" ht="12.75" customHeight="1">
      <c r="A4298" s="4"/>
      <c r="B4298" s="4"/>
      <c r="C4298" s="4"/>
    </row>
    <row r="4299" spans="1:3" ht="12.75" customHeight="1">
      <c r="A4299" s="4"/>
      <c r="B4299" s="4"/>
      <c r="C4299" s="4"/>
    </row>
    <row r="4300" spans="1:3" ht="12.75" customHeight="1">
      <c r="A4300" s="4"/>
      <c r="B4300" s="4"/>
      <c r="C4300" s="4"/>
    </row>
    <row r="4301" spans="1:3" ht="12.75" customHeight="1">
      <c r="A4301" s="4"/>
      <c r="B4301" s="4"/>
      <c r="C4301" s="4"/>
    </row>
    <row r="4302" spans="1:3" ht="12.75" customHeight="1">
      <c r="A4302" s="4"/>
      <c r="B4302" s="4"/>
      <c r="C4302" s="4"/>
    </row>
    <row r="4303" spans="1:3" ht="12.75" customHeight="1">
      <c r="A4303" s="4"/>
      <c r="B4303" s="4"/>
      <c r="C4303" s="4"/>
    </row>
    <row r="4304" spans="1:3" ht="12.75" customHeight="1">
      <c r="A4304" s="4"/>
      <c r="B4304" s="4"/>
      <c r="C4304" s="4"/>
    </row>
    <row r="4305" spans="1:3" ht="12.75" customHeight="1">
      <c r="A4305" s="4"/>
      <c r="B4305" s="4"/>
      <c r="C4305" s="4"/>
    </row>
    <row r="4306" spans="1:3" ht="12.75" customHeight="1">
      <c r="A4306" s="4"/>
      <c r="B4306" s="4"/>
      <c r="C4306" s="4"/>
    </row>
    <row r="4307" spans="1:3" ht="12.75" customHeight="1">
      <c r="A4307" s="4"/>
      <c r="B4307" s="4"/>
      <c r="C4307" s="4"/>
    </row>
    <row r="4308" spans="1:3" ht="12.75" customHeight="1">
      <c r="A4308" s="4"/>
      <c r="B4308" s="4"/>
      <c r="C4308" s="4"/>
    </row>
    <row r="4309" spans="1:3" ht="12.75" customHeight="1">
      <c r="A4309" s="4"/>
      <c r="B4309" s="4"/>
      <c r="C4309" s="4"/>
    </row>
    <row r="4310" spans="1:3" ht="12.75" customHeight="1">
      <c r="A4310" s="4"/>
      <c r="B4310" s="4"/>
      <c r="C4310" s="4"/>
    </row>
    <row r="4311" spans="1:3" ht="12.75" customHeight="1">
      <c r="A4311" s="4"/>
      <c r="B4311" s="4"/>
      <c r="C4311" s="4"/>
    </row>
    <row r="4312" spans="1:3" ht="12.75" customHeight="1">
      <c r="A4312" s="4"/>
      <c r="B4312" s="4"/>
      <c r="C4312" s="4"/>
    </row>
    <row r="4313" spans="1:3" ht="12.75" customHeight="1">
      <c r="A4313" s="4"/>
      <c r="B4313" s="4"/>
      <c r="C4313" s="4"/>
    </row>
    <row r="4314" spans="1:3" ht="12.75" customHeight="1">
      <c r="A4314" s="4"/>
      <c r="B4314" s="4"/>
      <c r="C4314" s="4"/>
    </row>
    <row r="4315" spans="1:3" ht="12.75" customHeight="1">
      <c r="A4315" s="4"/>
      <c r="B4315" s="4"/>
      <c r="C4315" s="4"/>
    </row>
    <row r="4316" spans="1:3" ht="12.75" customHeight="1">
      <c r="A4316" s="4"/>
      <c r="B4316" s="4"/>
      <c r="C4316" s="4"/>
    </row>
    <row r="4317" spans="1:3" ht="12.75" customHeight="1">
      <c r="A4317" s="4"/>
      <c r="B4317" s="4"/>
      <c r="C4317" s="4"/>
    </row>
    <row r="4318" spans="1:3" ht="12.75" customHeight="1">
      <c r="A4318" s="4"/>
      <c r="B4318" s="4"/>
      <c r="C4318" s="4"/>
    </row>
    <row r="4319" spans="1:3" ht="12.75" customHeight="1">
      <c r="A4319" s="4"/>
      <c r="B4319" s="4"/>
      <c r="C4319" s="4"/>
    </row>
    <row r="4320" spans="1:3" ht="12.75" customHeight="1">
      <c r="A4320" s="4"/>
      <c r="B4320" s="4"/>
      <c r="C4320" s="4"/>
    </row>
    <row r="4321" spans="1:3" ht="12.75" customHeight="1">
      <c r="A4321" s="4"/>
      <c r="B4321" s="4"/>
      <c r="C4321" s="4"/>
    </row>
    <row r="4322" spans="1:3" ht="12.75" customHeight="1">
      <c r="A4322" s="4"/>
      <c r="B4322" s="4"/>
      <c r="C4322" s="4"/>
    </row>
    <row r="4323" spans="1:3" ht="12.75" customHeight="1">
      <c r="A4323" s="4"/>
      <c r="B4323" s="4"/>
      <c r="C4323" s="4"/>
    </row>
    <row r="4324" spans="1:3" ht="12.75" customHeight="1">
      <c r="A4324" s="4"/>
      <c r="B4324" s="4"/>
      <c r="C4324" s="4"/>
    </row>
    <row r="4325" spans="1:3" ht="12.75" customHeight="1">
      <c r="A4325" s="4"/>
      <c r="B4325" s="4"/>
      <c r="C4325" s="4"/>
    </row>
    <row r="4326" spans="1:3" ht="12.75" customHeight="1">
      <c r="A4326" s="4"/>
      <c r="B4326" s="4"/>
      <c r="C4326" s="4"/>
    </row>
    <row r="4327" spans="1:3" ht="12.75" customHeight="1">
      <c r="A4327" s="4"/>
      <c r="B4327" s="4"/>
      <c r="C4327" s="4"/>
    </row>
    <row r="4328" spans="1:3" ht="12.75" customHeight="1">
      <c r="A4328" s="4"/>
      <c r="B4328" s="4"/>
      <c r="C4328" s="4"/>
    </row>
    <row r="4329" spans="1:3" ht="12.75" customHeight="1">
      <c r="A4329" s="4"/>
      <c r="B4329" s="4"/>
      <c r="C4329" s="4"/>
    </row>
    <row r="4330" spans="1:3" ht="12.75" customHeight="1">
      <c r="A4330" s="4"/>
      <c r="B4330" s="4"/>
      <c r="C4330" s="4"/>
    </row>
    <row r="4331" spans="1:3" ht="12.75" customHeight="1">
      <c r="A4331" s="4"/>
      <c r="B4331" s="4"/>
      <c r="C4331" s="4"/>
    </row>
    <row r="4332" spans="1:3" ht="12.75" customHeight="1">
      <c r="A4332" s="4"/>
      <c r="B4332" s="4"/>
      <c r="C4332" s="4"/>
    </row>
    <row r="4333" spans="1:3" ht="12.75" customHeight="1">
      <c r="A4333" s="4"/>
      <c r="B4333" s="4"/>
      <c r="C4333" s="4"/>
    </row>
    <row r="4334" spans="1:3" ht="12.75" customHeight="1">
      <c r="A4334" s="4"/>
      <c r="B4334" s="4"/>
      <c r="C4334" s="4"/>
    </row>
    <row r="4335" spans="1:3" ht="12.75" customHeight="1">
      <c r="A4335" s="4"/>
      <c r="B4335" s="4"/>
      <c r="C4335" s="4"/>
    </row>
    <row r="4336" spans="1:3" ht="12.75" customHeight="1">
      <c r="A4336" s="4"/>
      <c r="B4336" s="4"/>
      <c r="C4336" s="4"/>
    </row>
    <row r="4337" spans="1:3" ht="12.75" customHeight="1">
      <c r="A4337" s="4"/>
      <c r="B4337" s="4"/>
      <c r="C4337" s="4"/>
    </row>
    <row r="4338" spans="1:3" ht="12.75" customHeight="1">
      <c r="A4338" s="4"/>
      <c r="B4338" s="4"/>
      <c r="C4338" s="4"/>
    </row>
    <row r="4339" spans="1:3" ht="12.75" customHeight="1">
      <c r="A4339" s="4"/>
      <c r="B4339" s="4"/>
      <c r="C4339" s="4"/>
    </row>
    <row r="4340" spans="1:3" ht="12.75" customHeight="1">
      <c r="A4340" s="4"/>
      <c r="B4340" s="4"/>
      <c r="C4340" s="4"/>
    </row>
    <row r="4341" spans="1:3" ht="12.75" customHeight="1">
      <c r="A4341" s="4"/>
      <c r="B4341" s="4"/>
      <c r="C4341" s="4"/>
    </row>
    <row r="4342" spans="1:3" ht="12.75" customHeight="1">
      <c r="A4342" s="4"/>
      <c r="B4342" s="4"/>
      <c r="C4342" s="4"/>
    </row>
    <row r="4343" spans="1:3" ht="12.75" customHeight="1">
      <c r="A4343" s="4"/>
      <c r="B4343" s="4"/>
      <c r="C4343" s="4"/>
    </row>
    <row r="4344" spans="1:3" ht="12.75" customHeight="1">
      <c r="A4344" s="4"/>
      <c r="B4344" s="4"/>
      <c r="C4344" s="4"/>
    </row>
    <row r="4345" spans="1:3" ht="12.75" customHeight="1">
      <c r="A4345" s="4"/>
      <c r="B4345" s="4"/>
      <c r="C4345" s="4"/>
    </row>
    <row r="4346" spans="1:3" ht="12.75" customHeight="1">
      <c r="A4346" s="4"/>
      <c r="B4346" s="4"/>
      <c r="C4346" s="4"/>
    </row>
    <row r="4347" spans="1:3" ht="12.75" customHeight="1">
      <c r="A4347" s="4"/>
      <c r="B4347" s="4"/>
      <c r="C4347" s="4"/>
    </row>
    <row r="4348" spans="1:3" ht="12.75" customHeight="1">
      <c r="A4348" s="4"/>
      <c r="B4348" s="4"/>
      <c r="C4348" s="4"/>
    </row>
    <row r="4349" spans="1:3" ht="12.75" customHeight="1">
      <c r="A4349" s="4"/>
      <c r="B4349" s="4"/>
      <c r="C4349" s="4"/>
    </row>
    <row r="4350" spans="1:3" ht="12.75" customHeight="1">
      <c r="A4350" s="4"/>
      <c r="B4350" s="4"/>
      <c r="C4350" s="4"/>
    </row>
    <row r="4351" spans="1:3" ht="12.75" customHeight="1">
      <c r="A4351" s="4"/>
      <c r="B4351" s="4"/>
      <c r="C4351" s="4"/>
    </row>
    <row r="4352" spans="1:3" ht="12.75" customHeight="1">
      <c r="A4352" s="4"/>
      <c r="B4352" s="4"/>
      <c r="C4352" s="4"/>
    </row>
    <row r="4353" spans="1:3" ht="12.75" customHeight="1">
      <c r="A4353" s="4"/>
      <c r="B4353" s="4"/>
      <c r="C4353" s="4"/>
    </row>
    <row r="4354" spans="1:3" ht="12.75" customHeight="1">
      <c r="A4354" s="4"/>
      <c r="B4354" s="4"/>
      <c r="C4354" s="4"/>
    </row>
    <row r="4355" spans="1:3" ht="12.75" customHeight="1">
      <c r="A4355" s="4"/>
      <c r="B4355" s="4"/>
      <c r="C4355" s="4"/>
    </row>
    <row r="4356" spans="1:3" ht="12.75" customHeight="1">
      <c r="A4356" s="4"/>
      <c r="B4356" s="4"/>
      <c r="C4356" s="4"/>
    </row>
    <row r="4357" spans="1:3" ht="12.75" customHeight="1">
      <c r="A4357" s="4"/>
      <c r="B4357" s="4"/>
      <c r="C4357" s="4"/>
    </row>
    <row r="4358" spans="1:3" ht="12.75" customHeight="1">
      <c r="A4358" s="4"/>
      <c r="B4358" s="4"/>
      <c r="C4358" s="4"/>
    </row>
    <row r="4359" spans="1:3" ht="12.75" customHeight="1">
      <c r="A4359" s="4"/>
      <c r="B4359" s="4"/>
      <c r="C4359" s="4"/>
    </row>
    <row r="4360" spans="1:3" ht="12.75" customHeight="1">
      <c r="A4360" s="4"/>
      <c r="B4360" s="4"/>
      <c r="C4360" s="4"/>
    </row>
    <row r="4361" spans="1:3" ht="12.75" customHeight="1">
      <c r="A4361" s="4"/>
      <c r="B4361" s="4"/>
      <c r="C4361" s="4"/>
    </row>
    <row r="4362" spans="1:3" ht="12.75" customHeight="1">
      <c r="A4362" s="4"/>
      <c r="B4362" s="4"/>
      <c r="C4362" s="4"/>
    </row>
    <row r="4363" spans="1:3" ht="12.75" customHeight="1">
      <c r="A4363" s="4"/>
      <c r="B4363" s="4"/>
      <c r="C4363" s="4"/>
    </row>
    <row r="4364" spans="1:3" ht="12.75" customHeight="1">
      <c r="A4364" s="4"/>
      <c r="B4364" s="4"/>
      <c r="C4364" s="4"/>
    </row>
    <row r="4365" spans="1:3" ht="12.75" customHeight="1">
      <c r="A4365" s="4"/>
      <c r="B4365" s="4"/>
      <c r="C4365" s="4"/>
    </row>
    <row r="4366" spans="1:3" ht="12.75" customHeight="1">
      <c r="A4366" s="4"/>
      <c r="B4366" s="4"/>
      <c r="C4366" s="4"/>
    </row>
    <row r="4367" spans="1:3" ht="12.75" customHeight="1">
      <c r="A4367" s="4"/>
      <c r="B4367" s="4"/>
      <c r="C4367" s="4"/>
    </row>
    <row r="4368" spans="1:3" ht="12.75" customHeight="1">
      <c r="A4368" s="4"/>
      <c r="B4368" s="4"/>
      <c r="C4368" s="4"/>
    </row>
    <row r="4369" spans="1:3" ht="12.75" customHeight="1">
      <c r="A4369" s="4"/>
      <c r="B4369" s="4"/>
      <c r="C4369" s="4"/>
    </row>
    <row r="4370" spans="1:3" ht="12.75" customHeight="1">
      <c r="A4370" s="4"/>
      <c r="B4370" s="4"/>
      <c r="C4370" s="4"/>
    </row>
    <row r="4371" spans="1:3" ht="12.75" customHeight="1">
      <c r="A4371" s="4"/>
      <c r="B4371" s="4"/>
      <c r="C4371" s="4"/>
    </row>
    <row r="4372" spans="1:3" ht="12.75" customHeight="1">
      <c r="A4372" s="4"/>
      <c r="B4372" s="4"/>
      <c r="C4372" s="4"/>
    </row>
    <row r="4373" spans="1:3" ht="12.75" customHeight="1">
      <c r="A4373" s="4"/>
      <c r="B4373" s="4"/>
      <c r="C4373" s="4"/>
    </row>
    <row r="4374" spans="1:3" ht="12.75" customHeight="1">
      <c r="A4374" s="4"/>
      <c r="B4374" s="4"/>
      <c r="C4374" s="4"/>
    </row>
    <row r="4375" spans="1:3" ht="12.75" customHeight="1">
      <c r="A4375" s="4"/>
      <c r="B4375" s="4"/>
      <c r="C4375" s="4"/>
    </row>
    <row r="4376" spans="1:3" ht="12.75" customHeight="1">
      <c r="A4376" s="4"/>
      <c r="B4376" s="4"/>
      <c r="C4376" s="4"/>
    </row>
    <row r="4377" spans="1:3" ht="12.75" customHeight="1">
      <c r="A4377" s="4"/>
      <c r="B4377" s="4"/>
      <c r="C4377" s="4"/>
    </row>
    <row r="4378" spans="1:3" ht="12.75" customHeight="1">
      <c r="A4378" s="4"/>
      <c r="B4378" s="4"/>
      <c r="C4378" s="4"/>
    </row>
    <row r="4379" spans="1:3" ht="12.75" customHeight="1">
      <c r="A4379" s="4"/>
      <c r="B4379" s="4"/>
      <c r="C4379" s="4"/>
    </row>
    <row r="4380" spans="1:3" ht="12.75" customHeight="1">
      <c r="A4380" s="4"/>
      <c r="B4380" s="4"/>
      <c r="C4380" s="4"/>
    </row>
    <row r="4381" spans="1:3" ht="12.75" customHeight="1">
      <c r="A4381" s="4"/>
      <c r="B4381" s="4"/>
      <c r="C4381" s="4"/>
    </row>
    <row r="4382" spans="1:3" ht="12.75" customHeight="1">
      <c r="A4382" s="4"/>
      <c r="B4382" s="4"/>
      <c r="C4382" s="4"/>
    </row>
    <row r="4383" spans="1:3" ht="12.75" customHeight="1">
      <c r="A4383" s="4"/>
      <c r="B4383" s="4"/>
      <c r="C4383" s="4"/>
    </row>
    <row r="4384" spans="1:3" ht="12.75" customHeight="1">
      <c r="A4384" s="4"/>
      <c r="B4384" s="4"/>
      <c r="C4384" s="4"/>
    </row>
    <row r="4385" spans="1:3" ht="12.75" customHeight="1">
      <c r="A4385" s="4"/>
      <c r="B4385" s="4"/>
      <c r="C4385" s="4"/>
    </row>
    <row r="4386" spans="1:3" ht="12.75" customHeight="1">
      <c r="A4386" s="4"/>
      <c r="B4386" s="4"/>
      <c r="C4386" s="4"/>
    </row>
    <row r="4387" spans="1:3" ht="12.75" customHeight="1">
      <c r="A4387" s="4"/>
      <c r="B4387" s="4"/>
      <c r="C4387" s="4"/>
    </row>
    <row r="4388" spans="1:3" ht="12.75" customHeight="1">
      <c r="A4388" s="4"/>
      <c r="B4388" s="4"/>
      <c r="C4388" s="4"/>
    </row>
    <row r="4389" spans="1:3" ht="12.75" customHeight="1">
      <c r="A4389" s="4"/>
      <c r="B4389" s="4"/>
      <c r="C4389" s="4"/>
    </row>
    <row r="4390" spans="1:3" ht="12.75" customHeight="1">
      <c r="A4390" s="4"/>
      <c r="B4390" s="4"/>
      <c r="C4390" s="4"/>
    </row>
    <row r="4391" spans="1:3" ht="12.75" customHeight="1">
      <c r="A4391" s="4"/>
      <c r="B4391" s="4"/>
      <c r="C4391" s="4"/>
    </row>
    <row r="4392" spans="1:3" ht="12.75" customHeight="1">
      <c r="A4392" s="4"/>
      <c r="B4392" s="4"/>
      <c r="C4392" s="4"/>
    </row>
    <row r="4393" spans="1:3" ht="12.75" customHeight="1">
      <c r="A4393" s="4"/>
      <c r="B4393" s="4"/>
      <c r="C4393" s="4"/>
    </row>
    <row r="4394" spans="1:3" ht="12.75" customHeight="1">
      <c r="A4394" s="4"/>
      <c r="B4394" s="4"/>
      <c r="C4394" s="4"/>
    </row>
    <row r="4395" spans="1:3" ht="12.75" customHeight="1">
      <c r="A4395" s="4"/>
      <c r="B4395" s="4"/>
      <c r="C4395" s="4"/>
    </row>
    <row r="4396" spans="1:3" ht="12.75" customHeight="1">
      <c r="A4396" s="4"/>
      <c r="B4396" s="4"/>
      <c r="C4396" s="4"/>
    </row>
    <row r="4397" spans="1:3" ht="12.75" customHeight="1">
      <c r="A4397" s="4"/>
      <c r="B4397" s="4"/>
      <c r="C4397" s="4"/>
    </row>
    <row r="4398" spans="1:3" ht="12.75" customHeight="1">
      <c r="A4398" s="4"/>
      <c r="B4398" s="4"/>
      <c r="C4398" s="4"/>
    </row>
    <row r="4399" spans="1:3" ht="12.75" customHeight="1">
      <c r="A4399" s="4"/>
      <c r="B4399" s="4"/>
      <c r="C4399" s="4"/>
    </row>
    <row r="4400" spans="1:3" ht="12.75" customHeight="1">
      <c r="A4400" s="4"/>
      <c r="B4400" s="4"/>
      <c r="C4400" s="4"/>
    </row>
    <row r="4401" spans="1:3" ht="12.75" customHeight="1">
      <c r="A4401" s="4"/>
      <c r="B4401" s="4"/>
      <c r="C4401" s="4"/>
    </row>
    <row r="4402" spans="1:3" ht="12.75" customHeight="1">
      <c r="A4402" s="4"/>
      <c r="B4402" s="4"/>
      <c r="C4402" s="4"/>
    </row>
    <row r="4403" spans="1:3" ht="12.75" customHeight="1">
      <c r="A4403" s="4"/>
      <c r="B4403" s="4"/>
      <c r="C4403" s="4"/>
    </row>
    <row r="4404" spans="1:3" ht="12.75" customHeight="1">
      <c r="A4404" s="4"/>
      <c r="B4404" s="4"/>
      <c r="C4404" s="4"/>
    </row>
    <row r="4405" spans="1:3" ht="12.75" customHeight="1">
      <c r="A4405" s="4"/>
      <c r="B4405" s="4"/>
      <c r="C4405" s="4"/>
    </row>
    <row r="4406" spans="1:3" ht="12.75" customHeight="1">
      <c r="A4406" s="4"/>
      <c r="B4406" s="4"/>
      <c r="C4406" s="4"/>
    </row>
    <row r="4407" spans="1:3" ht="12.75" customHeight="1">
      <c r="A4407" s="4"/>
      <c r="B4407" s="4"/>
      <c r="C4407" s="4"/>
    </row>
    <row r="4408" spans="1:3" ht="12.75" customHeight="1">
      <c r="A4408" s="4"/>
      <c r="B4408" s="4"/>
      <c r="C4408" s="4"/>
    </row>
    <row r="4409" spans="1:3" ht="12.75" customHeight="1">
      <c r="A4409" s="4"/>
      <c r="B4409" s="4"/>
      <c r="C4409" s="4"/>
    </row>
    <row r="4410" spans="1:3" ht="12.75" customHeight="1">
      <c r="A4410" s="4"/>
      <c r="B4410" s="4"/>
      <c r="C4410" s="4"/>
    </row>
    <row r="4411" spans="1:3" ht="12.75" customHeight="1">
      <c r="A4411" s="4"/>
      <c r="B4411" s="4"/>
      <c r="C4411" s="4"/>
    </row>
    <row r="4412" spans="1:3" ht="12.75" customHeight="1">
      <c r="A4412" s="4"/>
      <c r="B4412" s="4"/>
      <c r="C4412" s="4"/>
    </row>
    <row r="4413" spans="1:3" ht="12.75" customHeight="1">
      <c r="A4413" s="4"/>
      <c r="B4413" s="4"/>
      <c r="C4413" s="4"/>
    </row>
    <row r="4414" spans="1:3" ht="12.75" customHeight="1">
      <c r="A4414" s="4"/>
      <c r="B4414" s="4"/>
      <c r="C4414" s="4"/>
    </row>
    <row r="4415" spans="1:3" ht="12.75" customHeight="1">
      <c r="A4415" s="4"/>
      <c r="B4415" s="4"/>
      <c r="C4415" s="4"/>
    </row>
    <row r="4416" spans="1:3" ht="12.75" customHeight="1">
      <c r="A4416" s="4"/>
      <c r="B4416" s="4"/>
      <c r="C4416" s="4"/>
    </row>
    <row r="4417" spans="1:3" ht="12.75" customHeight="1">
      <c r="A4417" s="4"/>
      <c r="B4417" s="4"/>
      <c r="C4417" s="4"/>
    </row>
    <row r="4418" spans="1:3" ht="12.75" customHeight="1">
      <c r="A4418" s="4"/>
      <c r="B4418" s="4"/>
      <c r="C4418" s="4"/>
    </row>
    <row r="4419" spans="1:3" ht="12.75" customHeight="1">
      <c r="A4419" s="4"/>
      <c r="B4419" s="4"/>
      <c r="C4419" s="4"/>
    </row>
    <row r="4420" spans="1:3" ht="12.75" customHeight="1">
      <c r="A4420" s="4"/>
      <c r="B4420" s="4"/>
      <c r="C4420" s="4"/>
    </row>
    <row r="4421" spans="1:3" ht="12.75" customHeight="1">
      <c r="A4421" s="4"/>
      <c r="B4421" s="4"/>
      <c r="C4421" s="4"/>
    </row>
    <row r="4422" spans="1:3" ht="12.75" customHeight="1">
      <c r="A4422" s="4"/>
      <c r="B4422" s="4"/>
      <c r="C4422" s="4"/>
    </row>
    <row r="4423" spans="1:3" ht="12.75" customHeight="1">
      <c r="A4423" s="4"/>
      <c r="B4423" s="4"/>
      <c r="C4423" s="4"/>
    </row>
    <row r="4424" spans="1:3" ht="12.75" customHeight="1">
      <c r="A4424" s="4"/>
      <c r="B4424" s="4"/>
      <c r="C4424" s="4"/>
    </row>
    <row r="4425" spans="1:3" ht="12.75" customHeight="1">
      <c r="A4425" s="4"/>
      <c r="B4425" s="4"/>
      <c r="C4425" s="4"/>
    </row>
    <row r="4426" spans="1:3" ht="12.75" customHeight="1">
      <c r="A4426" s="4"/>
      <c r="B4426" s="4"/>
      <c r="C4426" s="4"/>
    </row>
    <row r="4427" spans="1:3" ht="12.75" customHeight="1">
      <c r="A4427" s="4"/>
      <c r="B4427" s="4"/>
      <c r="C4427" s="4"/>
    </row>
    <row r="4428" spans="1:3" ht="12.75" customHeight="1">
      <c r="A4428" s="4"/>
      <c r="B4428" s="4"/>
      <c r="C4428" s="4"/>
    </row>
    <row r="4429" spans="1:3" ht="12.75" customHeight="1">
      <c r="A4429" s="4"/>
      <c r="B4429" s="4"/>
      <c r="C4429" s="4"/>
    </row>
    <row r="4430" spans="1:3" ht="12.75" customHeight="1">
      <c r="A4430" s="4"/>
      <c r="B4430" s="4"/>
      <c r="C4430" s="4"/>
    </row>
    <row r="4431" spans="1:3" ht="12.75" customHeight="1">
      <c r="A4431" s="4"/>
      <c r="B4431" s="4"/>
      <c r="C4431" s="4"/>
    </row>
    <row r="4432" spans="1:3" ht="12.75" customHeight="1">
      <c r="A4432" s="4"/>
      <c r="B4432" s="4"/>
      <c r="C4432" s="4"/>
    </row>
    <row r="4433" spans="1:3" ht="12.75" customHeight="1">
      <c r="A4433" s="4"/>
      <c r="B4433" s="4"/>
      <c r="C4433" s="4"/>
    </row>
    <row r="4434" spans="1:3" ht="12.75" customHeight="1">
      <c r="A4434" s="4"/>
      <c r="B4434" s="4"/>
      <c r="C4434" s="4"/>
    </row>
    <row r="4435" spans="1:3" ht="12.75" customHeight="1">
      <c r="A4435" s="4"/>
      <c r="B4435" s="4"/>
      <c r="C4435" s="4"/>
    </row>
    <row r="4436" spans="1:3" ht="12.75" customHeight="1">
      <c r="A4436" s="4"/>
      <c r="B4436" s="4"/>
      <c r="C4436" s="4"/>
    </row>
    <row r="4437" spans="1:3" ht="12.75" customHeight="1">
      <c r="A4437" s="4"/>
      <c r="B4437" s="4"/>
      <c r="C4437" s="4"/>
    </row>
    <row r="4438" spans="1:3" ht="12.75" customHeight="1">
      <c r="A4438" s="4"/>
      <c r="B4438" s="4"/>
      <c r="C4438" s="4"/>
    </row>
    <row r="4439" spans="1:3" ht="12.75" customHeight="1">
      <c r="A4439" s="4"/>
      <c r="B4439" s="4"/>
      <c r="C4439" s="4"/>
    </row>
    <row r="4440" spans="1:3" ht="12.75" customHeight="1">
      <c r="A4440" s="4"/>
      <c r="B4440" s="4"/>
      <c r="C4440" s="4"/>
    </row>
    <row r="4441" spans="1:3" ht="12.75" customHeight="1">
      <c r="A4441" s="4"/>
      <c r="B4441" s="4"/>
      <c r="C4441" s="4"/>
    </row>
    <row r="4442" spans="1:3" ht="12.75" customHeight="1">
      <c r="A4442" s="4"/>
      <c r="B4442" s="4"/>
      <c r="C4442" s="4"/>
    </row>
    <row r="4443" spans="1:3" ht="12.75" customHeight="1">
      <c r="A4443" s="4"/>
      <c r="B4443" s="4"/>
      <c r="C4443" s="4"/>
    </row>
    <row r="4444" spans="1:3" ht="12.75" customHeight="1">
      <c r="A4444" s="4"/>
      <c r="B4444" s="4"/>
      <c r="C4444" s="4"/>
    </row>
    <row r="4445" spans="1:3" ht="12.75" customHeight="1">
      <c r="A4445" s="4"/>
      <c r="B4445" s="4"/>
      <c r="C4445" s="4"/>
    </row>
    <row r="4446" spans="1:3" ht="12.75" customHeight="1">
      <c r="A4446" s="4"/>
      <c r="B4446" s="4"/>
      <c r="C4446" s="4"/>
    </row>
    <row r="4447" spans="1:3" ht="12.75" customHeight="1">
      <c r="A4447" s="4"/>
      <c r="B4447" s="4"/>
      <c r="C4447" s="4"/>
    </row>
    <row r="4448" spans="1:3" ht="12.75" customHeight="1">
      <c r="A4448" s="4"/>
      <c r="B4448" s="4"/>
      <c r="C4448" s="4"/>
    </row>
    <row r="4449" spans="1:3" ht="12.75" customHeight="1">
      <c r="A4449" s="4"/>
      <c r="B4449" s="4"/>
      <c r="C4449" s="4"/>
    </row>
    <row r="4450" spans="1:3" ht="12.75" customHeight="1">
      <c r="A4450" s="4"/>
      <c r="B4450" s="4"/>
      <c r="C4450" s="4"/>
    </row>
    <row r="4451" spans="1:3" ht="12.75" customHeight="1">
      <c r="A4451" s="4"/>
      <c r="B4451" s="4"/>
      <c r="C4451" s="4"/>
    </row>
    <row r="4452" spans="1:3" ht="12.75" customHeight="1">
      <c r="A4452" s="4"/>
      <c r="B4452" s="4"/>
      <c r="C4452" s="4"/>
    </row>
    <row r="4453" spans="1:3" ht="12.75" customHeight="1">
      <c r="A4453" s="4"/>
      <c r="B4453" s="4"/>
      <c r="C4453" s="4"/>
    </row>
    <row r="4454" spans="1:3" ht="12.75" customHeight="1">
      <c r="A4454" s="4"/>
      <c r="B4454" s="4"/>
      <c r="C4454" s="4"/>
    </row>
    <row r="4455" spans="1:3" ht="12.75" customHeight="1">
      <c r="A4455" s="4"/>
      <c r="B4455" s="4"/>
      <c r="C4455" s="4"/>
    </row>
    <row r="4456" spans="1:3" ht="12.75" customHeight="1">
      <c r="A4456" s="4"/>
      <c r="B4456" s="4"/>
      <c r="C4456" s="4"/>
    </row>
    <row r="4457" spans="1:3" ht="12.75" customHeight="1">
      <c r="A4457" s="4"/>
      <c r="B4457" s="4"/>
      <c r="C4457" s="4"/>
    </row>
    <row r="4458" spans="1:3" ht="12.75" customHeight="1">
      <c r="A4458" s="4"/>
      <c r="B4458" s="4"/>
      <c r="C4458" s="4"/>
    </row>
    <row r="4459" spans="1:3" ht="12.75" customHeight="1">
      <c r="A4459" s="4"/>
      <c r="B4459" s="4"/>
      <c r="C4459" s="4"/>
    </row>
    <row r="4460" spans="1:3" ht="12.75" customHeight="1">
      <c r="A4460" s="4"/>
      <c r="B4460" s="4"/>
      <c r="C4460" s="4"/>
    </row>
    <row r="4461" spans="1:3" ht="12.75" customHeight="1">
      <c r="A4461" s="4"/>
      <c r="B4461" s="4"/>
      <c r="C4461" s="4"/>
    </row>
    <row r="4462" spans="1:3" ht="12.75" customHeight="1">
      <c r="A4462" s="4"/>
      <c r="B4462" s="4"/>
      <c r="C4462" s="4"/>
    </row>
    <row r="4463" spans="1:3" ht="12.75" customHeight="1">
      <c r="A4463" s="4"/>
      <c r="B4463" s="4"/>
      <c r="C4463" s="4"/>
    </row>
    <row r="4464" spans="1:3" ht="12.75" customHeight="1">
      <c r="A4464" s="4"/>
      <c r="B4464" s="4"/>
      <c r="C4464" s="4"/>
    </row>
    <row r="4465" spans="1:3" ht="12.75" customHeight="1">
      <c r="A4465" s="4"/>
      <c r="B4465" s="4"/>
      <c r="C4465" s="4"/>
    </row>
    <row r="4466" spans="1:3" ht="12.75" customHeight="1">
      <c r="A4466" s="4"/>
      <c r="B4466" s="4"/>
      <c r="C4466" s="4"/>
    </row>
    <row r="4467" spans="1:3" ht="12.75" customHeight="1">
      <c r="A4467" s="4"/>
      <c r="B4467" s="4"/>
      <c r="C4467" s="4"/>
    </row>
    <row r="4468" spans="1:3" ht="12.75" customHeight="1">
      <c r="A4468" s="4"/>
      <c r="B4468" s="4"/>
      <c r="C4468" s="4"/>
    </row>
    <row r="4469" spans="1:3" ht="12.75" customHeight="1">
      <c r="A4469" s="4"/>
      <c r="B4469" s="4"/>
      <c r="C4469" s="4"/>
    </row>
    <row r="4470" spans="1:3" ht="12.75" customHeight="1">
      <c r="A4470" s="4"/>
      <c r="B4470" s="4"/>
      <c r="C4470" s="4"/>
    </row>
    <row r="4471" spans="1:3" ht="12.75" customHeight="1">
      <c r="A4471" s="4"/>
      <c r="B4471" s="4"/>
      <c r="C4471" s="4"/>
    </row>
    <row r="4472" spans="1:3" ht="12.75" customHeight="1">
      <c r="A4472" s="4"/>
      <c r="B4472" s="4"/>
      <c r="C4472" s="4"/>
    </row>
    <row r="4473" spans="1:3" ht="12.75" customHeight="1">
      <c r="A4473" s="4"/>
      <c r="B4473" s="4"/>
      <c r="C4473" s="4"/>
    </row>
    <row r="4474" spans="1:3" ht="12.75" customHeight="1">
      <c r="A4474" s="4"/>
      <c r="B4474" s="4"/>
      <c r="C4474" s="4"/>
    </row>
    <row r="4475" spans="1:3" ht="12.75" customHeight="1">
      <c r="A4475" s="4"/>
      <c r="B4475" s="4"/>
      <c r="C4475" s="4"/>
    </row>
    <row r="4476" spans="1:3" ht="12.75" customHeight="1">
      <c r="A4476" s="4"/>
      <c r="B4476" s="4"/>
      <c r="C4476" s="4"/>
    </row>
    <row r="4477" spans="1:3" ht="12.75" customHeight="1">
      <c r="A4477" s="4"/>
      <c r="B4477" s="4"/>
      <c r="C4477" s="4"/>
    </row>
    <row r="4478" spans="1:3" ht="12.75" customHeight="1">
      <c r="A4478" s="4"/>
      <c r="B4478" s="4"/>
      <c r="C4478" s="4"/>
    </row>
    <row r="4479" spans="1:3" ht="12.75" customHeight="1">
      <c r="A4479" s="4"/>
      <c r="B4479" s="4"/>
      <c r="C4479" s="4"/>
    </row>
    <row r="4480" spans="1:3" ht="12.75" customHeight="1">
      <c r="A4480" s="4"/>
      <c r="B4480" s="4"/>
      <c r="C4480" s="4"/>
    </row>
    <row r="4481" spans="1:3" ht="12.75" customHeight="1">
      <c r="A4481" s="4"/>
      <c r="B4481" s="4"/>
      <c r="C4481" s="4"/>
    </row>
    <row r="4482" spans="1:3" ht="12.75" customHeight="1">
      <c r="A4482" s="4"/>
      <c r="B4482" s="4"/>
      <c r="C4482" s="4"/>
    </row>
    <row r="4483" spans="1:3" ht="12.75" customHeight="1">
      <c r="A4483" s="4"/>
      <c r="B4483" s="4"/>
      <c r="C4483" s="4"/>
    </row>
    <row r="4484" spans="1:3" ht="12.75" customHeight="1">
      <c r="A4484" s="4"/>
      <c r="B4484" s="4"/>
      <c r="C4484" s="4"/>
    </row>
    <row r="4485" spans="1:3" ht="12.75" customHeight="1">
      <c r="A4485" s="4"/>
      <c r="B4485" s="4"/>
      <c r="C4485" s="4"/>
    </row>
    <row r="4486" spans="1:3" ht="12.75" customHeight="1">
      <c r="A4486" s="4"/>
      <c r="B4486" s="4"/>
      <c r="C4486" s="4"/>
    </row>
    <row r="4487" spans="1:3" ht="12.75" customHeight="1">
      <c r="A4487" s="4"/>
      <c r="B4487" s="4"/>
      <c r="C4487" s="4"/>
    </row>
    <row r="4488" spans="1:3" ht="12.75" customHeight="1">
      <c r="A4488" s="4"/>
      <c r="B4488" s="4"/>
      <c r="C4488" s="4"/>
    </row>
    <row r="4489" spans="1:3" ht="12.75" customHeight="1">
      <c r="A4489" s="4"/>
      <c r="B4489" s="4"/>
      <c r="C4489" s="4"/>
    </row>
    <row r="4490" spans="1:3" ht="12.75" customHeight="1">
      <c r="A4490" s="4"/>
      <c r="B4490" s="4"/>
      <c r="C4490" s="4"/>
    </row>
    <row r="4491" spans="1:3" ht="12.75" customHeight="1">
      <c r="A4491" s="4"/>
      <c r="B4491" s="4"/>
      <c r="C4491" s="4"/>
    </row>
    <row r="4492" spans="1:3" ht="12.75" customHeight="1">
      <c r="A4492" s="4"/>
      <c r="B4492" s="4"/>
      <c r="C4492" s="4"/>
    </row>
    <row r="4493" spans="1:3" ht="12.75" customHeight="1">
      <c r="A4493" s="4"/>
      <c r="B4493" s="4"/>
      <c r="C4493" s="4"/>
    </row>
    <row r="4494" spans="1:3" ht="12.75" customHeight="1">
      <c r="A4494" s="4"/>
      <c r="B4494" s="4"/>
      <c r="C4494" s="4"/>
    </row>
    <row r="4495" spans="1:3" ht="12.75" customHeight="1">
      <c r="A4495" s="4"/>
      <c r="B4495" s="4"/>
      <c r="C4495" s="4"/>
    </row>
    <row r="4496" spans="1:3" ht="12.75" customHeight="1">
      <c r="A4496" s="4"/>
      <c r="B4496" s="4"/>
      <c r="C4496" s="4"/>
    </row>
    <row r="4497" spans="1:3" ht="12.75" customHeight="1">
      <c r="A4497" s="4"/>
      <c r="B4497" s="4"/>
      <c r="C4497" s="4"/>
    </row>
    <row r="4498" spans="1:3" ht="12.75" customHeight="1">
      <c r="A4498" s="4"/>
      <c r="B4498" s="4"/>
      <c r="C4498" s="4"/>
    </row>
    <row r="4499" spans="1:3" ht="12.75" customHeight="1">
      <c r="A4499" s="4"/>
      <c r="B4499" s="4"/>
      <c r="C4499" s="4"/>
    </row>
    <row r="4500" spans="1:3" ht="12.75" customHeight="1">
      <c r="A4500" s="4"/>
      <c r="B4500" s="4"/>
      <c r="C4500" s="4"/>
    </row>
    <row r="4501" spans="1:3" ht="12.75" customHeight="1">
      <c r="A4501" s="4"/>
      <c r="B4501" s="4"/>
      <c r="C4501" s="4"/>
    </row>
    <row r="4502" spans="1:3" ht="12.75" customHeight="1">
      <c r="A4502" s="4"/>
      <c r="B4502" s="4"/>
      <c r="C4502" s="4"/>
    </row>
    <row r="4503" spans="1:3" ht="12.75" customHeight="1">
      <c r="A4503" s="4"/>
      <c r="B4503" s="4"/>
      <c r="C4503" s="4"/>
    </row>
    <row r="4504" spans="1:3" ht="12.75" customHeight="1">
      <c r="A4504" s="4"/>
      <c r="B4504" s="4"/>
      <c r="C4504" s="4"/>
    </row>
    <row r="4505" spans="1:3" ht="12.75" customHeight="1">
      <c r="A4505" s="4"/>
      <c r="B4505" s="4"/>
      <c r="C4505" s="4"/>
    </row>
    <row r="4506" spans="1:3" ht="12.75" customHeight="1">
      <c r="A4506" s="4"/>
      <c r="B4506" s="4"/>
      <c r="C4506" s="4"/>
    </row>
    <row r="4507" spans="1:3" ht="12.75" customHeight="1">
      <c r="A4507" s="4"/>
      <c r="B4507" s="4"/>
      <c r="C4507" s="4"/>
    </row>
    <row r="4508" spans="1:3" ht="12.75" customHeight="1">
      <c r="A4508" s="4"/>
      <c r="B4508" s="4"/>
      <c r="C4508" s="4"/>
    </row>
    <row r="4509" spans="1:3" ht="12.75" customHeight="1">
      <c r="A4509" s="4"/>
      <c r="B4509" s="4"/>
      <c r="C4509" s="4"/>
    </row>
    <row r="4510" spans="1:3" ht="12.75" customHeight="1">
      <c r="A4510" s="4"/>
      <c r="B4510" s="4"/>
      <c r="C4510" s="4"/>
    </row>
    <row r="4511" spans="1:3" ht="12.75" customHeight="1">
      <c r="A4511" s="4"/>
      <c r="B4511" s="4"/>
      <c r="C4511" s="4"/>
    </row>
    <row r="4512" spans="1:3" ht="12.75" customHeight="1">
      <c r="A4512" s="4"/>
      <c r="B4512" s="4"/>
      <c r="C4512" s="4"/>
    </row>
    <row r="4513" spans="1:3" ht="12.75" customHeight="1">
      <c r="A4513" s="4"/>
      <c r="B4513" s="4"/>
      <c r="C4513" s="4"/>
    </row>
    <row r="4514" spans="1:3" ht="12.75" customHeight="1">
      <c r="A4514" s="4"/>
      <c r="B4514" s="4"/>
      <c r="C4514" s="4"/>
    </row>
    <row r="4515" spans="1:3" ht="12.75" customHeight="1">
      <c r="A4515" s="4"/>
      <c r="B4515" s="4"/>
      <c r="C4515" s="4"/>
    </row>
    <row r="4516" spans="1:3" ht="12.75" customHeight="1">
      <c r="A4516" s="4"/>
      <c r="B4516" s="4"/>
      <c r="C4516" s="4"/>
    </row>
    <row r="4517" spans="1:3" ht="12.75" customHeight="1">
      <c r="A4517" s="4"/>
      <c r="B4517" s="4"/>
      <c r="C4517" s="4"/>
    </row>
    <row r="4518" spans="1:3" ht="12.75" customHeight="1">
      <c r="A4518" s="4"/>
      <c r="B4518" s="4"/>
      <c r="C4518" s="4"/>
    </row>
    <row r="4519" spans="1:3" ht="12.75" customHeight="1">
      <c r="A4519" s="4"/>
      <c r="B4519" s="4"/>
      <c r="C4519" s="4"/>
    </row>
    <row r="4520" spans="1:3" ht="12.75" customHeight="1">
      <c r="A4520" s="4"/>
      <c r="B4520" s="4"/>
      <c r="C4520" s="4"/>
    </row>
    <row r="4521" spans="1:3" ht="12.75" customHeight="1">
      <c r="A4521" s="4"/>
      <c r="B4521" s="4"/>
      <c r="C4521" s="4"/>
    </row>
    <row r="4522" spans="1:3" ht="12.75" customHeight="1">
      <c r="A4522" s="4"/>
      <c r="B4522" s="4"/>
      <c r="C4522" s="4"/>
    </row>
    <row r="4523" spans="1:3" ht="12.75" customHeight="1">
      <c r="A4523" s="4"/>
      <c r="B4523" s="4"/>
      <c r="C4523" s="4"/>
    </row>
    <row r="4524" spans="1:3" ht="12.75" customHeight="1">
      <c r="A4524" s="4"/>
      <c r="B4524" s="4"/>
      <c r="C4524" s="4"/>
    </row>
    <row r="4525" spans="1:3" ht="12.75" customHeight="1">
      <c r="A4525" s="4"/>
      <c r="B4525" s="4"/>
      <c r="C4525" s="4"/>
    </row>
    <row r="4526" spans="1:3" ht="12.75" customHeight="1">
      <c r="A4526" s="4"/>
      <c r="B4526" s="4"/>
      <c r="C4526" s="4"/>
    </row>
    <row r="4527" spans="1:3" ht="12.75" customHeight="1">
      <c r="A4527" s="4"/>
      <c r="B4527" s="4"/>
      <c r="C4527" s="4"/>
    </row>
    <row r="4528" spans="1:3" ht="12.75" customHeight="1">
      <c r="A4528" s="4"/>
      <c r="B4528" s="4"/>
      <c r="C4528" s="4"/>
    </row>
    <row r="4529" spans="1:3" ht="12.75" customHeight="1">
      <c r="A4529" s="4"/>
      <c r="B4529" s="4"/>
      <c r="C4529" s="4"/>
    </row>
    <row r="4530" spans="1:3" ht="12.75" customHeight="1">
      <c r="A4530" s="4"/>
      <c r="B4530" s="4"/>
      <c r="C4530" s="4"/>
    </row>
    <row r="4531" spans="1:3" ht="12.75" customHeight="1">
      <c r="A4531" s="4"/>
      <c r="B4531" s="4"/>
      <c r="C4531" s="4"/>
    </row>
    <row r="4532" spans="1:3" ht="12.75" customHeight="1">
      <c r="A4532" s="4"/>
      <c r="B4532" s="4"/>
      <c r="C4532" s="4"/>
    </row>
    <row r="4533" spans="1:3" ht="12.75" customHeight="1">
      <c r="A4533" s="4"/>
      <c r="B4533" s="4"/>
      <c r="C4533" s="4"/>
    </row>
    <row r="4534" spans="1:3" ht="12.75" customHeight="1">
      <c r="A4534" s="4"/>
      <c r="B4534" s="4"/>
      <c r="C4534" s="4"/>
    </row>
    <row r="4535" spans="1:3" ht="12.75" customHeight="1">
      <c r="A4535" s="4"/>
      <c r="B4535" s="4"/>
      <c r="C4535" s="4"/>
    </row>
    <row r="4536" spans="1:3" ht="12.75" customHeight="1">
      <c r="A4536" s="4"/>
      <c r="B4536" s="4"/>
      <c r="C4536" s="4"/>
    </row>
    <row r="4537" spans="1:3" ht="12.75" customHeight="1">
      <c r="A4537" s="4"/>
      <c r="B4537" s="4"/>
      <c r="C4537" s="4"/>
    </row>
    <row r="4538" spans="1:3" ht="12.75" customHeight="1">
      <c r="A4538" s="4"/>
      <c r="B4538" s="4"/>
      <c r="C4538" s="4"/>
    </row>
    <row r="4539" spans="1:3" ht="12.75" customHeight="1">
      <c r="A4539" s="4"/>
      <c r="B4539" s="4"/>
      <c r="C4539" s="4"/>
    </row>
    <row r="4540" spans="1:3" ht="12.75" customHeight="1">
      <c r="A4540" s="4"/>
      <c r="B4540" s="4"/>
      <c r="C4540" s="4"/>
    </row>
    <row r="4541" spans="1:3" ht="12.75" customHeight="1">
      <c r="A4541" s="4"/>
      <c r="B4541" s="4"/>
      <c r="C4541" s="4"/>
    </row>
    <row r="4542" spans="1:3" ht="12.75" customHeight="1">
      <c r="A4542" s="4"/>
      <c r="B4542" s="4"/>
      <c r="C4542" s="4"/>
    </row>
    <row r="4543" spans="1:3" ht="12.75" customHeight="1">
      <c r="A4543" s="4"/>
      <c r="B4543" s="4"/>
      <c r="C4543" s="4"/>
    </row>
    <row r="4544" spans="1:3" ht="12.75" customHeight="1">
      <c r="A4544" s="4"/>
      <c r="B4544" s="4"/>
      <c r="C4544" s="4"/>
    </row>
    <row r="4545" spans="1:3" ht="12.75" customHeight="1">
      <c r="A4545" s="4"/>
      <c r="B4545" s="4"/>
      <c r="C4545" s="4"/>
    </row>
    <row r="4546" spans="1:3" ht="12.75" customHeight="1">
      <c r="A4546" s="4"/>
      <c r="B4546" s="4"/>
      <c r="C4546" s="4"/>
    </row>
    <row r="4547" spans="1:3" ht="12.75" customHeight="1">
      <c r="A4547" s="4"/>
      <c r="B4547" s="4"/>
      <c r="C4547" s="4"/>
    </row>
    <row r="4548" spans="1:3" ht="12.75" customHeight="1">
      <c r="A4548" s="4"/>
      <c r="B4548" s="4"/>
      <c r="C4548" s="4"/>
    </row>
    <row r="4549" spans="1:3" ht="12.75" customHeight="1">
      <c r="A4549" s="4"/>
      <c r="B4549" s="4"/>
      <c r="C4549" s="4"/>
    </row>
    <row r="4550" spans="1:3" ht="12.75" customHeight="1">
      <c r="A4550" s="4"/>
      <c r="B4550" s="4"/>
      <c r="C4550" s="4"/>
    </row>
    <row r="4551" spans="1:3" ht="12.75" customHeight="1">
      <c r="A4551" s="4"/>
      <c r="B4551" s="4"/>
      <c r="C4551" s="4"/>
    </row>
    <row r="4552" spans="1:3" ht="12.75" customHeight="1">
      <c r="A4552" s="4"/>
      <c r="B4552" s="4"/>
      <c r="C4552" s="4"/>
    </row>
    <row r="4553" spans="1:3" ht="12.75" customHeight="1">
      <c r="A4553" s="4"/>
      <c r="B4553" s="4"/>
      <c r="C4553" s="4"/>
    </row>
    <row r="4554" spans="1:3" ht="12.75" customHeight="1">
      <c r="A4554" s="4"/>
      <c r="B4554" s="4"/>
      <c r="C4554" s="4"/>
    </row>
    <row r="4555" spans="1:3" ht="12.75" customHeight="1">
      <c r="A4555" s="4"/>
      <c r="B4555" s="4"/>
      <c r="C4555" s="4"/>
    </row>
    <row r="4556" spans="1:3" ht="12.75" customHeight="1">
      <c r="A4556" s="4"/>
      <c r="B4556" s="4"/>
      <c r="C4556" s="4"/>
    </row>
    <row r="4557" spans="1:3" ht="12.75" customHeight="1">
      <c r="A4557" s="4"/>
      <c r="B4557" s="4"/>
      <c r="C4557" s="4"/>
    </row>
    <row r="4558" spans="1:3" ht="12.75" customHeight="1">
      <c r="A4558" s="4"/>
      <c r="B4558" s="4"/>
      <c r="C4558" s="4"/>
    </row>
    <row r="4559" spans="1:3" ht="12.75" customHeight="1">
      <c r="A4559" s="4"/>
      <c r="B4559" s="4"/>
      <c r="C4559" s="4"/>
    </row>
    <row r="4560" spans="1:3" ht="12.75" customHeight="1">
      <c r="A4560" s="4"/>
      <c r="B4560" s="4"/>
      <c r="C4560" s="4"/>
    </row>
    <row r="4561" spans="1:3" ht="12.75" customHeight="1">
      <c r="A4561" s="4"/>
      <c r="B4561" s="4"/>
      <c r="C4561" s="4"/>
    </row>
    <row r="4562" spans="1:3" ht="12.75" customHeight="1">
      <c r="A4562" s="4"/>
      <c r="B4562" s="4"/>
      <c r="C4562" s="4"/>
    </row>
    <row r="4563" spans="1:3" ht="12.75" customHeight="1">
      <c r="A4563" s="4"/>
      <c r="B4563" s="4"/>
      <c r="C4563" s="4"/>
    </row>
    <row r="4564" spans="1:3" ht="12.75" customHeight="1">
      <c r="A4564" s="4"/>
      <c r="B4564" s="4"/>
      <c r="C4564" s="4"/>
    </row>
    <row r="4565" spans="1:3" ht="12.75" customHeight="1">
      <c r="A4565" s="4"/>
      <c r="B4565" s="4"/>
      <c r="C4565" s="4"/>
    </row>
    <row r="4566" spans="1:3" ht="12.75" customHeight="1">
      <c r="A4566" s="4"/>
      <c r="B4566" s="4"/>
      <c r="C4566" s="4"/>
    </row>
    <row r="4567" spans="1:3" ht="12.75" customHeight="1">
      <c r="A4567" s="4"/>
      <c r="B4567" s="4"/>
      <c r="C4567" s="4"/>
    </row>
    <row r="4568" spans="1:3" ht="12.75" customHeight="1">
      <c r="A4568" s="4"/>
      <c r="B4568" s="4"/>
      <c r="C4568" s="4"/>
    </row>
    <row r="4569" spans="1:3" ht="12.75" customHeight="1">
      <c r="A4569" s="4"/>
      <c r="B4569" s="4"/>
      <c r="C4569" s="4"/>
    </row>
    <row r="4570" spans="1:3" ht="12.75" customHeight="1">
      <c r="A4570" s="4"/>
      <c r="B4570" s="4"/>
      <c r="C4570" s="4"/>
    </row>
    <row r="4571" spans="1:3" ht="12.75" customHeight="1">
      <c r="A4571" s="4"/>
      <c r="B4571" s="4"/>
      <c r="C4571" s="4"/>
    </row>
    <row r="4572" spans="1:3" ht="12.75" customHeight="1">
      <c r="A4572" s="4"/>
      <c r="B4572" s="4"/>
      <c r="C4572" s="4"/>
    </row>
    <row r="4573" spans="1:3" ht="12.75" customHeight="1">
      <c r="A4573" s="4"/>
      <c r="B4573" s="4"/>
      <c r="C4573" s="4"/>
    </row>
    <row r="4574" spans="1:3" ht="12.75" customHeight="1">
      <c r="A4574" s="4"/>
      <c r="B4574" s="4"/>
      <c r="C4574" s="4"/>
    </row>
    <row r="4575" spans="1:3" ht="12.75" customHeight="1">
      <c r="A4575" s="4"/>
      <c r="B4575" s="4"/>
      <c r="C4575" s="4"/>
    </row>
    <row r="4576" spans="1:3" ht="12.75" customHeight="1">
      <c r="A4576" s="4"/>
      <c r="B4576" s="4"/>
      <c r="C4576" s="4"/>
    </row>
    <row r="4577" spans="1:3" ht="12.75" customHeight="1">
      <c r="A4577" s="4"/>
      <c r="B4577" s="4"/>
      <c r="C4577" s="4"/>
    </row>
    <row r="4578" spans="1:3" ht="12.75" customHeight="1">
      <c r="A4578" s="4"/>
      <c r="B4578" s="4"/>
      <c r="C4578" s="4"/>
    </row>
    <row r="4579" spans="1:3" ht="12.75" customHeight="1">
      <c r="A4579" s="4"/>
      <c r="B4579" s="4"/>
      <c r="C4579" s="4"/>
    </row>
    <row r="4580" spans="1:3" ht="12.75" customHeight="1">
      <c r="A4580" s="4"/>
      <c r="B4580" s="4"/>
      <c r="C4580" s="4"/>
    </row>
    <row r="4581" spans="1:3" ht="12.75" customHeight="1">
      <c r="A4581" s="4"/>
      <c r="B4581" s="4"/>
      <c r="C4581" s="4"/>
    </row>
    <row r="4582" spans="1:3" ht="12.75" customHeight="1">
      <c r="A4582" s="4"/>
      <c r="B4582" s="4"/>
      <c r="C4582" s="4"/>
    </row>
    <row r="4583" spans="1:3" ht="12.75" customHeight="1">
      <c r="A4583" s="4"/>
      <c r="B4583" s="4"/>
      <c r="C4583" s="4"/>
    </row>
    <row r="4584" spans="1:3" ht="12.75" customHeight="1">
      <c r="A4584" s="4"/>
      <c r="B4584" s="4"/>
      <c r="C4584" s="4"/>
    </row>
    <row r="4585" spans="1:3" ht="12.75" customHeight="1">
      <c r="A4585" s="4"/>
      <c r="B4585" s="4"/>
      <c r="C4585" s="4"/>
    </row>
    <row r="4586" spans="1:3" ht="12.75" customHeight="1">
      <c r="A4586" s="4"/>
      <c r="B4586" s="4"/>
      <c r="C4586" s="4"/>
    </row>
    <row r="4587" spans="1:3" ht="12.75" customHeight="1">
      <c r="A4587" s="4"/>
      <c r="B4587" s="4"/>
      <c r="C4587" s="4"/>
    </row>
    <row r="4588" spans="1:3" ht="12.75" customHeight="1">
      <c r="A4588" s="4"/>
      <c r="B4588" s="4"/>
      <c r="C4588" s="4"/>
    </row>
    <row r="4589" spans="1:3" ht="12.75" customHeight="1">
      <c r="A4589" s="4"/>
      <c r="B4589" s="4"/>
      <c r="C4589" s="4"/>
    </row>
    <row r="4590" spans="1:3" ht="12.75" customHeight="1">
      <c r="A4590" s="4"/>
      <c r="B4590" s="4"/>
      <c r="C4590" s="4"/>
    </row>
    <row r="4591" spans="1:3" ht="12.75" customHeight="1">
      <c r="A4591" s="4"/>
      <c r="B4591" s="4"/>
      <c r="C4591" s="4"/>
    </row>
    <row r="4592" spans="1:3" ht="12.75" customHeight="1">
      <c r="A4592" s="4"/>
      <c r="B4592" s="4"/>
      <c r="C4592" s="4"/>
    </row>
    <row r="4593" spans="1:3" ht="12.75" customHeight="1">
      <c r="A4593" s="4"/>
      <c r="B4593" s="4"/>
      <c r="C4593" s="4"/>
    </row>
    <row r="4594" spans="1:3" ht="12.75" customHeight="1">
      <c r="A4594" s="4"/>
      <c r="B4594" s="4"/>
      <c r="C4594" s="4"/>
    </row>
    <row r="4595" spans="1:3" ht="12.75" customHeight="1">
      <c r="A4595" s="4"/>
      <c r="B4595" s="4"/>
      <c r="C4595" s="4"/>
    </row>
    <row r="4596" spans="1:3" ht="12.75" customHeight="1">
      <c r="A4596" s="4"/>
      <c r="B4596" s="4"/>
      <c r="C4596" s="4"/>
    </row>
    <row r="4597" spans="1:3" ht="12.75" customHeight="1">
      <c r="A4597" s="4"/>
      <c r="B4597" s="4"/>
      <c r="C4597" s="4"/>
    </row>
    <row r="4598" spans="1:3" ht="12.75" customHeight="1">
      <c r="A4598" s="4"/>
      <c r="B4598" s="4"/>
      <c r="C4598" s="4"/>
    </row>
    <row r="4599" spans="1:3" ht="12.75" customHeight="1">
      <c r="A4599" s="4"/>
      <c r="B4599" s="4"/>
      <c r="C4599" s="4"/>
    </row>
    <row r="4600" spans="1:3" ht="12.75" customHeight="1">
      <c r="A4600" s="4"/>
      <c r="B4600" s="4"/>
      <c r="C4600" s="4"/>
    </row>
    <row r="4601" spans="1:3" ht="12.75" customHeight="1">
      <c r="A4601" s="4"/>
      <c r="B4601" s="4"/>
      <c r="C4601" s="4"/>
    </row>
    <row r="4602" spans="1:3" ht="12.75" customHeight="1">
      <c r="A4602" s="4"/>
      <c r="B4602" s="4"/>
      <c r="C4602" s="4"/>
    </row>
    <row r="4603" spans="1:3" ht="12.75" customHeight="1">
      <c r="A4603" s="4"/>
      <c r="B4603" s="4"/>
      <c r="C4603" s="4"/>
    </row>
    <row r="4604" spans="1:3" ht="12.75" customHeight="1">
      <c r="A4604" s="4"/>
      <c r="B4604" s="4"/>
      <c r="C4604" s="4"/>
    </row>
    <row r="4605" spans="1:3" ht="12.75" customHeight="1">
      <c r="A4605" s="4"/>
      <c r="B4605" s="4"/>
      <c r="C4605" s="4"/>
    </row>
    <row r="4606" spans="1:3" ht="12.75" customHeight="1">
      <c r="A4606" s="4"/>
      <c r="B4606" s="4"/>
      <c r="C4606" s="4"/>
    </row>
    <row r="4607" spans="1:3" ht="12.75" customHeight="1">
      <c r="A4607" s="4"/>
      <c r="B4607" s="4"/>
      <c r="C4607" s="4"/>
    </row>
    <row r="4608" spans="1:3" ht="12.75" customHeight="1">
      <c r="A4608" s="4"/>
      <c r="B4608" s="4"/>
      <c r="C4608" s="4"/>
    </row>
    <row r="4609" spans="1:3" ht="12.75" customHeight="1">
      <c r="A4609" s="4"/>
      <c r="B4609" s="4"/>
      <c r="C4609" s="4"/>
    </row>
    <row r="4610" spans="1:3" ht="12.75" customHeight="1">
      <c r="A4610" s="4"/>
      <c r="B4610" s="4"/>
      <c r="C4610" s="4"/>
    </row>
    <row r="4611" spans="1:3" ht="12.75" customHeight="1">
      <c r="A4611" s="4"/>
      <c r="B4611" s="4"/>
      <c r="C4611" s="4"/>
    </row>
    <row r="4612" spans="1:3" ht="12.75" customHeight="1">
      <c r="A4612" s="4"/>
      <c r="B4612" s="4"/>
      <c r="C4612" s="4"/>
    </row>
    <row r="4613" spans="1:3" ht="12.75" customHeight="1">
      <c r="A4613" s="4"/>
      <c r="B4613" s="4"/>
      <c r="C4613" s="4"/>
    </row>
    <row r="4614" spans="1:3" ht="12.75" customHeight="1">
      <c r="A4614" s="4"/>
      <c r="B4614" s="4"/>
      <c r="C4614" s="4"/>
    </row>
    <row r="4615" spans="1:3" ht="12.75" customHeight="1">
      <c r="A4615" s="4"/>
      <c r="B4615" s="4"/>
      <c r="C4615" s="4"/>
    </row>
    <row r="4616" spans="1:3" ht="12.75" customHeight="1">
      <c r="A4616" s="4"/>
      <c r="B4616" s="4"/>
      <c r="C4616" s="4"/>
    </row>
    <row r="4617" spans="1:3" ht="12.75" customHeight="1">
      <c r="A4617" s="4"/>
      <c r="B4617" s="4"/>
      <c r="C4617" s="4"/>
    </row>
    <row r="4618" spans="1:3" ht="12.75" customHeight="1">
      <c r="A4618" s="4"/>
      <c r="B4618" s="4"/>
      <c r="C4618" s="4"/>
    </row>
    <row r="4619" spans="1:3" ht="12.75" customHeight="1">
      <c r="A4619" s="4"/>
      <c r="B4619" s="4"/>
      <c r="C4619" s="4"/>
    </row>
    <row r="4620" spans="1:3" ht="12.75" customHeight="1">
      <c r="A4620" s="4"/>
      <c r="B4620" s="4"/>
      <c r="C4620" s="4"/>
    </row>
    <row r="4621" spans="1:3" ht="12.75" customHeight="1">
      <c r="A4621" s="4"/>
      <c r="B4621" s="4"/>
      <c r="C4621" s="4"/>
    </row>
    <row r="4622" spans="1:3" ht="12.75" customHeight="1">
      <c r="A4622" s="4"/>
      <c r="B4622" s="4"/>
      <c r="C4622" s="4"/>
    </row>
    <row r="4623" spans="1:3" ht="12.75" customHeight="1">
      <c r="A4623" s="4"/>
      <c r="B4623" s="4"/>
      <c r="C4623" s="4"/>
    </row>
    <row r="4624" spans="1:3" ht="12.75" customHeight="1">
      <c r="A4624" s="4"/>
      <c r="B4624" s="4"/>
      <c r="C4624" s="4"/>
    </row>
    <row r="4625" spans="1:3" ht="12.75" customHeight="1">
      <c r="A4625" s="4"/>
      <c r="B4625" s="4"/>
      <c r="C4625" s="4"/>
    </row>
    <row r="4626" spans="1:3" ht="12.75" customHeight="1">
      <c r="A4626" s="4"/>
      <c r="B4626" s="4"/>
      <c r="C4626" s="4"/>
    </row>
    <row r="4627" spans="1:3" ht="12.75" customHeight="1">
      <c r="A4627" s="4"/>
      <c r="B4627" s="4"/>
      <c r="C4627" s="4"/>
    </row>
    <row r="4628" spans="1:3" ht="12.75" customHeight="1">
      <c r="A4628" s="4"/>
      <c r="B4628" s="4"/>
      <c r="C4628" s="4"/>
    </row>
    <row r="4629" spans="1:3" ht="12.75" customHeight="1">
      <c r="A4629" s="4"/>
      <c r="B4629" s="4"/>
      <c r="C4629" s="4"/>
    </row>
    <row r="4630" spans="1:3" ht="12.75" customHeight="1">
      <c r="A4630" s="4"/>
      <c r="B4630" s="4"/>
      <c r="C4630" s="4"/>
    </row>
    <row r="4631" spans="1:3" ht="12.75" customHeight="1">
      <c r="A4631" s="4"/>
      <c r="B4631" s="4"/>
      <c r="C4631" s="4"/>
    </row>
    <row r="4632" spans="1:3" ht="12.75" customHeight="1">
      <c r="A4632" s="4"/>
      <c r="B4632" s="4"/>
      <c r="C4632" s="4"/>
    </row>
    <row r="4633" spans="1:3" ht="12.75" customHeight="1">
      <c r="A4633" s="4"/>
      <c r="B4633" s="4"/>
      <c r="C4633" s="4"/>
    </row>
    <row r="4634" spans="1:3" ht="12.75" customHeight="1">
      <c r="A4634" s="4"/>
      <c r="B4634" s="4"/>
      <c r="C4634" s="4"/>
    </row>
    <row r="4635" spans="1:3" ht="12.75" customHeight="1">
      <c r="A4635" s="4"/>
      <c r="B4635" s="4"/>
      <c r="C4635" s="4"/>
    </row>
    <row r="4636" spans="1:3" ht="12.75" customHeight="1">
      <c r="A4636" s="4"/>
      <c r="B4636" s="4"/>
      <c r="C4636" s="4"/>
    </row>
    <row r="4637" spans="1:3" ht="12.75" customHeight="1">
      <c r="A4637" s="4"/>
      <c r="B4637" s="4"/>
      <c r="C4637" s="4"/>
    </row>
    <row r="4638" spans="1:3" ht="12.75" customHeight="1">
      <c r="A4638" s="4"/>
      <c r="B4638" s="4"/>
      <c r="C4638" s="4"/>
    </row>
    <row r="4639" spans="1:3" ht="12.75" customHeight="1">
      <c r="A4639" s="4"/>
      <c r="B4639" s="4"/>
      <c r="C4639" s="4"/>
    </row>
    <row r="4640" spans="1:3" ht="12.75" customHeight="1">
      <c r="A4640" s="4"/>
      <c r="B4640" s="4"/>
      <c r="C4640" s="4"/>
    </row>
    <row r="4641" spans="1:3" ht="12.75" customHeight="1">
      <c r="A4641" s="4"/>
      <c r="B4641" s="4"/>
      <c r="C4641" s="4"/>
    </row>
    <row r="4642" spans="1:3" ht="12.75" customHeight="1">
      <c r="A4642" s="4"/>
      <c r="B4642" s="4"/>
      <c r="C4642" s="4"/>
    </row>
    <row r="4643" spans="1:3" ht="12.75" customHeight="1">
      <c r="A4643" s="4"/>
      <c r="B4643" s="4"/>
      <c r="C4643" s="4"/>
    </row>
    <row r="4644" spans="1:3" ht="12.75" customHeight="1">
      <c r="A4644" s="4"/>
      <c r="B4644" s="4"/>
      <c r="C4644" s="4"/>
    </row>
    <row r="4645" spans="1:3" ht="12.75" customHeight="1">
      <c r="A4645" s="4"/>
      <c r="B4645" s="4"/>
      <c r="C4645" s="4"/>
    </row>
    <row r="4646" spans="1:3" ht="12.75" customHeight="1">
      <c r="A4646" s="4"/>
      <c r="B4646" s="4"/>
      <c r="C4646" s="4"/>
    </row>
    <row r="4647" spans="1:3" ht="12.75" customHeight="1">
      <c r="A4647" s="4"/>
      <c r="B4647" s="4"/>
      <c r="C4647" s="4"/>
    </row>
    <row r="4648" spans="1:3" ht="12.75" customHeight="1">
      <c r="A4648" s="4"/>
      <c r="B4648" s="4"/>
      <c r="C4648" s="4"/>
    </row>
    <row r="4649" spans="1:3" ht="12.75" customHeight="1">
      <c r="A4649" s="4"/>
      <c r="B4649" s="4"/>
      <c r="C4649" s="4"/>
    </row>
    <row r="4650" spans="1:3" ht="12.75" customHeight="1">
      <c r="A4650" s="4"/>
      <c r="B4650" s="4"/>
      <c r="C4650" s="4"/>
    </row>
    <row r="4651" spans="1:3" ht="12.75" customHeight="1">
      <c r="A4651" s="4"/>
      <c r="B4651" s="4"/>
      <c r="C4651" s="4"/>
    </row>
    <row r="4652" spans="1:3" ht="12.75" customHeight="1">
      <c r="A4652" s="4"/>
      <c r="B4652" s="4"/>
      <c r="C4652" s="4"/>
    </row>
    <row r="4653" spans="1:3" ht="12.75" customHeight="1">
      <c r="A4653" s="4"/>
      <c r="B4653" s="4"/>
      <c r="C4653" s="4"/>
    </row>
    <row r="4654" spans="1:3" ht="12.75" customHeight="1">
      <c r="A4654" s="4"/>
      <c r="B4654" s="4"/>
      <c r="C4654" s="4"/>
    </row>
    <row r="4655" spans="1:3" ht="12.75" customHeight="1">
      <c r="A4655" s="4"/>
      <c r="B4655" s="4"/>
      <c r="C4655" s="4"/>
    </row>
    <row r="4656" spans="1:3" ht="12.75" customHeight="1">
      <c r="A4656" s="4"/>
      <c r="B4656" s="4"/>
      <c r="C4656" s="4"/>
    </row>
    <row r="4657" spans="1:3" ht="12.75" customHeight="1">
      <c r="A4657" s="4"/>
      <c r="B4657" s="4"/>
      <c r="C4657" s="4"/>
    </row>
    <row r="4658" spans="1:3" ht="12.75" customHeight="1">
      <c r="A4658" s="4"/>
      <c r="B4658" s="4"/>
      <c r="C4658" s="4"/>
    </row>
    <row r="4659" spans="1:3" ht="12.75" customHeight="1">
      <c r="A4659" s="4"/>
      <c r="B4659" s="4"/>
      <c r="C4659" s="4"/>
    </row>
    <row r="4660" spans="1:3" ht="12.75" customHeight="1">
      <c r="A4660" s="4"/>
      <c r="B4660" s="4"/>
      <c r="C4660" s="4"/>
    </row>
    <row r="4661" spans="1:3" ht="12.75" customHeight="1">
      <c r="A4661" s="4"/>
      <c r="B4661" s="4"/>
      <c r="C4661" s="4"/>
    </row>
    <row r="4662" spans="1:3" ht="12.75" customHeight="1">
      <c r="A4662" s="4"/>
      <c r="B4662" s="4"/>
      <c r="C4662" s="4"/>
    </row>
    <row r="4663" spans="1:3" ht="12.75" customHeight="1">
      <c r="A4663" s="4"/>
      <c r="B4663" s="4"/>
      <c r="C4663" s="4"/>
    </row>
    <row r="4664" spans="1:3" ht="12.75" customHeight="1">
      <c r="A4664" s="4"/>
      <c r="B4664" s="4"/>
      <c r="C4664" s="4"/>
    </row>
    <row r="4665" spans="1:3" ht="12.75" customHeight="1">
      <c r="A4665" s="4"/>
      <c r="B4665" s="4"/>
      <c r="C4665" s="4"/>
    </row>
    <row r="4666" spans="1:3" ht="12.75" customHeight="1">
      <c r="A4666" s="4"/>
      <c r="B4666" s="4"/>
      <c r="C4666" s="4"/>
    </row>
    <row r="4667" spans="1:3" ht="12.75" customHeight="1">
      <c r="A4667" s="4"/>
      <c r="B4667" s="4"/>
      <c r="C4667" s="4"/>
    </row>
    <row r="4668" spans="1:3" ht="12.75" customHeight="1">
      <c r="A4668" s="4"/>
      <c r="B4668" s="4"/>
      <c r="C4668" s="4"/>
    </row>
    <row r="4669" spans="1:3" ht="12.75" customHeight="1">
      <c r="A4669" s="4"/>
      <c r="B4669" s="4"/>
      <c r="C4669" s="4"/>
    </row>
    <row r="4670" spans="1:3" ht="12.75" customHeight="1">
      <c r="A4670" s="4"/>
      <c r="B4670" s="4"/>
      <c r="C4670" s="4"/>
    </row>
    <row r="4671" spans="1:3" ht="12.75" customHeight="1">
      <c r="A4671" s="4"/>
      <c r="B4671" s="4"/>
      <c r="C4671" s="4"/>
    </row>
    <row r="4672" spans="1:3" ht="12.75" customHeight="1">
      <c r="A4672" s="4"/>
      <c r="B4672" s="4"/>
      <c r="C4672" s="4"/>
    </row>
    <row r="4673" spans="1:3" ht="12.75" customHeight="1">
      <c r="A4673" s="4"/>
      <c r="B4673" s="4"/>
      <c r="C4673" s="4"/>
    </row>
    <row r="4674" spans="1:3" ht="12.75" customHeight="1">
      <c r="A4674" s="4"/>
      <c r="B4674" s="4"/>
      <c r="C4674" s="4"/>
    </row>
    <row r="4675" spans="1:3" ht="12.75" customHeight="1">
      <c r="A4675" s="4"/>
      <c r="B4675" s="4"/>
      <c r="C4675" s="4"/>
    </row>
    <row r="4676" spans="1:3" ht="12.75" customHeight="1">
      <c r="A4676" s="4"/>
      <c r="B4676" s="4"/>
      <c r="C4676" s="4"/>
    </row>
    <row r="4677" spans="1:3" ht="12.75" customHeight="1">
      <c r="A4677" s="4"/>
      <c r="B4677" s="4"/>
      <c r="C4677" s="4"/>
    </row>
    <row r="4678" spans="1:3" ht="12.75" customHeight="1">
      <c r="A4678" s="4"/>
      <c r="B4678" s="4"/>
      <c r="C4678" s="4"/>
    </row>
    <row r="4679" spans="1:3" ht="12.75" customHeight="1">
      <c r="A4679" s="4"/>
      <c r="B4679" s="4"/>
      <c r="C4679" s="4"/>
    </row>
    <row r="4680" spans="1:3" ht="12.75" customHeight="1">
      <c r="A4680" s="4"/>
      <c r="B4680" s="4"/>
      <c r="C4680" s="4"/>
    </row>
    <row r="4681" spans="1:3" ht="12.75" customHeight="1">
      <c r="A4681" s="4"/>
      <c r="B4681" s="4"/>
      <c r="C4681" s="4"/>
    </row>
    <row r="4682" spans="1:3" ht="12.75" customHeight="1">
      <c r="A4682" s="4"/>
      <c r="B4682" s="4"/>
      <c r="C4682" s="4"/>
    </row>
    <row r="4683" spans="1:3" ht="12.75" customHeight="1">
      <c r="A4683" s="4"/>
      <c r="B4683" s="4"/>
      <c r="C4683" s="4"/>
    </row>
    <row r="4684" spans="1:3" ht="12.75" customHeight="1">
      <c r="A4684" s="4"/>
      <c r="B4684" s="4"/>
      <c r="C4684" s="4"/>
    </row>
    <row r="4685" spans="1:3" ht="12.75" customHeight="1">
      <c r="A4685" s="4"/>
      <c r="B4685" s="4"/>
      <c r="C4685" s="4"/>
    </row>
    <row r="4686" spans="1:3" ht="12.75" customHeight="1">
      <c r="A4686" s="4"/>
      <c r="B4686" s="4"/>
      <c r="C4686" s="4"/>
    </row>
    <row r="4687" spans="1:3" ht="12.75" customHeight="1">
      <c r="A4687" s="4"/>
      <c r="B4687" s="4"/>
      <c r="C4687" s="4"/>
    </row>
    <row r="4688" spans="1:3" ht="12.75" customHeight="1">
      <c r="A4688" s="4"/>
      <c r="B4688" s="4"/>
      <c r="C4688" s="4"/>
    </row>
    <row r="4689" spans="1:3" ht="12.75" customHeight="1">
      <c r="A4689" s="4"/>
      <c r="B4689" s="4"/>
      <c r="C4689" s="4"/>
    </row>
    <row r="4690" spans="1:3" ht="12.75" customHeight="1">
      <c r="A4690" s="4"/>
      <c r="B4690" s="4"/>
      <c r="C4690" s="4"/>
    </row>
    <row r="4691" spans="1:3" ht="12.75" customHeight="1">
      <c r="A4691" s="4"/>
      <c r="B4691" s="4"/>
      <c r="C4691" s="4"/>
    </row>
    <row r="4692" spans="1:3" ht="12.75" customHeight="1">
      <c r="A4692" s="4"/>
      <c r="B4692" s="4"/>
      <c r="C4692" s="4"/>
    </row>
    <row r="4693" spans="1:3" ht="12.75" customHeight="1">
      <c r="A4693" s="4"/>
      <c r="B4693" s="4"/>
      <c r="C4693" s="4"/>
    </row>
    <row r="4694" spans="1:3" ht="12.75" customHeight="1">
      <c r="A4694" s="4"/>
      <c r="B4694" s="4"/>
      <c r="C4694" s="4"/>
    </row>
    <row r="4695" spans="1:3" ht="12.75" customHeight="1">
      <c r="A4695" s="4"/>
      <c r="B4695" s="4"/>
      <c r="C4695" s="4"/>
    </row>
    <row r="4696" spans="1:3" ht="12.75" customHeight="1">
      <c r="A4696" s="4"/>
      <c r="B4696" s="4"/>
      <c r="C4696" s="4"/>
    </row>
    <row r="4697" spans="1:3" ht="12.75" customHeight="1">
      <c r="A4697" s="4"/>
      <c r="B4697" s="4"/>
      <c r="C4697" s="4"/>
    </row>
    <row r="4698" spans="1:3" ht="12.75" customHeight="1">
      <c r="A4698" s="4"/>
      <c r="B4698" s="4"/>
      <c r="C4698" s="4"/>
    </row>
    <row r="4699" spans="1:3" ht="12.75" customHeight="1">
      <c r="A4699" s="4"/>
      <c r="B4699" s="4"/>
      <c r="C4699" s="4"/>
    </row>
    <row r="4700" spans="1:3" ht="12.75" customHeight="1">
      <c r="A4700" s="4"/>
      <c r="B4700" s="4"/>
      <c r="C4700" s="4"/>
    </row>
    <row r="4701" spans="1:3" ht="12.75" customHeight="1">
      <c r="A4701" s="4"/>
      <c r="B4701" s="4"/>
      <c r="C4701" s="4"/>
    </row>
    <row r="4702" spans="1:3" ht="12.75" customHeight="1">
      <c r="A4702" s="4"/>
      <c r="B4702" s="4"/>
      <c r="C4702" s="4"/>
    </row>
    <row r="4703" spans="1:3" ht="12.75" customHeight="1">
      <c r="A4703" s="4"/>
      <c r="B4703" s="4"/>
      <c r="C4703" s="4"/>
    </row>
    <row r="4704" spans="1:3" ht="12.75" customHeight="1">
      <c r="A4704" s="4"/>
      <c r="B4704" s="4"/>
      <c r="C4704" s="4"/>
    </row>
    <row r="4705" spans="1:3" ht="12.75" customHeight="1">
      <c r="A4705" s="4"/>
      <c r="B4705" s="4"/>
      <c r="C4705" s="4"/>
    </row>
    <row r="4706" spans="1:3" ht="12.75" customHeight="1">
      <c r="A4706" s="4"/>
      <c r="B4706" s="4"/>
      <c r="C4706" s="4"/>
    </row>
    <row r="4707" spans="1:3" ht="12.75" customHeight="1">
      <c r="A4707" s="4"/>
      <c r="B4707" s="4"/>
      <c r="C4707" s="4"/>
    </row>
    <row r="4708" spans="1:3" ht="12.75" customHeight="1">
      <c r="A4708" s="4"/>
      <c r="B4708" s="4"/>
      <c r="C4708" s="4"/>
    </row>
    <row r="4709" spans="1:3" ht="12.75" customHeight="1">
      <c r="A4709" s="4"/>
      <c r="B4709" s="4"/>
      <c r="C4709" s="4"/>
    </row>
    <row r="4710" spans="1:3" ht="12.75" customHeight="1">
      <c r="A4710" s="4"/>
      <c r="B4710" s="4"/>
      <c r="C4710" s="4"/>
    </row>
    <row r="4711" spans="1:3" ht="12.75" customHeight="1">
      <c r="A4711" s="4"/>
      <c r="B4711" s="4"/>
      <c r="C4711" s="4"/>
    </row>
    <row r="4712" spans="1:3" ht="12.75" customHeight="1">
      <c r="A4712" s="4"/>
      <c r="B4712" s="4"/>
      <c r="C4712" s="4"/>
    </row>
    <row r="4713" spans="1:3" ht="12.75" customHeight="1">
      <c r="A4713" s="4"/>
      <c r="B4713" s="4"/>
      <c r="C4713" s="4"/>
    </row>
    <row r="4714" spans="1:3" ht="12.75" customHeight="1">
      <c r="A4714" s="4"/>
      <c r="B4714" s="4"/>
      <c r="C4714" s="4"/>
    </row>
    <row r="4715" spans="1:3" ht="12.75" customHeight="1">
      <c r="A4715" s="4"/>
      <c r="B4715" s="4"/>
      <c r="C4715" s="4"/>
    </row>
    <row r="4716" spans="1:3" ht="12.75" customHeight="1">
      <c r="A4716" s="4"/>
      <c r="B4716" s="4"/>
      <c r="C4716" s="4"/>
    </row>
    <row r="4717" spans="1:3" ht="12.75" customHeight="1">
      <c r="A4717" s="4"/>
      <c r="B4717" s="4"/>
      <c r="C4717" s="4"/>
    </row>
    <row r="4718" spans="1:3" ht="12.75" customHeight="1">
      <c r="A4718" s="4"/>
      <c r="B4718" s="4"/>
      <c r="C4718" s="4"/>
    </row>
    <row r="4719" spans="1:3" ht="12.75" customHeight="1">
      <c r="A4719" s="4"/>
      <c r="B4719" s="4"/>
      <c r="C4719" s="4"/>
    </row>
    <row r="4720" spans="1:3" ht="12.75" customHeight="1">
      <c r="A4720" s="4"/>
      <c r="B4720" s="4"/>
      <c r="C4720" s="4"/>
    </row>
    <row r="4721" spans="1:3" ht="12.75" customHeight="1">
      <c r="A4721" s="4"/>
      <c r="B4721" s="4"/>
      <c r="C4721" s="4"/>
    </row>
    <row r="4722" spans="1:3" ht="12.75" customHeight="1">
      <c r="A4722" s="4"/>
      <c r="B4722" s="4"/>
      <c r="C4722" s="4"/>
    </row>
    <row r="4723" spans="1:3" ht="12.75" customHeight="1">
      <c r="A4723" s="4"/>
      <c r="B4723" s="4"/>
      <c r="C4723" s="4"/>
    </row>
    <row r="4724" spans="1:3" ht="12.75" customHeight="1">
      <c r="A4724" s="4"/>
      <c r="B4724" s="4"/>
      <c r="C4724" s="4"/>
    </row>
    <row r="4725" spans="1:3" ht="12.75" customHeight="1">
      <c r="A4725" s="4"/>
      <c r="B4725" s="4"/>
      <c r="C4725" s="4"/>
    </row>
    <row r="4726" spans="1:3" ht="12.75" customHeight="1">
      <c r="A4726" s="4"/>
      <c r="B4726" s="4"/>
      <c r="C4726" s="4"/>
    </row>
    <row r="4727" spans="1:3" ht="12.75" customHeight="1">
      <c r="A4727" s="4"/>
      <c r="B4727" s="4"/>
      <c r="C4727" s="4"/>
    </row>
    <row r="4728" spans="1:3" ht="12.75" customHeight="1">
      <c r="A4728" s="4"/>
      <c r="B4728" s="4"/>
      <c r="C4728" s="4"/>
    </row>
    <row r="4729" spans="1:3" ht="12.75" customHeight="1">
      <c r="A4729" s="4"/>
      <c r="B4729" s="4"/>
      <c r="C4729" s="4"/>
    </row>
    <row r="4730" spans="1:3" ht="12.75" customHeight="1">
      <c r="A4730" s="4"/>
      <c r="B4730" s="4"/>
      <c r="C4730" s="4"/>
    </row>
    <row r="4731" spans="1:3" ht="12.75" customHeight="1">
      <c r="A4731" s="4"/>
      <c r="B4731" s="4"/>
      <c r="C4731" s="4"/>
    </row>
    <row r="4732" spans="1:3" ht="12.75" customHeight="1">
      <c r="A4732" s="4"/>
      <c r="B4732" s="4"/>
      <c r="C4732" s="4"/>
    </row>
    <row r="4733" spans="1:3" ht="12.75" customHeight="1">
      <c r="A4733" s="4"/>
      <c r="B4733" s="4"/>
      <c r="C4733" s="4"/>
    </row>
    <row r="4734" spans="1:3" ht="12.75" customHeight="1">
      <c r="A4734" s="4"/>
      <c r="B4734" s="4"/>
      <c r="C4734" s="4"/>
    </row>
    <row r="4735" spans="1:3" ht="12.75" customHeight="1">
      <c r="A4735" s="4"/>
      <c r="B4735" s="4"/>
      <c r="C4735" s="4"/>
    </row>
    <row r="4736" spans="1:3" ht="12.75" customHeight="1">
      <c r="A4736" s="4"/>
      <c r="B4736" s="4"/>
      <c r="C4736" s="4"/>
    </row>
    <row r="4737" spans="1:3" ht="12.75" customHeight="1">
      <c r="A4737" s="4"/>
      <c r="B4737" s="4"/>
      <c r="C4737" s="4"/>
    </row>
    <row r="4738" spans="1:3" ht="12.75" customHeight="1">
      <c r="A4738" s="4"/>
      <c r="B4738" s="4"/>
      <c r="C4738" s="4"/>
    </row>
    <row r="4739" spans="1:3" ht="12.75" customHeight="1">
      <c r="A4739" s="4"/>
      <c r="B4739" s="4"/>
      <c r="C4739" s="4"/>
    </row>
    <row r="4740" spans="1:3" ht="12.75" customHeight="1">
      <c r="A4740" s="4"/>
      <c r="B4740" s="4"/>
      <c r="C4740" s="4"/>
    </row>
    <row r="4741" spans="1:3" ht="12.75" customHeight="1">
      <c r="A4741" s="4"/>
      <c r="B4741" s="4"/>
      <c r="C4741" s="4"/>
    </row>
    <row r="4742" spans="1:3" ht="12.75" customHeight="1">
      <c r="A4742" s="4"/>
      <c r="B4742" s="4"/>
      <c r="C4742" s="4"/>
    </row>
    <row r="4743" spans="1:3" ht="12.75" customHeight="1">
      <c r="A4743" s="4"/>
      <c r="B4743" s="4"/>
      <c r="C4743" s="4"/>
    </row>
    <row r="4744" spans="1:3" ht="12.75" customHeight="1">
      <c r="A4744" s="4"/>
      <c r="B4744" s="4"/>
      <c r="C4744" s="4"/>
    </row>
    <row r="4745" spans="1:3" ht="12.75" customHeight="1">
      <c r="A4745" s="4"/>
      <c r="B4745" s="4"/>
      <c r="C4745" s="4"/>
    </row>
    <row r="4746" spans="1:3" ht="12.75" customHeight="1">
      <c r="A4746" s="4"/>
      <c r="B4746" s="4"/>
      <c r="C4746" s="4"/>
    </row>
    <row r="4747" spans="1:3" ht="12.75" customHeight="1">
      <c r="A4747" s="4"/>
      <c r="B4747" s="4"/>
      <c r="C4747" s="4"/>
    </row>
    <row r="4748" spans="1:3" ht="12.75" customHeight="1">
      <c r="A4748" s="4"/>
      <c r="B4748" s="4"/>
      <c r="C4748" s="4"/>
    </row>
    <row r="4749" spans="1:3" ht="12.75" customHeight="1">
      <c r="A4749" s="4"/>
      <c r="B4749" s="4"/>
      <c r="C4749" s="4"/>
    </row>
    <row r="4750" spans="1:3" ht="12.75" customHeight="1">
      <c r="A4750" s="4"/>
      <c r="B4750" s="4"/>
      <c r="C4750" s="4"/>
    </row>
    <row r="4751" spans="1:3" ht="12.75" customHeight="1">
      <c r="A4751" s="4"/>
      <c r="B4751" s="4"/>
      <c r="C4751" s="4"/>
    </row>
    <row r="4752" spans="1:3" ht="12.75" customHeight="1">
      <c r="A4752" s="4"/>
      <c r="B4752" s="4"/>
      <c r="C4752" s="4"/>
    </row>
    <row r="4753" spans="1:3" ht="12.75" customHeight="1">
      <c r="A4753" s="4"/>
      <c r="B4753" s="4"/>
      <c r="C4753" s="4"/>
    </row>
    <row r="4754" spans="1:3" ht="12.75" customHeight="1">
      <c r="A4754" s="4"/>
      <c r="B4754" s="4"/>
      <c r="C4754" s="4"/>
    </row>
    <row r="4755" spans="1:3" ht="12.75" customHeight="1">
      <c r="A4755" s="4"/>
      <c r="B4755" s="4"/>
      <c r="C4755" s="4"/>
    </row>
    <row r="4756" spans="1:3" ht="12.75" customHeight="1">
      <c r="A4756" s="4"/>
      <c r="B4756" s="4"/>
      <c r="C4756" s="4"/>
    </row>
    <row r="4757" spans="1:3" ht="12.75" customHeight="1">
      <c r="A4757" s="4"/>
      <c r="B4757" s="4"/>
      <c r="C4757" s="4"/>
    </row>
    <row r="4758" spans="1:3" ht="12.75" customHeight="1">
      <c r="A4758" s="4"/>
      <c r="B4758" s="4"/>
      <c r="C4758" s="4"/>
    </row>
    <row r="4759" spans="1:3" ht="12.75" customHeight="1">
      <c r="A4759" s="4"/>
      <c r="B4759" s="4"/>
      <c r="C4759" s="4"/>
    </row>
    <row r="4760" spans="1:3" ht="12.75" customHeight="1">
      <c r="A4760" s="4"/>
      <c r="B4760" s="4"/>
      <c r="C4760" s="4"/>
    </row>
    <row r="4761" spans="1:3" ht="12.75" customHeight="1">
      <c r="A4761" s="4"/>
      <c r="B4761" s="4"/>
      <c r="C4761" s="4"/>
    </row>
    <row r="4762" spans="1:3" ht="12.75" customHeight="1">
      <c r="A4762" s="4"/>
      <c r="B4762" s="4"/>
      <c r="C4762" s="4"/>
    </row>
    <row r="4763" spans="1:3" ht="12.75" customHeight="1">
      <c r="A4763" s="4"/>
      <c r="B4763" s="4"/>
      <c r="C4763" s="4"/>
    </row>
    <row r="4764" spans="1:3" ht="12.75" customHeight="1">
      <c r="A4764" s="4"/>
      <c r="B4764" s="4"/>
      <c r="C4764" s="4"/>
    </row>
    <row r="4765" spans="1:3" ht="12.75" customHeight="1">
      <c r="A4765" s="4"/>
      <c r="B4765" s="4"/>
      <c r="C4765" s="4"/>
    </row>
    <row r="4766" spans="1:3" ht="12.75" customHeight="1">
      <c r="A4766" s="4"/>
      <c r="B4766" s="4"/>
      <c r="C4766" s="4"/>
    </row>
    <row r="4767" spans="1:3" ht="12.75" customHeight="1">
      <c r="A4767" s="4"/>
      <c r="B4767" s="4"/>
      <c r="C4767" s="4"/>
    </row>
    <row r="4768" spans="1:3" ht="12.75" customHeight="1">
      <c r="A4768" s="4"/>
      <c r="B4768" s="4"/>
      <c r="C4768" s="4"/>
    </row>
    <row r="4769" spans="1:3" ht="12.75" customHeight="1">
      <c r="A4769" s="4"/>
      <c r="B4769" s="4"/>
      <c r="C4769" s="4"/>
    </row>
    <row r="4770" spans="1:3" ht="12.75" customHeight="1">
      <c r="A4770" s="4"/>
      <c r="B4770" s="4"/>
      <c r="C4770" s="4"/>
    </row>
    <row r="4771" spans="1:3" ht="12.75" customHeight="1">
      <c r="A4771" s="4"/>
      <c r="B4771" s="4"/>
      <c r="C4771" s="4"/>
    </row>
    <row r="4772" spans="1:3" ht="12.75" customHeight="1">
      <c r="A4772" s="4"/>
      <c r="B4772" s="4"/>
      <c r="C4772" s="4"/>
    </row>
    <row r="4773" spans="1:3" ht="12.75" customHeight="1">
      <c r="A4773" s="4"/>
      <c r="B4773" s="4"/>
      <c r="C4773" s="4"/>
    </row>
    <row r="4774" spans="1:3" ht="12.75" customHeight="1">
      <c r="A4774" s="4"/>
      <c r="B4774" s="4"/>
      <c r="C4774" s="4"/>
    </row>
    <row r="4775" spans="1:3" ht="12.75" customHeight="1">
      <c r="A4775" s="4"/>
      <c r="B4775" s="4"/>
      <c r="C4775" s="4"/>
    </row>
    <row r="4776" spans="1:3" ht="12.75" customHeight="1">
      <c r="A4776" s="4"/>
      <c r="B4776" s="4"/>
      <c r="C4776" s="4"/>
    </row>
    <row r="4777" spans="1:3" ht="12.75" customHeight="1">
      <c r="A4777" s="4"/>
      <c r="B4777" s="4"/>
      <c r="C4777" s="4"/>
    </row>
    <row r="4778" spans="1:3" ht="12.75" customHeight="1">
      <c r="A4778" s="4"/>
      <c r="B4778" s="4"/>
      <c r="C4778" s="4"/>
    </row>
    <row r="4779" spans="1:3" ht="12.75" customHeight="1">
      <c r="A4779" s="4"/>
      <c r="B4779" s="4"/>
      <c r="C4779" s="4"/>
    </row>
    <row r="4780" spans="1:3" ht="12.75" customHeight="1">
      <c r="A4780" s="4"/>
      <c r="B4780" s="4"/>
      <c r="C4780" s="4"/>
    </row>
    <row r="4781" spans="1:3" ht="12.75" customHeight="1">
      <c r="A4781" s="4"/>
      <c r="B4781" s="4"/>
      <c r="C4781" s="4"/>
    </row>
    <row r="4782" spans="1:3" ht="12.75" customHeight="1">
      <c r="A4782" s="4"/>
      <c r="B4782" s="4"/>
      <c r="C4782" s="4"/>
    </row>
    <row r="4783" spans="1:3" ht="12.75" customHeight="1">
      <c r="A4783" s="4"/>
      <c r="B4783" s="4"/>
      <c r="C4783" s="4"/>
    </row>
    <row r="4784" spans="1:3" ht="12.75" customHeight="1">
      <c r="A4784" s="4"/>
      <c r="B4784" s="4"/>
      <c r="C4784" s="4"/>
    </row>
    <row r="4785" spans="1:3" ht="12.75" customHeight="1">
      <c r="A4785" s="4"/>
      <c r="B4785" s="4"/>
      <c r="C4785" s="4"/>
    </row>
    <row r="4786" spans="1:3" ht="12.75" customHeight="1">
      <c r="A4786" s="4"/>
      <c r="B4786" s="4"/>
      <c r="C4786" s="4"/>
    </row>
    <row r="4787" spans="1:3" ht="12.75" customHeight="1">
      <c r="A4787" s="4"/>
      <c r="B4787" s="4"/>
      <c r="C4787" s="4"/>
    </row>
    <row r="4788" spans="1:3" ht="12.75" customHeight="1">
      <c r="A4788" s="4"/>
      <c r="B4788" s="4"/>
      <c r="C4788" s="4"/>
    </row>
    <row r="4789" spans="1:3" ht="12.75" customHeight="1">
      <c r="A4789" s="4"/>
      <c r="B4789" s="4"/>
      <c r="C4789" s="4"/>
    </row>
    <row r="4790" spans="1:3" ht="12.75" customHeight="1">
      <c r="A4790" s="4"/>
      <c r="B4790" s="4"/>
      <c r="C4790" s="4"/>
    </row>
    <row r="4791" spans="1:3" ht="12.75" customHeight="1">
      <c r="A4791" s="4"/>
      <c r="B4791" s="4"/>
      <c r="C4791" s="4"/>
    </row>
    <row r="4792" spans="1:3" ht="12.75" customHeight="1">
      <c r="A4792" s="4"/>
      <c r="B4792" s="4"/>
      <c r="C4792" s="4"/>
    </row>
    <row r="4793" spans="1:3" ht="12.75" customHeight="1">
      <c r="A4793" s="4"/>
      <c r="B4793" s="4"/>
      <c r="C4793" s="4"/>
    </row>
    <row r="4794" spans="1:3" ht="12.75" customHeight="1">
      <c r="A4794" s="4"/>
      <c r="B4794" s="4"/>
      <c r="C4794" s="4"/>
    </row>
    <row r="4795" spans="1:3" ht="12.75" customHeight="1">
      <c r="A4795" s="4"/>
      <c r="B4795" s="4"/>
      <c r="C4795" s="4"/>
    </row>
    <row r="4796" spans="1:3" ht="12.75" customHeight="1">
      <c r="A4796" s="4"/>
      <c r="B4796" s="4"/>
      <c r="C4796" s="4"/>
    </row>
    <row r="4797" spans="1:3" ht="12.75" customHeight="1">
      <c r="A4797" s="4"/>
      <c r="B4797" s="4"/>
      <c r="C4797" s="4"/>
    </row>
    <row r="4798" spans="1:3" ht="12.75" customHeight="1">
      <c r="A4798" s="4"/>
      <c r="B4798" s="4"/>
      <c r="C4798" s="4"/>
    </row>
    <row r="4799" spans="1:3" ht="12.75" customHeight="1">
      <c r="A4799" s="4"/>
      <c r="B4799" s="4"/>
      <c r="C4799" s="4"/>
    </row>
    <row r="4800" spans="1:3" ht="12.75" customHeight="1">
      <c r="A4800" s="4"/>
      <c r="B4800" s="4"/>
      <c r="C4800" s="4"/>
    </row>
    <row r="4801" spans="1:3" ht="12.75" customHeight="1">
      <c r="A4801" s="4"/>
      <c r="B4801" s="4"/>
      <c r="C4801" s="4"/>
    </row>
    <row r="4802" spans="1:3" ht="12.75" customHeight="1">
      <c r="A4802" s="4"/>
      <c r="B4802" s="4"/>
      <c r="C4802" s="4"/>
    </row>
    <row r="4803" spans="1:3" ht="12.75" customHeight="1">
      <c r="A4803" s="4"/>
      <c r="B4803" s="4"/>
      <c r="C4803" s="4"/>
    </row>
    <row r="4804" spans="1:3" ht="12.75" customHeight="1">
      <c r="A4804" s="4"/>
      <c r="B4804" s="4"/>
      <c r="C4804" s="4"/>
    </row>
    <row r="4805" spans="1:3" ht="12.75" customHeight="1">
      <c r="A4805" s="4"/>
      <c r="B4805" s="4"/>
      <c r="C4805" s="4"/>
    </row>
    <row r="4806" spans="1:3" ht="12.75" customHeight="1">
      <c r="A4806" s="4"/>
      <c r="B4806" s="4"/>
      <c r="C4806" s="4"/>
    </row>
    <row r="4807" spans="1:3" ht="12.75" customHeight="1">
      <c r="A4807" s="4"/>
      <c r="B4807" s="4"/>
      <c r="C4807" s="4"/>
    </row>
    <row r="4808" spans="1:3" ht="12.75" customHeight="1">
      <c r="A4808" s="4"/>
      <c r="B4808" s="4"/>
      <c r="C4808" s="4"/>
    </row>
    <row r="4809" spans="1:3" ht="12.75" customHeight="1">
      <c r="A4809" s="4"/>
      <c r="B4809" s="4"/>
      <c r="C4809" s="4"/>
    </row>
    <row r="4810" spans="1:3" ht="12.75" customHeight="1">
      <c r="A4810" s="4"/>
      <c r="B4810" s="4"/>
      <c r="C4810" s="4"/>
    </row>
    <row r="4811" spans="1:3" ht="12.75" customHeight="1">
      <c r="A4811" s="4"/>
      <c r="B4811" s="4"/>
      <c r="C4811" s="4"/>
    </row>
    <row r="4812" spans="1:3" ht="12.75" customHeight="1">
      <c r="A4812" s="4"/>
      <c r="B4812" s="4"/>
      <c r="C4812" s="4"/>
    </row>
    <row r="4813" spans="1:3" ht="12.75" customHeight="1">
      <c r="A4813" s="4"/>
      <c r="B4813" s="4"/>
      <c r="C4813" s="4"/>
    </row>
    <row r="4814" spans="1:3" ht="12.75" customHeight="1">
      <c r="A4814" s="4"/>
      <c r="B4814" s="4"/>
      <c r="C4814" s="4"/>
    </row>
    <row r="4815" spans="1:3" ht="12.75" customHeight="1">
      <c r="A4815" s="4"/>
      <c r="B4815" s="4"/>
      <c r="C4815" s="4"/>
    </row>
    <row r="4816" spans="1:3" ht="12.75" customHeight="1">
      <c r="A4816" s="4"/>
      <c r="B4816" s="4"/>
      <c r="C4816" s="4"/>
    </row>
    <row r="4817" spans="1:3" ht="12.75" customHeight="1">
      <c r="A4817" s="4"/>
      <c r="B4817" s="4"/>
      <c r="C4817" s="4"/>
    </row>
    <row r="4818" spans="1:3" ht="12.75" customHeight="1">
      <c r="A4818" s="4"/>
      <c r="B4818" s="4"/>
      <c r="C4818" s="4"/>
    </row>
    <row r="4819" spans="1:3" ht="12.75" customHeight="1">
      <c r="A4819" s="4"/>
      <c r="B4819" s="4"/>
      <c r="C4819" s="4"/>
    </row>
    <row r="4820" spans="1:3" ht="12.75" customHeight="1">
      <c r="A4820" s="4"/>
      <c r="B4820" s="4"/>
      <c r="C4820" s="4"/>
    </row>
    <row r="4821" spans="1:3" ht="12.75" customHeight="1">
      <c r="A4821" s="4"/>
      <c r="B4821" s="4"/>
      <c r="C4821" s="4"/>
    </row>
    <row r="4822" spans="1:3" ht="12.75" customHeight="1">
      <c r="A4822" s="4"/>
      <c r="B4822" s="4"/>
      <c r="C4822" s="4"/>
    </row>
    <row r="4823" spans="1:3" ht="12.75" customHeight="1">
      <c r="A4823" s="4"/>
      <c r="B4823" s="4"/>
      <c r="C4823" s="4"/>
    </row>
    <row r="4824" spans="1:3" ht="12.75" customHeight="1">
      <c r="A4824" s="4"/>
      <c r="B4824" s="4"/>
      <c r="C4824" s="4"/>
    </row>
    <row r="4825" spans="1:3" ht="12.75" customHeight="1">
      <c r="A4825" s="4"/>
      <c r="B4825" s="4"/>
      <c r="C4825" s="4"/>
    </row>
    <row r="4826" spans="1:3" ht="12.75" customHeight="1">
      <c r="A4826" s="4"/>
      <c r="B4826" s="4"/>
      <c r="C4826" s="4"/>
    </row>
    <row r="4827" spans="1:3" ht="12.75" customHeight="1">
      <c r="A4827" s="4"/>
      <c r="B4827" s="4"/>
      <c r="C4827" s="4"/>
    </row>
    <row r="4828" spans="1:3" ht="12.75" customHeight="1">
      <c r="A4828" s="4"/>
      <c r="B4828" s="4"/>
      <c r="C4828" s="4"/>
    </row>
    <row r="4829" spans="1:3" ht="12.75" customHeight="1">
      <c r="A4829" s="4"/>
      <c r="B4829" s="4"/>
      <c r="C4829" s="4"/>
    </row>
    <row r="4830" spans="1:3" ht="12.75" customHeight="1">
      <c r="A4830" s="4"/>
      <c r="B4830" s="4"/>
      <c r="C4830" s="4"/>
    </row>
    <row r="4831" spans="1:3" ht="12.75" customHeight="1">
      <c r="A4831" s="4"/>
      <c r="B4831" s="4"/>
      <c r="C4831" s="4"/>
    </row>
    <row r="4832" spans="1:3" ht="12.75" customHeight="1">
      <c r="A4832" s="4"/>
      <c r="B4832" s="4"/>
      <c r="C4832" s="4"/>
    </row>
    <row r="4833" spans="1:3" ht="12.75" customHeight="1">
      <c r="A4833" s="4"/>
      <c r="B4833" s="4"/>
      <c r="C4833" s="4"/>
    </row>
    <row r="4834" spans="1:3" ht="12.75" customHeight="1">
      <c r="A4834" s="4"/>
      <c r="B4834" s="4"/>
      <c r="C4834" s="4"/>
    </row>
    <row r="4835" spans="1:3" ht="12.75" customHeight="1">
      <c r="A4835" s="4"/>
      <c r="B4835" s="4"/>
      <c r="C4835" s="4"/>
    </row>
    <row r="4836" spans="1:3" ht="12.75" customHeight="1">
      <c r="A4836" s="4"/>
      <c r="B4836" s="4"/>
      <c r="C4836" s="4"/>
    </row>
    <row r="4837" spans="1:3" ht="12.75" customHeight="1">
      <c r="A4837" s="4"/>
      <c r="B4837" s="4"/>
      <c r="C4837" s="4"/>
    </row>
    <row r="4838" spans="1:3" ht="12.75" customHeight="1">
      <c r="A4838" s="4"/>
      <c r="B4838" s="4"/>
      <c r="C4838" s="4"/>
    </row>
    <row r="4839" spans="1:3" ht="12.75" customHeight="1">
      <c r="A4839" s="4"/>
      <c r="B4839" s="4"/>
      <c r="C4839" s="4"/>
    </row>
    <row r="4840" spans="1:3" ht="12.75" customHeight="1">
      <c r="A4840" s="4"/>
      <c r="B4840" s="4"/>
      <c r="C4840" s="4"/>
    </row>
    <row r="4841" spans="1:3" ht="12.75" customHeight="1">
      <c r="A4841" s="4"/>
      <c r="B4841" s="4"/>
      <c r="C4841" s="4"/>
    </row>
    <row r="4842" spans="1:3" ht="12.75" customHeight="1">
      <c r="A4842" s="4"/>
      <c r="B4842" s="4"/>
      <c r="C4842" s="4"/>
    </row>
    <row r="4843" spans="1:3" ht="12.75" customHeight="1">
      <c r="A4843" s="4"/>
      <c r="B4843" s="4"/>
      <c r="C4843" s="4"/>
    </row>
    <row r="4844" spans="1:3" ht="12.75" customHeight="1">
      <c r="A4844" s="4"/>
      <c r="B4844" s="4"/>
      <c r="C4844" s="4"/>
    </row>
    <row r="4845" spans="1:3" ht="12.75" customHeight="1">
      <c r="A4845" s="4"/>
      <c r="B4845" s="4"/>
      <c r="C4845" s="4"/>
    </row>
    <row r="4846" spans="1:3" ht="12.75" customHeight="1">
      <c r="A4846" s="4"/>
      <c r="B4846" s="4"/>
      <c r="C4846" s="4"/>
    </row>
    <row r="4847" spans="1:3" ht="12.75" customHeight="1">
      <c r="A4847" s="4"/>
      <c r="B4847" s="4"/>
      <c r="C4847" s="4"/>
    </row>
    <row r="4848" spans="1:3" ht="12.75" customHeight="1">
      <c r="A4848" s="4"/>
      <c r="B4848" s="4"/>
      <c r="C4848" s="4"/>
    </row>
    <row r="4849" spans="1:3" ht="12.75" customHeight="1">
      <c r="A4849" s="4"/>
      <c r="B4849" s="4"/>
      <c r="C4849" s="4"/>
    </row>
    <row r="4850" spans="1:3" ht="12.75" customHeight="1">
      <c r="A4850" s="4"/>
      <c r="B4850" s="4"/>
      <c r="C4850" s="4"/>
    </row>
    <row r="4851" spans="1:3" ht="12.75" customHeight="1">
      <c r="A4851" s="4"/>
      <c r="B4851" s="4"/>
      <c r="C4851" s="4"/>
    </row>
    <row r="4852" spans="1:3" ht="12.75" customHeight="1">
      <c r="A4852" s="4"/>
      <c r="B4852" s="4"/>
      <c r="C4852" s="4"/>
    </row>
    <row r="4853" spans="1:3" ht="12.75" customHeight="1">
      <c r="A4853" s="4"/>
      <c r="B4853" s="4"/>
      <c r="C4853" s="4"/>
    </row>
    <row r="4854" spans="1:3" ht="12.75" customHeight="1">
      <c r="A4854" s="4"/>
      <c r="B4854" s="4"/>
      <c r="C4854" s="4"/>
    </row>
    <row r="4855" spans="1:3" ht="12.75" customHeight="1">
      <c r="A4855" s="4"/>
      <c r="B4855" s="4"/>
      <c r="C4855" s="4"/>
    </row>
    <row r="4856" spans="1:3" ht="12.75" customHeight="1">
      <c r="A4856" s="4"/>
      <c r="B4856" s="4"/>
      <c r="C4856" s="4"/>
    </row>
    <row r="4857" spans="1:3" ht="12.75" customHeight="1">
      <c r="A4857" s="4"/>
      <c r="B4857" s="4"/>
      <c r="C4857" s="4"/>
    </row>
    <row r="4858" spans="1:3" ht="12.75" customHeight="1">
      <c r="A4858" s="4"/>
      <c r="B4858" s="4"/>
      <c r="C4858" s="4"/>
    </row>
    <row r="4859" spans="1:3" ht="12.75" customHeight="1">
      <c r="A4859" s="4"/>
      <c r="B4859" s="4"/>
      <c r="C4859" s="4"/>
    </row>
    <row r="4860" spans="1:3" ht="12.75" customHeight="1">
      <c r="A4860" s="4"/>
      <c r="B4860" s="4"/>
      <c r="C4860" s="4"/>
    </row>
    <row r="4861" spans="1:3" ht="12.75" customHeight="1">
      <c r="A4861" s="4"/>
      <c r="B4861" s="4"/>
      <c r="C4861" s="4"/>
    </row>
    <row r="4862" spans="1:3" ht="12.75" customHeight="1">
      <c r="A4862" s="4"/>
      <c r="B4862" s="4"/>
      <c r="C4862" s="4"/>
    </row>
    <row r="4863" spans="1:3" ht="12.75" customHeight="1">
      <c r="A4863" s="4"/>
      <c r="B4863" s="4"/>
      <c r="C4863" s="4"/>
    </row>
    <row r="4864" spans="1:3" ht="12.75" customHeight="1">
      <c r="A4864" s="4"/>
      <c r="B4864" s="4"/>
      <c r="C4864" s="4"/>
    </row>
    <row r="4865" spans="1:3" ht="12.75" customHeight="1">
      <c r="A4865" s="4"/>
      <c r="B4865" s="4"/>
      <c r="C4865" s="4"/>
    </row>
    <row r="4866" spans="1:3" ht="12.75" customHeight="1">
      <c r="A4866" s="4"/>
      <c r="B4866" s="4"/>
      <c r="C4866" s="4"/>
    </row>
    <row r="4867" spans="1:3" ht="12.75" customHeight="1">
      <c r="A4867" s="4"/>
      <c r="B4867" s="4"/>
      <c r="C4867" s="4"/>
    </row>
    <row r="4868" spans="1:3" ht="12.75" customHeight="1">
      <c r="A4868" s="4"/>
      <c r="B4868" s="4"/>
      <c r="C4868" s="4"/>
    </row>
    <row r="4869" spans="1:3" ht="12.75" customHeight="1">
      <c r="A4869" s="4"/>
      <c r="B4869" s="4"/>
      <c r="C4869" s="4"/>
    </row>
    <row r="4870" spans="1:3" ht="12.75" customHeight="1">
      <c r="A4870" s="4"/>
      <c r="B4870" s="4"/>
      <c r="C4870" s="4"/>
    </row>
    <row r="4871" spans="1:3" ht="12.75" customHeight="1">
      <c r="A4871" s="4"/>
      <c r="B4871" s="4"/>
      <c r="C4871" s="4"/>
    </row>
    <row r="4872" spans="1:3" ht="12.75" customHeight="1">
      <c r="A4872" s="4"/>
      <c r="B4872" s="4"/>
      <c r="C4872" s="4"/>
    </row>
    <row r="4873" spans="1:3" ht="12.75" customHeight="1">
      <c r="A4873" s="4"/>
      <c r="B4873" s="4"/>
      <c r="C4873" s="4"/>
    </row>
    <row r="4874" spans="1:3" ht="12.75" customHeight="1">
      <c r="A4874" s="4"/>
      <c r="B4874" s="4"/>
      <c r="C4874" s="4"/>
    </row>
    <row r="4875" spans="1:3" ht="12.75" customHeight="1">
      <c r="A4875" s="4"/>
      <c r="B4875" s="4"/>
      <c r="C4875" s="4"/>
    </row>
    <row r="4876" spans="1:3" ht="12.75" customHeight="1">
      <c r="A4876" s="4"/>
      <c r="B4876" s="4"/>
      <c r="C4876" s="4"/>
    </row>
    <row r="4877" spans="1:3" ht="12.75" customHeight="1">
      <c r="A4877" s="4"/>
      <c r="B4877" s="4"/>
      <c r="C4877" s="4"/>
    </row>
    <row r="4878" spans="1:3" ht="12.75" customHeight="1">
      <c r="A4878" s="4"/>
      <c r="B4878" s="4"/>
      <c r="C4878" s="4"/>
    </row>
    <row r="4879" spans="1:3" ht="12.75" customHeight="1">
      <c r="A4879" s="4"/>
      <c r="B4879" s="4"/>
      <c r="C4879" s="4"/>
    </row>
    <row r="4880" spans="1:3" ht="12.75" customHeight="1">
      <c r="A4880" s="4"/>
      <c r="B4880" s="4"/>
      <c r="C4880" s="4"/>
    </row>
    <row r="4881" spans="1:3" ht="12.75" customHeight="1">
      <c r="A4881" s="4"/>
      <c r="B4881" s="4"/>
      <c r="C4881" s="4"/>
    </row>
    <row r="4882" spans="1:3" ht="12.75" customHeight="1">
      <c r="A4882" s="4"/>
      <c r="B4882" s="4"/>
      <c r="C4882" s="4"/>
    </row>
    <row r="4883" spans="1:3" ht="12.75" customHeight="1">
      <c r="A4883" s="4"/>
      <c r="B4883" s="4"/>
      <c r="C4883" s="4"/>
    </row>
    <row r="4884" spans="1:3" ht="12.75" customHeight="1">
      <c r="A4884" s="4"/>
      <c r="B4884" s="4"/>
      <c r="C4884" s="4"/>
    </row>
    <row r="4885" spans="1:3" ht="12.75" customHeight="1">
      <c r="A4885" s="4"/>
      <c r="B4885" s="4"/>
      <c r="C4885" s="4"/>
    </row>
    <row r="4886" spans="1:3" ht="12.75" customHeight="1">
      <c r="A4886" s="4"/>
      <c r="B4886" s="4"/>
      <c r="C4886" s="4"/>
    </row>
    <row r="4887" spans="1:3" ht="12.75" customHeight="1">
      <c r="A4887" s="4"/>
      <c r="B4887" s="4"/>
      <c r="C4887" s="4"/>
    </row>
    <row r="4888" spans="1:3" ht="12.75" customHeight="1">
      <c r="A4888" s="4"/>
      <c r="B4888" s="4"/>
      <c r="C4888" s="4"/>
    </row>
    <row r="4889" spans="1:3" ht="12.75" customHeight="1">
      <c r="A4889" s="4"/>
      <c r="B4889" s="4"/>
      <c r="C4889" s="4"/>
    </row>
    <row r="4890" spans="1:3" ht="12.75" customHeight="1">
      <c r="A4890" s="4"/>
      <c r="B4890" s="4"/>
      <c r="C4890" s="4"/>
    </row>
    <row r="4891" spans="1:3" ht="12.75" customHeight="1">
      <c r="A4891" s="4"/>
      <c r="B4891" s="4"/>
      <c r="C4891" s="4"/>
    </row>
    <row r="4892" spans="1:3" ht="12.75" customHeight="1">
      <c r="A4892" s="4"/>
      <c r="B4892" s="4"/>
      <c r="C4892" s="4"/>
    </row>
    <row r="4893" spans="1:3" ht="12.75" customHeight="1">
      <c r="A4893" s="4"/>
      <c r="B4893" s="4"/>
      <c r="C4893" s="4"/>
    </row>
    <row r="4894" spans="1:3" ht="12.75" customHeight="1">
      <c r="A4894" s="4"/>
      <c r="B4894" s="4"/>
      <c r="C4894" s="4"/>
    </row>
    <row r="4895" spans="1:3" ht="12.75" customHeight="1">
      <c r="A4895" s="4"/>
      <c r="B4895" s="4"/>
      <c r="C4895" s="4"/>
    </row>
    <row r="4896" spans="1:3" ht="12.75" customHeight="1">
      <c r="A4896" s="4"/>
      <c r="B4896" s="4"/>
      <c r="C4896" s="4"/>
    </row>
    <row r="4897" spans="1:3" ht="12.75" customHeight="1">
      <c r="A4897" s="4"/>
      <c r="B4897" s="4"/>
      <c r="C4897" s="4"/>
    </row>
    <row r="4898" spans="1:3" ht="12.75" customHeight="1">
      <c r="A4898" s="4"/>
      <c r="B4898" s="4"/>
      <c r="C4898" s="4"/>
    </row>
    <row r="4899" spans="1:3" ht="12.75" customHeight="1">
      <c r="A4899" s="4"/>
      <c r="B4899" s="4"/>
      <c r="C4899" s="4"/>
    </row>
    <row r="4900" spans="1:3" ht="12.75" customHeight="1">
      <c r="A4900" s="4"/>
      <c r="B4900" s="4"/>
      <c r="C4900" s="4"/>
    </row>
    <row r="4901" spans="1:3" ht="12.75" customHeight="1">
      <c r="A4901" s="4"/>
      <c r="B4901" s="4"/>
      <c r="C4901" s="4"/>
    </row>
    <row r="4902" spans="1:3" ht="12.75" customHeight="1">
      <c r="A4902" s="4"/>
      <c r="B4902" s="4"/>
      <c r="C4902" s="4"/>
    </row>
    <row r="4903" spans="1:3" ht="12.75" customHeight="1">
      <c r="A4903" s="4"/>
      <c r="B4903" s="4"/>
      <c r="C4903" s="4"/>
    </row>
    <row r="4904" spans="1:3" ht="12.75" customHeight="1">
      <c r="A4904" s="4"/>
      <c r="B4904" s="4"/>
      <c r="C4904" s="4"/>
    </row>
    <row r="4905" spans="1:3" ht="12.75" customHeight="1">
      <c r="A4905" s="4"/>
      <c r="B4905" s="4"/>
      <c r="C4905" s="4"/>
    </row>
    <row r="4906" spans="1:3" ht="12.75" customHeight="1">
      <c r="A4906" s="4"/>
      <c r="B4906" s="4"/>
      <c r="C4906" s="4"/>
    </row>
    <row r="4907" spans="1:3" ht="12.75" customHeight="1">
      <c r="A4907" s="4"/>
      <c r="B4907" s="4"/>
      <c r="C4907" s="4"/>
    </row>
    <row r="4908" spans="1:3" ht="12.75" customHeight="1">
      <c r="A4908" s="4"/>
      <c r="B4908" s="4"/>
      <c r="C4908" s="4"/>
    </row>
    <row r="4909" spans="1:3" ht="12.75" customHeight="1">
      <c r="A4909" s="4"/>
      <c r="B4909" s="4"/>
      <c r="C4909" s="4"/>
    </row>
    <row r="4910" spans="1:3" ht="12.75" customHeight="1">
      <c r="A4910" s="4"/>
      <c r="B4910" s="4"/>
      <c r="C4910" s="4"/>
    </row>
    <row r="4911" spans="1:3" ht="12.75" customHeight="1">
      <c r="A4911" s="4"/>
      <c r="B4911" s="4"/>
      <c r="C4911" s="4"/>
    </row>
    <row r="4912" spans="1:3" ht="12.75" customHeight="1">
      <c r="A4912" s="4"/>
      <c r="B4912" s="4"/>
      <c r="C4912" s="4"/>
    </row>
    <row r="4913" spans="1:3" ht="12.75" customHeight="1">
      <c r="A4913" s="4"/>
      <c r="B4913" s="4"/>
      <c r="C4913" s="4"/>
    </row>
    <row r="4914" spans="1:3" ht="12.75" customHeight="1">
      <c r="A4914" s="4"/>
      <c r="B4914" s="4"/>
      <c r="C4914" s="4"/>
    </row>
    <row r="4915" spans="1:3" ht="12.75" customHeight="1">
      <c r="A4915" s="4"/>
      <c r="B4915" s="4"/>
      <c r="C4915" s="4"/>
    </row>
    <row r="4916" spans="1:3" ht="12.75" customHeight="1">
      <c r="A4916" s="4"/>
      <c r="B4916" s="4"/>
      <c r="C4916" s="4"/>
    </row>
    <row r="4917" spans="1:3" ht="12.75" customHeight="1">
      <c r="A4917" s="4"/>
      <c r="B4917" s="4"/>
      <c r="C4917" s="4"/>
    </row>
    <row r="4918" spans="1:3" ht="12.75" customHeight="1">
      <c r="A4918" s="4"/>
      <c r="B4918" s="4"/>
      <c r="C4918" s="4"/>
    </row>
    <row r="4919" spans="1:3" ht="12.75" customHeight="1">
      <c r="A4919" s="4"/>
      <c r="B4919" s="4"/>
      <c r="C4919" s="4"/>
    </row>
    <row r="4920" spans="1:3" ht="12.75" customHeight="1">
      <c r="A4920" s="4"/>
      <c r="B4920" s="4"/>
      <c r="C4920" s="4"/>
    </row>
    <row r="4921" spans="1:3" ht="12.75" customHeight="1">
      <c r="A4921" s="4"/>
      <c r="B4921" s="4"/>
      <c r="C4921" s="4"/>
    </row>
    <row r="4922" spans="1:3" ht="12.75" customHeight="1">
      <c r="A4922" s="4"/>
      <c r="B4922" s="4"/>
      <c r="C4922" s="4"/>
    </row>
    <row r="4923" spans="1:3" ht="12.75" customHeight="1">
      <c r="A4923" s="4"/>
      <c r="B4923" s="4"/>
      <c r="C4923" s="4"/>
    </row>
    <row r="4924" spans="1:3" ht="12.75" customHeight="1">
      <c r="A4924" s="4"/>
      <c r="B4924" s="4"/>
      <c r="C4924" s="4"/>
    </row>
    <row r="4925" spans="1:3" ht="12.75" customHeight="1">
      <c r="A4925" s="4"/>
      <c r="B4925" s="4"/>
      <c r="C4925" s="4"/>
    </row>
    <row r="4926" spans="1:3" ht="12.75" customHeight="1">
      <c r="A4926" s="4"/>
      <c r="B4926" s="4"/>
      <c r="C4926" s="4"/>
    </row>
    <row r="4927" spans="1:3" ht="12.75" customHeight="1">
      <c r="A4927" s="4"/>
      <c r="B4927" s="4"/>
      <c r="C4927" s="4"/>
    </row>
    <row r="4928" spans="1:3" ht="12.75" customHeight="1">
      <c r="A4928" s="4"/>
      <c r="B4928" s="4"/>
      <c r="C4928" s="4"/>
    </row>
    <row r="4929" spans="1:3" ht="12.75" customHeight="1">
      <c r="A4929" s="4"/>
      <c r="B4929" s="4"/>
      <c r="C4929" s="4"/>
    </row>
    <row r="4930" spans="1:3" ht="12.75" customHeight="1">
      <c r="A4930" s="4"/>
      <c r="B4930" s="4"/>
      <c r="C4930" s="4"/>
    </row>
    <row r="4931" spans="1:3" ht="12.75" customHeight="1">
      <c r="A4931" s="4"/>
      <c r="B4931" s="4"/>
      <c r="C4931" s="4"/>
    </row>
    <row r="4932" spans="1:3" ht="12.75" customHeight="1">
      <c r="A4932" s="4"/>
      <c r="B4932" s="4"/>
      <c r="C4932" s="4"/>
    </row>
    <row r="4933" spans="1:3" ht="12.75" customHeight="1">
      <c r="A4933" s="4"/>
      <c r="B4933" s="4"/>
      <c r="C4933" s="4"/>
    </row>
    <row r="4934" spans="1:3" ht="12.75" customHeight="1">
      <c r="A4934" s="4"/>
      <c r="B4934" s="4"/>
      <c r="C4934" s="4"/>
    </row>
    <row r="4935" spans="1:3" ht="12.75" customHeight="1">
      <c r="A4935" s="4"/>
      <c r="B4935" s="4"/>
      <c r="C4935" s="4"/>
    </row>
    <row r="4936" spans="1:3" ht="12.75" customHeight="1">
      <c r="A4936" s="4"/>
      <c r="B4936" s="4"/>
      <c r="C4936" s="4"/>
    </row>
    <row r="4937" spans="1:3" ht="12.75" customHeight="1">
      <c r="A4937" s="4"/>
      <c r="B4937" s="4"/>
      <c r="C4937" s="4"/>
    </row>
    <row r="4938" spans="1:3" ht="12.75" customHeight="1">
      <c r="A4938" s="4"/>
      <c r="B4938" s="4"/>
      <c r="C4938" s="4"/>
    </row>
    <row r="4939" spans="1:3" ht="12.75" customHeight="1">
      <c r="A4939" s="4"/>
      <c r="B4939" s="4"/>
      <c r="C4939" s="4"/>
    </row>
    <row r="4940" spans="1:3" ht="12.75" customHeight="1">
      <c r="A4940" s="4"/>
      <c r="B4940" s="4"/>
      <c r="C4940" s="4"/>
    </row>
    <row r="4941" spans="1:3" ht="12.75" customHeight="1">
      <c r="A4941" s="4"/>
      <c r="B4941" s="4"/>
      <c r="C4941" s="4"/>
    </row>
    <row r="4942" spans="1:3" ht="12.75" customHeight="1">
      <c r="A4942" s="4"/>
      <c r="B4942" s="4"/>
      <c r="C4942" s="4"/>
    </row>
    <row r="4943" spans="1:3" ht="12.75" customHeight="1">
      <c r="A4943" s="4"/>
      <c r="B4943" s="4"/>
      <c r="C4943" s="4"/>
    </row>
    <row r="4944" spans="1:3" ht="12.75" customHeight="1">
      <c r="A4944" s="4"/>
      <c r="B4944" s="4"/>
      <c r="C4944" s="4"/>
    </row>
    <row r="4945" spans="1:3" ht="12.75" customHeight="1">
      <c r="A4945" s="4"/>
      <c r="B4945" s="4"/>
      <c r="C4945" s="4"/>
    </row>
    <row r="4946" spans="1:3" ht="12.75" customHeight="1">
      <c r="A4946" s="4"/>
      <c r="B4946" s="4"/>
      <c r="C4946" s="4"/>
    </row>
    <row r="4947" spans="1:3" ht="12.75" customHeight="1">
      <c r="A4947" s="4"/>
      <c r="B4947" s="4"/>
      <c r="C4947" s="4"/>
    </row>
    <row r="4948" spans="1:3" ht="12.75" customHeight="1">
      <c r="A4948" s="4"/>
      <c r="B4948" s="4"/>
      <c r="C4948" s="4"/>
    </row>
    <row r="4949" spans="1:3" ht="12.75" customHeight="1">
      <c r="A4949" s="4"/>
      <c r="B4949" s="4"/>
      <c r="C4949" s="4"/>
    </row>
    <row r="4950" spans="1:3" ht="12.75" customHeight="1">
      <c r="A4950" s="4"/>
      <c r="B4950" s="4"/>
      <c r="C4950" s="4"/>
    </row>
    <row r="4951" spans="1:3" ht="12.75" customHeight="1">
      <c r="A4951" s="4"/>
      <c r="B4951" s="4"/>
      <c r="C4951" s="4"/>
    </row>
    <row r="4952" spans="1:3" ht="12.75" customHeight="1">
      <c r="A4952" s="4"/>
      <c r="B4952" s="4"/>
      <c r="C4952" s="4"/>
    </row>
    <row r="4953" spans="1:3" ht="12.75" customHeight="1">
      <c r="A4953" s="4"/>
      <c r="B4953" s="4"/>
      <c r="C4953" s="4"/>
    </row>
    <row r="4954" spans="1:3" ht="12.75" customHeight="1">
      <c r="A4954" s="4"/>
      <c r="B4954" s="4"/>
      <c r="C4954" s="4"/>
    </row>
    <row r="4955" spans="1:3" ht="12.75" customHeight="1">
      <c r="A4955" s="4"/>
      <c r="B4955" s="4"/>
      <c r="C4955" s="4"/>
    </row>
    <row r="4956" spans="1:3" ht="12.75" customHeight="1">
      <c r="A4956" s="4"/>
      <c r="B4956" s="4"/>
      <c r="C4956" s="4"/>
    </row>
    <row r="4957" spans="1:3" ht="12.75" customHeight="1">
      <c r="A4957" s="4"/>
      <c r="B4957" s="4"/>
      <c r="C4957" s="4"/>
    </row>
    <row r="4958" spans="1:3" ht="12.75" customHeight="1">
      <c r="A4958" s="4"/>
      <c r="B4958" s="4"/>
      <c r="C4958" s="4"/>
    </row>
    <row r="4959" spans="1:3" ht="12.75" customHeight="1">
      <c r="A4959" s="4"/>
      <c r="B4959" s="4"/>
      <c r="C4959" s="4"/>
    </row>
    <row r="4960" spans="1:3" ht="12.75" customHeight="1">
      <c r="A4960" s="4"/>
      <c r="B4960" s="4"/>
      <c r="C4960" s="4"/>
    </row>
    <row r="4961" spans="1:3" ht="12.75" customHeight="1">
      <c r="A4961" s="4"/>
      <c r="B4961" s="4"/>
      <c r="C4961" s="4"/>
    </row>
    <row r="4962" spans="1:3" ht="12.75" customHeight="1">
      <c r="A4962" s="4"/>
      <c r="B4962" s="4"/>
      <c r="C4962" s="4"/>
    </row>
    <row r="4963" spans="1:3" ht="12.75" customHeight="1">
      <c r="A4963" s="4"/>
      <c r="B4963" s="4"/>
      <c r="C4963" s="4"/>
    </row>
    <row r="4964" spans="1:3" ht="12.75" customHeight="1">
      <c r="A4964" s="4"/>
      <c r="B4964" s="4"/>
      <c r="C4964" s="4"/>
    </row>
    <row r="4965" spans="1:3" ht="12.75" customHeight="1">
      <c r="A4965" s="4"/>
      <c r="B4965" s="4"/>
      <c r="C4965" s="4"/>
    </row>
    <row r="4966" spans="1:3" ht="12.75" customHeight="1">
      <c r="A4966" s="4"/>
      <c r="B4966" s="4"/>
      <c r="C4966" s="4"/>
    </row>
    <row r="4967" spans="1:3" ht="12.75" customHeight="1">
      <c r="A4967" s="4"/>
      <c r="B4967" s="4"/>
      <c r="C4967" s="4"/>
    </row>
    <row r="4968" spans="1:3" ht="12.75" customHeight="1">
      <c r="A4968" s="4"/>
      <c r="B4968" s="4"/>
      <c r="C4968" s="4"/>
    </row>
    <row r="4969" spans="1:3" ht="12.75" customHeight="1">
      <c r="A4969" s="4"/>
      <c r="B4969" s="4"/>
      <c r="C4969" s="4"/>
    </row>
    <row r="4970" spans="1:3" ht="12.75" customHeight="1">
      <c r="A4970" s="4"/>
      <c r="B4970" s="4"/>
      <c r="C4970" s="4"/>
    </row>
    <row r="4971" spans="1:3" ht="12.75" customHeight="1">
      <c r="A4971" s="4"/>
      <c r="B4971" s="4"/>
      <c r="C4971" s="4"/>
    </row>
    <row r="4972" spans="1:3" ht="12.75" customHeight="1">
      <c r="A4972" s="4"/>
      <c r="B4972" s="4"/>
      <c r="C4972" s="4"/>
    </row>
    <row r="4973" spans="1:3" ht="12.75" customHeight="1">
      <c r="A4973" s="4"/>
      <c r="B4973" s="4"/>
      <c r="C4973" s="4"/>
    </row>
    <row r="4974" spans="1:3" ht="12.75" customHeight="1">
      <c r="A4974" s="4"/>
      <c r="B4974" s="4"/>
      <c r="C4974" s="4"/>
    </row>
    <row r="4975" spans="1:3" ht="12.75" customHeight="1">
      <c r="A4975" s="4"/>
      <c r="B4975" s="4"/>
      <c r="C4975" s="4"/>
    </row>
    <row r="4976" spans="1:3" ht="12.75" customHeight="1">
      <c r="A4976" s="4"/>
      <c r="B4976" s="4"/>
      <c r="C4976" s="4"/>
    </row>
    <row r="4977" spans="1:3" ht="12.75" customHeight="1">
      <c r="A4977" s="4"/>
      <c r="B4977" s="4"/>
      <c r="C4977" s="4"/>
    </row>
    <row r="4978" spans="1:3" ht="12.75" customHeight="1">
      <c r="A4978" s="4"/>
      <c r="B4978" s="4"/>
      <c r="C4978" s="4"/>
    </row>
    <row r="4979" spans="1:3" ht="12.75" customHeight="1">
      <c r="A4979" s="4"/>
      <c r="B4979" s="4"/>
      <c r="C4979" s="4"/>
    </row>
    <row r="4980" spans="1:3" ht="12.75" customHeight="1">
      <c r="A4980" s="4"/>
      <c r="B4980" s="4"/>
      <c r="C4980" s="4"/>
    </row>
    <row r="4981" spans="1:3" ht="12.75" customHeight="1">
      <c r="A4981" s="4"/>
      <c r="B4981" s="4"/>
      <c r="C4981" s="4"/>
    </row>
    <row r="4982" spans="1:3" ht="12.75" customHeight="1">
      <c r="A4982" s="4"/>
      <c r="B4982" s="4"/>
      <c r="C4982" s="4"/>
    </row>
    <row r="4983" spans="1:3" ht="12.75" customHeight="1">
      <c r="A4983" s="4"/>
      <c r="B4983" s="4"/>
      <c r="C4983" s="4"/>
    </row>
    <row r="4984" spans="1:3" ht="12.75" customHeight="1">
      <c r="A4984" s="4"/>
      <c r="B4984" s="4"/>
      <c r="C4984" s="4"/>
    </row>
    <row r="4985" spans="1:3" ht="12.75" customHeight="1">
      <c r="A4985" s="4"/>
      <c r="B4985" s="4"/>
      <c r="C4985" s="4"/>
    </row>
    <row r="4986" spans="1:3" ht="12.75" customHeight="1">
      <c r="A4986" s="4"/>
      <c r="B4986" s="4"/>
      <c r="C4986" s="4"/>
    </row>
    <row r="4987" spans="1:3" ht="12.75" customHeight="1">
      <c r="A4987" s="4"/>
      <c r="B4987" s="4"/>
      <c r="C4987" s="4"/>
    </row>
    <row r="4988" spans="1:3" ht="12.75" customHeight="1">
      <c r="A4988" s="4"/>
      <c r="B4988" s="4"/>
      <c r="C4988" s="4"/>
    </row>
    <row r="4989" spans="1:3" ht="12.75" customHeight="1">
      <c r="A4989" s="4"/>
      <c r="B4989" s="4"/>
      <c r="C4989" s="4"/>
    </row>
    <row r="4990" spans="1:3" ht="12.75" customHeight="1">
      <c r="A4990" s="4"/>
      <c r="B4990" s="4"/>
      <c r="C4990" s="4"/>
    </row>
    <row r="4991" spans="1:3" ht="12.75" customHeight="1">
      <c r="A4991" s="4"/>
      <c r="B4991" s="4"/>
      <c r="C4991" s="4"/>
    </row>
    <row r="4992" spans="1:3" ht="12.75" customHeight="1">
      <c r="A4992" s="4"/>
      <c r="B4992" s="4"/>
      <c r="C4992" s="4"/>
    </row>
    <row r="4993" spans="1:3" ht="12.75" customHeight="1">
      <c r="A4993" s="4"/>
      <c r="B4993" s="4"/>
      <c r="C4993" s="4"/>
    </row>
    <row r="4994" spans="1:3" ht="12.75" customHeight="1">
      <c r="A4994" s="4"/>
      <c r="B4994" s="4"/>
      <c r="C4994" s="4"/>
    </row>
    <row r="4995" spans="1:3" ht="12.75" customHeight="1">
      <c r="A4995" s="4"/>
      <c r="B4995" s="4"/>
      <c r="C4995" s="4"/>
    </row>
    <row r="4996" spans="1:3" ht="12.75" customHeight="1">
      <c r="A4996" s="4"/>
      <c r="B4996" s="4"/>
      <c r="C4996" s="4"/>
    </row>
    <row r="4997" spans="1:3" ht="12.75" customHeight="1">
      <c r="A4997" s="4"/>
      <c r="B4997" s="4"/>
      <c r="C4997" s="4"/>
    </row>
    <row r="4998" spans="1:3" ht="12.75" customHeight="1">
      <c r="A4998" s="4"/>
      <c r="B4998" s="4"/>
      <c r="C4998" s="4"/>
    </row>
    <row r="4999" spans="1:3" ht="12.75" customHeight="1">
      <c r="A4999" s="4"/>
      <c r="B4999" s="4"/>
      <c r="C4999" s="4"/>
    </row>
    <row r="5000" spans="1:3" ht="12.75" customHeight="1">
      <c r="A5000" s="4"/>
      <c r="B5000" s="4"/>
      <c r="C5000" s="4"/>
    </row>
    <row r="5001" spans="1:3" ht="12.75" customHeight="1">
      <c r="A5001" s="4"/>
      <c r="B5001" s="4"/>
      <c r="C5001" s="4"/>
    </row>
    <row r="5002" spans="1:3" ht="12.75" customHeight="1">
      <c r="A5002" s="4"/>
      <c r="B5002" s="4"/>
      <c r="C5002" s="4"/>
    </row>
    <row r="5003" spans="1:3" ht="12.75" customHeight="1">
      <c r="A5003" s="4"/>
      <c r="B5003" s="4"/>
      <c r="C5003" s="4"/>
    </row>
    <row r="5004" spans="1:3" ht="12.75" customHeight="1">
      <c r="A5004" s="4"/>
      <c r="B5004" s="4"/>
      <c r="C5004" s="4"/>
    </row>
    <row r="5005" spans="1:3" ht="12.75" customHeight="1">
      <c r="A5005" s="4"/>
      <c r="B5005" s="4"/>
      <c r="C5005" s="4"/>
    </row>
    <row r="5006" spans="1:3" ht="12.75" customHeight="1">
      <c r="A5006" s="4"/>
      <c r="B5006" s="4"/>
      <c r="C5006" s="4"/>
    </row>
    <row r="5007" spans="1:3" ht="12.75" customHeight="1">
      <c r="A5007" s="4"/>
      <c r="B5007" s="4"/>
      <c r="C5007" s="4"/>
    </row>
    <row r="5008" spans="1:3" ht="12.75" customHeight="1">
      <c r="A5008" s="4"/>
      <c r="B5008" s="4"/>
      <c r="C5008" s="4"/>
    </row>
    <row r="5009" spans="1:3" ht="12.75" customHeight="1">
      <c r="A5009" s="4"/>
      <c r="B5009" s="4"/>
      <c r="C5009" s="4"/>
    </row>
    <row r="5010" spans="1:3" ht="12.75" customHeight="1">
      <c r="A5010" s="4"/>
      <c r="B5010" s="4"/>
      <c r="C5010" s="4"/>
    </row>
    <row r="5011" spans="1:3" ht="12.75" customHeight="1">
      <c r="A5011" s="4"/>
      <c r="B5011" s="4"/>
      <c r="C5011" s="4"/>
    </row>
    <row r="5012" spans="1:3" ht="12.75" customHeight="1">
      <c r="A5012" s="4"/>
      <c r="B5012" s="4"/>
      <c r="C5012" s="4"/>
    </row>
    <row r="5013" spans="1:3" ht="12.75" customHeight="1">
      <c r="A5013" s="4"/>
      <c r="B5013" s="4"/>
      <c r="C5013" s="4"/>
    </row>
    <row r="5014" spans="1:3" ht="12.75" customHeight="1">
      <c r="A5014" s="4"/>
      <c r="B5014" s="4"/>
      <c r="C5014" s="4"/>
    </row>
    <row r="5015" spans="1:3" ht="12.75" customHeight="1">
      <c r="A5015" s="4"/>
      <c r="B5015" s="4"/>
      <c r="C5015" s="4"/>
    </row>
    <row r="5016" spans="1:3" ht="12.75" customHeight="1">
      <c r="A5016" s="4"/>
      <c r="B5016" s="4"/>
      <c r="C5016" s="4"/>
    </row>
    <row r="5017" spans="1:3" ht="12.75" customHeight="1">
      <c r="A5017" s="4"/>
      <c r="B5017" s="4"/>
      <c r="C5017" s="4"/>
    </row>
    <row r="5018" spans="1:3" ht="12.75" customHeight="1">
      <c r="A5018" s="4"/>
      <c r="B5018" s="4"/>
      <c r="C5018" s="4"/>
    </row>
    <row r="5019" spans="1:3" ht="12.75" customHeight="1">
      <c r="A5019" s="4"/>
      <c r="B5019" s="4"/>
      <c r="C5019" s="4"/>
    </row>
    <row r="5020" spans="1:3" ht="12.75" customHeight="1">
      <c r="A5020" s="4"/>
      <c r="B5020" s="4"/>
      <c r="C5020" s="4"/>
    </row>
    <row r="5021" spans="1:3" ht="12.75" customHeight="1">
      <c r="A5021" s="4"/>
      <c r="B5021" s="4"/>
      <c r="C5021" s="4"/>
    </row>
    <row r="5022" spans="1:3" ht="12.75" customHeight="1">
      <c r="A5022" s="4"/>
      <c r="B5022" s="4"/>
      <c r="C5022" s="4"/>
    </row>
    <row r="5023" spans="1:3" ht="12.75" customHeight="1">
      <c r="A5023" s="4"/>
      <c r="B5023" s="4"/>
      <c r="C5023" s="4"/>
    </row>
    <row r="5024" spans="1:3" ht="12.75" customHeight="1">
      <c r="A5024" s="4"/>
      <c r="B5024" s="4"/>
      <c r="C5024" s="4"/>
    </row>
    <row r="5025" spans="1:3" ht="12.75" customHeight="1">
      <c r="A5025" s="4"/>
      <c r="B5025" s="4"/>
      <c r="C5025" s="4"/>
    </row>
    <row r="5026" spans="1:3" ht="12.75" customHeight="1">
      <c r="A5026" s="4"/>
      <c r="B5026" s="4"/>
      <c r="C5026" s="4"/>
    </row>
    <row r="5027" spans="1:3" ht="12.75" customHeight="1">
      <c r="A5027" s="4"/>
      <c r="B5027" s="4"/>
      <c r="C5027" s="4"/>
    </row>
    <row r="5028" spans="1:3" ht="12.75" customHeight="1">
      <c r="A5028" s="4"/>
      <c r="B5028" s="4"/>
      <c r="C5028" s="4"/>
    </row>
    <row r="5029" spans="1:3" ht="12.75" customHeight="1">
      <c r="A5029" s="4"/>
      <c r="B5029" s="4"/>
      <c r="C5029" s="4"/>
    </row>
    <row r="5030" spans="1:3" ht="12.75" customHeight="1">
      <c r="A5030" s="4"/>
      <c r="B5030" s="4"/>
      <c r="C5030" s="4"/>
    </row>
    <row r="5031" spans="1:3" ht="12.75" customHeight="1">
      <c r="A5031" s="4"/>
      <c r="B5031" s="4"/>
      <c r="C5031" s="4"/>
    </row>
    <row r="5032" spans="1:3" ht="12.75" customHeight="1">
      <c r="A5032" s="4"/>
      <c r="B5032" s="4"/>
      <c r="C5032" s="4"/>
    </row>
    <row r="5033" spans="1:3" ht="12.75" customHeight="1">
      <c r="A5033" s="4"/>
      <c r="B5033" s="4"/>
      <c r="C5033" s="4"/>
    </row>
    <row r="5034" spans="1:3" ht="12.75" customHeight="1">
      <c r="A5034" s="4"/>
      <c r="B5034" s="4"/>
      <c r="C5034" s="4"/>
    </row>
    <row r="5035" spans="1:3" ht="12.75" customHeight="1">
      <c r="A5035" s="4"/>
      <c r="B5035" s="4"/>
      <c r="C5035" s="4"/>
    </row>
    <row r="5036" spans="1:3" ht="12.75" customHeight="1">
      <c r="A5036" s="4"/>
      <c r="B5036" s="4"/>
      <c r="C5036" s="4"/>
    </row>
    <row r="5037" spans="1:3" ht="12.75" customHeight="1">
      <c r="A5037" s="4"/>
      <c r="B5037" s="4"/>
      <c r="C5037" s="4"/>
    </row>
    <row r="5038" spans="1:3" ht="12.75" customHeight="1">
      <c r="A5038" s="4"/>
      <c r="B5038" s="4"/>
      <c r="C5038" s="4"/>
    </row>
    <row r="5039" spans="1:3" ht="12.75" customHeight="1">
      <c r="A5039" s="4"/>
      <c r="B5039" s="4"/>
      <c r="C5039" s="4"/>
    </row>
    <row r="5040" spans="1:3" ht="12.75" customHeight="1">
      <c r="A5040" s="4"/>
      <c r="B5040" s="4"/>
      <c r="C5040" s="4"/>
    </row>
    <row r="5041" spans="1:3" ht="12.75" customHeight="1">
      <c r="A5041" s="4"/>
      <c r="B5041" s="4"/>
      <c r="C5041" s="4"/>
    </row>
    <row r="5042" spans="1:3" ht="12.75" customHeight="1">
      <c r="A5042" s="4"/>
      <c r="B5042" s="4"/>
      <c r="C5042" s="4"/>
    </row>
    <row r="5043" spans="1:3" ht="12.75" customHeight="1">
      <c r="A5043" s="4"/>
      <c r="B5043" s="4"/>
      <c r="C5043" s="4"/>
    </row>
    <row r="5044" spans="1:3" ht="12.75" customHeight="1">
      <c r="A5044" s="4"/>
      <c r="B5044" s="4"/>
      <c r="C5044" s="4"/>
    </row>
    <row r="5045" spans="1:3" ht="12.75" customHeight="1">
      <c r="A5045" s="4"/>
      <c r="B5045" s="4"/>
      <c r="C5045" s="4"/>
    </row>
    <row r="5046" spans="1:3" ht="12.75" customHeight="1">
      <c r="A5046" s="4"/>
      <c r="B5046" s="4"/>
      <c r="C5046" s="4"/>
    </row>
    <row r="5047" spans="1:3" ht="12.75" customHeight="1">
      <c r="A5047" s="4"/>
      <c r="B5047" s="4"/>
      <c r="C5047" s="4"/>
    </row>
    <row r="5048" spans="1:3" ht="12.75" customHeight="1">
      <c r="A5048" s="4"/>
      <c r="B5048" s="4"/>
      <c r="C5048" s="4"/>
    </row>
    <row r="5049" spans="1:3" ht="12.75" customHeight="1">
      <c r="A5049" s="4"/>
      <c r="B5049" s="4"/>
      <c r="C5049" s="4"/>
    </row>
    <row r="5050" spans="1:3" ht="12.75" customHeight="1">
      <c r="A5050" s="4"/>
      <c r="B5050" s="4"/>
      <c r="C5050" s="4"/>
    </row>
    <row r="5051" spans="1:3" ht="12.75" customHeight="1">
      <c r="A5051" s="4"/>
      <c r="B5051" s="4"/>
      <c r="C5051" s="4"/>
    </row>
    <row r="5052" spans="1:3" ht="12.75" customHeight="1">
      <c r="A5052" s="4"/>
      <c r="B5052" s="4"/>
      <c r="C5052" s="4"/>
    </row>
    <row r="5053" spans="1:3" ht="12.75" customHeight="1">
      <c r="A5053" s="4"/>
      <c r="B5053" s="4"/>
      <c r="C5053" s="4"/>
    </row>
    <row r="5054" spans="1:3" ht="12.75" customHeight="1">
      <c r="A5054" s="4"/>
      <c r="B5054" s="4"/>
      <c r="C5054" s="4"/>
    </row>
    <row r="5055" spans="1:3" ht="12.75" customHeight="1">
      <c r="A5055" s="4"/>
      <c r="B5055" s="4"/>
      <c r="C5055" s="4"/>
    </row>
    <row r="5056" spans="1:3" ht="12.75" customHeight="1">
      <c r="A5056" s="4"/>
      <c r="B5056" s="4"/>
      <c r="C5056" s="4"/>
    </row>
    <row r="5057" spans="1:3" ht="12.75" customHeight="1">
      <c r="A5057" s="4"/>
      <c r="B5057" s="4"/>
      <c r="C5057" s="4"/>
    </row>
    <row r="5058" spans="1:3" ht="12.75" customHeight="1">
      <c r="A5058" s="4"/>
      <c r="B5058" s="4"/>
      <c r="C5058" s="4"/>
    </row>
    <row r="5059" spans="1:3" ht="12.75" customHeight="1">
      <c r="A5059" s="4"/>
      <c r="B5059" s="4"/>
      <c r="C5059" s="4"/>
    </row>
    <row r="5060" spans="1:3" ht="12.75" customHeight="1">
      <c r="A5060" s="4"/>
      <c r="B5060" s="4"/>
      <c r="C5060" s="4"/>
    </row>
    <row r="5061" spans="1:3" ht="12.75" customHeight="1">
      <c r="A5061" s="4"/>
      <c r="B5061" s="4"/>
      <c r="C5061" s="4"/>
    </row>
    <row r="5062" spans="1:3" ht="12.75" customHeight="1">
      <c r="A5062" s="4"/>
      <c r="B5062" s="4"/>
      <c r="C5062" s="4"/>
    </row>
    <row r="5063" spans="1:3" ht="12.75" customHeight="1">
      <c r="A5063" s="4"/>
      <c r="B5063" s="4"/>
      <c r="C5063" s="4"/>
    </row>
    <row r="5064" spans="1:3" ht="12.75" customHeight="1">
      <c r="A5064" s="4"/>
      <c r="B5064" s="4"/>
      <c r="C5064" s="4"/>
    </row>
    <row r="5065" spans="1:3" ht="12.75" customHeight="1">
      <c r="A5065" s="4"/>
      <c r="B5065" s="4"/>
      <c r="C5065" s="4"/>
    </row>
    <row r="5066" spans="1:3" ht="12.75" customHeight="1">
      <c r="A5066" s="4"/>
      <c r="B5066" s="4"/>
      <c r="C5066" s="4"/>
    </row>
    <row r="5067" spans="1:3" ht="12.75" customHeight="1">
      <c r="A5067" s="4"/>
      <c r="B5067" s="4"/>
      <c r="C5067" s="4"/>
    </row>
    <row r="5068" spans="1:3" ht="12.75" customHeight="1">
      <c r="A5068" s="4"/>
      <c r="B5068" s="4"/>
      <c r="C5068" s="4"/>
    </row>
    <row r="5069" spans="1:3" ht="12.75" customHeight="1">
      <c r="A5069" s="4"/>
      <c r="B5069" s="4"/>
      <c r="C5069" s="4"/>
    </row>
    <row r="5070" spans="1:3" ht="12.75" customHeight="1">
      <c r="A5070" s="4"/>
      <c r="B5070" s="4"/>
      <c r="C5070" s="4"/>
    </row>
    <row r="5071" spans="1:3" ht="12.75" customHeight="1">
      <c r="A5071" s="4"/>
      <c r="B5071" s="4"/>
      <c r="C5071" s="4"/>
    </row>
    <row r="5072" spans="1:3" ht="12.75" customHeight="1">
      <c r="A5072" s="4"/>
      <c r="B5072" s="4"/>
      <c r="C5072" s="4"/>
    </row>
    <row r="5073" spans="1:3" ht="12.75" customHeight="1">
      <c r="A5073" s="4"/>
      <c r="B5073" s="4"/>
      <c r="C5073" s="4"/>
    </row>
    <row r="5074" spans="1:3" ht="12.75" customHeight="1">
      <c r="A5074" s="4"/>
      <c r="B5074" s="4"/>
      <c r="C5074" s="4"/>
    </row>
    <row r="5075" spans="1:3" ht="12.75" customHeight="1">
      <c r="A5075" s="4"/>
      <c r="B5075" s="4"/>
      <c r="C5075" s="4"/>
    </row>
    <row r="5076" spans="1:3" ht="12.75" customHeight="1">
      <c r="A5076" s="4"/>
      <c r="B5076" s="4"/>
      <c r="C5076" s="4"/>
    </row>
    <row r="5077" spans="1:3" ht="12.75" customHeight="1">
      <c r="A5077" s="4"/>
      <c r="B5077" s="4"/>
      <c r="C5077" s="4"/>
    </row>
    <row r="5078" spans="1:3" ht="12.75" customHeight="1">
      <c r="A5078" s="4"/>
      <c r="B5078" s="4"/>
      <c r="C5078" s="4"/>
    </row>
    <row r="5079" spans="1:3" ht="12.75" customHeight="1">
      <c r="A5079" s="4"/>
      <c r="B5079" s="4"/>
      <c r="C5079" s="4"/>
    </row>
    <row r="5080" spans="1:3" ht="12.75" customHeight="1">
      <c r="A5080" s="4"/>
      <c r="B5080" s="4"/>
      <c r="C5080" s="4"/>
    </row>
    <row r="5081" spans="1:3" ht="12.75" customHeight="1">
      <c r="A5081" s="4"/>
      <c r="B5081" s="4"/>
      <c r="C5081" s="4"/>
    </row>
    <row r="5082" spans="1:3" ht="12.75" customHeight="1">
      <c r="A5082" s="4"/>
      <c r="B5082" s="4"/>
      <c r="C5082" s="4"/>
    </row>
    <row r="5083" spans="1:3" ht="12.75" customHeight="1">
      <c r="A5083" s="4"/>
      <c r="B5083" s="4"/>
      <c r="C5083" s="4"/>
    </row>
    <row r="5084" spans="1:3" ht="12.75" customHeight="1">
      <c r="A5084" s="4"/>
      <c r="B5084" s="4"/>
      <c r="C5084" s="4"/>
    </row>
    <row r="5085" spans="1:3" ht="12.75" customHeight="1">
      <c r="A5085" s="4"/>
      <c r="B5085" s="4"/>
      <c r="C5085" s="4"/>
    </row>
    <row r="5086" spans="1:3" ht="12.75" customHeight="1">
      <c r="A5086" s="4"/>
      <c r="B5086" s="4"/>
      <c r="C5086" s="4"/>
    </row>
    <row r="5087" spans="1:3" ht="12.75" customHeight="1">
      <c r="A5087" s="4"/>
      <c r="B5087" s="4"/>
      <c r="C5087" s="4"/>
    </row>
    <row r="5088" spans="1:3" ht="12.75" customHeight="1">
      <c r="A5088" s="4"/>
      <c r="B5088" s="4"/>
      <c r="C5088" s="4"/>
    </row>
    <row r="5089" spans="1:3" ht="12.75" customHeight="1">
      <c r="A5089" s="4"/>
      <c r="B5089" s="4"/>
      <c r="C5089" s="4"/>
    </row>
    <row r="5090" spans="1:3" ht="12.75" customHeight="1">
      <c r="A5090" s="4"/>
      <c r="B5090" s="4"/>
      <c r="C5090" s="4"/>
    </row>
    <row r="5091" spans="1:3" ht="12.75" customHeight="1">
      <c r="A5091" s="4"/>
      <c r="B5091" s="4"/>
      <c r="C5091" s="4"/>
    </row>
    <row r="5092" spans="1:3" ht="12.75" customHeight="1">
      <c r="A5092" s="4"/>
      <c r="B5092" s="4"/>
      <c r="C5092" s="4"/>
    </row>
    <row r="5093" spans="1:3" ht="12.75" customHeight="1">
      <c r="A5093" s="4"/>
      <c r="B5093" s="4"/>
      <c r="C5093" s="4"/>
    </row>
    <row r="5094" spans="1:3" ht="12.75" customHeight="1">
      <c r="A5094" s="4"/>
      <c r="B5094" s="4"/>
      <c r="C5094" s="4"/>
    </row>
    <row r="5095" spans="1:3" ht="12.75" customHeight="1">
      <c r="A5095" s="4"/>
      <c r="B5095" s="4"/>
      <c r="C5095" s="4"/>
    </row>
    <row r="5096" spans="1:3" ht="12.75" customHeight="1">
      <c r="A5096" s="4"/>
      <c r="B5096" s="4"/>
      <c r="C5096" s="4"/>
    </row>
    <row r="5097" spans="1:3" ht="12.75" customHeight="1">
      <c r="A5097" s="4"/>
      <c r="B5097" s="4"/>
      <c r="C5097" s="4"/>
    </row>
    <row r="5098" spans="1:3" ht="12.75" customHeight="1">
      <c r="A5098" s="4"/>
      <c r="B5098" s="4"/>
      <c r="C5098" s="4"/>
    </row>
    <row r="5099" spans="1:3" ht="12.75" customHeight="1">
      <c r="A5099" s="4"/>
      <c r="B5099" s="4"/>
      <c r="C5099" s="4"/>
    </row>
    <row r="5100" spans="1:3" ht="12.75" customHeight="1">
      <c r="A5100" s="4"/>
      <c r="B5100" s="4"/>
      <c r="C5100" s="4"/>
    </row>
    <row r="5101" spans="1:3" ht="12.75" customHeight="1">
      <c r="A5101" s="4"/>
      <c r="B5101" s="4"/>
      <c r="C5101" s="4"/>
    </row>
    <row r="5102" spans="1:3" ht="12.75" customHeight="1">
      <c r="A5102" s="4"/>
      <c r="B5102" s="4"/>
      <c r="C5102" s="4"/>
    </row>
    <row r="5103" spans="1:3" ht="12.75" customHeight="1">
      <c r="A5103" s="4"/>
      <c r="B5103" s="4"/>
      <c r="C5103" s="4"/>
    </row>
    <row r="5104" spans="1:3" ht="12.75" customHeight="1">
      <c r="A5104" s="4"/>
      <c r="B5104" s="4"/>
      <c r="C5104" s="4"/>
    </row>
    <row r="5105" spans="1:3" ht="12.75" customHeight="1">
      <c r="A5105" s="4"/>
      <c r="B5105" s="4"/>
      <c r="C5105" s="4"/>
    </row>
    <row r="5106" spans="1:3" ht="12.75" customHeight="1">
      <c r="A5106" s="4"/>
      <c r="B5106" s="4"/>
      <c r="C5106" s="4"/>
    </row>
    <row r="5107" spans="1:3" ht="12.75" customHeight="1">
      <c r="A5107" s="4"/>
      <c r="B5107" s="4"/>
      <c r="C5107" s="4"/>
    </row>
    <row r="5108" spans="1:3" ht="12.75" customHeight="1">
      <c r="A5108" s="4"/>
      <c r="B5108" s="4"/>
      <c r="C5108" s="4"/>
    </row>
    <row r="5109" spans="1:3" ht="12.75" customHeight="1">
      <c r="A5109" s="4"/>
      <c r="B5109" s="4"/>
      <c r="C5109" s="4"/>
    </row>
    <row r="5110" spans="1:3" ht="12.75" customHeight="1">
      <c r="A5110" s="4"/>
      <c r="B5110" s="4"/>
      <c r="C5110" s="4"/>
    </row>
    <row r="5111" spans="1:3" ht="12.75" customHeight="1">
      <c r="A5111" s="4"/>
      <c r="B5111" s="4"/>
      <c r="C5111" s="4"/>
    </row>
    <row r="5112" spans="1:3" ht="12.75" customHeight="1">
      <c r="A5112" s="4"/>
      <c r="B5112" s="4"/>
      <c r="C5112" s="4"/>
    </row>
    <row r="5113" spans="1:3" ht="12.75" customHeight="1">
      <c r="A5113" s="4"/>
      <c r="B5113" s="4"/>
      <c r="C5113" s="4"/>
    </row>
    <row r="5114" spans="1:3" ht="12.75" customHeight="1">
      <c r="A5114" s="4"/>
      <c r="B5114" s="4"/>
      <c r="C5114" s="4"/>
    </row>
    <row r="5115" spans="1:3" ht="12.75" customHeight="1">
      <c r="A5115" s="4"/>
      <c r="B5115" s="4"/>
      <c r="C5115" s="4"/>
    </row>
    <row r="5116" spans="1:3" ht="12.75" customHeight="1">
      <c r="A5116" s="4"/>
      <c r="B5116" s="4"/>
      <c r="C5116" s="4"/>
    </row>
    <row r="5117" spans="1:3" ht="12.75" customHeight="1">
      <c r="A5117" s="4"/>
      <c r="B5117" s="4"/>
      <c r="C5117" s="4"/>
    </row>
    <row r="5118" spans="1:3" ht="12.75" customHeight="1">
      <c r="A5118" s="4"/>
      <c r="B5118" s="4"/>
      <c r="C5118" s="4"/>
    </row>
    <row r="5119" spans="1:3" ht="12.75" customHeight="1">
      <c r="A5119" s="4"/>
      <c r="B5119" s="4"/>
      <c r="C5119" s="4"/>
    </row>
    <row r="5120" spans="1:3" ht="12.75" customHeight="1">
      <c r="A5120" s="4"/>
      <c r="B5120" s="4"/>
      <c r="C5120" s="4"/>
    </row>
    <row r="5121" spans="1:3" ht="12.75" customHeight="1">
      <c r="A5121" s="4"/>
      <c r="B5121" s="4"/>
      <c r="C5121" s="4"/>
    </row>
    <row r="5122" spans="1:3" ht="12.75" customHeight="1">
      <c r="A5122" s="4"/>
      <c r="B5122" s="4"/>
      <c r="C5122" s="4"/>
    </row>
    <row r="5123" spans="1:3" ht="12.75" customHeight="1">
      <c r="A5123" s="4"/>
      <c r="B5123" s="4"/>
      <c r="C5123" s="4"/>
    </row>
    <row r="5124" spans="1:3" ht="12.75" customHeight="1">
      <c r="A5124" s="4"/>
      <c r="B5124" s="4"/>
      <c r="C5124" s="4"/>
    </row>
    <row r="5125" spans="1:3" ht="12.75" customHeight="1">
      <c r="A5125" s="4"/>
      <c r="B5125" s="4"/>
      <c r="C5125" s="4"/>
    </row>
    <row r="5126" spans="1:3" ht="12.75" customHeight="1">
      <c r="A5126" s="4"/>
      <c r="B5126" s="4"/>
      <c r="C5126" s="4"/>
    </row>
    <row r="5127" spans="1:3" ht="12.75" customHeight="1">
      <c r="A5127" s="4"/>
      <c r="B5127" s="4"/>
      <c r="C5127" s="4"/>
    </row>
    <row r="5128" spans="1:3" ht="12.75" customHeight="1">
      <c r="A5128" s="4"/>
      <c r="B5128" s="4"/>
      <c r="C5128" s="4"/>
    </row>
    <row r="5129" spans="1:3" ht="12.75" customHeight="1">
      <c r="A5129" s="4"/>
      <c r="B5129" s="4"/>
      <c r="C5129" s="4"/>
    </row>
    <row r="5130" spans="1:3" ht="12.75" customHeight="1">
      <c r="A5130" s="4"/>
      <c r="B5130" s="4"/>
      <c r="C5130" s="4"/>
    </row>
    <row r="5131" spans="1:3" ht="12.75" customHeight="1">
      <c r="A5131" s="4"/>
      <c r="B5131" s="4"/>
      <c r="C5131" s="4"/>
    </row>
    <row r="5132" spans="1:3" ht="12.75" customHeight="1">
      <c r="A5132" s="4"/>
      <c r="B5132" s="4"/>
      <c r="C5132" s="4"/>
    </row>
    <row r="5133" spans="1:3" ht="12.75" customHeight="1">
      <c r="A5133" s="4"/>
      <c r="B5133" s="4"/>
      <c r="C5133" s="4"/>
    </row>
    <row r="5134" spans="1:3" ht="12.75" customHeight="1">
      <c r="A5134" s="4"/>
      <c r="B5134" s="4"/>
      <c r="C5134" s="4"/>
    </row>
    <row r="5135" spans="1:3" ht="12.75" customHeight="1">
      <c r="A5135" s="4"/>
      <c r="B5135" s="4"/>
      <c r="C5135" s="4"/>
    </row>
    <row r="5136" spans="1:3" ht="12.75" customHeight="1">
      <c r="A5136" s="4"/>
      <c r="B5136" s="4"/>
      <c r="C5136" s="4"/>
    </row>
    <row r="5137" spans="1:3" ht="12.75" customHeight="1">
      <c r="A5137" s="4"/>
      <c r="B5137" s="4"/>
      <c r="C5137" s="4"/>
    </row>
    <row r="5138" spans="1:3" ht="12.75" customHeight="1">
      <c r="A5138" s="4"/>
      <c r="B5138" s="4"/>
      <c r="C5138" s="4"/>
    </row>
    <row r="5139" spans="1:3" ht="12.75" customHeight="1">
      <c r="A5139" s="4"/>
      <c r="B5139" s="4"/>
      <c r="C5139" s="4"/>
    </row>
    <row r="5140" spans="1:3" ht="12.75" customHeight="1">
      <c r="A5140" s="4"/>
      <c r="B5140" s="4"/>
      <c r="C5140" s="4"/>
    </row>
    <row r="5141" spans="1:3" ht="12.75" customHeight="1">
      <c r="A5141" s="4"/>
      <c r="B5141" s="4"/>
      <c r="C5141" s="4"/>
    </row>
    <row r="5142" spans="1:3" ht="12.75" customHeight="1">
      <c r="A5142" s="4"/>
      <c r="B5142" s="4"/>
      <c r="C5142" s="4"/>
    </row>
    <row r="5143" spans="1:3" ht="12.75" customHeight="1">
      <c r="A5143" s="4"/>
      <c r="B5143" s="4"/>
      <c r="C5143" s="4"/>
    </row>
    <row r="5144" spans="1:3" ht="12.75" customHeight="1">
      <c r="A5144" s="4"/>
      <c r="B5144" s="4"/>
      <c r="C5144" s="4"/>
    </row>
    <row r="5145" spans="1:3" ht="12.75" customHeight="1">
      <c r="A5145" s="4"/>
      <c r="B5145" s="4"/>
      <c r="C5145" s="4"/>
    </row>
    <row r="5146" spans="1:3" ht="12.75" customHeight="1">
      <c r="A5146" s="4"/>
      <c r="B5146" s="4"/>
      <c r="C5146" s="4"/>
    </row>
    <row r="5147" spans="1:3" ht="12.75" customHeight="1">
      <c r="A5147" s="4"/>
      <c r="B5147" s="4"/>
      <c r="C5147" s="4"/>
    </row>
    <row r="5148" spans="1:3" ht="12.75" customHeight="1">
      <c r="A5148" s="4"/>
      <c r="B5148" s="4"/>
      <c r="C5148" s="4"/>
    </row>
    <row r="5149" spans="1:3" ht="12.75" customHeight="1">
      <c r="A5149" s="4"/>
      <c r="B5149" s="4"/>
      <c r="C5149" s="4"/>
    </row>
    <row r="5150" spans="1:3" ht="12.75" customHeight="1">
      <c r="A5150" s="4"/>
      <c r="B5150" s="4"/>
      <c r="C5150" s="4"/>
    </row>
    <row r="5151" spans="1:3" ht="12.75" customHeight="1">
      <c r="A5151" s="4"/>
      <c r="B5151" s="4"/>
      <c r="C5151" s="4"/>
    </row>
    <row r="5152" spans="1:3" ht="12.75" customHeight="1">
      <c r="A5152" s="4"/>
      <c r="B5152" s="4"/>
      <c r="C5152" s="4"/>
    </row>
    <row r="5153" spans="1:3" ht="12.75" customHeight="1">
      <c r="A5153" s="4"/>
      <c r="B5153" s="4"/>
      <c r="C5153" s="4"/>
    </row>
    <row r="5154" spans="1:3" ht="12.75" customHeight="1">
      <c r="A5154" s="4"/>
      <c r="B5154" s="4"/>
      <c r="C5154" s="4"/>
    </row>
    <row r="5155" spans="1:3" ht="12.75" customHeight="1">
      <c r="A5155" s="4"/>
      <c r="B5155" s="4"/>
      <c r="C5155" s="4"/>
    </row>
    <row r="5156" spans="1:3" ht="12.75" customHeight="1">
      <c r="A5156" s="4"/>
      <c r="B5156" s="4"/>
      <c r="C5156" s="4"/>
    </row>
    <row r="5157" spans="1:3" ht="12.75" customHeight="1">
      <c r="A5157" s="4"/>
      <c r="B5157" s="4"/>
      <c r="C5157" s="4"/>
    </row>
    <row r="5158" spans="1:3" ht="12.75" customHeight="1">
      <c r="A5158" s="4"/>
      <c r="B5158" s="4"/>
      <c r="C5158" s="4"/>
    </row>
    <row r="5159" spans="1:3" ht="12.75" customHeight="1">
      <c r="A5159" s="4"/>
      <c r="B5159" s="4"/>
      <c r="C5159" s="4"/>
    </row>
    <row r="5160" spans="1:3" ht="12.75" customHeight="1">
      <c r="A5160" s="4"/>
      <c r="B5160" s="4"/>
      <c r="C5160" s="4"/>
    </row>
    <row r="5161" spans="1:3" ht="12.75" customHeight="1">
      <c r="A5161" s="4"/>
      <c r="B5161" s="4"/>
      <c r="C5161" s="4"/>
    </row>
    <row r="5162" spans="1:3" ht="12.75" customHeight="1">
      <c r="A5162" s="4"/>
      <c r="B5162" s="4"/>
      <c r="C5162" s="4"/>
    </row>
    <row r="5163" spans="1:3" ht="12.75" customHeight="1">
      <c r="A5163" s="4"/>
      <c r="B5163" s="4"/>
      <c r="C5163" s="4"/>
    </row>
    <row r="5164" spans="1:3" ht="12.75" customHeight="1">
      <c r="A5164" s="4"/>
      <c r="B5164" s="4"/>
      <c r="C5164" s="4"/>
    </row>
    <row r="5165" spans="1:3" ht="12.75" customHeight="1">
      <c r="A5165" s="4"/>
      <c r="B5165" s="4"/>
      <c r="C5165" s="4"/>
    </row>
    <row r="5166" spans="1:3" ht="12.75" customHeight="1">
      <c r="A5166" s="4"/>
      <c r="B5166" s="4"/>
      <c r="C5166" s="4"/>
    </row>
    <row r="5167" spans="1:3" ht="12.75" customHeight="1">
      <c r="A5167" s="4"/>
      <c r="B5167" s="4"/>
      <c r="C5167" s="4"/>
    </row>
    <row r="5168" spans="1:3" ht="12.75" customHeight="1">
      <c r="A5168" s="4"/>
      <c r="B5168" s="4"/>
      <c r="C5168" s="4"/>
    </row>
    <row r="5169" spans="1:3" ht="12.75" customHeight="1">
      <c r="A5169" s="4"/>
      <c r="B5169" s="4"/>
      <c r="C5169" s="4"/>
    </row>
    <row r="5170" spans="1:3" ht="12.75" customHeight="1">
      <c r="A5170" s="4"/>
      <c r="B5170" s="4"/>
      <c r="C5170" s="4"/>
    </row>
    <row r="5171" spans="1:3" ht="12.75" customHeight="1">
      <c r="A5171" s="4"/>
      <c r="B5171" s="4"/>
      <c r="C5171" s="4"/>
    </row>
    <row r="5172" spans="1:3" ht="12.75" customHeight="1">
      <c r="A5172" s="4"/>
      <c r="B5172" s="4"/>
      <c r="C5172" s="4"/>
    </row>
    <row r="5173" spans="1:3" ht="12.75" customHeight="1">
      <c r="A5173" s="4"/>
      <c r="B5173" s="4"/>
      <c r="C5173" s="4"/>
    </row>
    <row r="5174" spans="1:3" ht="12.75" customHeight="1">
      <c r="A5174" s="4"/>
      <c r="B5174" s="4"/>
      <c r="C5174" s="4"/>
    </row>
    <row r="5175" spans="1:3" ht="12.75" customHeight="1">
      <c r="A5175" s="4"/>
      <c r="B5175" s="4"/>
      <c r="C5175" s="4"/>
    </row>
    <row r="5176" spans="1:3" ht="12.75" customHeight="1">
      <c r="A5176" s="4"/>
      <c r="B5176" s="4"/>
      <c r="C5176" s="4"/>
    </row>
    <row r="5177" spans="1:3" ht="12.75" customHeight="1">
      <c r="A5177" s="4"/>
      <c r="B5177" s="4"/>
      <c r="C5177" s="4"/>
    </row>
    <row r="5178" spans="1:3" ht="12.75" customHeight="1">
      <c r="A5178" s="4"/>
      <c r="B5178" s="4"/>
      <c r="C5178" s="4"/>
    </row>
    <row r="5179" spans="1:3" ht="12.75" customHeight="1">
      <c r="A5179" s="4"/>
      <c r="B5179" s="4"/>
      <c r="C5179" s="4"/>
    </row>
    <row r="5180" spans="1:3" ht="12.75" customHeight="1">
      <c r="A5180" s="4"/>
      <c r="B5180" s="4"/>
      <c r="C5180" s="4"/>
    </row>
    <row r="5181" spans="1:3" ht="12.75" customHeight="1">
      <c r="A5181" s="4"/>
      <c r="B5181" s="4"/>
      <c r="C5181" s="4"/>
    </row>
    <row r="5182" spans="1:3" ht="12.75" customHeight="1">
      <c r="A5182" s="4"/>
      <c r="B5182" s="4"/>
      <c r="C5182" s="4"/>
    </row>
    <row r="5183" spans="1:3" ht="12.75" customHeight="1">
      <c r="A5183" s="4"/>
      <c r="B5183" s="4"/>
      <c r="C5183" s="4"/>
    </row>
    <row r="5184" spans="1:3" ht="12.75" customHeight="1">
      <c r="A5184" s="4"/>
      <c r="B5184" s="4"/>
      <c r="C5184" s="4"/>
    </row>
    <row r="5185" spans="1:3" ht="12.75" customHeight="1">
      <c r="A5185" s="4"/>
      <c r="B5185" s="4"/>
      <c r="C5185" s="4"/>
    </row>
    <row r="5186" spans="1:3" ht="12.75" customHeight="1">
      <c r="A5186" s="4"/>
      <c r="B5186" s="4"/>
      <c r="C5186" s="4"/>
    </row>
    <row r="5187" spans="1:3" ht="12.75" customHeight="1">
      <c r="A5187" s="4"/>
      <c r="B5187" s="4"/>
      <c r="C5187" s="4"/>
    </row>
    <row r="5188" spans="1:3" ht="12.75" customHeight="1">
      <c r="A5188" s="4"/>
      <c r="B5188" s="4"/>
      <c r="C5188" s="4"/>
    </row>
    <row r="5189" spans="1:3" ht="12.75" customHeight="1">
      <c r="A5189" s="4"/>
      <c r="B5189" s="4"/>
      <c r="C5189" s="4"/>
    </row>
    <row r="5190" spans="1:3" ht="12.75" customHeight="1">
      <c r="A5190" s="4"/>
      <c r="B5190" s="4"/>
      <c r="C5190" s="4"/>
    </row>
    <row r="5191" spans="1:3" ht="12.75" customHeight="1">
      <c r="A5191" s="4"/>
      <c r="B5191" s="4"/>
      <c r="C5191" s="4"/>
    </row>
    <row r="5192" spans="1:3" ht="12.75" customHeight="1">
      <c r="A5192" s="4"/>
      <c r="B5192" s="4"/>
      <c r="C5192" s="4"/>
    </row>
    <row r="5193" spans="1:3" ht="12.75" customHeight="1">
      <c r="A5193" s="4"/>
      <c r="B5193" s="4"/>
      <c r="C5193" s="4"/>
    </row>
    <row r="5194" spans="1:3" ht="12.75" customHeight="1">
      <c r="A5194" s="4"/>
      <c r="B5194" s="4"/>
      <c r="C5194" s="4"/>
    </row>
    <row r="5195" spans="1:3" ht="12.75" customHeight="1">
      <c r="A5195" s="4"/>
      <c r="B5195" s="4"/>
      <c r="C5195" s="4"/>
    </row>
    <row r="5196" spans="1:3" ht="12.75" customHeight="1">
      <c r="A5196" s="4"/>
      <c r="B5196" s="4"/>
      <c r="C5196" s="4"/>
    </row>
    <row r="5197" spans="1:3" ht="12.75" customHeight="1">
      <c r="A5197" s="4"/>
      <c r="B5197" s="4"/>
      <c r="C5197" s="4"/>
    </row>
    <row r="5198" spans="1:3" ht="12.75" customHeight="1">
      <c r="A5198" s="4"/>
      <c r="B5198" s="4"/>
      <c r="C5198" s="4"/>
    </row>
    <row r="5199" spans="1:3" ht="12.75" customHeight="1">
      <c r="A5199" s="4"/>
      <c r="B5199" s="4"/>
      <c r="C5199" s="4"/>
    </row>
    <row r="5200" spans="1:3" ht="12.75" customHeight="1">
      <c r="A5200" s="4"/>
      <c r="B5200" s="4"/>
      <c r="C5200" s="4"/>
    </row>
    <row r="5201" spans="1:3" ht="12.75" customHeight="1">
      <c r="A5201" s="4"/>
      <c r="B5201" s="4"/>
      <c r="C5201" s="4"/>
    </row>
    <row r="5202" spans="1:3" ht="12.75" customHeight="1">
      <c r="A5202" s="4"/>
      <c r="B5202" s="4"/>
      <c r="C5202" s="4"/>
    </row>
    <row r="5203" spans="1:3" ht="12.75" customHeight="1">
      <c r="A5203" s="4"/>
      <c r="B5203" s="4"/>
      <c r="C5203" s="4"/>
    </row>
    <row r="5204" spans="1:3" ht="12.75" customHeight="1">
      <c r="A5204" s="4"/>
      <c r="B5204" s="4"/>
      <c r="C5204" s="4"/>
    </row>
    <row r="5205" spans="1:3" ht="12.75" customHeight="1">
      <c r="A5205" s="4"/>
      <c r="B5205" s="4"/>
      <c r="C5205" s="4"/>
    </row>
    <row r="5206" spans="1:3" ht="12.75" customHeight="1">
      <c r="A5206" s="4"/>
      <c r="B5206" s="4"/>
      <c r="C5206" s="4"/>
    </row>
    <row r="5207" spans="1:3" ht="12.75" customHeight="1">
      <c r="A5207" s="4"/>
      <c r="B5207" s="4"/>
      <c r="C5207" s="4"/>
    </row>
    <row r="5208" spans="1:3" ht="12.75" customHeight="1">
      <c r="A5208" s="4"/>
      <c r="B5208" s="4"/>
      <c r="C5208" s="4"/>
    </row>
    <row r="5209" spans="1:3" ht="12.75" customHeight="1">
      <c r="A5209" s="4"/>
      <c r="B5209" s="4"/>
      <c r="C5209" s="4"/>
    </row>
    <row r="5210" spans="1:3" ht="12.75" customHeight="1">
      <c r="A5210" s="4"/>
      <c r="B5210" s="4"/>
      <c r="C5210" s="4"/>
    </row>
    <row r="5211" spans="1:3" ht="12.75" customHeight="1">
      <c r="A5211" s="4"/>
      <c r="B5211" s="4"/>
      <c r="C5211" s="4"/>
    </row>
    <row r="5212" spans="1:3" ht="12.75" customHeight="1">
      <c r="A5212" s="4"/>
      <c r="B5212" s="4"/>
      <c r="C5212" s="4"/>
    </row>
    <row r="5213" spans="1:3" ht="12.75" customHeight="1">
      <c r="A5213" s="4"/>
      <c r="B5213" s="4"/>
      <c r="C5213" s="4"/>
    </row>
    <row r="5214" spans="1:3" ht="12.75" customHeight="1">
      <c r="A5214" s="4"/>
      <c r="B5214" s="4"/>
      <c r="C5214" s="4"/>
    </row>
    <row r="5215" spans="1:3" ht="12.75" customHeight="1">
      <c r="A5215" s="4"/>
      <c r="B5215" s="4"/>
      <c r="C5215" s="4"/>
    </row>
    <row r="5216" spans="1:3" ht="12.75" customHeight="1">
      <c r="A5216" s="4"/>
      <c r="B5216" s="4"/>
      <c r="C5216" s="4"/>
    </row>
    <row r="5217" spans="1:3" ht="12.75" customHeight="1">
      <c r="A5217" s="4"/>
      <c r="B5217" s="4"/>
      <c r="C5217" s="4"/>
    </row>
    <row r="5218" spans="1:3" ht="12.75" customHeight="1">
      <c r="A5218" s="4"/>
      <c r="B5218" s="4"/>
      <c r="C5218" s="4"/>
    </row>
    <row r="5219" spans="1:3" ht="12.75" customHeight="1">
      <c r="A5219" s="4"/>
      <c r="B5219" s="4"/>
      <c r="C5219" s="4"/>
    </row>
    <row r="5220" spans="1:3" ht="12.75" customHeight="1">
      <c r="A5220" s="4"/>
      <c r="B5220" s="4"/>
      <c r="C5220" s="4"/>
    </row>
    <row r="5221" spans="1:3" ht="12.75" customHeight="1">
      <c r="A5221" s="4"/>
      <c r="B5221" s="4"/>
      <c r="C5221" s="4"/>
    </row>
    <row r="5222" spans="1:3" ht="12.75" customHeight="1">
      <c r="A5222" s="4"/>
      <c r="B5222" s="4"/>
      <c r="C5222" s="4"/>
    </row>
    <row r="5223" spans="1:3" ht="12.75" customHeight="1">
      <c r="A5223" s="4"/>
      <c r="B5223" s="4"/>
      <c r="C5223" s="4"/>
    </row>
    <row r="5224" spans="1:3" ht="12.75" customHeight="1">
      <c r="A5224" s="4"/>
      <c r="B5224" s="4"/>
      <c r="C5224" s="4"/>
    </row>
    <row r="5225" spans="1:3" ht="12.75" customHeight="1">
      <c r="A5225" s="4"/>
      <c r="B5225" s="4"/>
      <c r="C5225" s="4"/>
    </row>
    <row r="5226" spans="1:3" ht="12.75" customHeight="1">
      <c r="A5226" s="4"/>
      <c r="B5226" s="4"/>
      <c r="C5226" s="4"/>
    </row>
    <row r="5227" spans="1:3" ht="12.75" customHeight="1">
      <c r="A5227" s="4"/>
      <c r="B5227" s="4"/>
      <c r="C5227" s="4"/>
    </row>
    <row r="5228" spans="1:3" ht="12.75" customHeight="1">
      <c r="A5228" s="4"/>
      <c r="B5228" s="4"/>
      <c r="C5228" s="4"/>
    </row>
    <row r="5229" spans="1:3" ht="12.75" customHeight="1">
      <c r="A5229" s="4"/>
      <c r="B5229" s="4"/>
      <c r="C5229" s="4"/>
    </row>
    <row r="5230" spans="1:3" ht="12.75" customHeight="1">
      <c r="A5230" s="4"/>
      <c r="B5230" s="4"/>
      <c r="C5230" s="4"/>
    </row>
    <row r="5231" spans="1:3" ht="12.75" customHeight="1">
      <c r="A5231" s="4"/>
      <c r="B5231" s="4"/>
      <c r="C5231" s="4"/>
    </row>
    <row r="5232" spans="1:3" ht="12.75" customHeight="1">
      <c r="A5232" s="4"/>
      <c r="B5232" s="4"/>
      <c r="C5232" s="4"/>
    </row>
    <row r="5233" spans="1:3" ht="12.75" customHeight="1">
      <c r="A5233" s="4"/>
      <c r="B5233" s="4"/>
      <c r="C5233" s="4"/>
    </row>
    <row r="5234" spans="1:3" ht="12.75" customHeight="1">
      <c r="A5234" s="4"/>
      <c r="B5234" s="4"/>
      <c r="C5234" s="4"/>
    </row>
    <row r="5235" spans="1:3" ht="12.75" customHeight="1">
      <c r="A5235" s="4"/>
      <c r="B5235" s="4"/>
      <c r="C5235" s="4"/>
    </row>
    <row r="5236" spans="1:3" ht="12.75" customHeight="1">
      <c r="A5236" s="4"/>
      <c r="B5236" s="4"/>
      <c r="C5236" s="4"/>
    </row>
    <row r="5237" spans="1:3" ht="12.75" customHeight="1">
      <c r="A5237" s="4"/>
      <c r="B5237" s="4"/>
      <c r="C5237" s="4"/>
    </row>
    <row r="5238" spans="1:3" ht="12.75" customHeight="1">
      <c r="A5238" s="4"/>
      <c r="B5238" s="4"/>
      <c r="C5238" s="4"/>
    </row>
    <row r="5239" spans="1:3" ht="12.75" customHeight="1">
      <c r="A5239" s="4"/>
      <c r="B5239" s="4"/>
      <c r="C5239" s="4"/>
    </row>
    <row r="5240" spans="1:3" ht="12.75" customHeight="1">
      <c r="A5240" s="4"/>
      <c r="B5240" s="4"/>
      <c r="C5240" s="4"/>
    </row>
    <row r="5241" spans="1:3" ht="12.75" customHeight="1">
      <c r="A5241" s="4"/>
      <c r="B5241" s="4"/>
      <c r="C5241" s="4"/>
    </row>
    <row r="5242" spans="1:3" ht="12.75" customHeight="1">
      <c r="A5242" s="4"/>
      <c r="B5242" s="4"/>
      <c r="C5242" s="4"/>
    </row>
    <row r="5243" spans="1:3" ht="12.75" customHeight="1">
      <c r="A5243" s="4"/>
      <c r="B5243" s="4"/>
      <c r="C5243" s="4"/>
    </row>
    <row r="5244" spans="1:3" ht="12.75" customHeight="1">
      <c r="A5244" s="4"/>
      <c r="B5244" s="4"/>
      <c r="C5244" s="4"/>
    </row>
    <row r="5245" spans="1:3" ht="12.75" customHeight="1">
      <c r="A5245" s="4"/>
      <c r="B5245" s="4"/>
      <c r="C5245" s="4"/>
    </row>
    <row r="5246" spans="1:3" ht="12.75" customHeight="1">
      <c r="A5246" s="4"/>
      <c r="B5246" s="4"/>
      <c r="C5246" s="4"/>
    </row>
    <row r="5247" spans="1:3" ht="12.75" customHeight="1">
      <c r="A5247" s="4"/>
      <c r="B5247" s="4"/>
      <c r="C5247" s="4"/>
    </row>
    <row r="5248" spans="1:3" ht="12.75" customHeight="1">
      <c r="A5248" s="4"/>
      <c r="B5248" s="4"/>
      <c r="C5248" s="4"/>
    </row>
    <row r="5249" spans="1:3" ht="12.75" customHeight="1">
      <c r="A5249" s="4"/>
      <c r="B5249" s="4"/>
      <c r="C5249" s="4"/>
    </row>
    <row r="5250" spans="1:3" ht="12.75" customHeight="1">
      <c r="A5250" s="4"/>
      <c r="B5250" s="4"/>
      <c r="C5250" s="4"/>
    </row>
    <row r="5251" spans="1:3" ht="12.75" customHeight="1">
      <c r="A5251" s="4"/>
      <c r="B5251" s="4"/>
      <c r="C5251" s="4"/>
    </row>
    <row r="5252" spans="1:3" ht="12.75" customHeight="1">
      <c r="A5252" s="4"/>
      <c r="B5252" s="4"/>
      <c r="C5252" s="4"/>
    </row>
    <row r="5253" spans="1:3" ht="12.75" customHeight="1">
      <c r="A5253" s="4"/>
      <c r="B5253" s="4"/>
      <c r="C5253" s="4"/>
    </row>
    <row r="5254" spans="1:3" ht="12.75" customHeight="1">
      <c r="A5254" s="4"/>
      <c r="B5254" s="4"/>
      <c r="C5254" s="4"/>
    </row>
    <row r="5255" spans="1:3" ht="12.75" customHeight="1">
      <c r="A5255" s="4"/>
      <c r="B5255" s="4"/>
      <c r="C5255" s="4"/>
    </row>
    <row r="5256" spans="1:3" ht="12.75" customHeight="1">
      <c r="A5256" s="4"/>
      <c r="B5256" s="4"/>
      <c r="C5256" s="4"/>
    </row>
    <row r="5257" spans="1:3" ht="12.75" customHeight="1">
      <c r="A5257" s="4"/>
      <c r="B5257" s="4"/>
      <c r="C5257" s="4"/>
    </row>
    <row r="5258" spans="1:3" ht="12.75" customHeight="1">
      <c r="A5258" s="4"/>
      <c r="B5258" s="4"/>
      <c r="C5258" s="4"/>
    </row>
    <row r="5259" spans="1:3" ht="12.75" customHeight="1">
      <c r="A5259" s="4"/>
      <c r="B5259" s="4"/>
      <c r="C5259" s="4"/>
    </row>
    <row r="5260" spans="1:3" ht="12.75" customHeight="1">
      <c r="A5260" s="4"/>
      <c r="B5260" s="4"/>
      <c r="C5260" s="4"/>
    </row>
    <row r="5261" spans="1:3" ht="12.75" customHeight="1">
      <c r="A5261" s="4"/>
      <c r="B5261" s="4"/>
      <c r="C5261" s="4"/>
    </row>
    <row r="5262" spans="1:3" ht="12.75" customHeight="1">
      <c r="A5262" s="4"/>
      <c r="B5262" s="4"/>
      <c r="C5262" s="4"/>
    </row>
    <row r="5263" spans="1:3" ht="12.75" customHeight="1">
      <c r="A5263" s="4"/>
      <c r="B5263" s="4"/>
      <c r="C5263" s="4"/>
    </row>
    <row r="5264" spans="1:3" ht="12.75" customHeight="1">
      <c r="A5264" s="4"/>
      <c r="B5264" s="4"/>
      <c r="C5264" s="4"/>
    </row>
    <row r="5265" spans="1:3" ht="12.75" customHeight="1">
      <c r="A5265" s="4"/>
      <c r="B5265" s="4"/>
      <c r="C5265" s="4"/>
    </row>
    <row r="5266" spans="1:3" ht="12.75" customHeight="1">
      <c r="A5266" s="4"/>
      <c r="B5266" s="4"/>
      <c r="C5266" s="4"/>
    </row>
    <row r="5267" spans="1:3" ht="12.75" customHeight="1">
      <c r="A5267" s="4"/>
      <c r="B5267" s="4"/>
      <c r="C5267" s="4"/>
    </row>
    <row r="5268" spans="1:3" ht="12.75" customHeight="1">
      <c r="A5268" s="4"/>
      <c r="B5268" s="4"/>
      <c r="C5268" s="4"/>
    </row>
    <row r="5269" spans="1:3" ht="12.75" customHeight="1">
      <c r="A5269" s="4"/>
      <c r="B5269" s="4"/>
      <c r="C5269" s="4"/>
    </row>
    <row r="5270" spans="1:3" ht="12.75" customHeight="1">
      <c r="A5270" s="4"/>
      <c r="B5270" s="4"/>
      <c r="C5270" s="4"/>
    </row>
    <row r="5271" spans="1:3" ht="12.75" customHeight="1">
      <c r="A5271" s="4"/>
      <c r="B5271" s="4"/>
      <c r="C5271" s="4"/>
    </row>
    <row r="5272" spans="1:3" ht="12.75" customHeight="1">
      <c r="A5272" s="4"/>
      <c r="B5272" s="4"/>
      <c r="C5272" s="4"/>
    </row>
    <row r="5273" spans="1:3" ht="12.75" customHeight="1">
      <c r="A5273" s="4"/>
      <c r="B5273" s="4"/>
      <c r="C5273" s="4"/>
    </row>
    <row r="5274" spans="1:3" ht="12.75" customHeight="1">
      <c r="A5274" s="4"/>
      <c r="B5274" s="4"/>
      <c r="C5274" s="4"/>
    </row>
    <row r="5275" spans="1:3" ht="12.75" customHeight="1">
      <c r="A5275" s="4"/>
      <c r="B5275" s="4"/>
      <c r="C5275" s="4"/>
    </row>
    <row r="5276" spans="1:3" ht="12.75" customHeight="1">
      <c r="A5276" s="4"/>
      <c r="B5276" s="4"/>
      <c r="C5276" s="4"/>
    </row>
    <row r="5277" spans="1:3" ht="12.75" customHeight="1">
      <c r="A5277" s="4"/>
      <c r="B5277" s="4"/>
      <c r="C5277" s="4"/>
    </row>
    <row r="5278" spans="1:3" ht="12.75" customHeight="1">
      <c r="A5278" s="4"/>
      <c r="B5278" s="4"/>
      <c r="C5278" s="4"/>
    </row>
    <row r="5279" spans="1:3" ht="12.75" customHeight="1">
      <c r="A5279" s="4"/>
      <c r="B5279" s="4"/>
      <c r="C5279" s="4"/>
    </row>
    <row r="5280" spans="1:3" ht="12.75" customHeight="1">
      <c r="A5280" s="4"/>
      <c r="B5280" s="4"/>
      <c r="C5280" s="4"/>
    </row>
    <row r="5281" spans="1:3" ht="12.75" customHeight="1">
      <c r="A5281" s="4"/>
      <c r="B5281" s="4"/>
      <c r="C5281" s="4"/>
    </row>
    <row r="5282" spans="1:3" ht="12.75" customHeight="1">
      <c r="A5282" s="4"/>
      <c r="B5282" s="4"/>
      <c r="C5282" s="4"/>
    </row>
    <row r="5283" spans="1:3" ht="12.75" customHeight="1">
      <c r="A5283" s="4"/>
      <c r="B5283" s="4"/>
      <c r="C5283" s="4"/>
    </row>
    <row r="5284" spans="1:3" ht="12.75" customHeight="1">
      <c r="A5284" s="4"/>
      <c r="B5284" s="4"/>
      <c r="C5284" s="4"/>
    </row>
    <row r="5285" spans="1:3" ht="12.75" customHeight="1">
      <c r="A5285" s="4"/>
      <c r="B5285" s="4"/>
      <c r="C5285" s="4"/>
    </row>
    <row r="5286" spans="1:3" ht="12.75" customHeight="1">
      <c r="A5286" s="4"/>
      <c r="B5286" s="4"/>
      <c r="C5286" s="4"/>
    </row>
    <row r="5287" spans="1:3" ht="12.75" customHeight="1">
      <c r="A5287" s="4"/>
      <c r="B5287" s="4"/>
      <c r="C5287" s="4"/>
    </row>
    <row r="5288" spans="1:3" ht="12.75" customHeight="1">
      <c r="A5288" s="4"/>
      <c r="B5288" s="4"/>
      <c r="C5288" s="4"/>
    </row>
    <row r="5289" spans="1:3" ht="12.75" customHeight="1">
      <c r="A5289" s="4"/>
      <c r="B5289" s="4"/>
      <c r="C5289" s="4"/>
    </row>
    <row r="5290" spans="1:3" ht="12.75" customHeight="1">
      <c r="A5290" s="4"/>
      <c r="B5290" s="4"/>
      <c r="C5290" s="4"/>
    </row>
    <row r="5291" spans="1:3" ht="12.75" customHeight="1">
      <c r="A5291" s="4"/>
      <c r="B5291" s="4"/>
      <c r="C5291" s="4"/>
    </row>
    <row r="5292" spans="1:3" ht="12.75" customHeight="1">
      <c r="A5292" s="4"/>
      <c r="B5292" s="4"/>
      <c r="C5292" s="4"/>
    </row>
    <row r="5293" spans="1:3" ht="12.75" customHeight="1">
      <c r="A5293" s="4"/>
      <c r="B5293" s="4"/>
      <c r="C5293" s="4"/>
    </row>
    <row r="5294" spans="1:3" ht="12.75" customHeight="1">
      <c r="A5294" s="4"/>
      <c r="B5294" s="4"/>
      <c r="C5294" s="4"/>
    </row>
    <row r="5295" spans="1:3" ht="12.75" customHeight="1">
      <c r="A5295" s="4"/>
      <c r="B5295" s="4"/>
      <c r="C5295" s="4"/>
    </row>
    <row r="5296" spans="1:3" ht="12.75" customHeight="1">
      <c r="A5296" s="4"/>
      <c r="B5296" s="4"/>
      <c r="C5296" s="4"/>
    </row>
    <row r="5297" spans="1:3" ht="12.75" customHeight="1">
      <c r="A5297" s="4"/>
      <c r="B5297" s="4"/>
      <c r="C5297" s="4"/>
    </row>
    <row r="5298" spans="1:3" ht="12.75" customHeight="1">
      <c r="A5298" s="4"/>
      <c r="B5298" s="4"/>
      <c r="C5298" s="4"/>
    </row>
    <row r="5299" spans="1:3" ht="12.75" customHeight="1">
      <c r="A5299" s="4"/>
      <c r="B5299" s="4"/>
      <c r="C5299" s="4"/>
    </row>
    <row r="5300" spans="1:3" ht="12.75" customHeight="1">
      <c r="A5300" s="4"/>
      <c r="B5300" s="4"/>
      <c r="C5300" s="4"/>
    </row>
    <row r="5301" spans="1:3" ht="12.75" customHeight="1">
      <c r="A5301" s="4"/>
      <c r="B5301" s="4"/>
      <c r="C5301" s="4"/>
    </row>
    <row r="5302" spans="1:3" ht="12.75" customHeight="1">
      <c r="A5302" s="4"/>
      <c r="B5302" s="4"/>
      <c r="C5302" s="4"/>
    </row>
    <row r="5303" spans="1:3" ht="12.75" customHeight="1">
      <c r="A5303" s="4"/>
      <c r="B5303" s="4"/>
      <c r="C5303" s="4"/>
    </row>
    <row r="5304" spans="1:3" ht="12.75" customHeight="1">
      <c r="A5304" s="4"/>
      <c r="B5304" s="4"/>
      <c r="C5304" s="4"/>
    </row>
    <row r="5305" spans="1:3" ht="12.75" customHeight="1">
      <c r="A5305" s="4"/>
      <c r="B5305" s="4"/>
      <c r="C5305" s="4"/>
    </row>
    <row r="5306" spans="1:3" ht="12.75" customHeight="1">
      <c r="A5306" s="4"/>
      <c r="B5306" s="4"/>
      <c r="C5306" s="4"/>
    </row>
    <row r="5307" spans="1:3" ht="12.75" customHeight="1">
      <c r="A5307" s="4"/>
      <c r="B5307" s="4"/>
      <c r="C5307" s="4"/>
    </row>
    <row r="5308" spans="1:3" ht="12.75" customHeight="1">
      <c r="A5308" s="4"/>
      <c r="B5308" s="4"/>
      <c r="C5308" s="4"/>
    </row>
    <row r="5309" spans="1:3" ht="12.75" customHeight="1">
      <c r="A5309" s="4"/>
      <c r="B5309" s="4"/>
      <c r="C5309" s="4"/>
    </row>
    <row r="5310" spans="1:3" ht="12.75" customHeight="1">
      <c r="A5310" s="4"/>
      <c r="B5310" s="4"/>
      <c r="C5310" s="4"/>
    </row>
    <row r="5311" spans="1:3" ht="12.75" customHeight="1">
      <c r="A5311" s="4"/>
      <c r="B5311" s="4"/>
      <c r="C5311" s="4"/>
    </row>
    <row r="5312" spans="1:3" ht="12.75" customHeight="1">
      <c r="A5312" s="4"/>
      <c r="B5312" s="4"/>
      <c r="C5312" s="4"/>
    </row>
    <row r="5313" spans="1:3" ht="12.75" customHeight="1">
      <c r="A5313" s="4"/>
      <c r="B5313" s="4"/>
      <c r="C5313" s="4"/>
    </row>
    <row r="5314" spans="1:3" ht="12.75" customHeight="1">
      <c r="A5314" s="4"/>
      <c r="B5314" s="4"/>
      <c r="C5314" s="4"/>
    </row>
    <row r="5315" spans="1:3" ht="12.75" customHeight="1">
      <c r="A5315" s="4"/>
      <c r="B5315" s="4"/>
      <c r="C5315" s="4"/>
    </row>
    <row r="5316" spans="1:3" ht="12.75" customHeight="1">
      <c r="A5316" s="4"/>
      <c r="B5316" s="4"/>
      <c r="C5316" s="4"/>
    </row>
    <row r="5317" spans="1:3" ht="12.75" customHeight="1">
      <c r="A5317" s="4"/>
      <c r="B5317" s="4"/>
      <c r="C5317" s="4"/>
    </row>
    <row r="5318" spans="1:3" ht="12.75" customHeight="1">
      <c r="A5318" s="4"/>
      <c r="B5318" s="4"/>
      <c r="C5318" s="4"/>
    </row>
    <row r="5319" spans="1:3" ht="12.75" customHeight="1">
      <c r="A5319" s="4"/>
      <c r="B5319" s="4"/>
      <c r="C5319" s="4"/>
    </row>
    <row r="5320" spans="1:3" ht="12.75" customHeight="1">
      <c r="A5320" s="4"/>
      <c r="B5320" s="4"/>
      <c r="C5320" s="4"/>
    </row>
    <row r="5321" spans="1:3" ht="12.75" customHeight="1">
      <c r="A5321" s="4"/>
      <c r="B5321" s="4"/>
      <c r="C5321" s="4"/>
    </row>
    <row r="5322" spans="1:3" ht="12.75" customHeight="1">
      <c r="A5322" s="4"/>
      <c r="B5322" s="4"/>
      <c r="C5322" s="4"/>
    </row>
    <row r="5323" spans="1:3" ht="12.75" customHeight="1">
      <c r="A5323" s="4"/>
      <c r="B5323" s="4"/>
      <c r="C5323" s="4"/>
    </row>
    <row r="5324" spans="1:3" ht="12.75" customHeight="1">
      <c r="A5324" s="4"/>
      <c r="B5324" s="4"/>
      <c r="C5324" s="4"/>
    </row>
    <row r="5325" spans="1:3" ht="12.75" customHeight="1">
      <c r="A5325" s="4"/>
      <c r="B5325" s="4"/>
      <c r="C5325" s="4"/>
    </row>
    <row r="5326" spans="1:3" ht="12.75" customHeight="1">
      <c r="A5326" s="4"/>
      <c r="B5326" s="4"/>
      <c r="C5326" s="4"/>
    </row>
    <row r="5327" spans="1:3" ht="12.75" customHeight="1">
      <c r="A5327" s="4"/>
      <c r="B5327" s="4"/>
      <c r="C5327" s="4"/>
    </row>
    <row r="5328" spans="1:3" ht="12.75" customHeight="1">
      <c r="A5328" s="4"/>
      <c r="B5328" s="4"/>
      <c r="C5328" s="4"/>
    </row>
    <row r="5329" spans="1:3" ht="12.75" customHeight="1">
      <c r="A5329" s="4"/>
      <c r="B5329" s="4"/>
      <c r="C5329" s="4"/>
    </row>
    <row r="5330" spans="1:3" ht="12.75" customHeight="1">
      <c r="A5330" s="4"/>
      <c r="B5330" s="4"/>
      <c r="C5330" s="4"/>
    </row>
    <row r="5331" spans="1:3" ht="12.75" customHeight="1">
      <c r="A5331" s="4"/>
      <c r="B5331" s="4"/>
      <c r="C5331" s="4"/>
    </row>
    <row r="5332" spans="1:3" ht="12.75" customHeight="1">
      <c r="A5332" s="4"/>
      <c r="B5332" s="4"/>
      <c r="C5332" s="4"/>
    </row>
    <row r="5333" spans="1:3" ht="12.75" customHeight="1">
      <c r="A5333" s="4"/>
      <c r="B5333" s="4"/>
      <c r="C5333" s="4"/>
    </row>
    <row r="5334" spans="1:3" ht="12.75" customHeight="1">
      <c r="A5334" s="4"/>
      <c r="B5334" s="4"/>
      <c r="C5334" s="4"/>
    </row>
    <row r="5335" spans="1:3" ht="12.75" customHeight="1">
      <c r="A5335" s="4"/>
      <c r="B5335" s="4"/>
      <c r="C5335" s="4"/>
    </row>
    <row r="5336" spans="1:3" ht="12.75" customHeight="1">
      <c r="A5336" s="4"/>
      <c r="B5336" s="4"/>
      <c r="C5336" s="4"/>
    </row>
    <row r="5337" spans="1:3" ht="12.75" customHeight="1">
      <c r="A5337" s="4"/>
      <c r="B5337" s="4"/>
      <c r="C5337" s="4"/>
    </row>
    <row r="5338" spans="1:3" ht="12.75" customHeight="1">
      <c r="A5338" s="4"/>
      <c r="B5338" s="4"/>
      <c r="C5338" s="4"/>
    </row>
    <row r="5339" spans="1:3" ht="12.75" customHeight="1">
      <c r="A5339" s="4"/>
      <c r="B5339" s="4"/>
      <c r="C5339" s="4"/>
    </row>
    <row r="5340" spans="1:3" ht="12.75" customHeight="1">
      <c r="A5340" s="4"/>
      <c r="B5340" s="4"/>
      <c r="C5340" s="4"/>
    </row>
    <row r="5341" spans="1:3" ht="12.75" customHeight="1">
      <c r="A5341" s="4"/>
      <c r="B5341" s="4"/>
      <c r="C5341" s="4"/>
    </row>
    <row r="5342" spans="1:3" ht="12.75" customHeight="1">
      <c r="A5342" s="4"/>
      <c r="B5342" s="4"/>
      <c r="C5342" s="4"/>
    </row>
    <row r="5343" spans="1:3" ht="12.75" customHeight="1">
      <c r="A5343" s="4"/>
      <c r="B5343" s="4"/>
      <c r="C5343" s="4"/>
    </row>
    <row r="5344" spans="1:3" ht="12.75" customHeight="1">
      <c r="A5344" s="4"/>
      <c r="B5344" s="4"/>
      <c r="C5344" s="4"/>
    </row>
    <row r="5345" spans="1:3" ht="12.75" customHeight="1">
      <c r="A5345" s="4"/>
      <c r="B5345" s="4"/>
      <c r="C5345" s="4"/>
    </row>
    <row r="5346" spans="1:3" ht="12.75" customHeight="1">
      <c r="A5346" s="4"/>
      <c r="B5346" s="4"/>
      <c r="C5346" s="4"/>
    </row>
    <row r="5347" spans="1:3" ht="12.75" customHeight="1">
      <c r="A5347" s="4"/>
      <c r="B5347" s="4"/>
      <c r="C5347" s="4"/>
    </row>
    <row r="5348" spans="1:3" ht="12.75" customHeight="1">
      <c r="A5348" s="4"/>
      <c r="B5348" s="4"/>
      <c r="C5348" s="4"/>
    </row>
    <row r="5349" spans="1:3" ht="12.75" customHeight="1">
      <c r="A5349" s="4"/>
      <c r="B5349" s="4"/>
      <c r="C5349" s="4"/>
    </row>
    <row r="5350" spans="1:3" ht="12.75" customHeight="1">
      <c r="A5350" s="4"/>
      <c r="B5350" s="4"/>
      <c r="C5350" s="4"/>
    </row>
    <row r="5351" spans="1:3" ht="12.75" customHeight="1">
      <c r="A5351" s="4"/>
      <c r="B5351" s="4"/>
      <c r="C5351" s="4"/>
    </row>
    <row r="5352" spans="1:3" ht="12.75" customHeight="1">
      <c r="A5352" s="4"/>
      <c r="B5352" s="4"/>
      <c r="C5352" s="4"/>
    </row>
    <row r="5353" spans="1:3" ht="12.75" customHeight="1">
      <c r="A5353" s="4"/>
      <c r="B5353" s="4"/>
      <c r="C5353" s="4"/>
    </row>
    <row r="5354" spans="1:3" ht="12.75" customHeight="1">
      <c r="A5354" s="4"/>
      <c r="B5354" s="4"/>
      <c r="C5354" s="4"/>
    </row>
    <row r="5355" spans="1:3" ht="12.75" customHeight="1">
      <c r="A5355" s="4"/>
      <c r="B5355" s="4"/>
      <c r="C5355" s="4"/>
    </row>
    <row r="5356" spans="1:3" ht="12.75" customHeight="1">
      <c r="A5356" s="4"/>
      <c r="B5356" s="4"/>
      <c r="C5356" s="4"/>
    </row>
    <row r="5357" spans="1:3" ht="12.75" customHeight="1">
      <c r="A5357" s="4"/>
      <c r="B5357" s="4"/>
      <c r="C5357" s="4"/>
    </row>
    <row r="5358" spans="1:3" ht="12.75" customHeight="1">
      <c r="A5358" s="4"/>
      <c r="B5358" s="4"/>
      <c r="C5358" s="4"/>
    </row>
    <row r="5359" spans="1:3" ht="12.75" customHeight="1">
      <c r="A5359" s="4"/>
      <c r="B5359" s="4"/>
      <c r="C5359" s="4"/>
    </row>
    <row r="5360" spans="1:3" ht="12.75" customHeight="1">
      <c r="A5360" s="4"/>
      <c r="B5360" s="4"/>
      <c r="C5360" s="4"/>
    </row>
    <row r="5361" spans="1:3" ht="12.75" customHeight="1">
      <c r="A5361" s="4"/>
      <c r="B5361" s="4"/>
      <c r="C5361" s="4"/>
    </row>
    <row r="5362" spans="1:3" ht="12.75" customHeight="1">
      <c r="A5362" s="4"/>
      <c r="B5362" s="4"/>
      <c r="C5362" s="4"/>
    </row>
    <row r="5363" spans="1:3" ht="12.75" customHeight="1">
      <c r="A5363" s="4"/>
      <c r="B5363" s="4"/>
      <c r="C5363" s="4"/>
    </row>
    <row r="5364" spans="1:3" ht="12.75" customHeight="1">
      <c r="A5364" s="4"/>
      <c r="B5364" s="4"/>
      <c r="C5364" s="4"/>
    </row>
    <row r="5365" spans="1:3" ht="12.75" customHeight="1">
      <c r="A5365" s="4"/>
      <c r="B5365" s="4"/>
      <c r="C5365" s="4"/>
    </row>
    <row r="5366" spans="1:3" ht="12.75" customHeight="1">
      <c r="A5366" s="4"/>
      <c r="B5366" s="4"/>
      <c r="C5366" s="4"/>
    </row>
    <row r="5367" spans="1:3" ht="12.75" customHeight="1">
      <c r="A5367" s="4"/>
      <c r="B5367" s="4"/>
      <c r="C5367" s="4"/>
    </row>
    <row r="5368" spans="1:3" ht="12.75" customHeight="1">
      <c r="A5368" s="4"/>
      <c r="B5368" s="4"/>
      <c r="C5368" s="4"/>
    </row>
    <row r="5369" spans="1:3" ht="12.75" customHeight="1">
      <c r="A5369" s="4"/>
      <c r="B5369" s="4"/>
      <c r="C5369" s="4"/>
    </row>
    <row r="5370" spans="1:3" ht="12.75" customHeight="1">
      <c r="A5370" s="4"/>
      <c r="B5370" s="4"/>
      <c r="C5370" s="4"/>
    </row>
    <row r="5371" spans="1:3" ht="12.75" customHeight="1">
      <c r="A5371" s="4"/>
      <c r="B5371" s="4"/>
      <c r="C5371" s="4"/>
    </row>
    <row r="5372" spans="1:3" ht="12.75" customHeight="1">
      <c r="A5372" s="4"/>
      <c r="B5372" s="4"/>
      <c r="C5372" s="4"/>
    </row>
    <row r="5373" spans="1:3" ht="12.75" customHeight="1">
      <c r="A5373" s="4"/>
      <c r="B5373" s="4"/>
      <c r="C5373" s="4"/>
    </row>
    <row r="5374" spans="1:3" ht="12.75" customHeight="1">
      <c r="A5374" s="4"/>
      <c r="B5374" s="4"/>
      <c r="C5374" s="4"/>
    </row>
    <row r="5375" spans="1:3" ht="12.75" customHeight="1">
      <c r="A5375" s="4"/>
      <c r="B5375" s="4"/>
      <c r="C5375" s="4"/>
    </row>
    <row r="5376" spans="1:3" ht="12.75" customHeight="1">
      <c r="A5376" s="4"/>
      <c r="B5376" s="4"/>
      <c r="C5376" s="4"/>
    </row>
    <row r="5377" spans="1:3" ht="12.75" customHeight="1">
      <c r="A5377" s="4"/>
      <c r="B5377" s="4"/>
      <c r="C5377" s="4"/>
    </row>
    <row r="5378" spans="1:3" ht="12.75" customHeight="1">
      <c r="A5378" s="4"/>
      <c r="B5378" s="4"/>
      <c r="C5378" s="4"/>
    </row>
    <row r="5379" spans="1:3" ht="12.75" customHeight="1">
      <c r="A5379" s="4"/>
      <c r="B5379" s="4"/>
      <c r="C5379" s="4"/>
    </row>
    <row r="5380" spans="1:3" ht="12.75" customHeight="1">
      <c r="A5380" s="4"/>
      <c r="B5380" s="4"/>
      <c r="C5380" s="4"/>
    </row>
    <row r="5381" spans="1:3" ht="12.75" customHeight="1">
      <c r="A5381" s="4"/>
      <c r="B5381" s="4"/>
      <c r="C5381" s="4"/>
    </row>
    <row r="5382" spans="1:3" ht="12.75" customHeight="1">
      <c r="A5382" s="4"/>
      <c r="B5382" s="4"/>
      <c r="C5382" s="4"/>
    </row>
    <row r="5383" spans="1:3" ht="12.75" customHeight="1">
      <c r="A5383" s="4"/>
      <c r="B5383" s="4"/>
      <c r="C5383" s="4"/>
    </row>
    <row r="5384" spans="1:3" ht="12.75" customHeight="1">
      <c r="A5384" s="4"/>
      <c r="B5384" s="4"/>
      <c r="C5384" s="4"/>
    </row>
    <row r="5385" spans="1:3" ht="12.75" customHeight="1">
      <c r="A5385" s="4"/>
      <c r="B5385" s="4"/>
      <c r="C5385" s="4"/>
    </row>
    <row r="5386" spans="1:3" ht="12.75" customHeight="1">
      <c r="A5386" s="4"/>
      <c r="B5386" s="4"/>
      <c r="C5386" s="4"/>
    </row>
    <row r="5387" spans="1:3" ht="12.75" customHeight="1">
      <c r="A5387" s="4"/>
      <c r="B5387" s="4"/>
      <c r="C5387" s="4"/>
    </row>
    <row r="5388" spans="1:3" ht="12.75" customHeight="1">
      <c r="A5388" s="4"/>
      <c r="B5388" s="4"/>
      <c r="C5388" s="4"/>
    </row>
    <row r="5389" spans="1:3" ht="12.75" customHeight="1">
      <c r="A5389" s="4"/>
      <c r="B5389" s="4"/>
      <c r="C5389" s="4"/>
    </row>
    <row r="5390" spans="1:3" ht="12.75" customHeight="1">
      <c r="A5390" s="4"/>
      <c r="B5390" s="4"/>
      <c r="C5390" s="4"/>
    </row>
    <row r="5391" spans="1:3" ht="12.75" customHeight="1">
      <c r="A5391" s="4"/>
      <c r="B5391" s="4"/>
      <c r="C5391" s="4"/>
    </row>
    <row r="5392" spans="1:3" ht="12.75" customHeight="1">
      <c r="A5392" s="4"/>
      <c r="B5392" s="4"/>
      <c r="C5392" s="4"/>
    </row>
    <row r="5393" spans="1:3" ht="12.75" customHeight="1">
      <c r="A5393" s="4"/>
      <c r="B5393" s="4"/>
      <c r="C5393" s="4"/>
    </row>
    <row r="5394" spans="1:3" ht="12.75" customHeight="1">
      <c r="A5394" s="4"/>
      <c r="B5394" s="4"/>
      <c r="C5394" s="4"/>
    </row>
    <row r="5395" spans="1:3" ht="12.75" customHeight="1">
      <c r="A5395" s="4"/>
      <c r="B5395" s="4"/>
      <c r="C5395" s="4"/>
    </row>
    <row r="5396" spans="1:3" ht="12.75" customHeight="1">
      <c r="A5396" s="4"/>
      <c r="B5396" s="4"/>
      <c r="C5396" s="4"/>
    </row>
    <row r="5397" spans="1:3" ht="12.75" customHeight="1">
      <c r="A5397" s="4"/>
      <c r="B5397" s="4"/>
      <c r="C5397" s="4"/>
    </row>
    <row r="5398" spans="1:3" ht="12.75" customHeight="1">
      <c r="A5398" s="4"/>
      <c r="B5398" s="4"/>
      <c r="C5398" s="4"/>
    </row>
    <row r="5399" spans="1:3" ht="12.75" customHeight="1">
      <c r="A5399" s="4"/>
      <c r="B5399" s="4"/>
      <c r="C5399" s="4"/>
    </row>
    <row r="5400" spans="1:3" ht="12.75" customHeight="1">
      <c r="A5400" s="4"/>
      <c r="B5400" s="4"/>
      <c r="C5400" s="4"/>
    </row>
    <row r="5401" spans="1:3" ht="12.75" customHeight="1">
      <c r="A5401" s="4"/>
      <c r="B5401" s="4"/>
      <c r="C5401" s="4"/>
    </row>
    <row r="5402" spans="1:3" ht="12.75" customHeight="1">
      <c r="A5402" s="4"/>
      <c r="B5402" s="4"/>
      <c r="C5402" s="4"/>
    </row>
    <row r="5403" spans="1:3" ht="12.75" customHeight="1">
      <c r="A5403" s="4"/>
      <c r="B5403" s="4"/>
      <c r="C5403" s="4"/>
    </row>
    <row r="5404" spans="1:3" ht="12.75" customHeight="1">
      <c r="A5404" s="4"/>
      <c r="B5404" s="4"/>
      <c r="C5404" s="4"/>
    </row>
    <row r="5405" spans="1:3" ht="12.75" customHeight="1">
      <c r="A5405" s="4"/>
      <c r="B5405" s="4"/>
      <c r="C5405" s="4"/>
    </row>
    <row r="5406" spans="1:3" ht="12.75" customHeight="1">
      <c r="A5406" s="4"/>
      <c r="B5406" s="4"/>
      <c r="C5406" s="4"/>
    </row>
    <row r="5407" spans="1:3" ht="12.75" customHeight="1">
      <c r="A5407" s="4"/>
      <c r="B5407" s="4"/>
      <c r="C5407" s="4"/>
    </row>
    <row r="5408" spans="1:3" ht="12.75" customHeight="1">
      <c r="A5408" s="4"/>
      <c r="B5408" s="4"/>
      <c r="C5408" s="4"/>
    </row>
    <row r="5409" spans="1:3" ht="12.75" customHeight="1">
      <c r="A5409" s="4"/>
      <c r="B5409" s="4"/>
      <c r="C5409" s="4"/>
    </row>
    <row r="5410" spans="1:3" ht="12.75" customHeight="1">
      <c r="A5410" s="4"/>
      <c r="B5410" s="4"/>
      <c r="C5410" s="4"/>
    </row>
    <row r="5411" spans="1:3" ht="12.75" customHeight="1">
      <c r="A5411" s="4"/>
      <c r="B5411" s="4"/>
      <c r="C5411" s="4"/>
    </row>
    <row r="5412" spans="1:3" ht="12.75" customHeight="1">
      <c r="A5412" s="4"/>
      <c r="B5412" s="4"/>
      <c r="C5412" s="4"/>
    </row>
    <row r="5413" spans="1:3" ht="12.75" customHeight="1">
      <c r="A5413" s="4"/>
      <c r="B5413" s="4"/>
      <c r="C5413" s="4"/>
    </row>
    <row r="5414" spans="1:3" ht="12.75" customHeight="1">
      <c r="A5414" s="4"/>
      <c r="B5414" s="4"/>
      <c r="C5414" s="4"/>
    </row>
    <row r="5415" spans="1:3" ht="12.75" customHeight="1">
      <c r="A5415" s="4"/>
      <c r="B5415" s="4"/>
      <c r="C5415" s="4"/>
    </row>
    <row r="5416" spans="1:3" ht="12.75" customHeight="1">
      <c r="A5416" s="4"/>
      <c r="B5416" s="4"/>
      <c r="C5416" s="4"/>
    </row>
    <row r="5417" spans="1:3" ht="12.75" customHeight="1">
      <c r="A5417" s="4"/>
      <c r="B5417" s="4"/>
      <c r="C5417" s="4"/>
    </row>
    <row r="5418" spans="1:3" ht="12.75" customHeight="1">
      <c r="A5418" s="4"/>
      <c r="B5418" s="4"/>
      <c r="C5418" s="4"/>
    </row>
    <row r="5419" spans="1:3" ht="12.75" customHeight="1">
      <c r="A5419" s="4"/>
      <c r="B5419" s="4"/>
      <c r="C5419" s="4"/>
    </row>
    <row r="5420" spans="1:3" ht="12.75" customHeight="1">
      <c r="A5420" s="4"/>
      <c r="B5420" s="4"/>
      <c r="C5420" s="4"/>
    </row>
    <row r="5421" spans="1:3" ht="12.75" customHeight="1">
      <c r="A5421" s="4"/>
      <c r="B5421" s="4"/>
      <c r="C5421" s="4"/>
    </row>
    <row r="5422" spans="1:3" ht="12.75" customHeight="1">
      <c r="A5422" s="4"/>
      <c r="B5422" s="4"/>
      <c r="C5422" s="4"/>
    </row>
    <row r="5423" spans="1:3" ht="12.75" customHeight="1">
      <c r="A5423" s="4"/>
      <c r="B5423" s="4"/>
      <c r="C5423" s="4"/>
    </row>
    <row r="5424" spans="1:3" ht="12.75" customHeight="1">
      <c r="A5424" s="4"/>
      <c r="B5424" s="4"/>
      <c r="C5424" s="4"/>
    </row>
    <row r="5425" spans="1:3" ht="12.75" customHeight="1">
      <c r="A5425" s="4"/>
      <c r="B5425" s="4"/>
      <c r="C5425" s="4"/>
    </row>
    <row r="5426" spans="1:3" ht="12.75" customHeight="1">
      <c r="A5426" s="4"/>
      <c r="B5426" s="4"/>
      <c r="C5426" s="4"/>
    </row>
    <row r="5427" spans="1:3" ht="12.75" customHeight="1">
      <c r="A5427" s="4"/>
      <c r="B5427" s="4"/>
      <c r="C5427" s="4"/>
    </row>
    <row r="5428" spans="1:3" ht="12.75" customHeight="1">
      <c r="A5428" s="4"/>
      <c r="B5428" s="4"/>
      <c r="C5428" s="4"/>
    </row>
    <row r="5429" spans="1:3" ht="12.75" customHeight="1">
      <c r="A5429" s="4"/>
      <c r="B5429" s="4"/>
      <c r="C5429" s="4"/>
    </row>
    <row r="5430" spans="1:3" ht="12.75" customHeight="1">
      <c r="A5430" s="4"/>
      <c r="B5430" s="4"/>
      <c r="C5430" s="4"/>
    </row>
    <row r="5431" spans="1:3" ht="12.75" customHeight="1">
      <c r="A5431" s="4"/>
      <c r="B5431" s="4"/>
      <c r="C5431" s="4"/>
    </row>
    <row r="5432" spans="1:3" ht="12.75" customHeight="1">
      <c r="A5432" s="4"/>
      <c r="B5432" s="4"/>
      <c r="C5432" s="4"/>
    </row>
    <row r="5433" spans="1:3" ht="12.75" customHeight="1">
      <c r="A5433" s="4"/>
      <c r="B5433" s="4"/>
      <c r="C5433" s="4"/>
    </row>
    <row r="5434" spans="1:3" ht="12.75" customHeight="1">
      <c r="A5434" s="4"/>
      <c r="B5434" s="4"/>
      <c r="C5434" s="4"/>
    </row>
    <row r="5435" spans="1:3" ht="12.75" customHeight="1">
      <c r="A5435" s="4"/>
      <c r="B5435" s="4"/>
      <c r="C5435" s="4"/>
    </row>
    <row r="5436" spans="1:3" ht="12.75" customHeight="1">
      <c r="A5436" s="4"/>
      <c r="B5436" s="4"/>
      <c r="C5436" s="4"/>
    </row>
    <row r="5437" spans="1:3" ht="12.75" customHeight="1">
      <c r="A5437" s="4"/>
      <c r="B5437" s="4"/>
      <c r="C5437" s="4"/>
    </row>
    <row r="5438" spans="1:3" ht="12.75" customHeight="1">
      <c r="A5438" s="4"/>
      <c r="B5438" s="4"/>
      <c r="C5438" s="4"/>
    </row>
    <row r="5439" spans="1:3" ht="12.75" customHeight="1">
      <c r="A5439" s="4"/>
      <c r="B5439" s="4"/>
      <c r="C5439" s="4"/>
    </row>
    <row r="5440" spans="1:3" ht="12.75" customHeight="1">
      <c r="A5440" s="4"/>
      <c r="B5440" s="4"/>
      <c r="C5440" s="4"/>
    </row>
    <row r="5441" spans="1:3" ht="12.75" customHeight="1">
      <c r="A5441" s="4"/>
      <c r="B5441" s="4"/>
      <c r="C5441" s="4"/>
    </row>
    <row r="5442" spans="1:3" ht="12.75" customHeight="1">
      <c r="A5442" s="4"/>
      <c r="B5442" s="4"/>
      <c r="C5442" s="4"/>
    </row>
    <row r="5443" spans="1:3" ht="12.75" customHeight="1">
      <c r="A5443" s="4"/>
      <c r="B5443" s="4"/>
      <c r="C5443" s="4"/>
    </row>
    <row r="5444" spans="1:3" ht="12.75" customHeight="1">
      <c r="A5444" s="4"/>
      <c r="B5444" s="4"/>
      <c r="C5444" s="4"/>
    </row>
    <row r="5445" spans="1:3" ht="12.75" customHeight="1">
      <c r="A5445" s="4"/>
      <c r="B5445" s="4"/>
      <c r="C5445" s="4"/>
    </row>
    <row r="5446" spans="1:3" ht="12.75" customHeight="1">
      <c r="A5446" s="4"/>
      <c r="B5446" s="4"/>
      <c r="C5446" s="4"/>
    </row>
    <row r="5447" spans="1:3" ht="12.75" customHeight="1">
      <c r="A5447" s="4"/>
      <c r="B5447" s="4"/>
      <c r="C5447" s="4"/>
    </row>
    <row r="5448" spans="1:3" ht="12.75" customHeight="1">
      <c r="A5448" s="4"/>
      <c r="B5448" s="4"/>
      <c r="C5448" s="4"/>
    </row>
    <row r="5449" spans="1:3" ht="12.75" customHeight="1">
      <c r="A5449" s="4"/>
      <c r="B5449" s="4"/>
      <c r="C5449" s="4"/>
    </row>
    <row r="5450" spans="1:3" ht="12.75" customHeight="1">
      <c r="A5450" s="4"/>
      <c r="B5450" s="4"/>
      <c r="C5450" s="4"/>
    </row>
    <row r="5451" spans="1:3" ht="12.75" customHeight="1">
      <c r="A5451" s="4"/>
      <c r="B5451" s="4"/>
      <c r="C5451" s="4"/>
    </row>
    <row r="5452" spans="1:3" ht="12.75" customHeight="1">
      <c r="A5452" s="4"/>
      <c r="B5452" s="4"/>
      <c r="C5452" s="4"/>
    </row>
    <row r="5453" spans="1:3" ht="12.75" customHeight="1">
      <c r="A5453" s="4"/>
      <c r="B5453" s="4"/>
      <c r="C5453" s="4"/>
    </row>
    <row r="5454" spans="1:3" ht="12.75" customHeight="1">
      <c r="A5454" s="4"/>
      <c r="B5454" s="4"/>
      <c r="C5454" s="4"/>
    </row>
    <row r="5455" spans="1:3" ht="12.75" customHeight="1">
      <c r="A5455" s="4"/>
      <c r="B5455" s="4"/>
      <c r="C5455" s="4"/>
    </row>
    <row r="5456" spans="1:3" ht="12.75" customHeight="1">
      <c r="A5456" s="4"/>
      <c r="B5456" s="4"/>
      <c r="C5456" s="4"/>
    </row>
    <row r="5457" spans="1:3" ht="12.75" customHeight="1">
      <c r="A5457" s="4"/>
      <c r="B5457" s="4"/>
      <c r="C5457" s="4"/>
    </row>
    <row r="5458" spans="1:3" ht="12.75" customHeight="1">
      <c r="A5458" s="4"/>
      <c r="B5458" s="4"/>
      <c r="C5458" s="4"/>
    </row>
    <row r="5459" spans="1:3" ht="12.75" customHeight="1">
      <c r="A5459" s="4"/>
      <c r="B5459" s="4"/>
      <c r="C5459" s="4"/>
    </row>
    <row r="5460" spans="1:3" ht="12.75" customHeight="1">
      <c r="A5460" s="4"/>
      <c r="B5460" s="4"/>
      <c r="C5460" s="4"/>
    </row>
    <row r="5461" spans="1:3" ht="12.75" customHeight="1">
      <c r="A5461" s="4"/>
      <c r="B5461" s="4"/>
      <c r="C5461" s="4"/>
    </row>
    <row r="5462" spans="1:3" ht="12.75" customHeight="1">
      <c r="A5462" s="4"/>
      <c r="B5462" s="4"/>
      <c r="C5462" s="4"/>
    </row>
    <row r="5463" spans="1:3" ht="12.75" customHeight="1">
      <c r="A5463" s="4"/>
      <c r="B5463" s="4"/>
      <c r="C5463" s="4"/>
    </row>
    <row r="5464" spans="1:3" ht="12.75" customHeight="1">
      <c r="A5464" s="4"/>
      <c r="B5464" s="4"/>
      <c r="C5464" s="4"/>
    </row>
    <row r="5465" spans="1:3" ht="12.75" customHeight="1">
      <c r="A5465" s="4"/>
      <c r="B5465" s="4"/>
      <c r="C5465" s="4"/>
    </row>
    <row r="5466" spans="1:3" ht="12.75" customHeight="1">
      <c r="A5466" s="4"/>
      <c r="B5466" s="4"/>
      <c r="C5466" s="4"/>
    </row>
    <row r="5467" spans="1:3" ht="12.75" customHeight="1">
      <c r="A5467" s="4"/>
      <c r="B5467" s="4"/>
      <c r="C5467" s="4"/>
    </row>
    <row r="5468" spans="1:3" ht="12.75" customHeight="1">
      <c r="A5468" s="4"/>
      <c r="B5468" s="4"/>
      <c r="C5468" s="4"/>
    </row>
    <row r="5469" spans="1:3" ht="12.75" customHeight="1">
      <c r="A5469" s="4"/>
      <c r="B5469" s="4"/>
      <c r="C5469" s="4"/>
    </row>
    <row r="5470" spans="1:3" ht="12.75" customHeight="1">
      <c r="A5470" s="4"/>
      <c r="B5470" s="4"/>
      <c r="C5470" s="4"/>
    </row>
    <row r="5471" spans="1:3" ht="12.75" customHeight="1">
      <c r="A5471" s="4"/>
      <c r="B5471" s="4"/>
      <c r="C5471" s="4"/>
    </row>
    <row r="5472" spans="1:3" ht="12.75" customHeight="1">
      <c r="A5472" s="4"/>
      <c r="B5472" s="4"/>
      <c r="C5472" s="4"/>
    </row>
    <row r="5473" spans="1:3" ht="12.75" customHeight="1">
      <c r="A5473" s="4"/>
      <c r="B5473" s="4"/>
      <c r="C5473" s="4"/>
    </row>
    <row r="5474" spans="1:3" ht="12.75" customHeight="1">
      <c r="A5474" s="4"/>
      <c r="B5474" s="4"/>
      <c r="C5474" s="4"/>
    </row>
    <row r="5475" spans="1:3" ht="12.75" customHeight="1">
      <c r="A5475" s="4"/>
      <c r="B5475" s="4"/>
      <c r="C5475" s="4"/>
    </row>
    <row r="5476" spans="1:3" ht="12.75" customHeight="1">
      <c r="A5476" s="4"/>
      <c r="B5476" s="4"/>
      <c r="C5476" s="4"/>
    </row>
    <row r="5477" spans="1:3" ht="12.75" customHeight="1">
      <c r="A5477" s="4"/>
      <c r="B5477" s="4"/>
      <c r="C5477" s="4"/>
    </row>
    <row r="5478" spans="1:3" ht="12.75" customHeight="1">
      <c r="A5478" s="4"/>
      <c r="B5478" s="4"/>
      <c r="C5478" s="4"/>
    </row>
    <row r="5479" spans="1:3" ht="12.75" customHeight="1">
      <c r="A5479" s="4"/>
      <c r="B5479" s="4"/>
      <c r="C5479" s="4"/>
    </row>
    <row r="5480" spans="1:3" ht="12.75" customHeight="1">
      <c r="A5480" s="4"/>
      <c r="B5480" s="4"/>
      <c r="C5480" s="4"/>
    </row>
    <row r="5481" spans="1:3" ht="12.75" customHeight="1">
      <c r="A5481" s="4"/>
      <c r="B5481" s="4"/>
      <c r="C5481" s="4"/>
    </row>
    <row r="5482" spans="1:3" ht="12.75" customHeight="1">
      <c r="A5482" s="4"/>
      <c r="B5482" s="4"/>
      <c r="C5482" s="4"/>
    </row>
    <row r="5483" spans="1:3" ht="12.75" customHeight="1">
      <c r="A5483" s="4"/>
      <c r="B5483" s="4"/>
      <c r="C5483" s="4"/>
    </row>
    <row r="5484" spans="1:3" ht="12.75" customHeight="1">
      <c r="A5484" s="4"/>
      <c r="B5484" s="4"/>
      <c r="C5484" s="4"/>
    </row>
    <row r="5485" spans="1:3" ht="12.75" customHeight="1">
      <c r="A5485" s="4"/>
      <c r="B5485" s="4"/>
      <c r="C5485" s="4"/>
    </row>
    <row r="5486" spans="1:3" ht="12.75" customHeight="1">
      <c r="A5486" s="4"/>
      <c r="B5486" s="4"/>
      <c r="C5486" s="4"/>
    </row>
    <row r="5487" spans="1:3" ht="12.75" customHeight="1">
      <c r="A5487" s="4"/>
      <c r="B5487" s="4"/>
      <c r="C5487" s="4"/>
    </row>
    <row r="5488" spans="1:3" ht="12.75" customHeight="1">
      <c r="A5488" s="4"/>
      <c r="B5488" s="4"/>
      <c r="C5488" s="4"/>
    </row>
    <row r="5489" spans="1:3" ht="12.75" customHeight="1">
      <c r="A5489" s="4"/>
      <c r="B5489" s="4"/>
      <c r="C5489" s="4"/>
    </row>
    <row r="5490" spans="1:3" ht="12.75" customHeight="1">
      <c r="A5490" s="4"/>
      <c r="B5490" s="4"/>
      <c r="C5490" s="4"/>
    </row>
    <row r="5491" spans="1:3" ht="12.75" customHeight="1">
      <c r="A5491" s="4"/>
      <c r="B5491" s="4"/>
      <c r="C5491" s="4"/>
    </row>
    <row r="5492" spans="1:3" ht="12.75" customHeight="1">
      <c r="A5492" s="4"/>
      <c r="B5492" s="4"/>
      <c r="C5492" s="4"/>
    </row>
    <row r="5493" spans="1:3" ht="12.75" customHeight="1">
      <c r="A5493" s="4"/>
      <c r="B5493" s="4"/>
      <c r="C5493" s="4"/>
    </row>
    <row r="5494" spans="1:3" ht="12.75" customHeight="1">
      <c r="A5494" s="4"/>
      <c r="B5494" s="4"/>
      <c r="C5494" s="4"/>
    </row>
    <row r="5495" spans="1:3" ht="12.75" customHeight="1">
      <c r="A5495" s="4"/>
      <c r="B5495" s="4"/>
      <c r="C5495" s="4"/>
    </row>
    <row r="5496" spans="1:3" ht="12.75" customHeight="1">
      <c r="A5496" s="4"/>
      <c r="B5496" s="4"/>
      <c r="C5496" s="4"/>
    </row>
    <row r="5497" spans="1:3" ht="12.75" customHeight="1">
      <c r="A5497" s="4"/>
      <c r="B5497" s="4"/>
      <c r="C5497" s="4"/>
    </row>
    <row r="5498" spans="1:3" ht="12.75" customHeight="1">
      <c r="A5498" s="4"/>
      <c r="B5498" s="4"/>
      <c r="C5498" s="4"/>
    </row>
    <row r="5499" spans="1:3" ht="12.75" customHeight="1">
      <c r="A5499" s="4"/>
      <c r="B5499" s="4"/>
      <c r="C5499" s="4"/>
    </row>
    <row r="5500" spans="1:3" ht="12.75" customHeight="1">
      <c r="A5500" s="4"/>
      <c r="B5500" s="4"/>
      <c r="C5500" s="4"/>
    </row>
    <row r="5501" spans="1:3" ht="12.75" customHeight="1">
      <c r="A5501" s="4"/>
      <c r="B5501" s="4"/>
      <c r="C5501" s="4"/>
    </row>
    <row r="5502" spans="1:3" ht="12.75" customHeight="1">
      <c r="A5502" s="4"/>
      <c r="B5502" s="4"/>
      <c r="C5502" s="4"/>
    </row>
    <row r="5503" spans="1:3" ht="12.75" customHeight="1">
      <c r="A5503" s="4"/>
      <c r="B5503" s="4"/>
      <c r="C5503" s="4"/>
    </row>
    <row r="5504" spans="1:3" ht="12.75" customHeight="1">
      <c r="A5504" s="4"/>
      <c r="B5504" s="4"/>
      <c r="C5504" s="4"/>
    </row>
    <row r="5505" spans="1:3" ht="12.75" customHeight="1">
      <c r="A5505" s="4"/>
      <c r="B5505" s="4"/>
      <c r="C5505" s="4"/>
    </row>
    <row r="5506" spans="1:3" ht="12.75" customHeight="1">
      <c r="A5506" s="4"/>
      <c r="B5506" s="4"/>
      <c r="C5506" s="4"/>
    </row>
    <row r="5507" spans="1:3" ht="12.75" customHeight="1">
      <c r="A5507" s="4"/>
      <c r="B5507" s="4"/>
      <c r="C5507" s="4"/>
    </row>
    <row r="5508" spans="1:3" ht="12.75" customHeight="1">
      <c r="A5508" s="4"/>
      <c r="B5508" s="4"/>
      <c r="C5508" s="4"/>
    </row>
    <row r="5509" spans="1:3" ht="12.75" customHeight="1">
      <c r="A5509" s="4"/>
      <c r="B5509" s="4"/>
      <c r="C5509" s="4"/>
    </row>
    <row r="5510" spans="1:3" ht="12.75" customHeight="1">
      <c r="A5510" s="4"/>
      <c r="B5510" s="4"/>
      <c r="C5510" s="4"/>
    </row>
    <row r="5511" spans="1:3" ht="12.75" customHeight="1">
      <c r="A5511" s="4"/>
      <c r="B5511" s="4"/>
      <c r="C5511" s="4"/>
    </row>
    <row r="5512" spans="1:3" ht="12.75" customHeight="1">
      <c r="A5512" s="4"/>
      <c r="B5512" s="4"/>
      <c r="C5512" s="4"/>
    </row>
    <row r="5513" spans="1:3" ht="12.75" customHeight="1">
      <c r="A5513" s="4"/>
      <c r="B5513" s="4"/>
      <c r="C5513" s="4"/>
    </row>
    <row r="5514" spans="1:3" ht="12.75" customHeight="1">
      <c r="A5514" s="4"/>
      <c r="B5514" s="4"/>
      <c r="C5514" s="4"/>
    </row>
    <row r="5515" spans="1:3" ht="12.75" customHeight="1">
      <c r="A5515" s="4"/>
      <c r="B5515" s="4"/>
      <c r="C5515" s="4"/>
    </row>
    <row r="5516" spans="1:3" ht="12.75" customHeight="1">
      <c r="A5516" s="4"/>
      <c r="B5516" s="4"/>
      <c r="C5516" s="4"/>
    </row>
    <row r="5517" spans="1:3" ht="12.75" customHeight="1">
      <c r="A5517" s="4"/>
      <c r="B5517" s="4"/>
      <c r="C5517" s="4"/>
    </row>
    <row r="5518" spans="1:3" ht="12.75" customHeight="1">
      <c r="A5518" s="4"/>
      <c r="B5518" s="4"/>
      <c r="C5518" s="4"/>
    </row>
    <row r="5519" spans="1:3" ht="12.75" customHeight="1">
      <c r="A5519" s="4"/>
      <c r="B5519" s="4"/>
      <c r="C5519" s="4"/>
    </row>
    <row r="5520" spans="1:3" ht="12.75" customHeight="1">
      <c r="A5520" s="4"/>
      <c r="B5520" s="4"/>
      <c r="C5520" s="4"/>
    </row>
    <row r="5521" spans="1:3" ht="12.75" customHeight="1">
      <c r="A5521" s="4"/>
      <c r="B5521" s="4"/>
      <c r="C5521" s="4"/>
    </row>
    <row r="5522" spans="1:3" ht="12.75" customHeight="1">
      <c r="A5522" s="4"/>
      <c r="B5522" s="4"/>
      <c r="C5522" s="4"/>
    </row>
    <row r="5523" spans="1:3" ht="12.75" customHeight="1">
      <c r="A5523" s="4"/>
      <c r="B5523" s="4"/>
      <c r="C5523" s="4"/>
    </row>
    <row r="5524" spans="1:3" ht="12.75" customHeight="1">
      <c r="A5524" s="4"/>
      <c r="B5524" s="4"/>
      <c r="C5524" s="4"/>
    </row>
    <row r="5525" spans="1:3" ht="12.75" customHeight="1">
      <c r="A5525" s="4"/>
      <c r="B5525" s="4"/>
      <c r="C5525" s="4"/>
    </row>
    <row r="5526" spans="1:3" ht="12.75" customHeight="1">
      <c r="A5526" s="4"/>
      <c r="B5526" s="4"/>
      <c r="C5526" s="4"/>
    </row>
    <row r="5527" spans="1:3" ht="12.75" customHeight="1">
      <c r="A5527" s="4"/>
      <c r="B5527" s="4"/>
      <c r="C5527" s="4"/>
    </row>
    <row r="5528" spans="1:3" ht="12.75" customHeight="1">
      <c r="A5528" s="4"/>
      <c r="B5528" s="4"/>
      <c r="C5528" s="4"/>
    </row>
    <row r="5529" spans="1:3" ht="12.75" customHeight="1">
      <c r="A5529" s="4"/>
      <c r="B5529" s="4"/>
      <c r="C5529" s="4"/>
    </row>
    <row r="5530" spans="1:3" ht="12.75" customHeight="1">
      <c r="A5530" s="4"/>
      <c r="B5530" s="4"/>
      <c r="C5530" s="4"/>
    </row>
    <row r="5531" spans="1:3" ht="12.75" customHeight="1">
      <c r="A5531" s="4"/>
      <c r="B5531" s="4"/>
      <c r="C5531" s="4"/>
    </row>
    <row r="5532" spans="1:3" ht="12.75" customHeight="1">
      <c r="A5532" s="4"/>
      <c r="B5532" s="4"/>
      <c r="C5532" s="4"/>
    </row>
    <row r="5533" spans="1:3" ht="12.75" customHeight="1">
      <c r="A5533" s="4"/>
      <c r="B5533" s="4"/>
      <c r="C5533" s="4"/>
    </row>
    <row r="5534" spans="1:3" ht="12.75" customHeight="1">
      <c r="A5534" s="4"/>
      <c r="B5534" s="4"/>
      <c r="C5534" s="4"/>
    </row>
    <row r="5535" spans="1:3" ht="12.75" customHeight="1">
      <c r="A5535" s="4"/>
      <c r="B5535" s="4"/>
      <c r="C5535" s="4"/>
    </row>
    <row r="5536" spans="1:3" ht="12.75" customHeight="1">
      <c r="A5536" s="4"/>
      <c r="B5536" s="4"/>
      <c r="C5536" s="4"/>
    </row>
    <row r="5537" spans="1:3" ht="12.75" customHeight="1">
      <c r="A5537" s="4"/>
      <c r="B5537" s="4"/>
      <c r="C5537" s="4"/>
    </row>
    <row r="5538" spans="1:3" ht="12.75" customHeight="1">
      <c r="A5538" s="4"/>
      <c r="B5538" s="4"/>
      <c r="C5538" s="4"/>
    </row>
    <row r="5539" spans="1:3" ht="12.75" customHeight="1">
      <c r="A5539" s="4"/>
      <c r="B5539" s="4"/>
      <c r="C5539" s="4"/>
    </row>
    <row r="5540" spans="1:3" ht="12.75" customHeight="1">
      <c r="A5540" s="4"/>
      <c r="B5540" s="4"/>
      <c r="C5540" s="4"/>
    </row>
    <row r="5541" spans="1:3" ht="12.75" customHeight="1">
      <c r="A5541" s="4"/>
      <c r="B5541" s="4"/>
      <c r="C5541" s="4"/>
    </row>
    <row r="5542" spans="1:3" ht="12.75" customHeight="1">
      <c r="A5542" s="4"/>
      <c r="B5542" s="4"/>
      <c r="C5542" s="4"/>
    </row>
    <row r="5543" spans="1:3" ht="12.75" customHeight="1">
      <c r="A5543" s="4"/>
      <c r="B5543" s="4"/>
      <c r="C5543" s="4"/>
    </row>
    <row r="5544" spans="1:3" ht="12.75" customHeight="1">
      <c r="A5544" s="4"/>
      <c r="B5544" s="4"/>
      <c r="C5544" s="4"/>
    </row>
    <row r="5545" spans="1:3" ht="12.75" customHeight="1">
      <c r="A5545" s="4"/>
      <c r="B5545" s="4"/>
      <c r="C5545" s="4"/>
    </row>
    <row r="5546" spans="1:3" ht="12.75" customHeight="1">
      <c r="A5546" s="4"/>
      <c r="B5546" s="4"/>
      <c r="C5546" s="4"/>
    </row>
    <row r="5547" spans="1:3" ht="12.75" customHeight="1">
      <c r="A5547" s="4"/>
      <c r="B5547" s="4"/>
      <c r="C5547" s="4"/>
    </row>
    <row r="5548" spans="1:3" ht="12.75" customHeight="1">
      <c r="A5548" s="4"/>
      <c r="B5548" s="4"/>
      <c r="C5548" s="4"/>
    </row>
    <row r="5549" spans="1:3" ht="12.75" customHeight="1">
      <c r="A5549" s="4"/>
      <c r="B5549" s="4"/>
      <c r="C5549" s="4"/>
    </row>
    <row r="5550" spans="1:3" ht="12.75" customHeight="1">
      <c r="A5550" s="4"/>
      <c r="B5550" s="4"/>
      <c r="C5550" s="4"/>
    </row>
    <row r="5551" spans="1:3" ht="12.75" customHeight="1">
      <c r="A5551" s="4"/>
      <c r="B5551" s="4"/>
      <c r="C5551" s="4"/>
    </row>
    <row r="5552" spans="1:3" ht="12.75" customHeight="1">
      <c r="A5552" s="4"/>
      <c r="B5552" s="4"/>
      <c r="C5552" s="4"/>
    </row>
    <row r="5553" spans="1:3" ht="12.75" customHeight="1">
      <c r="A5553" s="4"/>
      <c r="B5553" s="4"/>
      <c r="C5553" s="4"/>
    </row>
    <row r="5554" spans="1:3" ht="12.75" customHeight="1">
      <c r="A5554" s="4"/>
      <c r="B5554" s="4"/>
      <c r="C5554" s="4"/>
    </row>
    <row r="5555" spans="1:3" ht="12.75" customHeight="1">
      <c r="A5555" s="4"/>
      <c r="B5555" s="4"/>
      <c r="C5555" s="4"/>
    </row>
    <row r="5556" spans="1:3" ht="12.75" customHeight="1">
      <c r="A5556" s="4"/>
      <c r="B5556" s="4"/>
      <c r="C5556" s="4"/>
    </row>
    <row r="5557" spans="1:3" ht="12.75" customHeight="1">
      <c r="A5557" s="4"/>
      <c r="B5557" s="4"/>
      <c r="C5557" s="4"/>
    </row>
    <row r="5558" spans="1:3" ht="12.75" customHeight="1">
      <c r="A5558" s="4"/>
      <c r="B5558" s="4"/>
      <c r="C5558" s="4"/>
    </row>
    <row r="5559" spans="1:3" ht="12.75" customHeight="1">
      <c r="A5559" s="4"/>
      <c r="B5559" s="4"/>
      <c r="C5559" s="4"/>
    </row>
    <row r="5560" spans="1:3" ht="12.75" customHeight="1">
      <c r="A5560" s="4"/>
      <c r="B5560" s="4"/>
      <c r="C5560" s="4"/>
    </row>
    <row r="5561" spans="1:3" ht="12.75" customHeight="1">
      <c r="A5561" s="4"/>
      <c r="B5561" s="4"/>
      <c r="C5561" s="4"/>
    </row>
    <row r="5562" spans="1:3" ht="12.75" customHeight="1">
      <c r="A5562" s="4"/>
      <c r="B5562" s="4"/>
      <c r="C5562" s="4"/>
    </row>
    <row r="5563" spans="1:3" ht="12.75" customHeight="1">
      <c r="A5563" s="4"/>
      <c r="B5563" s="4"/>
      <c r="C5563" s="4"/>
    </row>
    <row r="5564" spans="1:3" ht="12.75" customHeight="1">
      <c r="A5564" s="4"/>
      <c r="B5564" s="4"/>
      <c r="C5564" s="4"/>
    </row>
    <row r="5565" spans="1:3" ht="12.75" customHeight="1">
      <c r="A5565" s="4"/>
      <c r="B5565" s="4"/>
      <c r="C5565" s="4"/>
    </row>
    <row r="5566" spans="1:3" ht="12.75" customHeight="1">
      <c r="A5566" s="4"/>
      <c r="B5566" s="4"/>
      <c r="C5566" s="4"/>
    </row>
    <row r="5567" spans="1:3" ht="12.75" customHeight="1">
      <c r="A5567" s="4"/>
      <c r="B5567" s="4"/>
      <c r="C5567" s="4"/>
    </row>
    <row r="5568" spans="1:3" ht="12.75" customHeight="1">
      <c r="A5568" s="4"/>
      <c r="B5568" s="4"/>
      <c r="C5568" s="4"/>
    </row>
    <row r="5569" spans="1:3" ht="12.75" customHeight="1">
      <c r="A5569" s="4"/>
      <c r="B5569" s="4"/>
      <c r="C5569" s="4"/>
    </row>
    <row r="5570" spans="1:3" ht="12.75" customHeight="1">
      <c r="A5570" s="4"/>
      <c r="B5570" s="4"/>
      <c r="C5570" s="4"/>
    </row>
    <row r="5571" spans="1:3" ht="12.75" customHeight="1">
      <c r="A5571" s="4"/>
      <c r="B5571" s="4"/>
      <c r="C5571" s="4"/>
    </row>
    <row r="5572" spans="1:3" ht="12.75" customHeight="1">
      <c r="A5572" s="4"/>
      <c r="B5572" s="4"/>
      <c r="C5572" s="4"/>
    </row>
    <row r="5573" spans="1:3" ht="12.75" customHeight="1">
      <c r="A5573" s="4"/>
      <c r="B5573" s="4"/>
      <c r="C5573" s="4"/>
    </row>
    <row r="5574" spans="1:3" ht="12.75" customHeight="1">
      <c r="A5574" s="4"/>
      <c r="B5574" s="4"/>
      <c r="C5574" s="4"/>
    </row>
    <row r="5575" spans="1:3" ht="12.75" customHeight="1">
      <c r="A5575" s="4"/>
      <c r="B5575" s="4"/>
      <c r="C5575" s="4"/>
    </row>
    <row r="5576" spans="1:3" ht="12.75" customHeight="1">
      <c r="A5576" s="4"/>
      <c r="B5576" s="4"/>
      <c r="C5576" s="4"/>
    </row>
    <row r="5577" spans="1:3" ht="12.75" customHeight="1">
      <c r="A5577" s="4"/>
      <c r="B5577" s="4"/>
      <c r="C5577" s="4"/>
    </row>
    <row r="5578" spans="1:3" ht="12.75" customHeight="1">
      <c r="A5578" s="4"/>
      <c r="B5578" s="4"/>
      <c r="C5578" s="4"/>
    </row>
    <row r="5579" spans="1:3" ht="12.75" customHeight="1">
      <c r="A5579" s="4"/>
      <c r="B5579" s="4"/>
      <c r="C5579" s="4"/>
    </row>
    <row r="5580" spans="1:3" ht="12.75" customHeight="1">
      <c r="A5580" s="4"/>
      <c r="B5580" s="4"/>
      <c r="C5580" s="4"/>
    </row>
    <row r="5581" spans="1:3" ht="12.75" customHeight="1">
      <c r="A5581" s="4"/>
      <c r="B5581" s="4"/>
      <c r="C5581" s="4"/>
    </row>
    <row r="5582" spans="1:3" ht="12.75" customHeight="1">
      <c r="A5582" s="4"/>
      <c r="B5582" s="4"/>
      <c r="C5582" s="4"/>
    </row>
    <row r="5583" spans="1:3" ht="12.75" customHeight="1">
      <c r="A5583" s="4"/>
      <c r="B5583" s="4"/>
      <c r="C5583" s="4"/>
    </row>
    <row r="5584" spans="1:3" ht="12.75" customHeight="1">
      <c r="A5584" s="4"/>
      <c r="B5584" s="4"/>
      <c r="C5584" s="4"/>
    </row>
    <row r="5585" spans="1:3" ht="12.75" customHeight="1">
      <c r="A5585" s="4"/>
      <c r="B5585" s="4"/>
      <c r="C5585" s="4"/>
    </row>
    <row r="5586" spans="1:3" ht="12.75" customHeight="1">
      <c r="A5586" s="4"/>
      <c r="B5586" s="4"/>
      <c r="C5586" s="4"/>
    </row>
    <row r="5587" spans="1:3" ht="12.75" customHeight="1">
      <c r="A5587" s="4"/>
      <c r="B5587" s="4"/>
      <c r="C5587" s="4"/>
    </row>
    <row r="5588" spans="1:3" ht="12.75" customHeight="1">
      <c r="A5588" s="4"/>
      <c r="B5588" s="4"/>
      <c r="C5588" s="4"/>
    </row>
    <row r="5589" spans="1:3" ht="12.75" customHeight="1">
      <c r="A5589" s="4"/>
      <c r="B5589" s="4"/>
      <c r="C5589" s="4"/>
    </row>
    <row r="5590" spans="1:3" ht="12.75" customHeight="1">
      <c r="A5590" s="4"/>
      <c r="B5590" s="4"/>
      <c r="C5590" s="4"/>
    </row>
    <row r="5591" spans="1:3" ht="12.75" customHeight="1">
      <c r="A5591" s="4"/>
      <c r="B5591" s="4"/>
      <c r="C5591" s="4"/>
    </row>
    <row r="5592" spans="1:3" ht="12.75" customHeight="1">
      <c r="A5592" s="4"/>
      <c r="B5592" s="4"/>
      <c r="C5592" s="4"/>
    </row>
    <row r="5593" spans="1:3" ht="12.75" customHeight="1">
      <c r="A5593" s="4"/>
      <c r="B5593" s="4"/>
      <c r="C5593" s="4"/>
    </row>
    <row r="5594" spans="1:3" ht="12.75" customHeight="1">
      <c r="A5594" s="4"/>
      <c r="B5594" s="4"/>
      <c r="C5594" s="4"/>
    </row>
    <row r="5595" spans="1:3" ht="12.75" customHeight="1">
      <c r="A5595" s="4"/>
      <c r="B5595" s="4"/>
      <c r="C5595" s="4"/>
    </row>
    <row r="5596" spans="1:3" ht="12.75" customHeight="1">
      <c r="A5596" s="4"/>
      <c r="B5596" s="4"/>
      <c r="C5596" s="4"/>
    </row>
    <row r="5597" spans="1:3" ht="12.75" customHeight="1">
      <c r="A5597" s="4"/>
      <c r="B5597" s="4"/>
      <c r="C5597" s="4"/>
    </row>
    <row r="5598" spans="1:3" ht="12.75" customHeight="1">
      <c r="A5598" s="4"/>
      <c r="B5598" s="4"/>
      <c r="C5598" s="4"/>
    </row>
    <row r="5599" spans="1:3" ht="12.75" customHeight="1">
      <c r="A5599" s="4"/>
      <c r="B5599" s="4"/>
      <c r="C5599" s="4"/>
    </row>
    <row r="5600" spans="1:3" ht="12.75" customHeight="1">
      <c r="A5600" s="4"/>
      <c r="B5600" s="4"/>
      <c r="C5600" s="4"/>
    </row>
    <row r="5601" spans="1:3" ht="12.75" customHeight="1">
      <c r="A5601" s="4"/>
      <c r="B5601" s="4"/>
      <c r="C5601" s="4"/>
    </row>
    <row r="5602" spans="1:3" ht="12.75" customHeight="1">
      <c r="A5602" s="4"/>
      <c r="B5602" s="4"/>
      <c r="C5602" s="4"/>
    </row>
    <row r="5603" spans="1:3" ht="12.75" customHeight="1">
      <c r="A5603" s="4"/>
      <c r="B5603" s="4"/>
      <c r="C5603" s="4"/>
    </row>
    <row r="5604" spans="1:3" ht="12.75" customHeight="1">
      <c r="A5604" s="4"/>
      <c r="B5604" s="4"/>
      <c r="C5604" s="4"/>
    </row>
    <row r="5605" spans="1:3" ht="12.75" customHeight="1">
      <c r="A5605" s="4"/>
      <c r="B5605" s="4"/>
      <c r="C5605" s="4"/>
    </row>
    <row r="5606" spans="1:3" ht="12.75" customHeight="1">
      <c r="A5606" s="4"/>
      <c r="B5606" s="4"/>
      <c r="C5606" s="4"/>
    </row>
    <row r="5607" spans="1:3" ht="12.75" customHeight="1">
      <c r="A5607" s="4"/>
      <c r="B5607" s="4"/>
      <c r="C5607" s="4"/>
    </row>
    <row r="5608" spans="1:3" ht="12.75" customHeight="1">
      <c r="A5608" s="4"/>
      <c r="B5608" s="4"/>
      <c r="C5608" s="4"/>
    </row>
    <row r="5609" spans="1:3" ht="12.75" customHeight="1">
      <c r="A5609" s="4"/>
      <c r="B5609" s="4"/>
      <c r="C5609" s="4"/>
    </row>
    <row r="5610" spans="1:3" ht="12.75" customHeight="1">
      <c r="A5610" s="4"/>
      <c r="B5610" s="4"/>
      <c r="C5610" s="4"/>
    </row>
    <row r="5611" spans="1:3" ht="12.75" customHeight="1">
      <c r="A5611" s="4"/>
      <c r="B5611" s="4"/>
      <c r="C5611" s="4"/>
    </row>
    <row r="5612" spans="1:3" ht="12.75" customHeight="1">
      <c r="A5612" s="4"/>
      <c r="B5612" s="4"/>
      <c r="C5612" s="4"/>
    </row>
    <row r="5613" spans="1:3" ht="12.75" customHeight="1">
      <c r="A5613" s="4"/>
      <c r="B5613" s="4"/>
      <c r="C5613" s="4"/>
    </row>
    <row r="5614" spans="1:3" ht="12.75" customHeight="1">
      <c r="A5614" s="4"/>
      <c r="B5614" s="4"/>
      <c r="C5614" s="4"/>
    </row>
    <row r="5615" spans="1:3" ht="12.75" customHeight="1">
      <c r="A5615" s="4"/>
      <c r="B5615" s="4"/>
      <c r="C5615" s="4"/>
    </row>
    <row r="5616" spans="1:3" ht="12.75" customHeight="1">
      <c r="A5616" s="4"/>
      <c r="B5616" s="4"/>
      <c r="C5616" s="4"/>
    </row>
    <row r="5617" spans="1:3" ht="12.75" customHeight="1">
      <c r="A5617" s="4"/>
      <c r="B5617" s="4"/>
      <c r="C5617" s="4"/>
    </row>
    <row r="5618" spans="1:3" ht="12.75" customHeight="1">
      <c r="A5618" s="4"/>
      <c r="B5618" s="4"/>
      <c r="C5618" s="4"/>
    </row>
    <row r="5619" spans="1:3" ht="12.75" customHeight="1">
      <c r="A5619" s="4"/>
      <c r="B5619" s="4"/>
      <c r="C5619" s="4"/>
    </row>
    <row r="5620" spans="1:3" ht="12.75" customHeight="1">
      <c r="A5620" s="4"/>
      <c r="B5620" s="4"/>
      <c r="C5620" s="4"/>
    </row>
    <row r="5621" spans="1:3" ht="12.75" customHeight="1">
      <c r="A5621" s="4"/>
      <c r="B5621" s="4"/>
      <c r="C5621" s="4"/>
    </row>
    <row r="5622" spans="1:3" ht="12.75" customHeight="1">
      <c r="A5622" s="4"/>
      <c r="B5622" s="4"/>
      <c r="C5622" s="4"/>
    </row>
    <row r="5623" spans="1:3" ht="12.75" customHeight="1">
      <c r="A5623" s="4"/>
      <c r="B5623" s="4"/>
      <c r="C5623" s="4"/>
    </row>
    <row r="5624" spans="1:3" ht="12.75" customHeight="1">
      <c r="A5624" s="4"/>
      <c r="B5624" s="4"/>
      <c r="C5624" s="4"/>
    </row>
    <row r="5625" spans="1:3" ht="12.75" customHeight="1">
      <c r="A5625" s="4"/>
      <c r="B5625" s="4"/>
      <c r="C5625" s="4"/>
    </row>
    <row r="5626" spans="1:3" ht="12.75" customHeight="1">
      <c r="A5626" s="4"/>
      <c r="B5626" s="4"/>
      <c r="C5626" s="4"/>
    </row>
    <row r="5627" spans="1:3" ht="12.75" customHeight="1">
      <c r="A5627" s="4"/>
      <c r="B5627" s="4"/>
      <c r="C5627" s="4"/>
    </row>
    <row r="5628" spans="1:3" ht="12.75" customHeight="1">
      <c r="A5628" s="4"/>
      <c r="B5628" s="4"/>
      <c r="C5628" s="4"/>
    </row>
    <row r="5629" spans="1:3" ht="12.75" customHeight="1">
      <c r="A5629" s="4"/>
      <c r="B5629" s="4"/>
      <c r="C5629" s="4"/>
    </row>
    <row r="5630" spans="1:3" ht="12.75" customHeight="1">
      <c r="A5630" s="4"/>
      <c r="B5630" s="4"/>
      <c r="C5630" s="4"/>
    </row>
    <row r="5631" spans="1:3" ht="12.75" customHeight="1">
      <c r="A5631" s="4"/>
      <c r="B5631" s="4"/>
      <c r="C5631" s="4"/>
    </row>
    <row r="5632" spans="1:3" ht="12.75" customHeight="1">
      <c r="A5632" s="4"/>
      <c r="B5632" s="4"/>
      <c r="C5632" s="4"/>
    </row>
    <row r="5633" spans="1:3" ht="12.75" customHeight="1">
      <c r="A5633" s="4"/>
      <c r="B5633" s="4"/>
      <c r="C5633" s="4"/>
    </row>
    <row r="5634" spans="1:3" ht="12.75" customHeight="1">
      <c r="A5634" s="4"/>
      <c r="B5634" s="4"/>
      <c r="C5634" s="4"/>
    </row>
    <row r="5635" spans="1:3" ht="12.75" customHeight="1">
      <c r="A5635" s="4"/>
      <c r="B5635" s="4"/>
      <c r="C5635" s="4"/>
    </row>
    <row r="5636" spans="1:3" ht="12.75" customHeight="1">
      <c r="A5636" s="4"/>
      <c r="B5636" s="4"/>
      <c r="C5636" s="4"/>
    </row>
    <row r="5637" spans="1:3" ht="12.75" customHeight="1">
      <c r="A5637" s="4"/>
      <c r="B5637" s="4"/>
      <c r="C5637" s="4"/>
    </row>
    <row r="5638" spans="1:3" ht="12.75" customHeight="1">
      <c r="A5638" s="4"/>
      <c r="B5638" s="4"/>
      <c r="C5638" s="4"/>
    </row>
    <row r="5639" spans="1:3" ht="12.75" customHeight="1">
      <c r="A5639" s="4"/>
      <c r="B5639" s="4"/>
      <c r="C5639" s="4"/>
    </row>
    <row r="5640" spans="1:3" ht="12.75" customHeight="1">
      <c r="A5640" s="4"/>
      <c r="B5640" s="4"/>
      <c r="C5640" s="4"/>
    </row>
    <row r="5641" spans="1:3" ht="12.75" customHeight="1">
      <c r="A5641" s="4"/>
      <c r="B5641" s="4"/>
      <c r="C5641" s="4"/>
    </row>
    <row r="5642" spans="1:3" ht="12.75" customHeight="1">
      <c r="A5642" s="4"/>
      <c r="B5642" s="4"/>
      <c r="C5642" s="4"/>
    </row>
    <row r="5643" spans="1:3" ht="12.75" customHeight="1">
      <c r="A5643" s="4"/>
      <c r="B5643" s="4"/>
      <c r="C5643" s="4"/>
    </row>
    <row r="5644" spans="1:3" ht="12.75" customHeight="1">
      <c r="A5644" s="4"/>
      <c r="B5644" s="4"/>
      <c r="C5644" s="4"/>
    </row>
    <row r="5645" spans="1:3" ht="12.75" customHeight="1">
      <c r="A5645" s="4"/>
      <c r="B5645" s="4"/>
      <c r="C5645" s="4"/>
    </row>
    <row r="5646" spans="1:3" ht="12.75" customHeight="1">
      <c r="A5646" s="4"/>
      <c r="B5646" s="4"/>
      <c r="C5646" s="4"/>
    </row>
    <row r="5647" spans="1:3" ht="12.75" customHeight="1">
      <c r="A5647" s="4"/>
      <c r="B5647" s="4"/>
      <c r="C5647" s="4"/>
    </row>
    <row r="5648" spans="1:3" ht="12.75" customHeight="1">
      <c r="A5648" s="4"/>
      <c r="B5648" s="4"/>
      <c r="C5648" s="4"/>
    </row>
    <row r="5649" spans="1:3" ht="12.75" customHeight="1">
      <c r="A5649" s="4"/>
      <c r="B5649" s="4"/>
      <c r="C5649" s="4"/>
    </row>
    <row r="5650" spans="1:3" ht="12.75" customHeight="1">
      <c r="A5650" s="4"/>
      <c r="B5650" s="4"/>
      <c r="C5650" s="4"/>
    </row>
    <row r="5651" spans="1:3" ht="12.75" customHeight="1">
      <c r="A5651" s="4"/>
      <c r="B5651" s="4"/>
      <c r="C5651" s="4"/>
    </row>
    <row r="5652" spans="1:3" ht="12.75" customHeight="1">
      <c r="A5652" s="4"/>
      <c r="B5652" s="4"/>
      <c r="C5652" s="4"/>
    </row>
    <row r="5653" spans="1:3" ht="12.75" customHeight="1">
      <c r="A5653" s="4"/>
      <c r="B5653" s="4"/>
      <c r="C5653" s="4"/>
    </row>
    <row r="5654" spans="1:3" ht="12.75" customHeight="1">
      <c r="A5654" s="4"/>
      <c r="B5654" s="4"/>
      <c r="C5654" s="4"/>
    </row>
    <row r="5655" spans="1:3" ht="12.75" customHeight="1">
      <c r="A5655" s="4"/>
      <c r="B5655" s="4"/>
      <c r="C5655" s="4"/>
    </row>
    <row r="5656" spans="1:3" ht="12.75" customHeight="1">
      <c r="A5656" s="4"/>
      <c r="B5656" s="4"/>
      <c r="C5656" s="4"/>
    </row>
    <row r="5657" spans="1:3" ht="12.75" customHeight="1">
      <c r="A5657" s="4"/>
      <c r="B5657" s="4"/>
      <c r="C5657" s="4"/>
    </row>
    <row r="5658" spans="1:3" ht="12.75" customHeight="1">
      <c r="A5658" s="4"/>
      <c r="B5658" s="4"/>
      <c r="C5658" s="4"/>
    </row>
    <row r="5659" spans="1:3" ht="12.75" customHeight="1">
      <c r="A5659" s="4"/>
      <c r="B5659" s="4"/>
      <c r="C5659" s="4"/>
    </row>
    <row r="5660" spans="1:3" ht="12.75" customHeight="1">
      <c r="A5660" s="4"/>
      <c r="B5660" s="4"/>
      <c r="C5660" s="4"/>
    </row>
    <row r="5661" spans="1:3" ht="12.75" customHeight="1">
      <c r="A5661" s="4"/>
      <c r="B5661" s="4"/>
      <c r="C5661" s="4"/>
    </row>
    <row r="5662" spans="1:3" ht="12.75" customHeight="1">
      <c r="A5662" s="4"/>
      <c r="B5662" s="4"/>
      <c r="C5662" s="4"/>
    </row>
    <row r="5663" spans="1:3" ht="12.75" customHeight="1">
      <c r="A5663" s="4"/>
      <c r="B5663" s="4"/>
      <c r="C5663" s="4"/>
    </row>
    <row r="5664" spans="1:3" ht="12.75" customHeight="1">
      <c r="A5664" s="4"/>
      <c r="B5664" s="4"/>
      <c r="C5664" s="4"/>
    </row>
    <row r="5665" spans="1:3" ht="12.75" customHeight="1">
      <c r="A5665" s="4"/>
      <c r="B5665" s="4"/>
      <c r="C5665" s="4"/>
    </row>
    <row r="5666" spans="1:3" ht="12.75" customHeight="1">
      <c r="A5666" s="4"/>
      <c r="B5666" s="4"/>
      <c r="C5666" s="4"/>
    </row>
    <row r="5667" spans="1:3" ht="12.75" customHeight="1">
      <c r="A5667" s="4"/>
      <c r="B5667" s="4"/>
      <c r="C5667" s="4"/>
    </row>
    <row r="5668" spans="1:3" ht="12.75" customHeight="1">
      <c r="A5668" s="4"/>
      <c r="B5668" s="4"/>
      <c r="C5668" s="4"/>
    </row>
    <row r="5669" spans="1:3" ht="12.75" customHeight="1">
      <c r="A5669" s="4"/>
      <c r="B5669" s="4"/>
      <c r="C5669" s="4"/>
    </row>
    <row r="5670" spans="1:3" ht="12.75" customHeight="1">
      <c r="A5670" s="4"/>
      <c r="B5670" s="4"/>
      <c r="C5670" s="4"/>
    </row>
    <row r="5671" spans="1:3" ht="12.75" customHeight="1">
      <c r="A5671" s="4"/>
      <c r="B5671" s="4"/>
      <c r="C5671" s="4"/>
    </row>
    <row r="5672" spans="1:3" ht="12.75" customHeight="1">
      <c r="A5672" s="4"/>
      <c r="B5672" s="4"/>
      <c r="C5672" s="4"/>
    </row>
    <row r="5673" spans="1:3" ht="12.75" customHeight="1">
      <c r="A5673" s="4"/>
      <c r="B5673" s="4"/>
      <c r="C5673" s="4"/>
    </row>
    <row r="5674" spans="1:3" ht="12.75" customHeight="1">
      <c r="A5674" s="4"/>
      <c r="B5674" s="4"/>
      <c r="C5674" s="4"/>
    </row>
    <row r="5675" spans="1:3" ht="12.75" customHeight="1">
      <c r="A5675" s="4"/>
      <c r="B5675" s="4"/>
      <c r="C5675" s="4"/>
    </row>
    <row r="5676" spans="1:3" ht="12.75" customHeight="1">
      <c r="A5676" s="4"/>
      <c r="B5676" s="4"/>
      <c r="C5676" s="4"/>
    </row>
    <row r="5677" spans="1:3" ht="12.75" customHeight="1">
      <c r="A5677" s="4"/>
      <c r="B5677" s="4"/>
      <c r="C5677" s="4"/>
    </row>
    <row r="5678" spans="1:3" ht="12.75" customHeight="1">
      <c r="A5678" s="4"/>
      <c r="B5678" s="4"/>
      <c r="C5678" s="4"/>
    </row>
    <row r="5679" spans="1:3" ht="12.75" customHeight="1">
      <c r="A5679" s="4"/>
      <c r="B5679" s="4"/>
      <c r="C5679" s="4"/>
    </row>
    <row r="5680" spans="1:3" ht="12.75" customHeight="1">
      <c r="A5680" s="4"/>
      <c r="B5680" s="4"/>
      <c r="C5680" s="4"/>
    </row>
    <row r="5681" spans="1:3" ht="12.75" customHeight="1">
      <c r="A5681" s="4"/>
      <c r="B5681" s="4"/>
      <c r="C5681" s="4"/>
    </row>
    <row r="5682" spans="1:3" ht="12.75" customHeight="1">
      <c r="A5682" s="4"/>
      <c r="B5682" s="4"/>
      <c r="C5682" s="4"/>
    </row>
    <row r="5683" spans="1:3" ht="12.75" customHeight="1">
      <c r="A5683" s="4"/>
      <c r="B5683" s="4"/>
      <c r="C5683" s="4"/>
    </row>
    <row r="5684" spans="1:3" ht="12.75" customHeight="1">
      <c r="A5684" s="4"/>
      <c r="B5684" s="4"/>
      <c r="C5684" s="4"/>
    </row>
    <row r="5685" spans="1:3" ht="12.75" customHeight="1">
      <c r="A5685" s="4"/>
      <c r="B5685" s="4"/>
      <c r="C5685" s="4"/>
    </row>
    <row r="5686" spans="1:3" ht="12.75" customHeight="1">
      <c r="A5686" s="4"/>
      <c r="B5686" s="4"/>
      <c r="C5686" s="4"/>
    </row>
    <row r="5687" spans="1:3" ht="12.75" customHeight="1">
      <c r="A5687" s="4"/>
      <c r="B5687" s="4"/>
      <c r="C5687" s="4"/>
    </row>
    <row r="5688" spans="1:3" ht="12.75" customHeight="1">
      <c r="A5688" s="4"/>
      <c r="B5688" s="4"/>
      <c r="C5688" s="4"/>
    </row>
    <row r="5689" spans="1:3" ht="12.75" customHeight="1">
      <c r="A5689" s="4"/>
      <c r="B5689" s="4"/>
      <c r="C5689" s="4"/>
    </row>
    <row r="5690" spans="1:3" ht="12.75" customHeight="1">
      <c r="A5690" s="4"/>
      <c r="B5690" s="4"/>
      <c r="C5690" s="4"/>
    </row>
    <row r="5691" spans="1:3" ht="12.75" customHeight="1">
      <c r="A5691" s="4"/>
      <c r="B5691" s="4"/>
      <c r="C5691" s="4"/>
    </row>
    <row r="5692" spans="1:3" ht="12.75" customHeight="1">
      <c r="A5692" s="4"/>
      <c r="B5692" s="4"/>
      <c r="C5692" s="4"/>
    </row>
    <row r="5693" spans="1:3" ht="12.75" customHeight="1">
      <c r="A5693" s="4"/>
      <c r="B5693" s="4"/>
      <c r="C5693" s="4"/>
    </row>
    <row r="5694" spans="1:3" ht="12.75" customHeight="1">
      <c r="A5694" s="4"/>
      <c r="B5694" s="4"/>
      <c r="C5694" s="4"/>
    </row>
    <row r="5695" spans="1:3" ht="12.75" customHeight="1">
      <c r="A5695" s="4"/>
      <c r="B5695" s="4"/>
      <c r="C5695" s="4"/>
    </row>
    <row r="5696" spans="1:3" ht="12.75" customHeight="1">
      <c r="A5696" s="4"/>
      <c r="B5696" s="4"/>
      <c r="C5696" s="4"/>
    </row>
    <row r="5697" spans="1:3" ht="12.75" customHeight="1">
      <c r="A5697" s="4"/>
      <c r="B5697" s="4"/>
      <c r="C5697" s="4"/>
    </row>
    <row r="5698" spans="1:3" ht="12.75" customHeight="1">
      <c r="A5698" s="4"/>
      <c r="B5698" s="4"/>
      <c r="C5698" s="4"/>
    </row>
    <row r="5699" spans="1:3" ht="12.75" customHeight="1">
      <c r="A5699" s="4"/>
      <c r="B5699" s="4"/>
      <c r="C5699" s="4"/>
    </row>
    <row r="5700" spans="1:3" ht="12.75" customHeight="1">
      <c r="A5700" s="4"/>
      <c r="B5700" s="4"/>
      <c r="C5700" s="4"/>
    </row>
    <row r="5701" spans="1:3" ht="12.75" customHeight="1">
      <c r="A5701" s="4"/>
      <c r="B5701" s="4"/>
      <c r="C5701" s="4"/>
    </row>
    <row r="5702" spans="1:3" ht="12.75" customHeight="1">
      <c r="A5702" s="4"/>
      <c r="B5702" s="4"/>
      <c r="C5702" s="4"/>
    </row>
    <row r="5703" spans="1:3" ht="12.75" customHeight="1">
      <c r="A5703" s="4"/>
      <c r="B5703" s="4"/>
      <c r="C5703" s="4"/>
    </row>
    <row r="5704" spans="1:3" ht="12.75" customHeight="1">
      <c r="A5704" s="4"/>
      <c r="B5704" s="4"/>
      <c r="C5704" s="4"/>
    </row>
    <row r="5705" spans="1:3" ht="12.75" customHeight="1">
      <c r="A5705" s="4"/>
      <c r="B5705" s="4"/>
      <c r="C5705" s="4"/>
    </row>
    <row r="5706" spans="1:3" ht="12.75" customHeight="1">
      <c r="A5706" s="4"/>
      <c r="B5706" s="4"/>
      <c r="C5706" s="4"/>
    </row>
    <row r="5707" spans="1:3" ht="12.75" customHeight="1">
      <c r="A5707" s="4"/>
      <c r="B5707" s="4"/>
      <c r="C5707" s="4"/>
    </row>
    <row r="5708" spans="1:3" ht="12.75" customHeight="1">
      <c r="A5708" s="4"/>
      <c r="B5708" s="4"/>
      <c r="C5708" s="4"/>
    </row>
    <row r="5709" spans="1:3" ht="12.75" customHeight="1">
      <c r="A5709" s="4"/>
      <c r="B5709" s="4"/>
      <c r="C5709" s="4"/>
    </row>
    <row r="5710" spans="1:3" ht="12.75" customHeight="1">
      <c r="A5710" s="4"/>
      <c r="B5710" s="4"/>
      <c r="C5710" s="4"/>
    </row>
    <row r="5711" spans="1:3" ht="12.75" customHeight="1">
      <c r="A5711" s="4"/>
      <c r="B5711" s="4"/>
      <c r="C5711" s="4"/>
    </row>
    <row r="5712" spans="1:3" ht="12.75" customHeight="1">
      <c r="A5712" s="4"/>
      <c r="B5712" s="4"/>
      <c r="C5712" s="4"/>
    </row>
    <row r="5713" spans="1:3" ht="12.75" customHeight="1">
      <c r="A5713" s="4"/>
      <c r="B5713" s="4"/>
      <c r="C5713" s="4"/>
    </row>
    <row r="5714" spans="1:3" ht="12.75" customHeight="1">
      <c r="A5714" s="4"/>
      <c r="B5714" s="4"/>
      <c r="C5714" s="4"/>
    </row>
    <row r="5715" spans="1:3" ht="12.75" customHeight="1">
      <c r="A5715" s="4"/>
      <c r="B5715" s="4"/>
      <c r="C5715" s="4"/>
    </row>
    <row r="5716" spans="1:3" ht="12.75" customHeight="1">
      <c r="A5716" s="4"/>
      <c r="B5716" s="4"/>
      <c r="C5716" s="4"/>
    </row>
    <row r="5717" spans="1:3" ht="12.75" customHeight="1">
      <c r="A5717" s="4"/>
      <c r="B5717" s="4"/>
      <c r="C5717" s="4"/>
    </row>
    <row r="5718" spans="1:3" ht="12.75" customHeight="1">
      <c r="A5718" s="4"/>
      <c r="B5718" s="4"/>
      <c r="C5718" s="4"/>
    </row>
    <row r="5719" spans="1:3" ht="12.75" customHeight="1">
      <c r="A5719" s="4"/>
      <c r="B5719" s="4"/>
      <c r="C5719" s="4"/>
    </row>
    <row r="5720" spans="1:3" ht="12.75" customHeight="1">
      <c r="A5720" s="4"/>
      <c r="B5720" s="4"/>
      <c r="C5720" s="4"/>
    </row>
    <row r="5721" spans="1:3" ht="12.75" customHeight="1">
      <c r="A5721" s="4"/>
      <c r="B5721" s="4"/>
      <c r="C5721" s="4"/>
    </row>
    <row r="5722" spans="1:3" ht="12.75" customHeight="1">
      <c r="A5722" s="4"/>
      <c r="B5722" s="4"/>
      <c r="C5722" s="4"/>
    </row>
    <row r="5723" spans="1:3" ht="12.75" customHeight="1">
      <c r="A5723" s="4"/>
      <c r="B5723" s="4"/>
      <c r="C5723" s="4"/>
    </row>
    <row r="5724" spans="1:3" ht="12.75" customHeight="1">
      <c r="A5724" s="4"/>
      <c r="B5724" s="4"/>
      <c r="C5724" s="4"/>
    </row>
    <row r="5725" spans="1:3" ht="12.75" customHeight="1">
      <c r="A5725" s="4"/>
      <c r="B5725" s="4"/>
      <c r="C5725" s="4"/>
    </row>
    <row r="5726" spans="1:3" ht="12.75" customHeight="1">
      <c r="A5726" s="4"/>
      <c r="B5726" s="4"/>
      <c r="C5726" s="4"/>
    </row>
    <row r="5727" spans="1:3" ht="12.75" customHeight="1">
      <c r="A5727" s="4"/>
      <c r="B5727" s="4"/>
      <c r="C5727" s="4"/>
    </row>
    <row r="5728" spans="1:3" ht="12.75" customHeight="1">
      <c r="A5728" s="4"/>
      <c r="B5728" s="4"/>
      <c r="C5728" s="4"/>
    </row>
    <row r="5729" spans="1:3" ht="12.75" customHeight="1">
      <c r="A5729" s="4"/>
      <c r="B5729" s="4"/>
      <c r="C5729" s="4"/>
    </row>
    <row r="5730" spans="1:3" ht="12.75" customHeight="1">
      <c r="A5730" s="4"/>
      <c r="B5730" s="4"/>
      <c r="C5730" s="4"/>
    </row>
    <row r="5731" spans="1:3" ht="12.75" customHeight="1">
      <c r="A5731" s="4"/>
      <c r="B5731" s="4"/>
      <c r="C5731" s="4"/>
    </row>
    <row r="5732" spans="1:3" ht="12.75" customHeight="1">
      <c r="A5732" s="4"/>
      <c r="B5732" s="4"/>
      <c r="C5732" s="4"/>
    </row>
    <row r="5733" spans="1:3" ht="12.75" customHeight="1">
      <c r="A5733" s="4"/>
      <c r="B5733" s="4"/>
      <c r="C5733" s="4"/>
    </row>
    <row r="5734" spans="1:3" ht="12.75" customHeight="1">
      <c r="A5734" s="4"/>
      <c r="B5734" s="4"/>
      <c r="C5734" s="4"/>
    </row>
    <row r="5735" spans="1:3" ht="12.75" customHeight="1">
      <c r="A5735" s="4"/>
      <c r="B5735" s="4"/>
      <c r="C5735" s="4"/>
    </row>
    <row r="5736" spans="1:3" ht="12.75" customHeight="1">
      <c r="A5736" s="4"/>
      <c r="B5736" s="4"/>
      <c r="C5736" s="4"/>
    </row>
    <row r="5737" spans="1:3" ht="12.75" customHeight="1">
      <c r="A5737" s="4"/>
      <c r="B5737" s="4"/>
      <c r="C5737" s="4"/>
    </row>
    <row r="5738" spans="1:3" ht="12.75" customHeight="1">
      <c r="A5738" s="4"/>
      <c r="B5738" s="4"/>
      <c r="C5738" s="4"/>
    </row>
    <row r="5739" spans="1:3" ht="12.75" customHeight="1">
      <c r="A5739" s="4"/>
      <c r="B5739" s="4"/>
      <c r="C5739" s="4"/>
    </row>
    <row r="5740" spans="1:3" ht="12.75" customHeight="1">
      <c r="A5740" s="4"/>
      <c r="B5740" s="4"/>
      <c r="C5740" s="4"/>
    </row>
    <row r="5741" spans="1:3" ht="12.75" customHeight="1">
      <c r="A5741" s="4"/>
      <c r="B5741" s="4"/>
      <c r="C5741" s="4"/>
    </row>
    <row r="5742" spans="1:3" ht="12.75" customHeight="1">
      <c r="A5742" s="4"/>
      <c r="B5742" s="4"/>
      <c r="C5742" s="4"/>
    </row>
    <row r="5743" spans="1:3" ht="12.75" customHeight="1">
      <c r="A5743" s="4"/>
      <c r="B5743" s="4"/>
      <c r="C5743" s="4"/>
    </row>
    <row r="5744" spans="1:3" ht="12.75" customHeight="1">
      <c r="A5744" s="4"/>
      <c r="B5744" s="4"/>
      <c r="C5744" s="4"/>
    </row>
    <row r="5745" spans="1:3" ht="12.75" customHeight="1">
      <c r="A5745" s="4"/>
      <c r="B5745" s="4"/>
      <c r="C5745" s="4"/>
    </row>
    <row r="5746" spans="1:3" ht="12.75" customHeight="1">
      <c r="A5746" s="4"/>
      <c r="B5746" s="4"/>
      <c r="C5746" s="4"/>
    </row>
    <row r="5747" spans="1:3" ht="12.75" customHeight="1">
      <c r="A5747" s="4"/>
      <c r="B5747" s="4"/>
      <c r="C5747" s="4"/>
    </row>
    <row r="5748" spans="1:3" ht="12.75" customHeight="1">
      <c r="A5748" s="4"/>
      <c r="B5748" s="4"/>
      <c r="C5748" s="4"/>
    </row>
    <row r="5749" spans="1:3" ht="12.75" customHeight="1">
      <c r="A5749" s="4"/>
      <c r="B5749" s="4"/>
      <c r="C5749" s="4"/>
    </row>
    <row r="5750" spans="1:3" ht="12.75" customHeight="1">
      <c r="A5750" s="4"/>
      <c r="B5750" s="4"/>
      <c r="C5750" s="4"/>
    </row>
    <row r="5751" spans="1:3" ht="12.75" customHeight="1">
      <c r="A5751" s="4"/>
      <c r="B5751" s="4"/>
      <c r="C5751" s="4"/>
    </row>
    <row r="5752" spans="1:3" ht="12.75" customHeight="1">
      <c r="A5752" s="4"/>
      <c r="B5752" s="4"/>
      <c r="C5752" s="4"/>
    </row>
    <row r="5753" spans="1:3" ht="12.75" customHeight="1">
      <c r="A5753" s="4"/>
      <c r="B5753" s="4"/>
      <c r="C5753" s="4"/>
    </row>
    <row r="5754" spans="1:3" ht="12.75" customHeight="1">
      <c r="A5754" s="4"/>
      <c r="B5754" s="4"/>
      <c r="C5754" s="4"/>
    </row>
    <row r="5755" spans="1:3" ht="12.75" customHeight="1">
      <c r="A5755" s="4"/>
      <c r="B5755" s="4"/>
      <c r="C5755" s="4"/>
    </row>
    <row r="5756" spans="1:3" ht="12.75" customHeight="1">
      <c r="A5756" s="4"/>
      <c r="B5756" s="4"/>
      <c r="C5756" s="4"/>
    </row>
    <row r="5757" spans="1:3" ht="12.75" customHeight="1">
      <c r="A5757" s="4"/>
      <c r="B5757" s="4"/>
      <c r="C5757" s="4"/>
    </row>
    <row r="5758" spans="1:3" ht="12.75" customHeight="1">
      <c r="A5758" s="4"/>
      <c r="B5758" s="4"/>
      <c r="C5758" s="4"/>
    </row>
    <row r="5759" spans="1:3" ht="12.75" customHeight="1">
      <c r="A5759" s="4"/>
      <c r="B5759" s="4"/>
      <c r="C5759" s="4"/>
    </row>
    <row r="5760" spans="1:3" ht="12.75" customHeight="1">
      <c r="A5760" s="4"/>
      <c r="B5760" s="4"/>
      <c r="C5760" s="4"/>
    </row>
    <row r="5761" spans="1:3" ht="12.75" customHeight="1">
      <c r="A5761" s="4"/>
      <c r="B5761" s="4"/>
      <c r="C5761" s="4"/>
    </row>
    <row r="5762" spans="1:3" ht="12.75" customHeight="1">
      <c r="A5762" s="4"/>
      <c r="B5762" s="4"/>
      <c r="C5762" s="4"/>
    </row>
    <row r="5763" spans="1:3" ht="12.75" customHeight="1">
      <c r="A5763" s="4"/>
      <c r="B5763" s="4"/>
      <c r="C5763" s="4"/>
    </row>
    <row r="5764" spans="1:3" ht="12.75" customHeight="1">
      <c r="A5764" s="4"/>
      <c r="B5764" s="4"/>
      <c r="C5764" s="4"/>
    </row>
    <row r="5765" spans="1:3" ht="12.75" customHeight="1">
      <c r="A5765" s="4"/>
      <c r="B5765" s="4"/>
      <c r="C5765" s="4"/>
    </row>
    <row r="5766" spans="1:3" ht="12.75" customHeight="1">
      <c r="A5766" s="4"/>
      <c r="B5766" s="4"/>
      <c r="C5766" s="4"/>
    </row>
    <row r="5767" spans="1:3" ht="12.75" customHeight="1">
      <c r="A5767" s="4"/>
      <c r="B5767" s="4"/>
      <c r="C5767" s="4"/>
    </row>
    <row r="5768" spans="1:3" ht="12.75" customHeight="1">
      <c r="A5768" s="4"/>
      <c r="B5768" s="4"/>
      <c r="C5768" s="4"/>
    </row>
    <row r="5769" spans="1:3" ht="12.75" customHeight="1">
      <c r="A5769" s="4"/>
      <c r="B5769" s="4"/>
      <c r="C5769" s="4"/>
    </row>
    <row r="5770" spans="1:3" ht="12.75" customHeight="1">
      <c r="A5770" s="4"/>
      <c r="B5770" s="4"/>
      <c r="C5770" s="4"/>
    </row>
    <row r="5771" spans="1:3" ht="12.75" customHeight="1">
      <c r="A5771" s="4"/>
      <c r="B5771" s="4"/>
      <c r="C5771" s="4"/>
    </row>
    <row r="5772" spans="1:3" ht="12.75" customHeight="1">
      <c r="A5772" s="4"/>
      <c r="B5772" s="4"/>
      <c r="C5772" s="4"/>
    </row>
    <row r="5773" spans="1:3" ht="12.75" customHeight="1">
      <c r="A5773" s="4"/>
      <c r="B5773" s="4"/>
      <c r="C5773" s="4"/>
    </row>
    <row r="5774" spans="1:3" ht="12.75" customHeight="1">
      <c r="A5774" s="4"/>
      <c r="B5774" s="4"/>
      <c r="C5774" s="4"/>
    </row>
    <row r="5775" spans="1:3" ht="12.75" customHeight="1">
      <c r="A5775" s="4"/>
      <c r="B5775" s="4"/>
      <c r="C5775" s="4"/>
    </row>
    <row r="5776" spans="1:3" ht="12.75" customHeight="1">
      <c r="A5776" s="4"/>
      <c r="B5776" s="4"/>
      <c r="C5776" s="4"/>
    </row>
    <row r="5777" spans="1:3" ht="12.75" customHeight="1">
      <c r="A5777" s="4"/>
      <c r="B5777" s="4"/>
      <c r="C5777" s="4"/>
    </row>
    <row r="5778" spans="1:3" ht="12.75" customHeight="1">
      <c r="A5778" s="4"/>
      <c r="B5778" s="4"/>
      <c r="C5778" s="4"/>
    </row>
    <row r="5779" spans="1:3" ht="12.75" customHeight="1">
      <c r="A5779" s="4"/>
      <c r="B5779" s="4"/>
      <c r="C5779" s="4"/>
    </row>
    <row r="5780" spans="1:3" ht="12.75" customHeight="1">
      <c r="A5780" s="4"/>
      <c r="B5780" s="4"/>
      <c r="C5780" s="4"/>
    </row>
    <row r="5781" spans="1:3" ht="12.75" customHeight="1">
      <c r="A5781" s="4"/>
      <c r="B5781" s="4"/>
      <c r="C5781" s="4"/>
    </row>
    <row r="5782" spans="1:3" ht="12.75" customHeight="1">
      <c r="A5782" s="4"/>
      <c r="B5782" s="4"/>
      <c r="C5782" s="4"/>
    </row>
    <row r="5783" spans="1:3" ht="12.75" customHeight="1">
      <c r="A5783" s="4"/>
      <c r="B5783" s="4"/>
      <c r="C5783" s="4"/>
    </row>
    <row r="5784" spans="1:3" ht="12.75" customHeight="1">
      <c r="A5784" s="4"/>
      <c r="B5784" s="4"/>
      <c r="C5784" s="4"/>
    </row>
    <row r="5785" spans="1:3" ht="12.75" customHeight="1">
      <c r="A5785" s="4"/>
      <c r="B5785" s="4"/>
      <c r="C5785" s="4"/>
    </row>
    <row r="5786" spans="1:3" ht="12.75" customHeight="1">
      <c r="A5786" s="4"/>
      <c r="B5786" s="4"/>
      <c r="C5786" s="4"/>
    </row>
    <row r="5787" spans="1:3" ht="12.75" customHeight="1">
      <c r="A5787" s="4"/>
      <c r="B5787" s="4"/>
      <c r="C5787" s="4"/>
    </row>
    <row r="5788" spans="1:3" ht="12.75" customHeight="1">
      <c r="A5788" s="4"/>
      <c r="B5788" s="4"/>
      <c r="C5788" s="4"/>
    </row>
    <row r="5789" spans="1:3" ht="12.75" customHeight="1">
      <c r="A5789" s="4"/>
      <c r="B5789" s="4"/>
      <c r="C5789" s="4"/>
    </row>
    <row r="5790" spans="1:3" ht="12.75" customHeight="1">
      <c r="A5790" s="4"/>
      <c r="B5790" s="4"/>
      <c r="C5790" s="4"/>
    </row>
    <row r="5791" spans="1:3" ht="12.75" customHeight="1">
      <c r="A5791" s="4"/>
      <c r="B5791" s="4"/>
      <c r="C5791" s="4"/>
    </row>
    <row r="5792" spans="1:3" ht="12.75" customHeight="1">
      <c r="A5792" s="4"/>
      <c r="B5792" s="4"/>
      <c r="C5792" s="4"/>
    </row>
    <row r="5793" spans="1:3" ht="12.75" customHeight="1">
      <c r="A5793" s="4"/>
      <c r="B5793" s="4"/>
      <c r="C5793" s="4"/>
    </row>
    <row r="5794" spans="1:3" ht="12.75" customHeight="1">
      <c r="A5794" s="4"/>
      <c r="B5794" s="4"/>
      <c r="C5794" s="4"/>
    </row>
    <row r="5795" spans="1:3" ht="12.75" customHeight="1">
      <c r="A5795" s="4"/>
      <c r="B5795" s="4"/>
      <c r="C5795" s="4"/>
    </row>
    <row r="5796" spans="1:3" ht="12.75" customHeight="1">
      <c r="A5796" s="4"/>
      <c r="B5796" s="4"/>
      <c r="C5796" s="4"/>
    </row>
    <row r="5797" spans="1:3" ht="12.75" customHeight="1">
      <c r="A5797" s="4"/>
      <c r="B5797" s="4"/>
      <c r="C5797" s="4"/>
    </row>
    <row r="5798" spans="1:3" ht="12.75" customHeight="1">
      <c r="A5798" s="4"/>
      <c r="B5798" s="4"/>
      <c r="C5798" s="4"/>
    </row>
    <row r="5799" spans="1:3" ht="12.75" customHeight="1">
      <c r="A5799" s="4"/>
      <c r="B5799" s="4"/>
      <c r="C5799" s="4"/>
    </row>
    <row r="5800" spans="1:3" ht="12.75" customHeight="1">
      <c r="A5800" s="4"/>
      <c r="B5800" s="4"/>
      <c r="C5800" s="4"/>
    </row>
    <row r="5801" spans="1:3" ht="12.75" customHeight="1">
      <c r="A5801" s="4"/>
      <c r="B5801" s="4"/>
      <c r="C5801" s="4"/>
    </row>
    <row r="5802" spans="1:3" ht="12.75" customHeight="1">
      <c r="A5802" s="4"/>
      <c r="B5802" s="4"/>
      <c r="C5802" s="4"/>
    </row>
    <row r="5803" spans="1:3" ht="12.75" customHeight="1">
      <c r="A5803" s="4"/>
      <c r="B5803" s="4"/>
      <c r="C5803" s="4"/>
    </row>
    <row r="5804" spans="1:3" ht="12.75" customHeight="1">
      <c r="A5804" s="4"/>
      <c r="B5804" s="4"/>
      <c r="C5804" s="4"/>
    </row>
    <row r="5805" spans="1:3" ht="12.75" customHeight="1">
      <c r="A5805" s="4"/>
      <c r="B5805" s="4"/>
      <c r="C5805" s="4"/>
    </row>
    <row r="5806" spans="1:3" ht="12.75" customHeight="1">
      <c r="A5806" s="4"/>
      <c r="B5806" s="4"/>
      <c r="C5806" s="4"/>
    </row>
    <row r="5807" spans="1:3" ht="12.75" customHeight="1">
      <c r="A5807" s="4"/>
      <c r="B5807" s="4"/>
      <c r="C5807" s="4"/>
    </row>
    <row r="5808" spans="1:3" ht="12.75" customHeight="1">
      <c r="A5808" s="4"/>
      <c r="B5808" s="4"/>
      <c r="C5808" s="4"/>
    </row>
    <row r="5809" spans="1:3" ht="12.75" customHeight="1">
      <c r="A5809" s="4"/>
      <c r="B5809" s="4"/>
      <c r="C5809" s="4"/>
    </row>
    <row r="5810" spans="1:3" ht="12.75" customHeight="1">
      <c r="A5810" s="4"/>
      <c r="B5810" s="4"/>
      <c r="C5810" s="4"/>
    </row>
    <row r="5811" spans="1:3" ht="12.75" customHeight="1">
      <c r="A5811" s="4"/>
      <c r="B5811" s="4"/>
      <c r="C5811" s="4"/>
    </row>
    <row r="5812" spans="1:3" ht="12.75" customHeight="1">
      <c r="A5812" s="4"/>
      <c r="B5812" s="4"/>
      <c r="C5812" s="4"/>
    </row>
    <row r="5813" spans="1:3" ht="12.75" customHeight="1">
      <c r="A5813" s="4"/>
      <c r="B5813" s="4"/>
      <c r="C5813" s="4"/>
    </row>
    <row r="5814" spans="1:3" ht="12.75" customHeight="1">
      <c r="A5814" s="4"/>
      <c r="B5814" s="4"/>
      <c r="C5814" s="4"/>
    </row>
    <row r="5815" spans="1:3" ht="12.75" customHeight="1">
      <c r="A5815" s="4"/>
      <c r="B5815" s="4"/>
      <c r="C5815" s="4"/>
    </row>
    <row r="5816" spans="1:3" ht="12.75" customHeight="1">
      <c r="A5816" s="4"/>
      <c r="B5816" s="4"/>
      <c r="C5816" s="4"/>
    </row>
    <row r="5817" spans="1:3" ht="12.75" customHeight="1">
      <c r="A5817" s="4"/>
      <c r="B5817" s="4"/>
      <c r="C5817" s="4"/>
    </row>
    <row r="5818" spans="1:3" ht="12.75" customHeight="1">
      <c r="A5818" s="4"/>
      <c r="B5818" s="4"/>
      <c r="C5818" s="4"/>
    </row>
    <row r="5819" spans="1:3" ht="12.75" customHeight="1">
      <c r="A5819" s="4"/>
      <c r="B5819" s="4"/>
      <c r="C5819" s="4"/>
    </row>
    <row r="5820" spans="1:3" ht="12.75" customHeight="1">
      <c r="A5820" s="4"/>
      <c r="B5820" s="4"/>
      <c r="C5820" s="4"/>
    </row>
    <row r="5821" spans="1:3" ht="12.75" customHeight="1">
      <c r="A5821" s="4"/>
      <c r="B5821" s="4"/>
      <c r="C5821" s="4"/>
    </row>
    <row r="5822" spans="1:3" ht="12.75" customHeight="1">
      <c r="A5822" s="4"/>
      <c r="B5822" s="4"/>
      <c r="C5822" s="4"/>
    </row>
    <row r="5823" spans="1:3" ht="12.75" customHeight="1">
      <c r="A5823" s="4"/>
      <c r="B5823" s="4"/>
      <c r="C5823" s="4"/>
    </row>
    <row r="5824" spans="1:3" ht="12.75" customHeight="1">
      <c r="A5824" s="4"/>
      <c r="B5824" s="4"/>
      <c r="C5824" s="4"/>
    </row>
    <row r="5825" spans="1:3" ht="12.75" customHeight="1">
      <c r="A5825" s="4"/>
      <c r="B5825" s="4"/>
      <c r="C5825" s="4"/>
    </row>
    <row r="5826" spans="1:3" ht="12.75" customHeight="1">
      <c r="A5826" s="4"/>
      <c r="B5826" s="4"/>
      <c r="C5826" s="4"/>
    </row>
    <row r="5827" spans="1:3" ht="12.75" customHeight="1">
      <c r="A5827" s="4"/>
      <c r="B5827" s="4"/>
      <c r="C5827" s="4"/>
    </row>
    <row r="5828" spans="1:3" ht="12.75" customHeight="1">
      <c r="A5828" s="4"/>
      <c r="B5828" s="4"/>
      <c r="C5828" s="4"/>
    </row>
    <row r="5829" spans="1:3" ht="12.75" customHeight="1">
      <c r="A5829" s="4"/>
      <c r="B5829" s="4"/>
      <c r="C5829" s="4"/>
    </row>
    <row r="5830" spans="1:3" ht="12.75" customHeight="1">
      <c r="A5830" s="4"/>
      <c r="B5830" s="4"/>
      <c r="C5830" s="4"/>
    </row>
    <row r="5831" spans="1:3" ht="12.75" customHeight="1">
      <c r="A5831" s="4"/>
      <c r="B5831" s="4"/>
      <c r="C5831" s="4"/>
    </row>
    <row r="5832" spans="1:3" ht="12.75" customHeight="1">
      <c r="A5832" s="4"/>
      <c r="B5832" s="4"/>
      <c r="C5832" s="4"/>
    </row>
    <row r="5833" spans="1:3" ht="12.75" customHeight="1">
      <c r="A5833" s="4"/>
      <c r="B5833" s="4"/>
      <c r="C5833" s="4"/>
    </row>
    <row r="5834" spans="1:3" ht="12.75" customHeight="1">
      <c r="A5834" s="4"/>
      <c r="B5834" s="4"/>
      <c r="C5834" s="4"/>
    </row>
    <row r="5835" spans="1:3" ht="12.75" customHeight="1">
      <c r="A5835" s="4"/>
      <c r="B5835" s="4"/>
      <c r="C5835" s="4"/>
    </row>
    <row r="5836" spans="1:3" ht="12.75" customHeight="1">
      <c r="A5836" s="4"/>
      <c r="B5836" s="4"/>
      <c r="C5836" s="4"/>
    </row>
    <row r="5837" spans="1:3" ht="12.75" customHeight="1">
      <c r="A5837" s="4"/>
      <c r="B5837" s="4"/>
      <c r="C5837" s="4"/>
    </row>
    <row r="5838" spans="1:3" ht="12.75" customHeight="1">
      <c r="A5838" s="4"/>
      <c r="B5838" s="4"/>
      <c r="C5838" s="4"/>
    </row>
    <row r="5839" spans="1:3" ht="12.75" customHeight="1">
      <c r="A5839" s="4"/>
      <c r="B5839" s="4"/>
      <c r="C5839" s="4"/>
    </row>
    <row r="5840" spans="1:3" ht="12.75" customHeight="1">
      <c r="A5840" s="4"/>
      <c r="B5840" s="4"/>
      <c r="C5840" s="4"/>
    </row>
    <row r="5841" spans="1:3" ht="12.75" customHeight="1">
      <c r="A5841" s="4"/>
      <c r="B5841" s="4"/>
      <c r="C5841" s="4"/>
    </row>
    <row r="5842" spans="1:3" ht="12.75" customHeight="1">
      <c r="A5842" s="4"/>
      <c r="B5842" s="4"/>
      <c r="C5842" s="4"/>
    </row>
    <row r="5843" spans="1:3" ht="12.75" customHeight="1">
      <c r="A5843" s="4"/>
      <c r="B5843" s="4"/>
      <c r="C5843" s="4"/>
    </row>
    <row r="5844" spans="1:3" ht="12.75" customHeight="1">
      <c r="A5844" s="4"/>
      <c r="B5844" s="4"/>
      <c r="C5844" s="4"/>
    </row>
    <row r="5845" spans="1:3" ht="12.75" customHeight="1">
      <c r="A5845" s="4"/>
      <c r="B5845" s="4"/>
      <c r="C5845" s="4"/>
    </row>
    <row r="5846" spans="1:3" ht="12.75" customHeight="1">
      <c r="A5846" s="4"/>
      <c r="B5846" s="4"/>
      <c r="C5846" s="4"/>
    </row>
    <row r="5847" spans="1:3" ht="12.75" customHeight="1">
      <c r="A5847" s="4"/>
      <c r="B5847" s="4"/>
      <c r="C5847" s="4"/>
    </row>
    <row r="5848" spans="1:3" ht="12.75" customHeight="1">
      <c r="A5848" s="4"/>
      <c r="B5848" s="4"/>
      <c r="C5848" s="4"/>
    </row>
    <row r="5849" spans="1:3" ht="12.75" customHeight="1">
      <c r="A5849" s="4"/>
      <c r="B5849" s="4"/>
      <c r="C5849" s="4"/>
    </row>
    <row r="5850" spans="1:3" ht="12.75" customHeight="1">
      <c r="A5850" s="4"/>
      <c r="B5850" s="4"/>
      <c r="C5850" s="4"/>
    </row>
    <row r="5851" spans="1:3" ht="12.75" customHeight="1">
      <c r="A5851" s="4"/>
      <c r="B5851" s="4"/>
      <c r="C5851" s="4"/>
    </row>
    <row r="5852" spans="1:3" ht="12.75" customHeight="1">
      <c r="A5852" s="4"/>
      <c r="B5852" s="4"/>
      <c r="C5852" s="4"/>
    </row>
    <row r="5853" spans="1:3" ht="12.75" customHeight="1">
      <c r="A5853" s="4"/>
      <c r="B5853" s="4"/>
      <c r="C5853" s="4"/>
    </row>
    <row r="5854" spans="1:3" ht="12.75" customHeight="1">
      <c r="A5854" s="4"/>
      <c r="B5854" s="4"/>
      <c r="C5854" s="4"/>
    </row>
    <row r="5855" spans="1:3" ht="12.75" customHeight="1">
      <c r="A5855" s="4"/>
      <c r="B5855" s="4"/>
      <c r="C5855" s="4"/>
    </row>
    <row r="5856" spans="1:3" ht="12.75" customHeight="1">
      <c r="A5856" s="4"/>
      <c r="B5856" s="4"/>
      <c r="C5856" s="4"/>
    </row>
    <row r="5857" spans="1:3" ht="12.75" customHeight="1">
      <c r="A5857" s="4"/>
      <c r="B5857" s="4"/>
      <c r="C5857" s="4"/>
    </row>
    <row r="5858" spans="1:3" ht="12.75" customHeight="1">
      <c r="A5858" s="4"/>
      <c r="B5858" s="4"/>
      <c r="C5858" s="4"/>
    </row>
    <row r="5859" spans="1:3" ht="12.75" customHeight="1">
      <c r="A5859" s="4"/>
      <c r="B5859" s="4"/>
      <c r="C5859" s="4"/>
    </row>
    <row r="5860" spans="1:3" ht="12.75" customHeight="1">
      <c r="A5860" s="4"/>
      <c r="B5860" s="4"/>
      <c r="C5860" s="4"/>
    </row>
    <row r="5861" spans="1:3" ht="12.75" customHeight="1">
      <c r="A5861" s="4"/>
      <c r="B5861" s="4"/>
      <c r="C5861" s="4"/>
    </row>
    <row r="5862" spans="1:3" ht="12.75" customHeight="1">
      <c r="A5862" s="4"/>
      <c r="B5862" s="4"/>
      <c r="C5862" s="4"/>
    </row>
    <row r="5863" spans="1:3" ht="12.75" customHeight="1">
      <c r="A5863" s="4"/>
      <c r="B5863" s="4"/>
      <c r="C5863" s="4"/>
    </row>
    <row r="5864" spans="1:3" ht="12.75" customHeight="1">
      <c r="A5864" s="4"/>
      <c r="B5864" s="4"/>
      <c r="C5864" s="4"/>
    </row>
    <row r="5865" spans="1:3" ht="12.75" customHeight="1">
      <c r="A5865" s="4"/>
      <c r="B5865" s="4"/>
      <c r="C5865" s="4"/>
    </row>
    <row r="5866" spans="1:3" ht="12.75" customHeight="1">
      <c r="A5866" s="4"/>
      <c r="B5866" s="4"/>
      <c r="C5866" s="4"/>
    </row>
    <row r="5867" spans="1:3" ht="12.75" customHeight="1">
      <c r="A5867" s="4"/>
      <c r="B5867" s="4"/>
      <c r="C5867" s="4"/>
    </row>
    <row r="5868" spans="1:3" ht="12.75" customHeight="1">
      <c r="A5868" s="4"/>
      <c r="B5868" s="4"/>
      <c r="C5868" s="4"/>
    </row>
    <row r="5869" spans="1:3" ht="12.75" customHeight="1">
      <c r="A5869" s="4"/>
      <c r="B5869" s="4"/>
      <c r="C5869" s="4"/>
    </row>
    <row r="5870" spans="1:3" ht="12.75" customHeight="1">
      <c r="A5870" s="4"/>
      <c r="B5870" s="4"/>
      <c r="C5870" s="4"/>
    </row>
    <row r="5871" spans="1:3" ht="12.75" customHeight="1">
      <c r="A5871" s="4"/>
      <c r="B5871" s="4"/>
      <c r="C5871" s="4"/>
    </row>
    <row r="5872" spans="1:3" ht="12.75" customHeight="1">
      <c r="A5872" s="4"/>
      <c r="B5872" s="4"/>
      <c r="C5872" s="4"/>
    </row>
    <row r="5873" spans="1:3" ht="12.75" customHeight="1">
      <c r="A5873" s="4"/>
      <c r="B5873" s="4"/>
      <c r="C5873" s="4"/>
    </row>
    <row r="5874" spans="1:3" ht="12.75" customHeight="1">
      <c r="A5874" s="4"/>
      <c r="B5874" s="4"/>
      <c r="C5874" s="4"/>
    </row>
    <row r="5875" spans="1:3" ht="12.75" customHeight="1">
      <c r="A5875" s="4"/>
      <c r="B5875" s="4"/>
      <c r="C5875" s="4"/>
    </row>
    <row r="5876" spans="1:3" ht="12.75" customHeight="1">
      <c r="A5876" s="4"/>
      <c r="B5876" s="4"/>
      <c r="C5876" s="4"/>
    </row>
    <row r="5877" spans="1:3" ht="12.75" customHeight="1">
      <c r="A5877" s="4"/>
      <c r="B5877" s="4"/>
      <c r="C5877" s="4"/>
    </row>
    <row r="5878" spans="1:3" ht="12.75" customHeight="1">
      <c r="A5878" s="4"/>
      <c r="B5878" s="4"/>
      <c r="C5878" s="4"/>
    </row>
    <row r="5879" spans="1:3" ht="12.75" customHeight="1">
      <c r="A5879" s="4"/>
      <c r="B5879" s="4"/>
      <c r="C5879" s="4"/>
    </row>
    <row r="5880" spans="1:3" ht="12.75" customHeight="1">
      <c r="A5880" s="4"/>
      <c r="B5880" s="4"/>
      <c r="C5880" s="4"/>
    </row>
    <row r="5881" spans="1:3" ht="12.75" customHeight="1">
      <c r="A5881" s="4"/>
      <c r="B5881" s="4"/>
      <c r="C5881" s="4"/>
    </row>
    <row r="5882" spans="1:3" ht="12.75" customHeight="1">
      <c r="A5882" s="4"/>
      <c r="B5882" s="4"/>
      <c r="C5882" s="4"/>
    </row>
    <row r="5883" spans="1:3" ht="12.75" customHeight="1">
      <c r="A5883" s="4"/>
      <c r="B5883" s="4"/>
      <c r="C5883" s="4"/>
    </row>
    <row r="5884" spans="1:3" ht="12.75" customHeight="1">
      <c r="A5884" s="4"/>
      <c r="B5884" s="4"/>
      <c r="C5884" s="4"/>
    </row>
    <row r="5885" spans="1:3" ht="12.75" customHeight="1">
      <c r="A5885" s="4"/>
      <c r="B5885" s="4"/>
      <c r="C5885" s="4"/>
    </row>
    <row r="5886" spans="1:3" ht="12.75" customHeight="1">
      <c r="A5886" s="4"/>
      <c r="B5886" s="4"/>
      <c r="C5886" s="4"/>
    </row>
    <row r="5887" spans="1:3" ht="12.75" customHeight="1">
      <c r="A5887" s="4"/>
      <c r="B5887" s="4"/>
      <c r="C5887" s="4"/>
    </row>
    <row r="5888" spans="1:3" ht="12.75" customHeight="1">
      <c r="A5888" s="4"/>
      <c r="B5888" s="4"/>
      <c r="C5888" s="4"/>
    </row>
    <row r="5889" spans="1:3" ht="12.75" customHeight="1">
      <c r="A5889" s="4"/>
      <c r="B5889" s="4"/>
      <c r="C5889" s="4"/>
    </row>
    <row r="5890" spans="1:3" ht="12.75" customHeight="1">
      <c r="A5890" s="4"/>
      <c r="B5890" s="4"/>
      <c r="C5890" s="4"/>
    </row>
    <row r="5891" spans="1:3" ht="12.75" customHeight="1">
      <c r="A5891" s="4"/>
      <c r="B5891" s="4"/>
      <c r="C5891" s="4"/>
    </row>
    <row r="5892" spans="1:3" ht="12.75" customHeight="1">
      <c r="A5892" s="4"/>
      <c r="B5892" s="4"/>
      <c r="C5892" s="4"/>
    </row>
    <row r="5893" spans="1:3" ht="12.75" customHeight="1">
      <c r="A5893" s="4"/>
      <c r="B5893" s="4"/>
      <c r="C5893" s="4"/>
    </row>
    <row r="5894" spans="1:3" ht="12.75" customHeight="1">
      <c r="A5894" s="4"/>
      <c r="B5894" s="4"/>
      <c r="C5894" s="4"/>
    </row>
    <row r="5895" spans="1:3" ht="12.75" customHeight="1">
      <c r="A5895" s="4"/>
      <c r="B5895" s="4"/>
      <c r="C5895" s="4"/>
    </row>
    <row r="5896" spans="1:3" ht="12.75" customHeight="1">
      <c r="A5896" s="4"/>
      <c r="B5896" s="4"/>
      <c r="C5896" s="4"/>
    </row>
    <row r="5897" spans="1:3" ht="12.75" customHeight="1">
      <c r="A5897" s="4"/>
      <c r="B5897" s="4"/>
      <c r="C5897" s="4"/>
    </row>
    <row r="5898" spans="1:3" ht="12.75" customHeight="1">
      <c r="A5898" s="4"/>
      <c r="B5898" s="4"/>
      <c r="C5898" s="4"/>
    </row>
    <row r="5899" spans="1:3" ht="12.75" customHeight="1">
      <c r="A5899" s="4"/>
      <c r="B5899" s="4"/>
      <c r="C5899" s="4"/>
    </row>
    <row r="5900" spans="1:3" ht="12.75" customHeight="1">
      <c r="A5900" s="4"/>
      <c r="B5900" s="4"/>
      <c r="C5900" s="4"/>
    </row>
    <row r="5901" spans="1:3" ht="12.75" customHeight="1">
      <c r="A5901" s="4"/>
      <c r="B5901" s="4"/>
      <c r="C5901" s="4"/>
    </row>
    <row r="5902" spans="1:3" ht="12.75" customHeight="1">
      <c r="A5902" s="4"/>
      <c r="B5902" s="4"/>
      <c r="C5902" s="4"/>
    </row>
    <row r="5903" spans="1:3" ht="12.75" customHeight="1">
      <c r="A5903" s="4"/>
      <c r="B5903" s="4"/>
      <c r="C5903" s="4"/>
    </row>
    <row r="5904" spans="1:3" ht="12.75" customHeight="1">
      <c r="A5904" s="4"/>
      <c r="B5904" s="4"/>
      <c r="C5904" s="4"/>
    </row>
    <row r="5905" spans="1:3" ht="12.75" customHeight="1">
      <c r="A5905" s="4"/>
      <c r="B5905" s="4"/>
      <c r="C5905" s="4"/>
    </row>
    <row r="5906" spans="1:3" ht="12.75" customHeight="1">
      <c r="A5906" s="4"/>
      <c r="B5906" s="4"/>
      <c r="C5906" s="4"/>
    </row>
    <row r="5907" spans="1:3" ht="12.75" customHeight="1">
      <c r="A5907" s="4"/>
      <c r="B5907" s="4"/>
      <c r="C5907" s="4"/>
    </row>
    <row r="5908" spans="1:3" ht="12.75" customHeight="1">
      <c r="A5908" s="4"/>
      <c r="B5908" s="4"/>
      <c r="C5908" s="4"/>
    </row>
    <row r="5909" spans="1:3" ht="12.75" customHeight="1">
      <c r="A5909" s="4"/>
      <c r="B5909" s="4"/>
      <c r="C5909" s="4"/>
    </row>
    <row r="5910" spans="1:3" ht="12.75" customHeight="1">
      <c r="A5910" s="4"/>
      <c r="B5910" s="4"/>
      <c r="C5910" s="4"/>
    </row>
    <row r="5911" spans="1:3" ht="12.75" customHeight="1">
      <c r="A5911" s="4"/>
      <c r="B5911" s="4"/>
      <c r="C5911" s="4"/>
    </row>
    <row r="5912" spans="1:3" ht="12.75" customHeight="1">
      <c r="A5912" s="4"/>
      <c r="B5912" s="4"/>
      <c r="C5912" s="4"/>
    </row>
    <row r="5913" spans="1:3" ht="12.75" customHeight="1">
      <c r="A5913" s="4"/>
      <c r="B5913" s="4"/>
      <c r="C5913" s="4"/>
    </row>
    <row r="5914" spans="1:3" ht="12.75" customHeight="1">
      <c r="A5914" s="4"/>
      <c r="B5914" s="4"/>
      <c r="C5914" s="4"/>
    </row>
    <row r="5915" spans="1:3" ht="12.75" customHeight="1">
      <c r="A5915" s="4"/>
      <c r="B5915" s="4"/>
      <c r="C5915" s="4"/>
    </row>
    <row r="5916" spans="1:3" ht="12.75" customHeight="1">
      <c r="A5916" s="4"/>
      <c r="B5916" s="4"/>
      <c r="C5916" s="4"/>
    </row>
    <row r="5917" spans="1:3" ht="12.75" customHeight="1">
      <c r="A5917" s="4"/>
      <c r="B5917" s="4"/>
      <c r="C5917" s="4"/>
    </row>
    <row r="5918" spans="1:3" ht="12.75" customHeight="1">
      <c r="A5918" s="4"/>
      <c r="B5918" s="4"/>
      <c r="C5918" s="4"/>
    </row>
    <row r="5919" spans="1:3" ht="12.75" customHeight="1">
      <c r="A5919" s="4"/>
      <c r="B5919" s="4"/>
      <c r="C5919" s="4"/>
    </row>
    <row r="5920" spans="1:3" ht="12.75" customHeight="1">
      <c r="A5920" s="4"/>
      <c r="B5920" s="4"/>
      <c r="C5920" s="4"/>
    </row>
    <row r="5921" spans="1:3" ht="12.75" customHeight="1">
      <c r="A5921" s="4"/>
      <c r="B5921" s="4"/>
      <c r="C5921" s="4"/>
    </row>
    <row r="5922" spans="1:3" ht="12.75" customHeight="1">
      <c r="A5922" s="4"/>
      <c r="B5922" s="4"/>
      <c r="C5922" s="4"/>
    </row>
    <row r="5923" spans="1:3" ht="12.75" customHeight="1">
      <c r="A5923" s="4"/>
      <c r="B5923" s="4"/>
      <c r="C5923" s="4"/>
    </row>
    <row r="5924" spans="1:3" ht="12.75" customHeight="1">
      <c r="A5924" s="4"/>
      <c r="B5924" s="4"/>
      <c r="C5924" s="4"/>
    </row>
    <row r="5925" spans="1:3" ht="12.75" customHeight="1">
      <c r="A5925" s="4"/>
      <c r="B5925" s="4"/>
      <c r="C5925" s="4"/>
    </row>
    <row r="5926" spans="1:3" ht="12.75" customHeight="1">
      <c r="A5926" s="4"/>
      <c r="B5926" s="4"/>
      <c r="C5926" s="4"/>
    </row>
    <row r="5927" spans="1:3" ht="12.75" customHeight="1">
      <c r="A5927" s="4"/>
      <c r="B5927" s="4"/>
      <c r="C5927" s="4"/>
    </row>
    <row r="5928" spans="1:3" ht="12.75" customHeight="1">
      <c r="A5928" s="4"/>
      <c r="B5928" s="4"/>
      <c r="C5928" s="4"/>
    </row>
    <row r="5929" spans="1:3" ht="12.75" customHeight="1">
      <c r="A5929" s="4"/>
      <c r="B5929" s="4"/>
      <c r="C5929" s="4"/>
    </row>
    <row r="5930" spans="1:3" ht="12.75" customHeight="1">
      <c r="A5930" s="4"/>
      <c r="B5930" s="4"/>
      <c r="C5930" s="4"/>
    </row>
    <row r="5931" spans="1:3" ht="12.75" customHeight="1">
      <c r="A5931" s="4"/>
      <c r="B5931" s="4"/>
      <c r="C5931" s="4"/>
    </row>
    <row r="5932" spans="1:3" ht="12.75" customHeight="1">
      <c r="A5932" s="4"/>
      <c r="B5932" s="4"/>
      <c r="C5932" s="4"/>
    </row>
    <row r="5933" spans="1:3" ht="12.75" customHeight="1">
      <c r="A5933" s="4"/>
      <c r="B5933" s="4"/>
      <c r="C5933" s="4"/>
    </row>
    <row r="5934" spans="1:3" ht="12.75" customHeight="1">
      <c r="A5934" s="4"/>
      <c r="B5934" s="4"/>
      <c r="C5934" s="4"/>
    </row>
    <row r="5935" spans="1:3" ht="12.75" customHeight="1">
      <c r="A5935" s="4"/>
      <c r="B5935" s="4"/>
      <c r="C5935" s="4"/>
    </row>
    <row r="5936" spans="1:3" ht="12.75" customHeight="1">
      <c r="A5936" s="4"/>
      <c r="B5936" s="4"/>
      <c r="C5936" s="4"/>
    </row>
    <row r="5937" spans="1:3" ht="12.75" customHeight="1">
      <c r="A5937" s="4"/>
      <c r="B5937" s="4"/>
      <c r="C5937" s="4"/>
    </row>
    <row r="5938" spans="1:3" ht="12.75" customHeight="1">
      <c r="A5938" s="4"/>
      <c r="B5938" s="4"/>
      <c r="C5938" s="4"/>
    </row>
    <row r="5939" spans="1:3" ht="12.75" customHeight="1">
      <c r="A5939" s="4"/>
      <c r="B5939" s="4"/>
      <c r="C5939" s="4"/>
    </row>
    <row r="5940" spans="1:3" ht="12.75" customHeight="1">
      <c r="A5940" s="4"/>
      <c r="B5940" s="4"/>
      <c r="C5940" s="4"/>
    </row>
    <row r="5941" spans="1:3" ht="12.75" customHeight="1">
      <c r="A5941" s="4"/>
      <c r="B5941" s="4"/>
      <c r="C5941" s="4"/>
    </row>
    <row r="5942" spans="1:3" ht="12.75" customHeight="1">
      <c r="A5942" s="4"/>
      <c r="B5942" s="4"/>
      <c r="C5942" s="4"/>
    </row>
    <row r="5943" spans="1:3" ht="12.75" customHeight="1">
      <c r="A5943" s="4"/>
      <c r="B5943" s="4"/>
      <c r="C5943" s="4"/>
    </row>
    <row r="5944" spans="1:3" ht="12.75" customHeight="1">
      <c r="A5944" s="4"/>
      <c r="B5944" s="4"/>
      <c r="C5944" s="4"/>
    </row>
    <row r="5945" spans="1:3" ht="12.75" customHeight="1">
      <c r="A5945" s="4"/>
      <c r="B5945" s="4"/>
      <c r="C5945" s="4"/>
    </row>
    <row r="5946" spans="1:3" ht="12.75" customHeight="1">
      <c r="A5946" s="4"/>
      <c r="B5946" s="4"/>
      <c r="C5946" s="4"/>
    </row>
    <row r="5947" spans="1:3" ht="12.75" customHeight="1">
      <c r="A5947" s="4"/>
      <c r="B5947" s="4"/>
      <c r="C5947" s="4"/>
    </row>
    <row r="5948" spans="1:3" ht="12.75" customHeight="1">
      <c r="A5948" s="4"/>
      <c r="B5948" s="4"/>
      <c r="C5948" s="4"/>
    </row>
    <row r="5949" spans="1:3" ht="12.75" customHeight="1">
      <c r="A5949" s="4"/>
      <c r="B5949" s="4"/>
      <c r="C5949" s="4"/>
    </row>
    <row r="5950" spans="1:3" ht="12.75" customHeight="1">
      <c r="A5950" s="4"/>
      <c r="B5950" s="4"/>
      <c r="C5950" s="4"/>
    </row>
    <row r="5951" spans="1:3" ht="12.75" customHeight="1">
      <c r="A5951" s="4"/>
      <c r="B5951" s="4"/>
      <c r="C5951" s="4"/>
    </row>
    <row r="5952" spans="1:3" ht="12.75" customHeight="1">
      <c r="A5952" s="4"/>
      <c r="B5952" s="4"/>
      <c r="C5952" s="4"/>
    </row>
    <row r="5953" spans="1:3" ht="12.75" customHeight="1">
      <c r="A5953" s="4"/>
      <c r="B5953" s="4"/>
      <c r="C5953" s="4"/>
    </row>
    <row r="5954" spans="1:3" ht="12.75" customHeight="1">
      <c r="A5954" s="4"/>
      <c r="B5954" s="4"/>
      <c r="C5954" s="4"/>
    </row>
    <row r="5955" spans="1:3" ht="12.75" customHeight="1">
      <c r="A5955" s="4"/>
      <c r="B5955" s="4"/>
      <c r="C5955" s="4"/>
    </row>
    <row r="5956" spans="1:3" ht="12.75" customHeight="1">
      <c r="A5956" s="4"/>
      <c r="B5956" s="4"/>
      <c r="C5956" s="4"/>
    </row>
    <row r="5957" spans="1:3" ht="12.75" customHeight="1">
      <c r="A5957" s="4"/>
      <c r="B5957" s="4"/>
      <c r="C5957" s="4"/>
    </row>
    <row r="5958" spans="1:3" ht="12.75" customHeight="1">
      <c r="A5958" s="4"/>
      <c r="B5958" s="4"/>
      <c r="C5958" s="4"/>
    </row>
    <row r="5959" spans="1:3" ht="12.75" customHeight="1">
      <c r="A5959" s="4"/>
      <c r="B5959" s="4"/>
      <c r="C5959" s="4"/>
    </row>
    <row r="5960" spans="1:3" ht="12.75" customHeight="1">
      <c r="A5960" s="4"/>
      <c r="B5960" s="4"/>
      <c r="C5960" s="4"/>
    </row>
    <row r="5961" spans="1:3" ht="12.75" customHeight="1">
      <c r="A5961" s="4"/>
      <c r="B5961" s="4"/>
      <c r="C5961" s="4"/>
    </row>
    <row r="5962" spans="1:3" ht="12.75" customHeight="1">
      <c r="A5962" s="4"/>
      <c r="B5962" s="4"/>
      <c r="C5962" s="4"/>
    </row>
    <row r="5963" spans="1:3" ht="12.75" customHeight="1">
      <c r="A5963" s="4"/>
      <c r="B5963" s="4"/>
      <c r="C5963" s="4"/>
    </row>
    <row r="5964" spans="1:3" ht="12.75" customHeight="1">
      <c r="A5964" s="4"/>
      <c r="B5964" s="4"/>
      <c r="C5964" s="4"/>
    </row>
    <row r="5965" spans="1:3" ht="12.75" customHeight="1">
      <c r="A5965" s="4"/>
      <c r="B5965" s="4"/>
      <c r="C5965" s="4"/>
    </row>
    <row r="5966" spans="1:3" ht="12.75" customHeight="1">
      <c r="A5966" s="4"/>
      <c r="B5966" s="4"/>
      <c r="C5966" s="4"/>
    </row>
    <row r="5967" spans="1:3" ht="12.75" customHeight="1">
      <c r="A5967" s="4"/>
      <c r="B5967" s="4"/>
      <c r="C5967" s="4"/>
    </row>
    <row r="5968" spans="1:3" ht="12.75" customHeight="1">
      <c r="A5968" s="4"/>
      <c r="B5968" s="4"/>
      <c r="C5968" s="4"/>
    </row>
    <row r="5969" spans="1:3" ht="12.75" customHeight="1">
      <c r="A5969" s="4"/>
      <c r="B5969" s="4"/>
      <c r="C5969" s="4"/>
    </row>
    <row r="5970" spans="1:3" ht="12.75" customHeight="1">
      <c r="A5970" s="4"/>
      <c r="B5970" s="4"/>
      <c r="C5970" s="4"/>
    </row>
    <row r="5971" spans="1:3" ht="12.75" customHeight="1">
      <c r="A5971" s="4"/>
      <c r="B5971" s="4"/>
      <c r="C5971" s="4"/>
    </row>
    <row r="5972" spans="1:3" ht="12.75" customHeight="1">
      <c r="A5972" s="4"/>
      <c r="B5972" s="4"/>
      <c r="C5972" s="4"/>
    </row>
    <row r="5973" spans="1:3" ht="12.75" customHeight="1">
      <c r="A5973" s="4"/>
      <c r="B5973" s="4"/>
      <c r="C5973" s="4"/>
    </row>
    <row r="5974" spans="1:3" ht="12.75" customHeight="1">
      <c r="A5974" s="4"/>
      <c r="B5974" s="4"/>
      <c r="C5974" s="4"/>
    </row>
    <row r="5975" spans="1:3" ht="12.75" customHeight="1">
      <c r="A5975" s="4"/>
      <c r="B5975" s="4"/>
      <c r="C5975" s="4"/>
    </row>
    <row r="5976" spans="1:3" ht="12.75" customHeight="1">
      <c r="A5976" s="4"/>
      <c r="B5976" s="4"/>
      <c r="C5976" s="4"/>
    </row>
    <row r="5977" spans="1:3" ht="12.75" customHeight="1">
      <c r="A5977" s="4"/>
      <c r="B5977" s="4"/>
      <c r="C5977" s="4"/>
    </row>
    <row r="5978" spans="1:3" ht="12.75" customHeight="1">
      <c r="A5978" s="4"/>
      <c r="B5978" s="4"/>
      <c r="C5978" s="4"/>
    </row>
    <row r="5979" spans="1:3" ht="12.75" customHeight="1">
      <c r="A5979" s="4"/>
      <c r="B5979" s="4"/>
      <c r="C5979" s="4"/>
    </row>
    <row r="5980" spans="1:3" ht="12.75" customHeight="1">
      <c r="A5980" s="4"/>
      <c r="B5980" s="4"/>
      <c r="C5980" s="4"/>
    </row>
    <row r="5981" spans="1:3" ht="12.75" customHeight="1">
      <c r="A5981" s="4"/>
      <c r="B5981" s="4"/>
      <c r="C5981" s="4"/>
    </row>
    <row r="5982" spans="1:3" ht="12.75" customHeight="1">
      <c r="A5982" s="4"/>
      <c r="B5982" s="4"/>
      <c r="C5982" s="4"/>
    </row>
    <row r="5983" spans="1:3" ht="12.75" customHeight="1">
      <c r="A5983" s="4"/>
      <c r="B5983" s="4"/>
      <c r="C5983" s="4"/>
    </row>
    <row r="5984" spans="1:3" ht="12.75" customHeight="1">
      <c r="A5984" s="4"/>
      <c r="B5984" s="4"/>
      <c r="C5984" s="4"/>
    </row>
    <row r="5985" spans="1:3" ht="12.75" customHeight="1">
      <c r="A5985" s="4"/>
      <c r="B5985" s="4"/>
      <c r="C5985" s="4"/>
    </row>
    <row r="5986" spans="1:3" ht="12.75" customHeight="1">
      <c r="A5986" s="4"/>
      <c r="B5986" s="4"/>
      <c r="C5986" s="4"/>
    </row>
    <row r="5987" spans="1:3" ht="12.75" customHeight="1">
      <c r="A5987" s="4"/>
      <c r="B5987" s="4"/>
      <c r="C5987" s="4"/>
    </row>
    <row r="5988" spans="1:3" ht="12.75" customHeight="1">
      <c r="A5988" s="4"/>
      <c r="B5988" s="4"/>
      <c r="C5988" s="4"/>
    </row>
    <row r="5989" spans="1:3" ht="12.75" customHeight="1">
      <c r="A5989" s="4"/>
      <c r="B5989" s="4"/>
      <c r="C5989" s="4"/>
    </row>
    <row r="5990" spans="1:3" ht="12.75" customHeight="1">
      <c r="A5990" s="4"/>
      <c r="B5990" s="4"/>
      <c r="C5990" s="4"/>
    </row>
    <row r="5991" spans="1:3" ht="12.75" customHeight="1">
      <c r="A5991" s="4"/>
      <c r="B5991" s="4"/>
      <c r="C5991" s="4"/>
    </row>
    <row r="5992" spans="1:3" ht="12.75" customHeight="1">
      <c r="A5992" s="4"/>
      <c r="B5992" s="4"/>
      <c r="C5992" s="4"/>
    </row>
    <row r="5993" spans="1:3" ht="12.75" customHeight="1">
      <c r="A5993" s="4"/>
      <c r="B5993" s="4"/>
      <c r="C5993" s="4"/>
    </row>
    <row r="5994" spans="1:3" ht="12.75" customHeight="1">
      <c r="A5994" s="4"/>
      <c r="B5994" s="4"/>
      <c r="C5994" s="4"/>
    </row>
    <row r="5995" spans="1:3" ht="12.75" customHeight="1">
      <c r="A5995" s="4"/>
      <c r="B5995" s="4"/>
      <c r="C5995" s="4"/>
    </row>
    <row r="5996" spans="1:3" ht="12.75" customHeight="1">
      <c r="A5996" s="4"/>
      <c r="B5996" s="4"/>
      <c r="C5996" s="4"/>
    </row>
    <row r="5997" spans="1:3" ht="12.75" customHeight="1">
      <c r="A5997" s="4"/>
      <c r="B5997" s="4"/>
      <c r="C5997" s="4"/>
    </row>
    <row r="5998" spans="1:3" ht="12.75" customHeight="1">
      <c r="A5998" s="4"/>
      <c r="B5998" s="4"/>
      <c r="C5998" s="4"/>
    </row>
    <row r="5999" spans="1:3" ht="12.75" customHeight="1">
      <c r="A5999" s="4"/>
      <c r="B5999" s="4"/>
      <c r="C5999" s="4"/>
    </row>
    <row r="6000" spans="1:3" ht="12.75" customHeight="1">
      <c r="A6000" s="4"/>
      <c r="B6000" s="4"/>
      <c r="C6000" s="4"/>
    </row>
    <row r="6001" spans="1:3" ht="12.75" customHeight="1">
      <c r="A6001" s="4"/>
      <c r="B6001" s="4"/>
      <c r="C6001" s="4"/>
    </row>
    <row r="6002" spans="1:3" ht="12.75" customHeight="1">
      <c r="A6002" s="4"/>
      <c r="B6002" s="4"/>
      <c r="C6002" s="4"/>
    </row>
    <row r="6003" spans="1:3" ht="12.75" customHeight="1">
      <c r="A6003" s="4"/>
      <c r="B6003" s="4"/>
      <c r="C6003" s="4"/>
    </row>
    <row r="6004" spans="1:3" ht="12.75" customHeight="1">
      <c r="A6004" s="4"/>
      <c r="B6004" s="4"/>
      <c r="C6004" s="4"/>
    </row>
    <row r="6005" spans="1:3" ht="12.75" customHeight="1">
      <c r="A6005" s="4"/>
      <c r="B6005" s="4"/>
      <c r="C6005" s="4"/>
    </row>
    <row r="6006" spans="1:3" ht="12.75" customHeight="1">
      <c r="A6006" s="4"/>
      <c r="B6006" s="4"/>
      <c r="C6006" s="4"/>
    </row>
    <row r="6007" spans="1:3" ht="12.75" customHeight="1">
      <c r="A6007" s="4"/>
      <c r="B6007" s="4"/>
      <c r="C6007" s="4"/>
    </row>
    <row r="6008" spans="1:3" ht="12.75" customHeight="1">
      <c r="A6008" s="4"/>
      <c r="B6008" s="4"/>
      <c r="C6008" s="4"/>
    </row>
    <row r="6009" spans="1:3" ht="12.75" customHeight="1">
      <c r="A6009" s="4"/>
      <c r="B6009" s="4"/>
      <c r="C6009" s="4"/>
    </row>
    <row r="6010" spans="1:3" ht="12.75" customHeight="1">
      <c r="A6010" s="4"/>
      <c r="B6010" s="4"/>
      <c r="C6010" s="4"/>
    </row>
    <row r="6011" spans="1:3" ht="12.75" customHeight="1">
      <c r="A6011" s="4"/>
      <c r="B6011" s="4"/>
      <c r="C6011" s="4"/>
    </row>
    <row r="6012" spans="1:3" ht="12.75" customHeight="1">
      <c r="A6012" s="4"/>
      <c r="B6012" s="4"/>
      <c r="C6012" s="4"/>
    </row>
    <row r="6013" spans="1:3" ht="12.75" customHeight="1">
      <c r="A6013" s="4"/>
      <c r="B6013" s="4"/>
      <c r="C6013" s="4"/>
    </row>
    <row r="6014" spans="1:3" ht="12.75" customHeight="1">
      <c r="A6014" s="4"/>
      <c r="B6014" s="4"/>
      <c r="C6014" s="4"/>
    </row>
    <row r="6015" spans="1:3" ht="12.75" customHeight="1">
      <c r="A6015" s="4"/>
      <c r="B6015" s="4"/>
      <c r="C6015" s="4"/>
    </row>
    <row r="6016" spans="1:3" ht="12.75" customHeight="1">
      <c r="A6016" s="4"/>
      <c r="B6016" s="4"/>
      <c r="C6016" s="4"/>
    </row>
    <row r="6017" spans="1:3" ht="12.75" customHeight="1">
      <c r="A6017" s="4"/>
      <c r="B6017" s="4"/>
      <c r="C6017" s="4"/>
    </row>
    <row r="6018" spans="1:3" ht="12.75" customHeight="1">
      <c r="A6018" s="4"/>
      <c r="B6018" s="4"/>
      <c r="C6018" s="4"/>
    </row>
    <row r="6019" spans="1:3" ht="12.75" customHeight="1">
      <c r="A6019" s="4"/>
      <c r="B6019" s="4"/>
      <c r="C6019" s="4"/>
    </row>
    <row r="6020" spans="1:3" ht="12.75" customHeight="1">
      <c r="A6020" s="4"/>
      <c r="B6020" s="4"/>
      <c r="C6020" s="4"/>
    </row>
    <row r="6021" spans="1:3" ht="12.75" customHeight="1">
      <c r="A6021" s="4"/>
      <c r="B6021" s="4"/>
      <c r="C6021" s="4"/>
    </row>
    <row r="6022" spans="1:3" ht="12.75" customHeight="1">
      <c r="A6022" s="4"/>
      <c r="B6022" s="4"/>
      <c r="C6022" s="4"/>
    </row>
    <row r="6023" spans="1:3" ht="12.75" customHeight="1">
      <c r="A6023" s="4"/>
      <c r="B6023" s="4"/>
      <c r="C6023" s="4"/>
    </row>
    <row r="6024" spans="1:3" ht="12.75" customHeight="1">
      <c r="A6024" s="4"/>
      <c r="B6024" s="4"/>
      <c r="C6024" s="4"/>
    </row>
    <row r="6025" spans="1:3" ht="12.75" customHeight="1">
      <c r="A6025" s="4"/>
      <c r="B6025" s="4"/>
      <c r="C6025" s="4"/>
    </row>
    <row r="6026" spans="1:3" ht="12.75" customHeight="1">
      <c r="A6026" s="4"/>
      <c r="B6026" s="4"/>
      <c r="C6026" s="4"/>
    </row>
    <row r="6027" spans="1:3" ht="12.75" customHeight="1">
      <c r="A6027" s="4"/>
      <c r="B6027" s="4"/>
      <c r="C6027" s="4"/>
    </row>
    <row r="6028" spans="1:3" ht="12.75" customHeight="1">
      <c r="A6028" s="4"/>
      <c r="B6028" s="4"/>
      <c r="C6028" s="4"/>
    </row>
    <row r="6029" spans="1:3" ht="12.75" customHeight="1">
      <c r="A6029" s="4"/>
      <c r="B6029" s="4"/>
      <c r="C6029" s="4"/>
    </row>
    <row r="6030" spans="1:3" ht="12.75" customHeight="1">
      <c r="A6030" s="4"/>
      <c r="B6030" s="4"/>
      <c r="C6030" s="4"/>
    </row>
    <row r="6031" spans="1:3" ht="12.75" customHeight="1">
      <c r="A6031" s="4"/>
      <c r="B6031" s="4"/>
      <c r="C6031" s="4"/>
    </row>
    <row r="6032" spans="1:3" ht="12.75" customHeight="1">
      <c r="A6032" s="4"/>
      <c r="B6032" s="4"/>
      <c r="C6032" s="4"/>
    </row>
    <row r="6033" spans="1:3" ht="12.75" customHeight="1">
      <c r="A6033" s="4"/>
      <c r="B6033" s="4"/>
      <c r="C6033" s="4"/>
    </row>
    <row r="6034" spans="1:3" ht="12.75" customHeight="1">
      <c r="A6034" s="4"/>
      <c r="B6034" s="4"/>
      <c r="C6034" s="4"/>
    </row>
    <row r="6035" spans="1:3" ht="12.75" customHeight="1">
      <c r="A6035" s="4"/>
      <c r="B6035" s="4"/>
      <c r="C6035" s="4"/>
    </row>
    <row r="6036" spans="1:3" ht="12.75" customHeight="1">
      <c r="A6036" s="4"/>
      <c r="B6036" s="4"/>
      <c r="C6036" s="4"/>
    </row>
    <row r="6037" spans="1:3" ht="12.75" customHeight="1">
      <c r="A6037" s="4"/>
      <c r="B6037" s="4"/>
      <c r="C6037" s="4"/>
    </row>
    <row r="6038" spans="1:3" ht="12.75" customHeight="1">
      <c r="A6038" s="4"/>
      <c r="B6038" s="4"/>
      <c r="C6038" s="4"/>
    </row>
    <row r="6039" spans="1:3" ht="12.75" customHeight="1">
      <c r="A6039" s="4"/>
      <c r="B6039" s="4"/>
      <c r="C6039" s="4"/>
    </row>
    <row r="6040" spans="1:3" ht="12.75" customHeight="1">
      <c r="A6040" s="4"/>
      <c r="B6040" s="4"/>
      <c r="C6040" s="4"/>
    </row>
    <row r="6041" spans="1:3" ht="12.75" customHeight="1">
      <c r="A6041" s="4"/>
      <c r="B6041" s="4"/>
      <c r="C6041" s="4"/>
    </row>
    <row r="6042" spans="1:3" ht="12.75" customHeight="1">
      <c r="A6042" s="4"/>
      <c r="B6042" s="4"/>
      <c r="C6042" s="4"/>
    </row>
    <row r="6043" spans="1:3" ht="12.75" customHeight="1">
      <c r="A6043" s="4"/>
      <c r="B6043" s="4"/>
      <c r="C6043" s="4"/>
    </row>
    <row r="6044" spans="1:3" ht="12.75" customHeight="1">
      <c r="A6044" s="4"/>
      <c r="B6044" s="4"/>
      <c r="C6044" s="4"/>
    </row>
    <row r="6045" spans="1:3" ht="12.75" customHeight="1">
      <c r="A6045" s="4"/>
      <c r="B6045" s="4"/>
      <c r="C6045" s="4"/>
    </row>
    <row r="6046" spans="1:3" ht="12.75" customHeight="1">
      <c r="A6046" s="4"/>
      <c r="B6046" s="4"/>
      <c r="C6046" s="4"/>
    </row>
    <row r="6047" spans="1:3" ht="12.75" customHeight="1">
      <c r="A6047" s="4"/>
      <c r="B6047" s="4"/>
      <c r="C6047" s="4"/>
    </row>
    <row r="6048" spans="1:3" ht="12.75" customHeight="1">
      <c r="A6048" s="4"/>
      <c r="B6048" s="4"/>
      <c r="C6048" s="4"/>
    </row>
    <row r="6049" spans="1:3" ht="12.75" customHeight="1">
      <c r="A6049" s="4"/>
      <c r="B6049" s="4"/>
      <c r="C6049" s="4"/>
    </row>
    <row r="6050" spans="1:3" ht="12.75" customHeight="1">
      <c r="A6050" s="4"/>
      <c r="B6050" s="4"/>
      <c r="C6050" s="4"/>
    </row>
    <row r="6051" spans="1:3" ht="12.75" customHeight="1">
      <c r="A6051" s="4"/>
      <c r="B6051" s="4"/>
      <c r="C6051" s="4"/>
    </row>
    <row r="6052" spans="1:3" ht="12.75" customHeight="1">
      <c r="A6052" s="4"/>
      <c r="B6052" s="4"/>
      <c r="C6052" s="4"/>
    </row>
    <row r="6053" spans="1:3" ht="12.75" customHeight="1">
      <c r="A6053" s="4"/>
      <c r="B6053" s="4"/>
      <c r="C6053" s="4"/>
    </row>
    <row r="6054" spans="1:3" ht="12.75" customHeight="1">
      <c r="A6054" s="4"/>
      <c r="B6054" s="4"/>
      <c r="C6054" s="4"/>
    </row>
    <row r="6055" spans="1:3" ht="12.75" customHeight="1">
      <c r="A6055" s="4"/>
      <c r="B6055" s="4"/>
      <c r="C6055" s="4"/>
    </row>
    <row r="6056" spans="1:3" ht="12.75" customHeight="1">
      <c r="A6056" s="4"/>
      <c r="B6056" s="4"/>
      <c r="C6056" s="4"/>
    </row>
    <row r="6057" spans="1:3" ht="12.75" customHeight="1">
      <c r="A6057" s="4"/>
      <c r="B6057" s="4"/>
      <c r="C6057" s="4"/>
    </row>
    <row r="6058" spans="1:3" ht="12.75" customHeight="1">
      <c r="A6058" s="4"/>
      <c r="B6058" s="4"/>
      <c r="C6058" s="4"/>
    </row>
    <row r="6059" spans="1:3" ht="12.75" customHeight="1">
      <c r="A6059" s="4"/>
      <c r="B6059" s="4"/>
      <c r="C6059" s="4"/>
    </row>
    <row r="6060" spans="1:3" ht="12.75" customHeight="1">
      <c r="A6060" s="4"/>
      <c r="B6060" s="4"/>
      <c r="C6060" s="4"/>
    </row>
    <row r="6061" spans="1:3" ht="12.75" customHeight="1">
      <c r="A6061" s="4"/>
      <c r="B6061" s="4"/>
      <c r="C6061" s="4"/>
    </row>
    <row r="6062" spans="1:3" ht="12.75" customHeight="1">
      <c r="A6062" s="4"/>
      <c r="B6062" s="4"/>
      <c r="C6062" s="4"/>
    </row>
    <row r="6063" spans="1:3" ht="12.75" customHeight="1">
      <c r="A6063" s="4"/>
      <c r="B6063" s="4"/>
      <c r="C6063" s="4"/>
    </row>
    <row r="6064" spans="1:3" ht="12.75" customHeight="1">
      <c r="A6064" s="4"/>
      <c r="B6064" s="4"/>
      <c r="C6064" s="4"/>
    </row>
    <row r="6065" spans="1:3" ht="12.75" customHeight="1">
      <c r="A6065" s="4"/>
      <c r="B6065" s="4"/>
      <c r="C6065" s="4"/>
    </row>
    <row r="6066" spans="1:3" ht="12.75" customHeight="1">
      <c r="A6066" s="4"/>
      <c r="B6066" s="4"/>
      <c r="C6066" s="4"/>
    </row>
    <row r="6067" spans="1:3" ht="12.75" customHeight="1">
      <c r="A6067" s="4"/>
      <c r="B6067" s="4"/>
      <c r="C6067" s="4"/>
    </row>
    <row r="6068" spans="1:3" ht="12.75" customHeight="1">
      <c r="A6068" s="4"/>
      <c r="B6068" s="4"/>
      <c r="C6068" s="4"/>
    </row>
    <row r="6069" spans="1:3" ht="12.75" customHeight="1">
      <c r="A6069" s="4"/>
      <c r="B6069" s="4"/>
      <c r="C6069" s="4"/>
    </row>
    <row r="6070" spans="1:3" ht="12.75" customHeight="1">
      <c r="A6070" s="4"/>
      <c r="B6070" s="4"/>
      <c r="C6070" s="4"/>
    </row>
    <row r="6071" spans="1:3" ht="12.75" customHeight="1">
      <c r="A6071" s="4"/>
      <c r="B6071" s="4"/>
      <c r="C6071" s="4"/>
    </row>
    <row r="6072" spans="1:3" ht="12.75" customHeight="1">
      <c r="A6072" s="4"/>
      <c r="B6072" s="4"/>
      <c r="C6072" s="4"/>
    </row>
    <row r="6073" spans="1:3" ht="12.75" customHeight="1">
      <c r="A6073" s="4"/>
      <c r="B6073" s="4"/>
      <c r="C6073" s="4"/>
    </row>
    <row r="6074" spans="1:3" ht="12.75" customHeight="1">
      <c r="A6074" s="4"/>
      <c r="B6074" s="4"/>
      <c r="C6074" s="4"/>
    </row>
    <row r="6075" spans="1:3" ht="12.75" customHeight="1">
      <c r="A6075" s="4"/>
      <c r="B6075" s="4"/>
      <c r="C6075" s="4"/>
    </row>
    <row r="6076" spans="1:3" ht="12.75" customHeight="1">
      <c r="A6076" s="4"/>
      <c r="B6076" s="4"/>
      <c r="C6076" s="4"/>
    </row>
    <row r="6077" spans="1:3" ht="12.75" customHeight="1">
      <c r="A6077" s="4"/>
      <c r="B6077" s="4"/>
      <c r="C6077" s="4"/>
    </row>
    <row r="6078" spans="1:3" ht="12.75" customHeight="1">
      <c r="A6078" s="4"/>
      <c r="B6078" s="4"/>
      <c r="C6078" s="4"/>
    </row>
    <row r="6079" spans="1:3" ht="12.75" customHeight="1">
      <c r="A6079" s="4"/>
      <c r="B6079" s="4"/>
      <c r="C6079" s="4"/>
    </row>
    <row r="6080" spans="1:3" ht="12.75" customHeight="1">
      <c r="A6080" s="4"/>
      <c r="B6080" s="4"/>
      <c r="C6080" s="4"/>
    </row>
    <row r="6081" spans="1:3" ht="12.75" customHeight="1">
      <c r="A6081" s="4"/>
      <c r="B6081" s="4"/>
      <c r="C6081" s="4"/>
    </row>
    <row r="6082" spans="1:3" ht="12.75" customHeight="1">
      <c r="A6082" s="4"/>
      <c r="B6082" s="4"/>
      <c r="C6082" s="4"/>
    </row>
    <row r="6083" spans="1:3" ht="12.75" customHeight="1">
      <c r="A6083" s="4"/>
      <c r="B6083" s="4"/>
      <c r="C6083" s="4"/>
    </row>
    <row r="6084" spans="1:3" ht="12.75" customHeight="1">
      <c r="A6084" s="4"/>
      <c r="B6084" s="4"/>
      <c r="C6084" s="4"/>
    </row>
    <row r="6085" spans="1:3" ht="12.75" customHeight="1">
      <c r="A6085" s="4"/>
      <c r="B6085" s="4"/>
      <c r="C6085" s="4"/>
    </row>
    <row r="6086" spans="1:3" ht="12.75" customHeight="1">
      <c r="A6086" s="4"/>
      <c r="B6086" s="4"/>
      <c r="C6086" s="4"/>
    </row>
    <row r="6087" spans="1:3" ht="12.75" customHeight="1">
      <c r="A6087" s="4"/>
      <c r="B6087" s="4"/>
      <c r="C6087" s="4"/>
    </row>
    <row r="6088" spans="1:3" ht="12.75" customHeight="1">
      <c r="A6088" s="4"/>
      <c r="B6088" s="4"/>
      <c r="C6088" s="4"/>
    </row>
    <row r="6089" spans="1:3" ht="12.75" customHeight="1">
      <c r="A6089" s="4"/>
      <c r="B6089" s="4"/>
      <c r="C6089" s="4"/>
    </row>
    <row r="6090" spans="1:3" ht="12.75" customHeight="1">
      <c r="A6090" s="4"/>
      <c r="B6090" s="4"/>
      <c r="C6090" s="4"/>
    </row>
    <row r="6091" spans="1:3" ht="12.75" customHeight="1">
      <c r="A6091" s="4"/>
      <c r="B6091" s="4"/>
      <c r="C6091" s="4"/>
    </row>
    <row r="6092" spans="1:3" ht="12.75" customHeight="1">
      <c r="A6092" s="4"/>
      <c r="B6092" s="4"/>
      <c r="C6092" s="4"/>
    </row>
    <row r="6093" spans="1:3" ht="12.75" customHeight="1">
      <c r="A6093" s="4"/>
      <c r="B6093" s="4"/>
      <c r="C6093" s="4"/>
    </row>
    <row r="6094" spans="1:3" ht="12.75" customHeight="1">
      <c r="A6094" s="4"/>
      <c r="B6094" s="4"/>
      <c r="C6094" s="4"/>
    </row>
    <row r="6095" spans="1:3" ht="12.75" customHeight="1">
      <c r="A6095" s="4"/>
      <c r="B6095" s="4"/>
      <c r="C6095" s="4"/>
    </row>
    <row r="6096" spans="1:3" ht="12.75" customHeight="1">
      <c r="A6096" s="4"/>
      <c r="B6096" s="4"/>
      <c r="C6096" s="4"/>
    </row>
    <row r="6097" spans="1:3" ht="12.75" customHeight="1">
      <c r="A6097" s="4"/>
      <c r="B6097" s="4"/>
      <c r="C6097" s="4"/>
    </row>
    <row r="6098" spans="1:3" ht="12.75" customHeight="1">
      <c r="A6098" s="4"/>
      <c r="B6098" s="4"/>
      <c r="C6098" s="4"/>
    </row>
    <row r="6099" spans="1:3" ht="12.75" customHeight="1">
      <c r="A6099" s="4"/>
      <c r="B6099" s="4"/>
      <c r="C6099" s="4"/>
    </row>
    <row r="6100" spans="1:3" ht="12.75" customHeight="1">
      <c r="A6100" s="4"/>
      <c r="B6100" s="4"/>
      <c r="C6100" s="4"/>
    </row>
    <row r="6101" spans="1:3" ht="12.75" customHeight="1">
      <c r="A6101" s="4"/>
      <c r="B6101" s="4"/>
      <c r="C6101" s="4"/>
    </row>
    <row r="6102" spans="1:3" ht="12.75" customHeight="1">
      <c r="A6102" s="4"/>
      <c r="B6102" s="4"/>
      <c r="C6102" s="4"/>
    </row>
    <row r="6103" spans="1:3" ht="12.75" customHeight="1">
      <c r="A6103" s="4"/>
      <c r="B6103" s="4"/>
      <c r="C6103" s="4"/>
    </row>
    <row r="6104" spans="1:3" ht="12.75" customHeight="1">
      <c r="A6104" s="4"/>
      <c r="B6104" s="4"/>
      <c r="C6104" s="4"/>
    </row>
    <row r="6105" spans="1:3" ht="12.75" customHeight="1">
      <c r="A6105" s="4"/>
      <c r="B6105" s="4"/>
      <c r="C6105" s="4"/>
    </row>
    <row r="6106" spans="1:3" ht="12.75" customHeight="1">
      <c r="A6106" s="4"/>
      <c r="B6106" s="4"/>
      <c r="C6106" s="4"/>
    </row>
    <row r="6107" spans="1:3" ht="12.75" customHeight="1">
      <c r="A6107" s="4"/>
      <c r="B6107" s="4"/>
      <c r="C6107" s="4"/>
    </row>
    <row r="6108" spans="1:3" ht="12.75" customHeight="1">
      <c r="A6108" s="4"/>
      <c r="B6108" s="4"/>
      <c r="C6108" s="4"/>
    </row>
    <row r="6109" spans="1:3" ht="12.75" customHeight="1">
      <c r="A6109" s="4"/>
      <c r="B6109" s="4"/>
      <c r="C6109" s="4"/>
    </row>
    <row r="6110" spans="1:3" ht="12.75" customHeight="1">
      <c r="A6110" s="4"/>
      <c r="B6110" s="4"/>
      <c r="C6110" s="4"/>
    </row>
    <row r="6111" spans="1:3" ht="12.75" customHeight="1">
      <c r="A6111" s="4"/>
      <c r="B6111" s="4"/>
      <c r="C6111" s="4"/>
    </row>
    <row r="6112" spans="1:3" ht="12.75" customHeight="1">
      <c r="A6112" s="4"/>
      <c r="B6112" s="4"/>
      <c r="C6112" s="4"/>
    </row>
    <row r="6113" spans="1:3" ht="12.75" customHeight="1">
      <c r="A6113" s="4"/>
      <c r="B6113" s="4"/>
      <c r="C6113" s="4"/>
    </row>
    <row r="6114" spans="1:3" ht="12.75" customHeight="1">
      <c r="A6114" s="4"/>
      <c r="B6114" s="4"/>
      <c r="C6114" s="4"/>
    </row>
    <row r="6115" spans="1:3" ht="12.75" customHeight="1">
      <c r="A6115" s="4"/>
      <c r="B6115" s="4"/>
      <c r="C6115" s="4"/>
    </row>
    <row r="6116" spans="1:3" ht="12.75" customHeight="1">
      <c r="A6116" s="4"/>
      <c r="B6116" s="4"/>
      <c r="C6116" s="4"/>
    </row>
    <row r="6117" spans="1:3" ht="12.75" customHeight="1">
      <c r="A6117" s="4"/>
      <c r="B6117" s="4"/>
      <c r="C6117" s="4"/>
    </row>
    <row r="6118" spans="1:3" ht="12.75" customHeight="1">
      <c r="A6118" s="4"/>
      <c r="B6118" s="4"/>
      <c r="C6118" s="4"/>
    </row>
    <row r="6119" spans="1:3" ht="12.75" customHeight="1">
      <c r="A6119" s="4"/>
      <c r="B6119" s="4"/>
      <c r="C6119" s="4"/>
    </row>
    <row r="6120" spans="1:3" ht="12.75" customHeight="1">
      <c r="A6120" s="4"/>
      <c r="B6120" s="4"/>
      <c r="C6120" s="4"/>
    </row>
    <row r="6121" spans="1:3" ht="12.75" customHeight="1">
      <c r="A6121" s="4"/>
      <c r="B6121" s="4"/>
      <c r="C6121" s="4"/>
    </row>
    <row r="6122" spans="1:3" ht="12.75" customHeight="1">
      <c r="A6122" s="4"/>
      <c r="B6122" s="4"/>
      <c r="C6122" s="4"/>
    </row>
    <row r="6123" spans="1:3" ht="12.75" customHeight="1">
      <c r="A6123" s="4"/>
      <c r="B6123" s="4"/>
      <c r="C6123" s="4"/>
    </row>
    <row r="6124" spans="1:3" ht="12.75" customHeight="1">
      <c r="A6124" s="4"/>
      <c r="B6124" s="4"/>
      <c r="C6124" s="4"/>
    </row>
    <row r="6125" spans="1:3" ht="12.75" customHeight="1">
      <c r="A6125" s="4"/>
      <c r="B6125" s="4"/>
      <c r="C6125" s="4"/>
    </row>
    <row r="6126" spans="1:3" ht="12.75" customHeight="1">
      <c r="A6126" s="4"/>
      <c r="B6126" s="4"/>
      <c r="C6126" s="4"/>
    </row>
    <row r="6127" spans="1:3" ht="12.75" customHeight="1">
      <c r="A6127" s="4"/>
      <c r="B6127" s="4"/>
      <c r="C6127" s="4"/>
    </row>
    <row r="6128" spans="1:3" ht="12.75" customHeight="1">
      <c r="A6128" s="4"/>
      <c r="B6128" s="4"/>
      <c r="C6128" s="4"/>
    </row>
    <row r="6129" spans="1:3" ht="12.75" customHeight="1">
      <c r="A6129" s="4"/>
      <c r="B6129" s="4"/>
      <c r="C6129" s="4"/>
    </row>
    <row r="6130" spans="1:3" ht="12.75" customHeight="1">
      <c r="A6130" s="4"/>
      <c r="B6130" s="4"/>
      <c r="C6130" s="4"/>
    </row>
    <row r="6131" spans="1:3" ht="12.75" customHeight="1">
      <c r="A6131" s="4"/>
      <c r="B6131" s="4"/>
      <c r="C6131" s="4"/>
    </row>
    <row r="6132" spans="1:3" ht="12.75" customHeight="1">
      <c r="A6132" s="4"/>
      <c r="B6132" s="4"/>
      <c r="C6132" s="4"/>
    </row>
    <row r="6133" spans="1:3" ht="12.75" customHeight="1">
      <c r="A6133" s="4"/>
      <c r="B6133" s="4"/>
      <c r="C6133" s="4"/>
    </row>
    <row r="6134" spans="1:3" ht="12.75" customHeight="1">
      <c r="A6134" s="4"/>
      <c r="B6134" s="4"/>
      <c r="C6134" s="4"/>
    </row>
    <row r="6135" spans="1:3" ht="12.75" customHeight="1">
      <c r="A6135" s="4"/>
      <c r="B6135" s="4"/>
      <c r="C6135" s="4"/>
    </row>
    <row r="6136" spans="1:3" ht="12.75" customHeight="1">
      <c r="A6136" s="4"/>
      <c r="B6136" s="4"/>
      <c r="C6136" s="4"/>
    </row>
    <row r="6137" spans="1:3" ht="12.75" customHeight="1">
      <c r="A6137" s="4"/>
      <c r="B6137" s="4"/>
      <c r="C6137" s="4"/>
    </row>
    <row r="6138" spans="1:3" ht="12.75" customHeight="1">
      <c r="A6138" s="4"/>
      <c r="B6138" s="4"/>
      <c r="C6138" s="4"/>
    </row>
    <row r="6139" spans="1:3" ht="12.75" customHeight="1">
      <c r="A6139" s="4"/>
      <c r="B6139" s="4"/>
      <c r="C6139" s="4"/>
    </row>
    <row r="6140" spans="1:3" ht="12.75" customHeight="1">
      <c r="A6140" s="4"/>
      <c r="B6140" s="4"/>
      <c r="C6140" s="4"/>
    </row>
    <row r="6141" spans="1:3" ht="12.75" customHeight="1">
      <c r="A6141" s="4"/>
      <c r="B6141" s="4"/>
      <c r="C6141" s="4"/>
    </row>
    <row r="6142" spans="1:3" ht="12.75" customHeight="1">
      <c r="A6142" s="4"/>
      <c r="B6142" s="4"/>
      <c r="C6142" s="4"/>
    </row>
    <row r="6143" spans="1:3" ht="12.75" customHeight="1">
      <c r="A6143" s="4"/>
      <c r="B6143" s="4"/>
      <c r="C6143" s="4"/>
    </row>
    <row r="6144" spans="1:3" ht="12.75" customHeight="1">
      <c r="A6144" s="4"/>
      <c r="B6144" s="4"/>
      <c r="C6144" s="4"/>
    </row>
    <row r="6145" spans="1:3" ht="12.75" customHeight="1">
      <c r="A6145" s="4"/>
      <c r="B6145" s="4"/>
      <c r="C6145" s="4"/>
    </row>
    <row r="6146" spans="1:3" ht="12.75" customHeight="1">
      <c r="A6146" s="4"/>
      <c r="B6146" s="4"/>
      <c r="C6146" s="4"/>
    </row>
    <row r="6147" spans="1:3" ht="12.75" customHeight="1">
      <c r="A6147" s="4"/>
      <c r="B6147" s="4"/>
      <c r="C6147" s="4"/>
    </row>
    <row r="6148" spans="1:3" ht="12.75" customHeight="1">
      <c r="A6148" s="4"/>
      <c r="B6148" s="4"/>
      <c r="C6148" s="4"/>
    </row>
    <row r="6149" spans="1:3" ht="12.75" customHeight="1">
      <c r="A6149" s="4"/>
      <c r="B6149" s="4"/>
      <c r="C6149" s="4"/>
    </row>
    <row r="6150" spans="1:3" ht="12.75" customHeight="1">
      <c r="A6150" s="4"/>
      <c r="B6150" s="4"/>
      <c r="C6150" s="4"/>
    </row>
    <row r="6151" spans="1:3" ht="12.75" customHeight="1">
      <c r="A6151" s="4"/>
      <c r="B6151" s="4"/>
      <c r="C6151" s="4"/>
    </row>
    <row r="6152" spans="1:3" ht="12.75" customHeight="1">
      <c r="A6152" s="4"/>
      <c r="B6152" s="4"/>
      <c r="C6152" s="4"/>
    </row>
    <row r="6153" spans="1:3" ht="12.75" customHeight="1">
      <c r="A6153" s="4"/>
      <c r="B6153" s="4"/>
      <c r="C6153" s="4"/>
    </row>
    <row r="6154" spans="1:3" ht="12.75" customHeight="1">
      <c r="A6154" s="4"/>
      <c r="B6154" s="4"/>
      <c r="C6154" s="4"/>
    </row>
    <row r="6155" spans="1:3" ht="12.75" customHeight="1">
      <c r="A6155" s="4"/>
      <c r="B6155" s="4"/>
      <c r="C6155" s="4"/>
    </row>
    <row r="6156" spans="1:3" ht="12.75" customHeight="1">
      <c r="A6156" s="4"/>
      <c r="B6156" s="4"/>
      <c r="C6156" s="4"/>
    </row>
    <row r="6157" spans="1:3" ht="12.75" customHeight="1">
      <c r="A6157" s="4"/>
      <c r="B6157" s="4"/>
      <c r="C6157" s="4"/>
    </row>
    <row r="6158" spans="1:3" ht="12.75" customHeight="1">
      <c r="A6158" s="4"/>
      <c r="B6158" s="4"/>
      <c r="C6158" s="4"/>
    </row>
    <row r="6159" spans="1:3" ht="12.75" customHeight="1">
      <c r="A6159" s="4"/>
      <c r="B6159" s="4"/>
      <c r="C6159" s="4"/>
    </row>
    <row r="6160" spans="1:3" ht="12.75" customHeight="1">
      <c r="A6160" s="4"/>
      <c r="B6160" s="4"/>
      <c r="C6160" s="4"/>
    </row>
    <row r="6161" spans="1:3" ht="12.75" customHeight="1">
      <c r="A6161" s="4"/>
      <c r="B6161" s="4"/>
      <c r="C6161" s="4"/>
    </row>
    <row r="6162" spans="1:3" ht="12.75" customHeight="1">
      <c r="A6162" s="4"/>
      <c r="B6162" s="4"/>
      <c r="C6162" s="4"/>
    </row>
    <row r="6163" spans="1:3" ht="12.75" customHeight="1">
      <c r="A6163" s="4"/>
      <c r="B6163" s="4"/>
      <c r="C6163" s="4"/>
    </row>
    <row r="6164" spans="1:3" ht="12.75" customHeight="1">
      <c r="A6164" s="4"/>
      <c r="B6164" s="4"/>
      <c r="C6164" s="4"/>
    </row>
    <row r="6165" spans="1:3" ht="12.75" customHeight="1">
      <c r="A6165" s="4"/>
      <c r="B6165" s="4"/>
      <c r="C6165" s="4"/>
    </row>
    <row r="6166" spans="1:3" ht="12.75" customHeight="1">
      <c r="A6166" s="4"/>
      <c r="B6166" s="4"/>
      <c r="C6166" s="4"/>
    </row>
    <row r="6167" spans="1:3" ht="12.75" customHeight="1">
      <c r="A6167" s="4"/>
      <c r="B6167" s="4"/>
      <c r="C6167" s="4"/>
    </row>
    <row r="6168" spans="1:3" ht="12.75" customHeight="1">
      <c r="A6168" s="4"/>
      <c r="B6168" s="4"/>
      <c r="C6168" s="4"/>
    </row>
    <row r="6169" spans="1:3" ht="12.75" customHeight="1">
      <c r="A6169" s="4"/>
      <c r="B6169" s="4"/>
      <c r="C6169" s="4"/>
    </row>
    <row r="6170" spans="1:3" ht="12.75" customHeight="1">
      <c r="A6170" s="4"/>
      <c r="B6170" s="4"/>
      <c r="C6170" s="4"/>
    </row>
    <row r="6171" spans="1:3" ht="12.75" customHeight="1">
      <c r="A6171" s="4"/>
      <c r="B6171" s="4"/>
      <c r="C6171" s="4"/>
    </row>
    <row r="6172" spans="1:3" ht="12.75" customHeight="1">
      <c r="A6172" s="4"/>
      <c r="B6172" s="4"/>
      <c r="C6172" s="4"/>
    </row>
    <row r="6173" spans="1:3" ht="12.75" customHeight="1">
      <c r="A6173" s="4"/>
      <c r="B6173" s="4"/>
      <c r="C6173" s="4"/>
    </row>
    <row r="6174" spans="1:3" ht="12.75" customHeight="1">
      <c r="A6174" s="4"/>
      <c r="B6174" s="4"/>
      <c r="C6174" s="4"/>
    </row>
    <row r="6175" spans="1:3" ht="12.75" customHeight="1">
      <c r="A6175" s="4"/>
      <c r="B6175" s="4"/>
      <c r="C6175" s="4"/>
    </row>
    <row r="6176" spans="1:3" ht="12.75" customHeight="1">
      <c r="A6176" s="4"/>
      <c r="B6176" s="4"/>
      <c r="C6176" s="4"/>
    </row>
    <row r="6177" spans="1:3" ht="12.75" customHeight="1">
      <c r="A6177" s="4"/>
      <c r="B6177" s="4"/>
      <c r="C6177" s="4"/>
    </row>
    <row r="6178" spans="1:3" ht="12.75" customHeight="1">
      <c r="A6178" s="4"/>
      <c r="B6178" s="4"/>
      <c r="C6178" s="4"/>
    </row>
    <row r="6179" spans="1:3" ht="12.75" customHeight="1">
      <c r="A6179" s="4"/>
      <c r="B6179" s="4"/>
      <c r="C6179" s="4"/>
    </row>
    <row r="6180" spans="1:3" ht="12.75" customHeight="1">
      <c r="A6180" s="4"/>
      <c r="B6180" s="4"/>
      <c r="C6180" s="4"/>
    </row>
    <row r="6181" spans="1:3" ht="12.75" customHeight="1">
      <c r="A6181" s="4"/>
      <c r="B6181" s="4"/>
      <c r="C6181" s="4"/>
    </row>
    <row r="6182" spans="1:3" ht="12.75" customHeight="1">
      <c r="A6182" s="4"/>
      <c r="B6182" s="4"/>
      <c r="C6182" s="4"/>
    </row>
    <row r="6183" spans="1:3" ht="12.75" customHeight="1">
      <c r="A6183" s="4"/>
      <c r="B6183" s="4"/>
      <c r="C6183" s="4"/>
    </row>
    <row r="6184" spans="1:3" ht="12.75" customHeight="1">
      <c r="A6184" s="4"/>
      <c r="B6184" s="4"/>
      <c r="C6184" s="4"/>
    </row>
    <row r="6185" spans="1:3" ht="12.75" customHeight="1">
      <c r="A6185" s="4"/>
      <c r="B6185" s="4"/>
      <c r="C6185" s="4"/>
    </row>
    <row r="6186" spans="1:3" ht="12.75" customHeight="1">
      <c r="A6186" s="4"/>
      <c r="B6186" s="4"/>
      <c r="C6186" s="4"/>
    </row>
    <row r="6187" spans="1:3" ht="12.75" customHeight="1">
      <c r="A6187" s="4"/>
      <c r="B6187" s="4"/>
      <c r="C6187" s="4"/>
    </row>
    <row r="6188" spans="1:3" ht="12.75" customHeight="1">
      <c r="A6188" s="4"/>
      <c r="B6188" s="4"/>
      <c r="C6188" s="4"/>
    </row>
    <row r="6189" spans="1:3" ht="12.75" customHeight="1">
      <c r="A6189" s="4"/>
      <c r="B6189" s="4"/>
      <c r="C6189" s="4"/>
    </row>
    <row r="6190" spans="1:3" ht="12.75" customHeight="1">
      <c r="A6190" s="4"/>
      <c r="B6190" s="4"/>
      <c r="C6190" s="4"/>
    </row>
    <row r="6191" spans="1:3" ht="12.75" customHeight="1">
      <c r="A6191" s="4"/>
      <c r="B6191" s="4"/>
      <c r="C6191" s="4"/>
    </row>
    <row r="6192" spans="1:3" ht="12.75" customHeight="1">
      <c r="A6192" s="4"/>
      <c r="B6192" s="4"/>
      <c r="C6192" s="4"/>
    </row>
    <row r="6193" spans="1:3" ht="12.75" customHeight="1">
      <c r="A6193" s="4"/>
      <c r="B6193" s="4"/>
      <c r="C6193" s="4"/>
    </row>
    <row r="6194" spans="1:3" ht="12.75" customHeight="1">
      <c r="A6194" s="4"/>
      <c r="B6194" s="4"/>
      <c r="C6194" s="4"/>
    </row>
    <row r="6195" spans="1:3" ht="12.75" customHeight="1">
      <c r="A6195" s="4"/>
      <c r="B6195" s="4"/>
      <c r="C6195" s="4"/>
    </row>
    <row r="6196" spans="1:3" ht="12.75" customHeight="1">
      <c r="A6196" s="4"/>
      <c r="B6196" s="4"/>
      <c r="C6196" s="4"/>
    </row>
    <row r="6197" spans="1:3" ht="12.75" customHeight="1">
      <c r="A6197" s="4"/>
      <c r="B6197" s="4"/>
      <c r="C6197" s="4"/>
    </row>
    <row r="6198" spans="1:3" ht="12.75" customHeight="1">
      <c r="A6198" s="4"/>
      <c r="B6198" s="4"/>
      <c r="C6198" s="4"/>
    </row>
    <row r="6199" spans="1:3" ht="12.75" customHeight="1">
      <c r="A6199" s="4"/>
      <c r="B6199" s="4"/>
      <c r="C6199" s="4"/>
    </row>
    <row r="6200" spans="1:3" ht="12.75" customHeight="1">
      <c r="A6200" s="4"/>
      <c r="B6200" s="4"/>
      <c r="C6200" s="4"/>
    </row>
    <row r="6201" spans="1:3" ht="12.75" customHeight="1">
      <c r="A6201" s="4"/>
      <c r="B6201" s="4"/>
      <c r="C6201" s="4"/>
    </row>
    <row r="6202" spans="1:3" ht="12.75" customHeight="1">
      <c r="A6202" s="4"/>
      <c r="B6202" s="4"/>
      <c r="C6202" s="4"/>
    </row>
    <row r="6203" spans="1:3" ht="12.75" customHeight="1">
      <c r="A6203" s="4"/>
      <c r="B6203" s="4"/>
      <c r="C6203" s="4"/>
    </row>
    <row r="6204" spans="1:3" ht="12.75" customHeight="1">
      <c r="A6204" s="4"/>
      <c r="B6204" s="4"/>
      <c r="C6204" s="4"/>
    </row>
    <row r="6205" spans="1:3" ht="12.75" customHeight="1">
      <c r="A6205" s="4"/>
      <c r="B6205" s="4"/>
      <c r="C6205" s="4"/>
    </row>
    <row r="6206" spans="1:3" ht="12.75" customHeight="1">
      <c r="A6206" s="4"/>
      <c r="B6206" s="4"/>
      <c r="C6206" s="4"/>
    </row>
    <row r="6207" spans="1:3" ht="12.75" customHeight="1">
      <c r="A6207" s="4"/>
      <c r="B6207" s="4"/>
      <c r="C6207" s="4"/>
    </row>
    <row r="6208" spans="1:3" ht="12.75" customHeight="1">
      <c r="A6208" s="4"/>
      <c r="B6208" s="4"/>
      <c r="C6208" s="4"/>
    </row>
    <row r="6209" spans="1:3" ht="12.75" customHeight="1">
      <c r="A6209" s="4"/>
      <c r="B6209" s="4"/>
      <c r="C6209" s="4"/>
    </row>
    <row r="6210" spans="1:3" ht="12.75" customHeight="1">
      <c r="A6210" s="4"/>
      <c r="B6210" s="4"/>
      <c r="C6210" s="4"/>
    </row>
    <row r="6211" spans="1:3" ht="12.75" customHeight="1">
      <c r="A6211" s="4"/>
      <c r="B6211" s="4"/>
      <c r="C6211" s="4"/>
    </row>
    <row r="6212" spans="1:3" ht="12.75" customHeight="1">
      <c r="A6212" s="4"/>
      <c r="B6212" s="4"/>
      <c r="C6212" s="4"/>
    </row>
    <row r="6213" spans="1:3" ht="12.75" customHeight="1">
      <c r="A6213" s="4"/>
      <c r="B6213" s="4"/>
      <c r="C6213" s="4"/>
    </row>
    <row r="6214" spans="1:3" ht="12.75" customHeight="1">
      <c r="A6214" s="4"/>
      <c r="B6214" s="4"/>
      <c r="C6214" s="4"/>
    </row>
    <row r="6215" spans="1:3" ht="12.75" customHeight="1">
      <c r="A6215" s="4"/>
      <c r="B6215" s="4"/>
      <c r="C6215" s="4"/>
    </row>
    <row r="6216" spans="1:3" ht="12.75" customHeight="1">
      <c r="A6216" s="4"/>
      <c r="B6216" s="4"/>
      <c r="C6216" s="4"/>
    </row>
    <row r="6217" spans="1:3" ht="12.75" customHeight="1">
      <c r="A6217" s="4"/>
      <c r="B6217" s="4"/>
      <c r="C6217" s="4"/>
    </row>
    <row r="6218" spans="1:3" ht="12.75" customHeight="1">
      <c r="A6218" s="4"/>
      <c r="B6218" s="4"/>
      <c r="C6218" s="4"/>
    </row>
    <row r="6219" spans="1:3" ht="12.75" customHeight="1">
      <c r="A6219" s="4"/>
      <c r="B6219" s="4"/>
      <c r="C6219" s="4"/>
    </row>
    <row r="6220" spans="1:3" ht="12.75" customHeight="1">
      <c r="A6220" s="4"/>
      <c r="B6220" s="4"/>
      <c r="C6220" s="4"/>
    </row>
    <row r="6221" spans="1:3" ht="12.75" customHeight="1">
      <c r="A6221" s="4"/>
      <c r="B6221" s="4"/>
      <c r="C6221" s="4"/>
    </row>
    <row r="6222" spans="1:3" ht="12.75" customHeight="1">
      <c r="A6222" s="4"/>
      <c r="B6222" s="4"/>
      <c r="C6222" s="4"/>
    </row>
    <row r="6223" spans="1:3" ht="12.75" customHeight="1">
      <c r="A6223" s="4"/>
      <c r="B6223" s="4"/>
      <c r="C6223" s="4"/>
    </row>
    <row r="6224" spans="1:3" ht="12.75" customHeight="1">
      <c r="A6224" s="4"/>
      <c r="B6224" s="4"/>
      <c r="C6224" s="4"/>
    </row>
    <row r="6225" spans="1:3" ht="12.75" customHeight="1">
      <c r="A6225" s="4"/>
      <c r="B6225" s="4"/>
      <c r="C6225" s="4"/>
    </row>
    <row r="6226" spans="1:3" ht="12.75" customHeight="1">
      <c r="A6226" s="4"/>
      <c r="B6226" s="4"/>
      <c r="C6226" s="4"/>
    </row>
    <row r="6227" spans="1:3" ht="12.75" customHeight="1">
      <c r="A6227" s="4"/>
      <c r="B6227" s="4"/>
      <c r="C6227" s="4"/>
    </row>
    <row r="6228" spans="1:3" ht="12.75" customHeight="1">
      <c r="A6228" s="4"/>
      <c r="B6228" s="4"/>
      <c r="C6228" s="4"/>
    </row>
    <row r="6229" spans="1:3" ht="12.75" customHeight="1">
      <c r="A6229" s="4"/>
      <c r="B6229" s="4"/>
      <c r="C6229" s="4"/>
    </row>
    <row r="6230" spans="1:3" ht="12.75" customHeight="1">
      <c r="A6230" s="4"/>
      <c r="B6230" s="4"/>
      <c r="C6230" s="4"/>
    </row>
    <row r="6231" spans="1:3" ht="12.75" customHeight="1">
      <c r="A6231" s="4"/>
      <c r="B6231" s="4"/>
      <c r="C6231" s="4"/>
    </row>
    <row r="6232" spans="1:3" ht="12.75" customHeight="1">
      <c r="A6232" s="4"/>
      <c r="B6232" s="4"/>
      <c r="C6232" s="4"/>
    </row>
    <row r="6233" spans="1:3" ht="12.75" customHeight="1">
      <c r="A6233" s="4"/>
      <c r="B6233" s="4"/>
      <c r="C6233" s="4"/>
    </row>
    <row r="6234" spans="1:3" ht="12.75" customHeight="1">
      <c r="A6234" s="4"/>
      <c r="B6234" s="4"/>
      <c r="C6234" s="4"/>
    </row>
    <row r="6235" spans="1:3" ht="12.75" customHeight="1">
      <c r="A6235" s="4"/>
      <c r="B6235" s="4"/>
      <c r="C6235" s="4"/>
    </row>
    <row r="6236" spans="1:3" ht="12.75" customHeight="1">
      <c r="A6236" s="4"/>
      <c r="B6236" s="4"/>
      <c r="C6236" s="4"/>
    </row>
    <row r="6237" spans="1:3" ht="12.75" customHeight="1">
      <c r="A6237" s="4"/>
      <c r="B6237" s="4"/>
      <c r="C6237" s="4"/>
    </row>
    <row r="6238" spans="1:3" ht="12.75" customHeight="1">
      <c r="A6238" s="4"/>
      <c r="B6238" s="4"/>
      <c r="C6238" s="4"/>
    </row>
    <row r="6239" spans="1:3" ht="12.75" customHeight="1">
      <c r="A6239" s="4"/>
      <c r="B6239" s="4"/>
      <c r="C6239" s="4"/>
    </row>
    <row r="6240" spans="1:3" ht="12.75" customHeight="1">
      <c r="A6240" s="4"/>
      <c r="B6240" s="4"/>
      <c r="C6240" s="4"/>
    </row>
    <row r="6241" spans="1:3" ht="12.75" customHeight="1">
      <c r="A6241" s="4"/>
      <c r="B6241" s="4"/>
      <c r="C6241" s="4"/>
    </row>
    <row r="6242" spans="1:3" ht="12.75" customHeight="1">
      <c r="A6242" s="4"/>
      <c r="B6242" s="4"/>
      <c r="C6242" s="4"/>
    </row>
    <row r="6243" spans="1:3" ht="12.75" customHeight="1">
      <c r="A6243" s="4"/>
      <c r="B6243" s="4"/>
      <c r="C6243" s="4"/>
    </row>
    <row r="6244" spans="1:3" ht="12.75" customHeight="1">
      <c r="A6244" s="4"/>
      <c r="B6244" s="4"/>
      <c r="C6244" s="4"/>
    </row>
    <row r="6245" spans="1:3" ht="12.75" customHeight="1">
      <c r="A6245" s="4"/>
      <c r="B6245" s="4"/>
      <c r="C6245" s="4"/>
    </row>
    <row r="6246" spans="1:3" ht="12.75" customHeight="1">
      <c r="A6246" s="4"/>
      <c r="B6246" s="4"/>
      <c r="C6246" s="4"/>
    </row>
    <row r="6247" spans="1:3" ht="12.75" customHeight="1">
      <c r="A6247" s="4"/>
      <c r="B6247" s="4"/>
      <c r="C6247" s="4"/>
    </row>
    <row r="6248" spans="1:3" ht="12.75" customHeight="1">
      <c r="A6248" s="4"/>
      <c r="B6248" s="4"/>
      <c r="C6248" s="4"/>
    </row>
    <row r="6249" spans="1:3" ht="12.75" customHeight="1">
      <c r="A6249" s="4"/>
      <c r="B6249" s="4"/>
      <c r="C6249" s="4"/>
    </row>
    <row r="6250" spans="1:3" ht="12.75" customHeight="1">
      <c r="A6250" s="4"/>
      <c r="B6250" s="4"/>
      <c r="C6250" s="4"/>
    </row>
    <row r="6251" spans="1:3" ht="12.75" customHeight="1">
      <c r="A6251" s="4"/>
      <c r="B6251" s="4"/>
      <c r="C6251" s="4"/>
    </row>
    <row r="6252" spans="1:3" ht="12.75" customHeight="1">
      <c r="A6252" s="4"/>
      <c r="B6252" s="4"/>
      <c r="C6252" s="4"/>
    </row>
    <row r="6253" spans="1:3" ht="12.75" customHeight="1">
      <c r="A6253" s="4"/>
      <c r="B6253" s="4"/>
      <c r="C6253" s="4"/>
    </row>
    <row r="6254" spans="1:3" ht="12.75" customHeight="1">
      <c r="A6254" s="4"/>
      <c r="B6254" s="4"/>
      <c r="C6254" s="4"/>
    </row>
    <row r="6255" spans="1:3" ht="12.75" customHeight="1">
      <c r="A6255" s="4"/>
      <c r="B6255" s="4"/>
      <c r="C6255" s="4"/>
    </row>
    <row r="6256" spans="1:3" ht="12.75" customHeight="1">
      <c r="A6256" s="4"/>
      <c r="B6256" s="4"/>
      <c r="C6256" s="4"/>
    </row>
    <row r="6257" spans="1:3" ht="12.75" customHeight="1">
      <c r="A6257" s="4"/>
      <c r="B6257" s="4"/>
      <c r="C6257" s="4"/>
    </row>
    <row r="6258" spans="1:3" ht="12.75" customHeight="1">
      <c r="A6258" s="4"/>
      <c r="B6258" s="4"/>
      <c r="C6258" s="4"/>
    </row>
    <row r="6259" spans="1:3" ht="12.75" customHeight="1">
      <c r="A6259" s="4"/>
      <c r="B6259" s="4"/>
      <c r="C6259" s="4"/>
    </row>
    <row r="6260" spans="1:3" ht="12.75" customHeight="1">
      <c r="A6260" s="4"/>
      <c r="B6260" s="4"/>
      <c r="C6260" s="4"/>
    </row>
    <row r="6261" spans="1:3" ht="12.75" customHeight="1">
      <c r="A6261" s="4"/>
      <c r="B6261" s="4"/>
      <c r="C6261" s="4"/>
    </row>
    <row r="6262" spans="1:3" ht="12.75" customHeight="1">
      <c r="A6262" s="4"/>
      <c r="B6262" s="4"/>
      <c r="C6262" s="4"/>
    </row>
    <row r="6263" spans="1:3" ht="12.75" customHeight="1">
      <c r="A6263" s="4"/>
      <c r="B6263" s="4"/>
      <c r="C6263" s="4"/>
    </row>
    <row r="6264" spans="1:3" ht="12.75" customHeight="1">
      <c r="A6264" s="4"/>
      <c r="B6264" s="4"/>
      <c r="C6264" s="4"/>
    </row>
    <row r="6265" spans="1:3" ht="12.75" customHeight="1">
      <c r="A6265" s="4"/>
      <c r="B6265" s="4"/>
      <c r="C6265" s="4"/>
    </row>
    <row r="6266" spans="1:3" ht="12.75" customHeight="1">
      <c r="A6266" s="4"/>
      <c r="B6266" s="4"/>
      <c r="C6266" s="4"/>
    </row>
    <row r="6267" spans="1:3" ht="12.75" customHeight="1">
      <c r="A6267" s="4"/>
      <c r="B6267" s="4"/>
      <c r="C6267" s="4"/>
    </row>
    <row r="6268" spans="1:3" ht="12.75" customHeight="1">
      <c r="A6268" s="4"/>
      <c r="B6268" s="4"/>
      <c r="C6268" s="4"/>
    </row>
    <row r="6269" spans="1:3" ht="12.75" customHeight="1">
      <c r="A6269" s="4"/>
      <c r="B6269" s="4"/>
      <c r="C6269" s="4"/>
    </row>
    <row r="6270" spans="1:3" ht="12.75" customHeight="1">
      <c r="A6270" s="4"/>
      <c r="B6270" s="4"/>
      <c r="C6270" s="4"/>
    </row>
    <row r="6271" spans="1:3" ht="12.75" customHeight="1">
      <c r="A6271" s="4"/>
      <c r="B6271" s="4"/>
      <c r="C6271" s="4"/>
    </row>
    <row r="6272" spans="1:3" ht="12.75" customHeight="1">
      <c r="A6272" s="4"/>
      <c r="B6272" s="4"/>
      <c r="C6272" s="4"/>
    </row>
    <row r="6273" spans="1:3" ht="12.75" customHeight="1">
      <c r="A6273" s="4"/>
      <c r="B6273" s="4"/>
      <c r="C6273" s="4"/>
    </row>
    <row r="6274" spans="1:3" ht="12.75" customHeight="1">
      <c r="A6274" s="4"/>
      <c r="B6274" s="4"/>
      <c r="C6274" s="4"/>
    </row>
    <row r="6275" spans="1:3" ht="12.75" customHeight="1">
      <c r="A6275" s="4"/>
      <c r="B6275" s="4"/>
      <c r="C6275" s="4"/>
    </row>
    <row r="6276" spans="1:3" ht="12.75" customHeight="1">
      <c r="A6276" s="4"/>
      <c r="B6276" s="4"/>
      <c r="C6276" s="4"/>
    </row>
    <row r="6277" spans="1:3" ht="12.75" customHeight="1">
      <c r="A6277" s="4"/>
      <c r="B6277" s="4"/>
      <c r="C6277" s="4"/>
    </row>
    <row r="6278" spans="1:3" ht="12.75" customHeight="1">
      <c r="A6278" s="4"/>
      <c r="B6278" s="4"/>
      <c r="C6278" s="4"/>
    </row>
    <row r="6279" spans="1:3" ht="12.75" customHeight="1">
      <c r="A6279" s="4"/>
      <c r="B6279" s="4"/>
      <c r="C6279" s="4"/>
    </row>
    <row r="6280" spans="1:3" ht="12.75" customHeight="1">
      <c r="A6280" s="4"/>
      <c r="B6280" s="4"/>
      <c r="C6280" s="4"/>
    </row>
    <row r="6281" spans="1:3" ht="12.75" customHeight="1">
      <c r="A6281" s="4"/>
      <c r="B6281" s="4"/>
      <c r="C6281" s="4"/>
    </row>
    <row r="6282" spans="1:3" ht="12.75" customHeight="1">
      <c r="A6282" s="4"/>
      <c r="B6282" s="4"/>
      <c r="C6282" s="4"/>
    </row>
    <row r="6283" spans="1:3" ht="12.75" customHeight="1">
      <c r="A6283" s="4"/>
      <c r="B6283" s="4"/>
      <c r="C6283" s="4"/>
    </row>
    <row r="6284" spans="1:3" ht="12.75" customHeight="1">
      <c r="A6284" s="4"/>
      <c r="B6284" s="4"/>
      <c r="C6284" s="4"/>
    </row>
    <row r="6285" spans="1:3" ht="12.75" customHeight="1">
      <c r="A6285" s="4"/>
      <c r="B6285" s="4"/>
      <c r="C6285" s="4"/>
    </row>
    <row r="6286" spans="1:3" ht="12.75" customHeight="1">
      <c r="A6286" s="4"/>
      <c r="B6286" s="4"/>
      <c r="C6286" s="4"/>
    </row>
    <row r="6287" spans="1:3" ht="12.75" customHeight="1">
      <c r="A6287" s="4"/>
      <c r="B6287" s="4"/>
      <c r="C6287" s="4"/>
    </row>
    <row r="6288" spans="1:3" ht="12.75" customHeight="1">
      <c r="A6288" s="4"/>
      <c r="B6288" s="4"/>
      <c r="C6288" s="4"/>
    </row>
    <row r="6289" spans="1:3" ht="12.75" customHeight="1">
      <c r="A6289" s="4"/>
      <c r="B6289" s="4"/>
      <c r="C6289" s="4"/>
    </row>
    <row r="6290" spans="1:3" ht="12.75" customHeight="1">
      <c r="A6290" s="4"/>
      <c r="B6290" s="4"/>
      <c r="C6290" s="4"/>
    </row>
    <row r="6291" spans="1:3" ht="12.75" customHeight="1">
      <c r="A6291" s="4"/>
      <c r="B6291" s="4"/>
      <c r="C6291" s="4"/>
    </row>
    <row r="6292" spans="1:3" ht="12.75" customHeight="1">
      <c r="A6292" s="4"/>
      <c r="B6292" s="4"/>
      <c r="C6292" s="4"/>
    </row>
    <row r="6293" spans="1:3" ht="12.75" customHeight="1">
      <c r="A6293" s="4"/>
      <c r="B6293" s="4"/>
      <c r="C6293" s="4"/>
    </row>
    <row r="6294" spans="1:3" ht="12.75" customHeight="1">
      <c r="A6294" s="4"/>
      <c r="B6294" s="4"/>
      <c r="C6294" s="4"/>
    </row>
    <row r="6295" spans="1:3" ht="12.75" customHeight="1">
      <c r="A6295" s="4"/>
      <c r="B6295" s="4"/>
      <c r="C6295" s="4"/>
    </row>
    <row r="6296" spans="1:3" ht="12.75" customHeight="1">
      <c r="A6296" s="4"/>
      <c r="B6296" s="4"/>
      <c r="C6296" s="4"/>
    </row>
    <row r="6297" spans="1:3" ht="12.75" customHeight="1">
      <c r="A6297" s="4"/>
      <c r="B6297" s="4"/>
      <c r="C6297" s="4"/>
    </row>
    <row r="6298" spans="1:3" ht="12.75" customHeight="1">
      <c r="A6298" s="4"/>
      <c r="B6298" s="4"/>
      <c r="C6298" s="4"/>
    </row>
    <row r="6299" spans="1:3" ht="12.75" customHeight="1">
      <c r="A6299" s="4"/>
      <c r="B6299" s="4"/>
      <c r="C6299" s="4"/>
    </row>
    <row r="6300" spans="1:3" ht="12.75" customHeight="1">
      <c r="A6300" s="4"/>
      <c r="B6300" s="4"/>
      <c r="C6300" s="4"/>
    </row>
    <row r="6301" spans="1:3" ht="12.75" customHeight="1">
      <c r="A6301" s="4"/>
      <c r="B6301" s="4"/>
      <c r="C6301" s="4"/>
    </row>
    <row r="6302" spans="1:3" ht="12.75" customHeight="1">
      <c r="A6302" s="4"/>
      <c r="B6302" s="4"/>
      <c r="C6302" s="4"/>
    </row>
    <row r="6303" spans="1:3" ht="12.75" customHeight="1">
      <c r="A6303" s="4"/>
      <c r="B6303" s="4"/>
      <c r="C6303" s="4"/>
    </row>
    <row r="6304" spans="1:3" ht="12.75" customHeight="1">
      <c r="A6304" s="4"/>
      <c r="B6304" s="4"/>
      <c r="C6304" s="4"/>
    </row>
    <row r="6305" spans="1:3" ht="12.75" customHeight="1">
      <c r="A6305" s="4"/>
      <c r="B6305" s="4"/>
      <c r="C6305" s="4"/>
    </row>
    <row r="6306" spans="1:3" ht="12.75" customHeight="1">
      <c r="A6306" s="4"/>
      <c r="B6306" s="4"/>
      <c r="C6306" s="4"/>
    </row>
    <row r="6307" spans="1:3" ht="12.75" customHeight="1">
      <c r="A6307" s="4"/>
      <c r="B6307" s="4"/>
      <c r="C6307" s="4"/>
    </row>
    <row r="6308" spans="1:3" ht="12.75" customHeight="1">
      <c r="A6308" s="4"/>
      <c r="B6308" s="4"/>
      <c r="C6308" s="4"/>
    </row>
    <row r="6309" spans="1:3" ht="12.75" customHeight="1">
      <c r="A6309" s="4"/>
      <c r="B6309" s="4"/>
      <c r="C6309" s="4"/>
    </row>
    <row r="6310" spans="1:3" ht="12.75" customHeight="1">
      <c r="A6310" s="4"/>
      <c r="B6310" s="4"/>
      <c r="C6310" s="4"/>
    </row>
    <row r="6311" spans="1:3" ht="12.75" customHeight="1">
      <c r="A6311" s="4"/>
      <c r="B6311" s="4"/>
      <c r="C6311" s="4"/>
    </row>
    <row r="6312" spans="1:3" ht="12.75" customHeight="1">
      <c r="A6312" s="4"/>
      <c r="B6312" s="4"/>
      <c r="C6312" s="4"/>
    </row>
    <row r="6313" spans="1:3" ht="12.75" customHeight="1">
      <c r="A6313" s="4"/>
      <c r="B6313" s="4"/>
      <c r="C6313" s="4"/>
    </row>
    <row r="6314" spans="1:3" ht="12.75" customHeight="1">
      <c r="A6314" s="4"/>
      <c r="B6314" s="4"/>
      <c r="C6314" s="4"/>
    </row>
    <row r="6315" spans="1:3" ht="12.75" customHeight="1">
      <c r="A6315" s="4"/>
      <c r="B6315" s="4"/>
      <c r="C6315" s="4"/>
    </row>
    <row r="6316" spans="1:3" ht="12.75" customHeight="1">
      <c r="A6316" s="4"/>
      <c r="B6316" s="4"/>
      <c r="C6316" s="4"/>
    </row>
    <row r="6317" spans="1:3" ht="12.75" customHeight="1">
      <c r="A6317" s="4"/>
      <c r="B6317" s="4"/>
      <c r="C6317" s="4"/>
    </row>
    <row r="6318" spans="1:3" ht="12.75" customHeight="1">
      <c r="A6318" s="4"/>
      <c r="B6318" s="4"/>
      <c r="C6318" s="4"/>
    </row>
    <row r="6319" spans="1:3" ht="12.75" customHeight="1">
      <c r="A6319" s="4"/>
      <c r="B6319" s="4"/>
      <c r="C6319" s="4"/>
    </row>
    <row r="6320" spans="1:3" ht="12.75" customHeight="1">
      <c r="A6320" s="4"/>
      <c r="B6320" s="4"/>
      <c r="C6320" s="4"/>
    </row>
    <row r="6321" spans="1:3" ht="12.75" customHeight="1">
      <c r="A6321" s="4"/>
      <c r="B6321" s="4"/>
      <c r="C6321" s="4"/>
    </row>
    <row r="6322" spans="1:3" ht="12.75" customHeight="1">
      <c r="A6322" s="4"/>
      <c r="B6322" s="4"/>
      <c r="C6322" s="4"/>
    </row>
    <row r="6323" spans="1:3" ht="12.75" customHeight="1">
      <c r="A6323" s="4"/>
      <c r="B6323" s="4"/>
      <c r="C6323" s="4"/>
    </row>
    <row r="6324" spans="1:3" ht="12.75" customHeight="1">
      <c r="A6324" s="4"/>
      <c r="B6324" s="4"/>
      <c r="C6324" s="4"/>
    </row>
    <row r="6325" spans="1:3" ht="12.75" customHeight="1">
      <c r="A6325" s="4"/>
      <c r="B6325" s="4"/>
      <c r="C6325" s="4"/>
    </row>
    <row r="6326" spans="1:3" ht="12.75" customHeight="1">
      <c r="A6326" s="4"/>
      <c r="B6326" s="4"/>
      <c r="C6326" s="4"/>
    </row>
    <row r="6327" spans="1:3" ht="12.75" customHeight="1">
      <c r="A6327" s="4"/>
      <c r="B6327" s="4"/>
      <c r="C6327" s="4"/>
    </row>
    <row r="6328" spans="1:3" ht="12.75" customHeight="1">
      <c r="A6328" s="4"/>
      <c r="B6328" s="4"/>
      <c r="C6328" s="4"/>
    </row>
    <row r="6329" spans="1:3" ht="12.75" customHeight="1">
      <c r="A6329" s="4"/>
      <c r="B6329" s="4"/>
      <c r="C6329" s="4"/>
    </row>
    <row r="6330" spans="1:3" ht="12.75" customHeight="1">
      <c r="A6330" s="4"/>
      <c r="B6330" s="4"/>
      <c r="C6330" s="4"/>
    </row>
    <row r="6331" spans="1:3" ht="12.75" customHeight="1">
      <c r="A6331" s="4"/>
      <c r="B6331" s="4"/>
      <c r="C6331" s="4"/>
    </row>
    <row r="6332" spans="1:3" ht="12.75" customHeight="1">
      <c r="A6332" s="4"/>
      <c r="B6332" s="4"/>
      <c r="C6332" s="4"/>
    </row>
    <row r="6333" spans="1:3" ht="12.75" customHeight="1">
      <c r="A6333" s="4"/>
      <c r="B6333" s="4"/>
      <c r="C6333" s="4"/>
    </row>
    <row r="6334" spans="1:3" ht="12.75" customHeight="1">
      <c r="A6334" s="4"/>
      <c r="B6334" s="4"/>
      <c r="C6334" s="4"/>
    </row>
    <row r="6335" spans="1:3" ht="12.75" customHeight="1">
      <c r="A6335" s="4"/>
      <c r="B6335" s="4"/>
      <c r="C6335" s="4"/>
    </row>
    <row r="6336" spans="1:3" ht="12.75" customHeight="1">
      <c r="A6336" s="4"/>
      <c r="B6336" s="4"/>
      <c r="C6336" s="4"/>
    </row>
    <row r="6337" spans="1:3" ht="12.75" customHeight="1">
      <c r="A6337" s="4"/>
      <c r="B6337" s="4"/>
      <c r="C6337" s="4"/>
    </row>
    <row r="6338" spans="1:3" ht="12.75" customHeight="1">
      <c r="A6338" s="4"/>
      <c r="B6338" s="4"/>
      <c r="C6338" s="4"/>
    </row>
    <row r="6339" spans="1:3" ht="12.75" customHeight="1">
      <c r="A6339" s="4"/>
      <c r="B6339" s="4"/>
      <c r="C6339" s="4"/>
    </row>
    <row r="6340" spans="1:3" ht="12.75" customHeight="1">
      <c r="A6340" s="4"/>
      <c r="B6340" s="4"/>
      <c r="C6340" s="4"/>
    </row>
    <row r="6341" spans="1:3" ht="12.75" customHeight="1">
      <c r="A6341" s="4"/>
      <c r="B6341" s="4"/>
      <c r="C6341" s="4"/>
    </row>
    <row r="6342" spans="1:3" ht="12.75" customHeight="1">
      <c r="A6342" s="4"/>
      <c r="B6342" s="4"/>
      <c r="C6342" s="4"/>
    </row>
    <row r="6343" spans="1:3" ht="12.75" customHeight="1">
      <c r="A6343" s="4"/>
      <c r="B6343" s="4"/>
      <c r="C6343" s="4"/>
    </row>
    <row r="6344" spans="1:3" ht="12.75" customHeight="1">
      <c r="A6344" s="4"/>
      <c r="B6344" s="4"/>
      <c r="C6344" s="4"/>
    </row>
    <row r="6345" spans="1:3" ht="12.75" customHeight="1">
      <c r="A6345" s="4"/>
      <c r="B6345" s="4"/>
      <c r="C6345" s="4"/>
    </row>
    <row r="6346" spans="1:3" ht="12.75" customHeight="1">
      <c r="A6346" s="4"/>
      <c r="B6346" s="4"/>
      <c r="C6346" s="4"/>
    </row>
    <row r="6347" spans="1:3" ht="12.75" customHeight="1">
      <c r="A6347" s="4"/>
      <c r="B6347" s="4"/>
      <c r="C6347" s="4"/>
    </row>
    <row r="6348" spans="1:3" ht="12.75" customHeight="1">
      <c r="A6348" s="4"/>
      <c r="B6348" s="4"/>
      <c r="C6348" s="4"/>
    </row>
    <row r="6349" spans="1:3" ht="12.75" customHeight="1">
      <c r="A6349" s="4"/>
      <c r="B6349" s="4"/>
      <c r="C6349" s="4"/>
    </row>
    <row r="6350" spans="1:3" ht="12.75" customHeight="1">
      <c r="A6350" s="4"/>
      <c r="B6350" s="4"/>
      <c r="C6350" s="4"/>
    </row>
    <row r="6351" spans="1:3" ht="12.75" customHeight="1">
      <c r="A6351" s="4"/>
      <c r="B6351" s="4"/>
      <c r="C6351" s="4"/>
    </row>
    <row r="6352" spans="1:3" ht="12.75" customHeight="1">
      <c r="A6352" s="4"/>
      <c r="B6352" s="4"/>
      <c r="C6352" s="4"/>
    </row>
    <row r="6353" spans="1:3" ht="12.75" customHeight="1">
      <c r="A6353" s="4"/>
      <c r="B6353" s="4"/>
      <c r="C6353" s="4"/>
    </row>
    <row r="6354" spans="1:3" ht="12.75" customHeight="1">
      <c r="A6354" s="4"/>
      <c r="B6354" s="4"/>
      <c r="C6354" s="4"/>
    </row>
    <row r="6355" spans="1:3" ht="12.75" customHeight="1">
      <c r="A6355" s="4"/>
      <c r="B6355" s="4"/>
      <c r="C6355" s="4"/>
    </row>
    <row r="6356" spans="1:3" ht="12.75" customHeight="1">
      <c r="A6356" s="4"/>
      <c r="B6356" s="4"/>
      <c r="C6356" s="4"/>
    </row>
    <row r="6357" spans="1:3" ht="12.75" customHeight="1">
      <c r="A6357" s="4"/>
      <c r="B6357" s="4"/>
      <c r="C6357" s="4"/>
    </row>
    <row r="6358" spans="1:3" ht="12.75" customHeight="1">
      <c r="A6358" s="4"/>
      <c r="B6358" s="4"/>
      <c r="C6358" s="4"/>
    </row>
    <row r="6359" spans="1:3" ht="12.75" customHeight="1">
      <c r="A6359" s="4"/>
      <c r="B6359" s="4"/>
      <c r="C6359" s="4"/>
    </row>
    <row r="6360" spans="1:3" ht="12.75" customHeight="1">
      <c r="A6360" s="4"/>
      <c r="B6360" s="4"/>
      <c r="C6360" s="4"/>
    </row>
    <row r="6361" spans="1:3" ht="12.75" customHeight="1">
      <c r="A6361" s="4"/>
      <c r="B6361" s="4"/>
      <c r="C6361" s="4"/>
    </row>
    <row r="6362" spans="1:3" ht="12.75" customHeight="1">
      <c r="A6362" s="4"/>
      <c r="B6362" s="4"/>
      <c r="C6362" s="4"/>
    </row>
    <row r="6363" spans="1:3" ht="12.75" customHeight="1">
      <c r="A6363" s="4"/>
      <c r="B6363" s="4"/>
      <c r="C6363" s="4"/>
    </row>
    <row r="6364" spans="1:3" ht="12.75" customHeight="1">
      <c r="A6364" s="4"/>
      <c r="B6364" s="4"/>
      <c r="C6364" s="4"/>
    </row>
    <row r="6365" spans="1:3" ht="12.75" customHeight="1">
      <c r="A6365" s="4"/>
      <c r="B6365" s="4"/>
      <c r="C6365" s="4"/>
    </row>
    <row r="6366" spans="1:3" ht="12.75" customHeight="1">
      <c r="A6366" s="4"/>
      <c r="B6366" s="4"/>
      <c r="C6366" s="4"/>
    </row>
    <row r="6367" spans="1:3" ht="12.75" customHeight="1">
      <c r="A6367" s="4"/>
      <c r="B6367" s="4"/>
      <c r="C6367" s="4"/>
    </row>
    <row r="6368" spans="1:3" ht="12.75" customHeight="1">
      <c r="A6368" s="4"/>
      <c r="B6368" s="4"/>
      <c r="C6368" s="4"/>
    </row>
    <row r="6369" spans="1:3" ht="12.75" customHeight="1">
      <c r="A6369" s="4"/>
      <c r="B6369" s="4"/>
      <c r="C6369" s="4"/>
    </row>
    <row r="6370" spans="1:3" ht="12.75" customHeight="1">
      <c r="A6370" s="4"/>
      <c r="B6370" s="4"/>
      <c r="C6370" s="4"/>
    </row>
    <row r="6371" spans="1:3" ht="12.75" customHeight="1">
      <c r="A6371" s="4"/>
      <c r="B6371" s="4"/>
      <c r="C6371" s="4"/>
    </row>
    <row r="6372" spans="1:3" ht="12.75" customHeight="1">
      <c r="A6372" s="4"/>
      <c r="B6372" s="4"/>
      <c r="C6372" s="4"/>
    </row>
    <row r="6373" spans="1:3" ht="12.75" customHeight="1">
      <c r="A6373" s="4"/>
      <c r="B6373" s="4"/>
      <c r="C6373" s="4"/>
    </row>
    <row r="6374" spans="1:3" ht="12.75" customHeight="1">
      <c r="A6374" s="4"/>
      <c r="B6374" s="4"/>
      <c r="C6374" s="4"/>
    </row>
    <row r="6375" spans="1:3" ht="12.75" customHeight="1">
      <c r="A6375" s="4"/>
      <c r="B6375" s="4"/>
      <c r="C6375" s="4"/>
    </row>
    <row r="6376" spans="1:3" ht="12.75" customHeight="1">
      <c r="A6376" s="4"/>
      <c r="B6376" s="4"/>
      <c r="C6376" s="4"/>
    </row>
    <row r="6377" spans="1:3" ht="12.75" customHeight="1">
      <c r="A6377" s="4"/>
      <c r="B6377" s="4"/>
      <c r="C6377" s="4"/>
    </row>
    <row r="6378" spans="1:3" ht="12.75" customHeight="1">
      <c r="A6378" s="4"/>
      <c r="B6378" s="4"/>
      <c r="C6378" s="4"/>
    </row>
    <row r="6379" spans="1:3" ht="12.75" customHeight="1">
      <c r="A6379" s="4"/>
      <c r="B6379" s="4"/>
      <c r="C6379" s="4"/>
    </row>
    <row r="6380" spans="1:3" ht="12.75" customHeight="1">
      <c r="A6380" s="4"/>
      <c r="B6380" s="4"/>
      <c r="C6380" s="4"/>
    </row>
    <row r="6381" spans="1:3" ht="12.75" customHeight="1">
      <c r="A6381" s="4"/>
      <c r="B6381" s="4"/>
      <c r="C6381" s="4"/>
    </row>
    <row r="6382" spans="1:3" ht="12.75" customHeight="1">
      <c r="A6382" s="4"/>
      <c r="B6382" s="4"/>
      <c r="C6382" s="4"/>
    </row>
    <row r="6383" spans="1:3" ht="12.75" customHeight="1">
      <c r="A6383" s="4"/>
      <c r="B6383" s="4"/>
      <c r="C6383" s="4"/>
    </row>
    <row r="6384" spans="1:3" ht="12.75" customHeight="1">
      <c r="A6384" s="4"/>
      <c r="B6384" s="4"/>
      <c r="C6384" s="4"/>
    </row>
    <row r="6385" spans="1:3" ht="12.75" customHeight="1">
      <c r="A6385" s="4"/>
      <c r="B6385" s="4"/>
      <c r="C6385" s="4"/>
    </row>
    <row r="6386" spans="1:3" ht="12.75" customHeight="1">
      <c r="A6386" s="4"/>
      <c r="B6386" s="4"/>
      <c r="C6386" s="4"/>
    </row>
    <row r="6387" spans="1:3" ht="12.75" customHeight="1">
      <c r="A6387" s="4"/>
      <c r="B6387" s="4"/>
      <c r="C6387" s="4"/>
    </row>
    <row r="6388" spans="1:3" ht="12.75" customHeight="1">
      <c r="A6388" s="4"/>
      <c r="B6388" s="4"/>
      <c r="C6388" s="4"/>
    </row>
    <row r="6389" spans="1:3" ht="12.75" customHeight="1">
      <c r="A6389" s="4"/>
      <c r="B6389" s="4"/>
      <c r="C6389" s="4"/>
    </row>
    <row r="6390" spans="1:3" ht="12.75" customHeight="1">
      <c r="A6390" s="4"/>
      <c r="B6390" s="4"/>
      <c r="C6390" s="4"/>
    </row>
    <row r="6391" spans="1:3" ht="12.75" customHeight="1">
      <c r="A6391" s="4"/>
      <c r="B6391" s="4"/>
      <c r="C6391" s="4"/>
    </row>
    <row r="6392" spans="1:3" ht="12.75" customHeight="1">
      <c r="A6392" s="4"/>
      <c r="B6392" s="4"/>
      <c r="C6392" s="4"/>
    </row>
    <row r="6393" spans="1:3" ht="12.75" customHeight="1">
      <c r="A6393" s="4"/>
      <c r="B6393" s="4"/>
      <c r="C6393" s="4"/>
    </row>
    <row r="6394" spans="1:3" ht="12.75" customHeight="1">
      <c r="A6394" s="4"/>
      <c r="B6394" s="4"/>
      <c r="C6394" s="4"/>
    </row>
    <row r="6395" spans="1:3" ht="12.75" customHeight="1">
      <c r="A6395" s="4"/>
      <c r="B6395" s="4"/>
      <c r="C6395" s="4"/>
    </row>
    <row r="6396" spans="1:3" ht="12.75" customHeight="1">
      <c r="A6396" s="4"/>
      <c r="B6396" s="4"/>
      <c r="C6396" s="4"/>
    </row>
    <row r="6397" spans="1:3" ht="12.75" customHeight="1">
      <c r="A6397" s="4"/>
      <c r="B6397" s="4"/>
      <c r="C6397" s="4"/>
    </row>
    <row r="6398" spans="1:3" ht="12.75" customHeight="1">
      <c r="A6398" s="4"/>
      <c r="B6398" s="4"/>
      <c r="C6398" s="4"/>
    </row>
    <row r="6399" spans="1:3" ht="12.75" customHeight="1">
      <c r="A6399" s="4"/>
      <c r="B6399" s="4"/>
      <c r="C6399" s="4"/>
    </row>
    <row r="6400" spans="1:3" ht="12.75" customHeight="1">
      <c r="A6400" s="4"/>
      <c r="B6400" s="4"/>
      <c r="C6400" s="4"/>
    </row>
    <row r="6401" spans="1:3" ht="12.75" customHeight="1">
      <c r="A6401" s="4"/>
      <c r="B6401" s="4"/>
      <c r="C6401" s="4"/>
    </row>
    <row r="6402" spans="1:3" ht="12.75" customHeight="1">
      <c r="A6402" s="4"/>
      <c r="B6402" s="4"/>
      <c r="C6402" s="4"/>
    </row>
    <row r="6403" spans="1:3" ht="12.75" customHeight="1">
      <c r="A6403" s="4"/>
      <c r="B6403" s="4"/>
      <c r="C6403" s="4"/>
    </row>
    <row r="6404" spans="1:3" ht="12.75" customHeight="1">
      <c r="A6404" s="4"/>
      <c r="B6404" s="4"/>
      <c r="C6404" s="4"/>
    </row>
    <row r="6405" spans="1:3" ht="12.75" customHeight="1">
      <c r="A6405" s="4"/>
      <c r="B6405" s="4"/>
      <c r="C6405" s="4"/>
    </row>
    <row r="6406" spans="1:3" ht="12.75" customHeight="1">
      <c r="A6406" s="4"/>
      <c r="B6406" s="4"/>
      <c r="C6406" s="4"/>
    </row>
    <row r="6407" spans="1:3" ht="12.75" customHeight="1">
      <c r="A6407" s="4"/>
      <c r="B6407" s="4"/>
      <c r="C6407" s="4"/>
    </row>
    <row r="6408" spans="1:3" ht="12.75" customHeight="1">
      <c r="A6408" s="4"/>
      <c r="B6408" s="4"/>
      <c r="C6408" s="4"/>
    </row>
    <row r="6409" spans="1:3" ht="12.75" customHeight="1">
      <c r="A6409" s="4"/>
      <c r="B6409" s="4"/>
      <c r="C6409" s="4"/>
    </row>
    <row r="6410" spans="1:3" ht="12.75" customHeight="1">
      <c r="A6410" s="4"/>
      <c r="B6410" s="4"/>
      <c r="C6410" s="4"/>
    </row>
    <row r="6411" spans="1:3" ht="12.75" customHeight="1">
      <c r="A6411" s="4"/>
      <c r="B6411" s="4"/>
      <c r="C6411" s="4"/>
    </row>
    <row r="6412" spans="1:3" ht="12.75" customHeight="1">
      <c r="A6412" s="4"/>
      <c r="B6412" s="4"/>
      <c r="C6412" s="4"/>
    </row>
    <row r="6413" spans="1:3" ht="12.75" customHeight="1">
      <c r="A6413" s="4"/>
      <c r="B6413" s="4"/>
      <c r="C6413" s="4"/>
    </row>
    <row r="6414" spans="1:3" ht="12.75" customHeight="1">
      <c r="A6414" s="4"/>
      <c r="B6414" s="4"/>
      <c r="C6414" s="4"/>
    </row>
    <row r="6415" spans="1:3" ht="12.75" customHeight="1">
      <c r="A6415" s="4"/>
      <c r="B6415" s="4"/>
      <c r="C6415" s="4"/>
    </row>
    <row r="6416" spans="1:3" ht="12.75" customHeight="1">
      <c r="A6416" s="4"/>
      <c r="B6416" s="4"/>
      <c r="C6416" s="4"/>
    </row>
    <row r="6417" spans="1:3" ht="12.75" customHeight="1">
      <c r="A6417" s="4"/>
      <c r="B6417" s="4"/>
      <c r="C6417" s="4"/>
    </row>
    <row r="6418" spans="1:3" ht="12.75" customHeight="1">
      <c r="A6418" s="4"/>
      <c r="B6418" s="4"/>
      <c r="C6418" s="4"/>
    </row>
    <row r="6419" spans="1:3" ht="12.75" customHeight="1">
      <c r="A6419" s="4"/>
      <c r="B6419" s="4"/>
      <c r="C6419" s="4"/>
    </row>
    <row r="6420" spans="1:3" ht="12.75" customHeight="1">
      <c r="A6420" s="4"/>
      <c r="B6420" s="4"/>
      <c r="C6420" s="4"/>
    </row>
    <row r="6421" spans="1:3" ht="12.75" customHeight="1">
      <c r="A6421" s="4"/>
      <c r="B6421" s="4"/>
      <c r="C6421" s="4"/>
    </row>
    <row r="6422" spans="1:3" ht="12.75" customHeight="1">
      <c r="A6422" s="4"/>
      <c r="B6422" s="4"/>
      <c r="C6422" s="4"/>
    </row>
    <row r="6423" spans="1:3" ht="12.75" customHeight="1">
      <c r="A6423" s="4"/>
      <c r="B6423" s="4"/>
      <c r="C6423" s="4"/>
    </row>
    <row r="6424" spans="1:3" ht="12.75" customHeight="1">
      <c r="A6424" s="4"/>
      <c r="B6424" s="4"/>
      <c r="C6424" s="4"/>
    </row>
    <row r="6425" spans="1:3" ht="12.75" customHeight="1">
      <c r="A6425" s="4"/>
      <c r="B6425" s="4"/>
      <c r="C6425" s="4"/>
    </row>
    <row r="6426" spans="1:3" ht="12.75" customHeight="1">
      <c r="A6426" s="4"/>
      <c r="B6426" s="4"/>
      <c r="C6426" s="4"/>
    </row>
    <row r="6427" spans="1:3" ht="12.75" customHeight="1">
      <c r="A6427" s="4"/>
      <c r="B6427" s="4"/>
      <c r="C6427" s="4"/>
    </row>
    <row r="6428" spans="1:3" ht="12.75" customHeight="1">
      <c r="A6428" s="4"/>
      <c r="B6428" s="4"/>
      <c r="C6428" s="4"/>
    </row>
    <row r="6429" spans="1:3" ht="12.75" customHeight="1">
      <c r="A6429" s="4"/>
      <c r="B6429" s="4"/>
      <c r="C6429" s="4"/>
    </row>
    <row r="6430" spans="1:3" ht="12.75" customHeight="1">
      <c r="A6430" s="4"/>
      <c r="B6430" s="4"/>
      <c r="C6430" s="4"/>
    </row>
    <row r="6431" spans="1:3" ht="12.75" customHeight="1">
      <c r="A6431" s="4"/>
      <c r="B6431" s="4"/>
      <c r="C6431" s="4"/>
    </row>
    <row r="6432" spans="1:3" ht="12.75" customHeight="1">
      <c r="A6432" s="4"/>
      <c r="B6432" s="4"/>
      <c r="C6432" s="4"/>
    </row>
    <row r="6433" spans="1:3" ht="12.75" customHeight="1">
      <c r="A6433" s="4"/>
      <c r="B6433" s="4"/>
      <c r="C6433" s="4"/>
    </row>
    <row r="6434" spans="1:3" ht="12.75" customHeight="1">
      <c r="A6434" s="4"/>
      <c r="B6434" s="4"/>
      <c r="C6434" s="4"/>
    </row>
    <row r="6435" spans="1:3" ht="12.75" customHeight="1">
      <c r="A6435" s="4"/>
      <c r="B6435" s="4"/>
      <c r="C6435" s="4"/>
    </row>
    <row r="6436" spans="1:3" ht="12.75" customHeight="1">
      <c r="A6436" s="4"/>
      <c r="B6436" s="4"/>
      <c r="C6436" s="4"/>
    </row>
    <row r="6437" spans="1:3" ht="12.75" customHeight="1">
      <c r="A6437" s="4"/>
      <c r="B6437" s="4"/>
      <c r="C6437" s="4"/>
    </row>
    <row r="6438" spans="1:3" ht="12.75" customHeight="1">
      <c r="A6438" s="4"/>
      <c r="B6438" s="4"/>
      <c r="C6438" s="4"/>
    </row>
    <row r="6439" spans="1:3" ht="12.75" customHeight="1">
      <c r="A6439" s="4"/>
      <c r="B6439" s="4"/>
      <c r="C6439" s="4"/>
    </row>
    <row r="6440" spans="1:3" ht="12.75" customHeight="1">
      <c r="A6440" s="4"/>
      <c r="B6440" s="4"/>
      <c r="C6440" s="4"/>
    </row>
    <row r="6441" spans="1:3" ht="12.75" customHeight="1">
      <c r="A6441" s="4"/>
      <c r="B6441" s="4"/>
      <c r="C6441" s="4"/>
    </row>
    <row r="6442" spans="1:3" ht="12.75" customHeight="1">
      <c r="A6442" s="4"/>
      <c r="B6442" s="4"/>
      <c r="C6442" s="4"/>
    </row>
    <row r="6443" spans="1:3" ht="12.75" customHeight="1">
      <c r="A6443" s="4"/>
      <c r="B6443" s="4"/>
      <c r="C6443" s="4"/>
    </row>
    <row r="6444" spans="1:3" ht="12.75" customHeight="1">
      <c r="A6444" s="4"/>
      <c r="B6444" s="4"/>
      <c r="C6444" s="4"/>
    </row>
    <row r="6445" spans="1:3" ht="12.75" customHeight="1">
      <c r="A6445" s="4"/>
      <c r="B6445" s="4"/>
      <c r="C6445" s="4"/>
    </row>
    <row r="6446" spans="1:3" ht="12.75" customHeight="1">
      <c r="A6446" s="4"/>
      <c r="B6446" s="4"/>
      <c r="C6446" s="4"/>
    </row>
    <row r="6447" spans="1:3" ht="12.75" customHeight="1">
      <c r="A6447" s="4"/>
      <c r="B6447" s="4"/>
      <c r="C6447" s="4"/>
    </row>
    <row r="6448" spans="1:3" ht="12.75" customHeight="1">
      <c r="A6448" s="4"/>
      <c r="B6448" s="4"/>
      <c r="C6448" s="4"/>
    </row>
    <row r="6449" spans="1:3" ht="12.75" customHeight="1">
      <c r="A6449" s="4"/>
      <c r="B6449" s="4"/>
      <c r="C6449" s="4"/>
    </row>
    <row r="6450" spans="1:3" ht="12.75" customHeight="1">
      <c r="A6450" s="4"/>
      <c r="B6450" s="4"/>
      <c r="C6450" s="4"/>
    </row>
    <row r="6451" spans="1:3" ht="12.75" customHeight="1">
      <c r="A6451" s="4"/>
      <c r="B6451" s="4"/>
      <c r="C6451" s="4"/>
    </row>
    <row r="6452" spans="1:3" ht="12.75" customHeight="1">
      <c r="A6452" s="4"/>
      <c r="B6452" s="4"/>
      <c r="C6452" s="4"/>
    </row>
    <row r="6453" spans="1:3" ht="12.75" customHeight="1">
      <c r="A6453" s="4"/>
      <c r="B6453" s="4"/>
      <c r="C6453" s="4"/>
    </row>
    <row r="6454" spans="1:3" ht="12.75" customHeight="1">
      <c r="A6454" s="4"/>
      <c r="B6454" s="4"/>
      <c r="C6454" s="4"/>
    </row>
    <row r="6455" spans="1:3" ht="12.75" customHeight="1">
      <c r="A6455" s="4"/>
      <c r="B6455" s="4"/>
      <c r="C6455" s="4"/>
    </row>
    <row r="6456" spans="1:3" ht="12.75" customHeight="1">
      <c r="A6456" s="4"/>
      <c r="B6456" s="4"/>
      <c r="C6456" s="4"/>
    </row>
    <row r="6457" spans="1:3" ht="12.75" customHeight="1">
      <c r="A6457" s="4"/>
      <c r="B6457" s="4"/>
      <c r="C6457" s="4"/>
    </row>
    <row r="6458" spans="1:3" ht="12.75" customHeight="1">
      <c r="A6458" s="4"/>
      <c r="B6458" s="4"/>
      <c r="C6458" s="4"/>
    </row>
    <row r="6459" spans="1:3" ht="12.75" customHeight="1">
      <c r="A6459" s="4"/>
      <c r="B6459" s="4"/>
      <c r="C6459" s="4"/>
    </row>
    <row r="6460" spans="1:3" ht="12.75" customHeight="1">
      <c r="A6460" s="4"/>
      <c r="B6460" s="4"/>
      <c r="C6460" s="4"/>
    </row>
    <row r="6461" spans="1:3" ht="12.75" customHeight="1">
      <c r="A6461" s="4"/>
      <c r="B6461" s="4"/>
      <c r="C6461" s="4"/>
    </row>
    <row r="6462" spans="1:3" ht="12.75" customHeight="1">
      <c r="A6462" s="4"/>
      <c r="B6462" s="4"/>
      <c r="C6462" s="4"/>
    </row>
    <row r="6463" spans="1:3" ht="12.75" customHeight="1">
      <c r="A6463" s="4"/>
      <c r="B6463" s="4"/>
      <c r="C6463" s="4"/>
    </row>
    <row r="6464" spans="1:3" ht="12.75" customHeight="1">
      <c r="A6464" s="4"/>
      <c r="B6464" s="4"/>
      <c r="C6464" s="4"/>
    </row>
    <row r="6465" spans="1:3" ht="12.75" customHeight="1">
      <c r="A6465" s="4"/>
      <c r="B6465" s="4"/>
      <c r="C6465" s="4"/>
    </row>
    <row r="6466" spans="1:3" ht="12.75" customHeight="1">
      <c r="A6466" s="4"/>
      <c r="B6466" s="4"/>
      <c r="C6466" s="4"/>
    </row>
    <row r="6467" spans="1:3" ht="12.75" customHeight="1">
      <c r="A6467" s="4"/>
      <c r="B6467" s="4"/>
      <c r="C6467" s="4"/>
    </row>
    <row r="6468" spans="1:3" ht="12.75" customHeight="1">
      <c r="A6468" s="4"/>
      <c r="B6468" s="4"/>
      <c r="C6468" s="4"/>
    </row>
    <row r="6469" spans="1:3" ht="12.75" customHeight="1">
      <c r="A6469" s="4"/>
      <c r="B6469" s="4"/>
      <c r="C6469" s="4"/>
    </row>
    <row r="6470" spans="1:3" ht="12.75" customHeight="1">
      <c r="A6470" s="4"/>
      <c r="B6470" s="4"/>
      <c r="C6470" s="4"/>
    </row>
    <row r="6471" spans="1:3" ht="12.75" customHeight="1">
      <c r="A6471" s="4"/>
      <c r="B6471" s="4"/>
      <c r="C6471" s="4"/>
    </row>
    <row r="6472" spans="1:3" ht="12.75" customHeight="1">
      <c r="A6472" s="4"/>
      <c r="B6472" s="4"/>
      <c r="C6472" s="4"/>
    </row>
    <row r="6473" spans="1:3" ht="12.75" customHeight="1">
      <c r="A6473" s="4"/>
      <c r="B6473" s="4"/>
      <c r="C6473" s="4"/>
    </row>
    <row r="6474" spans="1:3" ht="12.75" customHeight="1">
      <c r="A6474" s="4"/>
      <c r="B6474" s="4"/>
      <c r="C6474" s="4"/>
    </row>
    <row r="6475" spans="1:3" ht="12.75" customHeight="1">
      <c r="A6475" s="4"/>
      <c r="B6475" s="4"/>
      <c r="C6475" s="4"/>
    </row>
    <row r="6476" spans="1:3" ht="12.75" customHeight="1">
      <c r="A6476" s="4"/>
      <c r="B6476" s="4"/>
      <c r="C6476" s="4"/>
    </row>
    <row r="6477" spans="1:3" ht="12.75" customHeight="1">
      <c r="A6477" s="4"/>
      <c r="B6477" s="4"/>
      <c r="C6477" s="4"/>
    </row>
    <row r="6478" spans="1:3" ht="12.75" customHeight="1">
      <c r="A6478" s="4"/>
      <c r="B6478" s="4"/>
      <c r="C6478" s="4"/>
    </row>
    <row r="6479" spans="1:3" ht="12.75" customHeight="1">
      <c r="A6479" s="4"/>
      <c r="B6479" s="4"/>
      <c r="C6479" s="4"/>
    </row>
    <row r="6480" spans="1:3" ht="12.75" customHeight="1">
      <c r="A6480" s="4"/>
      <c r="B6480" s="4"/>
      <c r="C6480" s="4"/>
    </row>
    <row r="6481" spans="1:3" ht="12.75" customHeight="1">
      <c r="A6481" s="4"/>
      <c r="B6481" s="4"/>
      <c r="C6481" s="4"/>
    </row>
    <row r="6482" spans="1:3" ht="12.75" customHeight="1">
      <c r="A6482" s="4"/>
      <c r="B6482" s="4"/>
      <c r="C6482" s="4"/>
    </row>
    <row r="6483" spans="1:3" ht="12.75" customHeight="1">
      <c r="A6483" s="4"/>
      <c r="B6483" s="4"/>
      <c r="C6483" s="4"/>
    </row>
    <row r="6484" spans="1:3" ht="12.75" customHeight="1">
      <c r="A6484" s="4"/>
      <c r="B6484" s="4"/>
      <c r="C6484" s="4"/>
    </row>
    <row r="6485" spans="1:3" ht="12.75" customHeight="1">
      <c r="A6485" s="4"/>
      <c r="B6485" s="4"/>
      <c r="C6485" s="4"/>
    </row>
    <row r="6486" spans="1:3" ht="12.75" customHeight="1">
      <c r="A6486" s="4"/>
      <c r="B6486" s="4"/>
      <c r="C6486" s="4"/>
    </row>
    <row r="6487" spans="1:3" ht="12.75" customHeight="1">
      <c r="A6487" s="4"/>
      <c r="B6487" s="4"/>
      <c r="C6487" s="4"/>
    </row>
    <row r="6488" spans="1:3" ht="12.75" customHeight="1">
      <c r="A6488" s="4"/>
      <c r="B6488" s="4"/>
      <c r="C6488" s="4"/>
    </row>
    <row r="6489" spans="1:3" ht="12.75" customHeight="1">
      <c r="A6489" s="4"/>
      <c r="B6489" s="4"/>
      <c r="C6489" s="4"/>
    </row>
    <row r="6490" spans="1:3" ht="12.75" customHeight="1">
      <c r="A6490" s="4"/>
      <c r="B6490" s="4"/>
      <c r="C6490" s="4"/>
    </row>
    <row r="6491" spans="1:3" ht="12.75" customHeight="1">
      <c r="A6491" s="4"/>
      <c r="B6491" s="4"/>
      <c r="C6491" s="4"/>
    </row>
    <row r="6492" spans="1:3" ht="12.75" customHeight="1">
      <c r="A6492" s="4"/>
      <c r="B6492" s="4"/>
      <c r="C6492" s="4"/>
    </row>
    <row r="6493" spans="1:3" ht="12.75" customHeight="1">
      <c r="A6493" s="4"/>
      <c r="B6493" s="4"/>
      <c r="C6493" s="4"/>
    </row>
    <row r="6494" spans="1:3" ht="12.75" customHeight="1">
      <c r="A6494" s="4"/>
      <c r="B6494" s="4"/>
      <c r="C6494" s="4"/>
    </row>
    <row r="6495" spans="1:3" ht="12.75" customHeight="1">
      <c r="A6495" s="4"/>
      <c r="B6495" s="4"/>
      <c r="C6495" s="4"/>
    </row>
    <row r="6496" spans="1:3" ht="12.75" customHeight="1">
      <c r="A6496" s="4"/>
      <c r="B6496" s="4"/>
      <c r="C6496" s="4"/>
    </row>
    <row r="6497" spans="1:3" ht="12.75" customHeight="1">
      <c r="A6497" s="4"/>
      <c r="B6497" s="4"/>
      <c r="C6497" s="4"/>
    </row>
    <row r="6498" spans="1:3" ht="12.75" customHeight="1">
      <c r="A6498" s="4"/>
      <c r="B6498" s="4"/>
      <c r="C6498" s="4"/>
    </row>
    <row r="6499" spans="1:3" ht="12.75" customHeight="1">
      <c r="A6499" s="4"/>
      <c r="B6499" s="4"/>
      <c r="C6499" s="4"/>
    </row>
    <row r="6500" spans="1:3" ht="12.75" customHeight="1">
      <c r="A6500" s="4"/>
      <c r="B6500" s="4"/>
      <c r="C6500" s="4"/>
    </row>
    <row r="6501" spans="1:3" ht="12.75" customHeight="1">
      <c r="A6501" s="4"/>
      <c r="B6501" s="4"/>
      <c r="C6501" s="4"/>
    </row>
    <row r="6502" spans="1:3" ht="12.75" customHeight="1">
      <c r="A6502" s="4"/>
      <c r="B6502" s="4"/>
      <c r="C6502" s="4"/>
    </row>
    <row r="6503" spans="1:3" ht="12.75" customHeight="1">
      <c r="A6503" s="4"/>
      <c r="B6503" s="4"/>
      <c r="C6503" s="4"/>
    </row>
    <row r="6504" spans="1:3" ht="12.75" customHeight="1">
      <c r="A6504" s="4"/>
      <c r="B6504" s="4"/>
      <c r="C6504" s="4"/>
    </row>
    <row r="6505" spans="1:3" ht="12.75" customHeight="1">
      <c r="A6505" s="4"/>
      <c r="B6505" s="4"/>
      <c r="C6505" s="4"/>
    </row>
    <row r="6506" spans="1:3" ht="12.75" customHeight="1">
      <c r="A6506" s="4"/>
      <c r="B6506" s="4"/>
      <c r="C6506" s="4"/>
    </row>
    <row r="6507" spans="1:3" ht="12.75" customHeight="1">
      <c r="A6507" s="4"/>
      <c r="B6507" s="4"/>
      <c r="C6507" s="4"/>
    </row>
    <row r="6508" spans="1:3" ht="12.75" customHeight="1">
      <c r="A6508" s="4"/>
      <c r="B6508" s="4"/>
      <c r="C6508" s="4"/>
    </row>
    <row r="6509" spans="1:3" ht="12.75" customHeight="1">
      <c r="A6509" s="4"/>
      <c r="B6509" s="4"/>
      <c r="C6509" s="4"/>
    </row>
    <row r="6510" spans="1:3" ht="12.75" customHeight="1">
      <c r="A6510" s="4"/>
      <c r="B6510" s="4"/>
      <c r="C6510" s="4"/>
    </row>
    <row r="6511" spans="1:3" ht="12.75" customHeight="1">
      <c r="A6511" s="4"/>
      <c r="B6511" s="4"/>
      <c r="C6511" s="4"/>
    </row>
    <row r="6512" spans="1:3" ht="12.75" customHeight="1">
      <c r="A6512" s="4"/>
      <c r="B6512" s="4"/>
      <c r="C6512" s="4"/>
    </row>
    <row r="6513" spans="1:3" ht="12.75" customHeight="1">
      <c r="A6513" s="4"/>
      <c r="B6513" s="4"/>
      <c r="C6513" s="4"/>
    </row>
    <row r="6514" spans="1:3" ht="12.75" customHeight="1">
      <c r="A6514" s="4"/>
      <c r="B6514" s="4"/>
      <c r="C6514" s="4"/>
    </row>
    <row r="6515" spans="1:3" ht="12.75" customHeight="1">
      <c r="A6515" s="4"/>
      <c r="B6515" s="4"/>
      <c r="C6515" s="4"/>
    </row>
    <row r="6516" spans="1:3" ht="12.75" customHeight="1">
      <c r="A6516" s="4"/>
      <c r="B6516" s="4"/>
      <c r="C6516" s="4"/>
    </row>
    <row r="6517" spans="1:3" ht="12.75" customHeight="1">
      <c r="A6517" s="4"/>
      <c r="B6517" s="4"/>
      <c r="C6517" s="4"/>
    </row>
    <row r="6518" spans="1:3" ht="12.75" customHeight="1">
      <c r="A6518" s="4"/>
      <c r="B6518" s="4"/>
      <c r="C6518" s="4"/>
    </row>
    <row r="6519" spans="1:3" ht="12.75" customHeight="1">
      <c r="A6519" s="4"/>
      <c r="B6519" s="4"/>
      <c r="C6519" s="4"/>
    </row>
    <row r="6520" spans="1:3" ht="12.75" customHeight="1">
      <c r="A6520" s="4"/>
      <c r="B6520" s="4"/>
      <c r="C6520" s="4"/>
    </row>
    <row r="6521" spans="1:3" ht="12.75" customHeight="1">
      <c r="A6521" s="4"/>
      <c r="B6521" s="4"/>
      <c r="C6521" s="4"/>
    </row>
    <row r="6522" spans="1:3" ht="12.75" customHeight="1">
      <c r="A6522" s="4"/>
      <c r="B6522" s="4"/>
      <c r="C6522" s="4"/>
    </row>
    <row r="6523" spans="1:3" ht="12.75" customHeight="1">
      <c r="A6523" s="4"/>
      <c r="B6523" s="4"/>
      <c r="C6523" s="4"/>
    </row>
    <row r="6524" spans="1:3" ht="12.75" customHeight="1">
      <c r="A6524" s="4"/>
      <c r="B6524" s="4"/>
      <c r="C6524" s="4"/>
    </row>
    <row r="6525" spans="1:3" ht="12.75" customHeight="1">
      <c r="A6525" s="4"/>
      <c r="B6525" s="4"/>
      <c r="C6525" s="4"/>
    </row>
    <row r="6526" spans="1:3" ht="12.75" customHeight="1">
      <c r="A6526" s="4"/>
      <c r="B6526" s="4"/>
      <c r="C6526" s="4"/>
    </row>
    <row r="6527" spans="1:3" ht="12.75" customHeight="1">
      <c r="A6527" s="4"/>
      <c r="B6527" s="4"/>
      <c r="C6527" s="4"/>
    </row>
    <row r="6528" spans="1:3" ht="12.75" customHeight="1">
      <c r="A6528" s="4"/>
      <c r="B6528" s="4"/>
      <c r="C6528" s="4"/>
    </row>
    <row r="6529" spans="1:3" ht="12.75" customHeight="1">
      <c r="A6529" s="4"/>
      <c r="B6529" s="4"/>
      <c r="C6529" s="4"/>
    </row>
    <row r="6530" spans="1:3" ht="12.75" customHeight="1">
      <c r="A6530" s="4"/>
      <c r="B6530" s="4"/>
      <c r="C6530" s="4"/>
    </row>
    <row r="6531" spans="1:3" ht="12.75" customHeight="1">
      <c r="A6531" s="4"/>
      <c r="B6531" s="4"/>
      <c r="C6531" s="4"/>
    </row>
    <row r="6532" spans="1:3" ht="12.75" customHeight="1">
      <c r="A6532" s="4"/>
      <c r="B6532" s="4"/>
      <c r="C6532" s="4"/>
    </row>
    <row r="6533" spans="1:3" ht="12.75" customHeight="1">
      <c r="A6533" s="4"/>
      <c r="B6533" s="4"/>
      <c r="C6533" s="4"/>
    </row>
    <row r="6534" spans="1:3" ht="12.75" customHeight="1">
      <c r="A6534" s="4"/>
      <c r="B6534" s="4"/>
      <c r="C6534" s="4"/>
    </row>
    <row r="6535" spans="1:3" ht="12.75" customHeight="1">
      <c r="A6535" s="4"/>
      <c r="B6535" s="4"/>
      <c r="C6535" s="4"/>
    </row>
    <row r="6536" spans="1:3" ht="12.75" customHeight="1">
      <c r="A6536" s="4"/>
      <c r="B6536" s="4"/>
      <c r="C6536" s="4"/>
    </row>
    <row r="6537" spans="1:3" ht="12.75" customHeight="1">
      <c r="A6537" s="4"/>
      <c r="B6537" s="4"/>
      <c r="C6537" s="4"/>
    </row>
    <row r="6538" spans="1:3" ht="12.75" customHeight="1">
      <c r="A6538" s="4"/>
      <c r="B6538" s="4"/>
      <c r="C6538" s="4"/>
    </row>
    <row r="6539" spans="1:3" ht="12.75" customHeight="1">
      <c r="A6539" s="4"/>
      <c r="B6539" s="4"/>
      <c r="C6539" s="4"/>
    </row>
    <row r="6540" spans="1:3" ht="12.75" customHeight="1">
      <c r="A6540" s="4"/>
      <c r="B6540" s="4"/>
      <c r="C6540" s="4"/>
    </row>
    <row r="6541" spans="1:3" ht="12.75" customHeight="1">
      <c r="A6541" s="4"/>
      <c r="B6541" s="4"/>
      <c r="C6541" s="4"/>
    </row>
    <row r="6542" spans="1:3" ht="12.75" customHeight="1">
      <c r="A6542" s="4"/>
      <c r="B6542" s="4"/>
      <c r="C6542" s="4"/>
    </row>
    <row r="6543" spans="1:3" ht="12.75" customHeight="1">
      <c r="A6543" s="4"/>
      <c r="B6543" s="4"/>
      <c r="C6543" s="4"/>
    </row>
    <row r="6544" spans="1:3" ht="12.75" customHeight="1">
      <c r="A6544" s="4"/>
      <c r="B6544" s="4"/>
      <c r="C6544" s="4"/>
    </row>
    <row r="6545" spans="1:3" ht="12.75" customHeight="1">
      <c r="A6545" s="4"/>
      <c r="B6545" s="4"/>
      <c r="C6545" s="4"/>
    </row>
    <row r="6546" spans="1:3" ht="12.75" customHeight="1">
      <c r="A6546" s="4"/>
      <c r="B6546" s="4"/>
      <c r="C6546" s="4"/>
    </row>
    <row r="6547" spans="1:3" ht="12.75" customHeight="1">
      <c r="A6547" s="4"/>
      <c r="B6547" s="4"/>
      <c r="C6547" s="4"/>
    </row>
    <row r="6548" spans="1:3" ht="12.75" customHeight="1">
      <c r="A6548" s="4"/>
      <c r="B6548" s="4"/>
      <c r="C6548" s="4"/>
    </row>
    <row r="6549" spans="1:3" ht="12.75" customHeight="1">
      <c r="A6549" s="4"/>
      <c r="B6549" s="4"/>
      <c r="C6549" s="4"/>
    </row>
    <row r="6550" spans="1:3" ht="12.75" customHeight="1">
      <c r="A6550" s="4"/>
      <c r="B6550" s="4"/>
      <c r="C6550" s="4"/>
    </row>
    <row r="6551" spans="1:3" ht="12.75" customHeight="1">
      <c r="A6551" s="4"/>
      <c r="B6551" s="4"/>
      <c r="C6551" s="4"/>
    </row>
    <row r="6552" spans="1:3" ht="12.75" customHeight="1">
      <c r="A6552" s="4"/>
      <c r="B6552" s="4"/>
      <c r="C6552" s="4"/>
    </row>
    <row r="6553" spans="1:3" ht="12.75" customHeight="1">
      <c r="A6553" s="4"/>
      <c r="B6553" s="4"/>
      <c r="C6553" s="4"/>
    </row>
    <row r="6554" spans="1:3" ht="12.75" customHeight="1">
      <c r="A6554" s="4"/>
      <c r="B6554" s="4"/>
      <c r="C6554" s="4"/>
    </row>
    <row r="6555" spans="1:3" ht="12.75" customHeight="1">
      <c r="A6555" s="4"/>
      <c r="B6555" s="4"/>
      <c r="C6555" s="4"/>
    </row>
    <row r="6556" spans="1:3" ht="12.75" customHeight="1">
      <c r="A6556" s="4"/>
      <c r="B6556" s="4"/>
      <c r="C6556" s="4"/>
    </row>
    <row r="6557" spans="1:3" ht="12.75" customHeight="1">
      <c r="A6557" s="4"/>
      <c r="B6557" s="4"/>
      <c r="C6557" s="4"/>
    </row>
    <row r="6558" spans="1:3" ht="12.75" customHeight="1">
      <c r="A6558" s="4"/>
      <c r="B6558" s="4"/>
      <c r="C6558" s="4"/>
    </row>
    <row r="6559" spans="1:3" ht="12.75" customHeight="1">
      <c r="A6559" s="4"/>
      <c r="B6559" s="4"/>
      <c r="C6559" s="4"/>
    </row>
    <row r="6560" spans="1:3" ht="12.75" customHeight="1">
      <c r="A6560" s="4"/>
      <c r="B6560" s="4"/>
      <c r="C6560" s="4"/>
    </row>
    <row r="6561" spans="1:3" ht="12.75" customHeight="1">
      <c r="A6561" s="4"/>
      <c r="B6561" s="4"/>
      <c r="C6561" s="4"/>
    </row>
    <row r="6562" spans="1:3" ht="12.75" customHeight="1">
      <c r="A6562" s="4"/>
      <c r="B6562" s="4"/>
      <c r="C6562" s="4"/>
    </row>
    <row r="6563" spans="1:3" ht="12.75" customHeight="1">
      <c r="A6563" s="4"/>
      <c r="B6563" s="4"/>
      <c r="C6563" s="4"/>
    </row>
    <row r="6564" spans="1:3" ht="12.75" customHeight="1">
      <c r="A6564" s="4"/>
      <c r="B6564" s="4"/>
      <c r="C6564" s="4"/>
    </row>
    <row r="6565" spans="1:3" ht="12.75" customHeight="1">
      <c r="A6565" s="4"/>
      <c r="B6565" s="4"/>
      <c r="C6565" s="4"/>
    </row>
    <row r="6566" spans="1:3" ht="12.75" customHeight="1">
      <c r="A6566" s="4"/>
      <c r="B6566" s="4"/>
      <c r="C6566" s="4"/>
    </row>
    <row r="6567" spans="1:3" ht="12.75" customHeight="1">
      <c r="A6567" s="4"/>
      <c r="B6567" s="4"/>
      <c r="C6567" s="4"/>
    </row>
    <row r="6568" spans="1:3" ht="12.75" customHeight="1">
      <c r="A6568" s="4"/>
      <c r="B6568" s="4"/>
      <c r="C6568" s="4"/>
    </row>
    <row r="6569" spans="1:3" ht="12.75" customHeight="1">
      <c r="A6569" s="4"/>
      <c r="B6569" s="4"/>
      <c r="C6569" s="4"/>
    </row>
    <row r="6570" spans="1:3" ht="12.75" customHeight="1">
      <c r="A6570" s="4"/>
      <c r="B6570" s="4"/>
      <c r="C6570" s="4"/>
    </row>
    <row r="6571" spans="1:3" ht="12.75" customHeight="1">
      <c r="A6571" s="4"/>
      <c r="B6571" s="4"/>
      <c r="C6571" s="4"/>
    </row>
    <row r="6572" spans="1:3" ht="12.75" customHeight="1">
      <c r="A6572" s="4"/>
      <c r="B6572" s="4"/>
      <c r="C6572" s="4"/>
    </row>
    <row r="6573" spans="1:3" ht="12.75" customHeight="1">
      <c r="A6573" s="4"/>
      <c r="B6573" s="4"/>
      <c r="C6573" s="4"/>
    </row>
    <row r="6574" spans="1:3" ht="12.75" customHeight="1">
      <c r="A6574" s="4"/>
      <c r="B6574" s="4"/>
      <c r="C6574" s="4"/>
    </row>
    <row r="6575" spans="1:3" ht="12.75" customHeight="1">
      <c r="A6575" s="4"/>
      <c r="B6575" s="4"/>
      <c r="C6575" s="4"/>
    </row>
    <row r="6576" spans="1:3" ht="12.75" customHeight="1">
      <c r="A6576" s="4"/>
      <c r="B6576" s="4"/>
      <c r="C6576" s="4"/>
    </row>
    <row r="6577" spans="1:3" ht="12.75" customHeight="1">
      <c r="A6577" s="4"/>
      <c r="B6577" s="4"/>
      <c r="C6577" s="4"/>
    </row>
    <row r="6578" spans="1:3" ht="12.75" customHeight="1">
      <c r="A6578" s="4"/>
      <c r="B6578" s="4"/>
      <c r="C6578" s="4"/>
    </row>
    <row r="6579" spans="1:3" ht="12.75" customHeight="1">
      <c r="A6579" s="4"/>
      <c r="B6579" s="4"/>
      <c r="C6579" s="4"/>
    </row>
    <row r="6580" spans="1:3" ht="12.75" customHeight="1">
      <c r="A6580" s="4"/>
      <c r="B6580" s="4"/>
      <c r="C6580" s="4"/>
    </row>
    <row r="6581" spans="1:3" ht="12.75" customHeight="1">
      <c r="A6581" s="4"/>
      <c r="B6581" s="4"/>
      <c r="C6581" s="4"/>
    </row>
    <row r="6582" spans="1:3" ht="12.75" customHeight="1">
      <c r="A6582" s="4"/>
      <c r="B6582" s="4"/>
      <c r="C6582" s="4"/>
    </row>
    <row r="6583" spans="1:3" ht="12.75" customHeight="1">
      <c r="A6583" s="4"/>
      <c r="B6583" s="4"/>
      <c r="C6583" s="4"/>
    </row>
    <row r="6584" spans="1:3" ht="12.75" customHeight="1">
      <c r="A6584" s="4"/>
      <c r="B6584" s="4"/>
      <c r="C6584" s="4"/>
    </row>
    <row r="6585" spans="1:3" ht="12.75" customHeight="1">
      <c r="A6585" s="4"/>
      <c r="B6585" s="4"/>
      <c r="C6585" s="4"/>
    </row>
    <row r="6586" spans="1:3" ht="12.75" customHeight="1">
      <c r="A6586" s="4"/>
      <c r="B6586" s="4"/>
      <c r="C6586" s="4"/>
    </row>
    <row r="6587" spans="1:3" ht="12.75" customHeight="1">
      <c r="A6587" s="4"/>
      <c r="B6587" s="4"/>
      <c r="C6587" s="4"/>
    </row>
    <row r="6588" spans="1:3" ht="12.75" customHeight="1">
      <c r="A6588" s="4"/>
      <c r="B6588" s="4"/>
      <c r="C6588" s="4"/>
    </row>
    <row r="6589" spans="1:3" ht="12.75" customHeight="1">
      <c r="A6589" s="4"/>
      <c r="B6589" s="4"/>
      <c r="C6589" s="4"/>
    </row>
    <row r="6590" spans="1:3" ht="12.75" customHeight="1">
      <c r="A6590" s="4"/>
      <c r="B6590" s="4"/>
      <c r="C6590" s="4"/>
    </row>
    <row r="6591" spans="1:3" ht="12.75" customHeight="1">
      <c r="A6591" s="4"/>
      <c r="B6591" s="4"/>
      <c r="C6591" s="4"/>
    </row>
    <row r="6592" spans="1:3" ht="12.75" customHeight="1">
      <c r="A6592" s="4"/>
      <c r="B6592" s="4"/>
      <c r="C6592" s="4"/>
    </row>
    <row r="6593" spans="1:3" ht="12.75" customHeight="1">
      <c r="A6593" s="4"/>
      <c r="B6593" s="4"/>
      <c r="C6593" s="4"/>
    </row>
    <row r="6594" spans="1:3" ht="12.75" customHeight="1">
      <c r="A6594" s="4"/>
      <c r="B6594" s="4"/>
      <c r="C6594" s="4"/>
    </row>
    <row r="6595" spans="1:3" ht="12.75" customHeight="1">
      <c r="A6595" s="4"/>
      <c r="B6595" s="4"/>
      <c r="C6595" s="4"/>
    </row>
    <row r="6596" spans="1:3" ht="12.75" customHeight="1">
      <c r="A6596" s="4"/>
      <c r="B6596" s="4"/>
      <c r="C6596" s="4"/>
    </row>
    <row r="6597" spans="1:3" ht="12.75" customHeight="1">
      <c r="A6597" s="4"/>
      <c r="B6597" s="4"/>
      <c r="C6597" s="4"/>
    </row>
    <row r="6598" spans="1:3" ht="12.75" customHeight="1">
      <c r="A6598" s="4"/>
      <c r="B6598" s="4"/>
      <c r="C6598" s="4"/>
    </row>
    <row r="6599" spans="1:3" ht="12.75" customHeight="1">
      <c r="A6599" s="4"/>
      <c r="B6599" s="4"/>
      <c r="C6599" s="4"/>
    </row>
    <row r="6600" spans="1:3" ht="12.75" customHeight="1">
      <c r="A6600" s="4"/>
      <c r="B6600" s="4"/>
      <c r="C6600" s="4"/>
    </row>
    <row r="6601" spans="1:3" ht="12.75" customHeight="1">
      <c r="A6601" s="4"/>
      <c r="B6601" s="4"/>
      <c r="C6601" s="4"/>
    </row>
    <row r="6602" spans="1:3" ht="12.75" customHeight="1">
      <c r="A6602" s="4"/>
      <c r="B6602" s="4"/>
      <c r="C6602" s="4"/>
    </row>
    <row r="6603" spans="1:3" ht="12.75" customHeight="1">
      <c r="A6603" s="4"/>
      <c r="B6603" s="4"/>
      <c r="C6603" s="4"/>
    </row>
    <row r="6604" spans="1:3" ht="12.75" customHeight="1">
      <c r="A6604" s="4"/>
      <c r="B6604" s="4"/>
      <c r="C6604" s="4"/>
    </row>
    <row r="6605" spans="1:3" ht="12.75" customHeight="1">
      <c r="A6605" s="4"/>
      <c r="B6605" s="4"/>
      <c r="C6605" s="4"/>
    </row>
    <row r="6606" spans="1:3" ht="12.75" customHeight="1">
      <c r="A6606" s="4"/>
      <c r="B6606" s="4"/>
      <c r="C6606" s="4"/>
    </row>
    <row r="6607" spans="1:3" ht="12.75" customHeight="1">
      <c r="A6607" s="4"/>
      <c r="B6607" s="4"/>
      <c r="C6607" s="4"/>
    </row>
    <row r="6608" spans="1:3" ht="12.75" customHeight="1">
      <c r="A6608" s="4"/>
      <c r="B6608" s="4"/>
      <c r="C6608" s="4"/>
    </row>
    <row r="6609" spans="1:3" ht="12.75" customHeight="1">
      <c r="A6609" s="4"/>
      <c r="B6609" s="4"/>
      <c r="C6609" s="4"/>
    </row>
    <row r="6610" spans="1:3" ht="12.75" customHeight="1">
      <c r="A6610" s="4"/>
      <c r="B6610" s="4"/>
      <c r="C6610" s="4"/>
    </row>
    <row r="6611" spans="1:3" ht="12.75" customHeight="1">
      <c r="A6611" s="4"/>
      <c r="B6611" s="4"/>
      <c r="C6611" s="4"/>
    </row>
    <row r="6612" spans="1:3" ht="12.75" customHeight="1">
      <c r="A6612" s="4"/>
      <c r="B6612" s="4"/>
      <c r="C6612" s="4"/>
    </row>
    <row r="6613" spans="1:3" ht="12.75" customHeight="1">
      <c r="A6613" s="4"/>
      <c r="B6613" s="4"/>
      <c r="C6613" s="4"/>
    </row>
    <row r="6614" spans="1:3" ht="12.75" customHeight="1">
      <c r="A6614" s="4"/>
      <c r="B6614" s="4"/>
      <c r="C6614" s="4"/>
    </row>
    <row r="6615" spans="1:3" ht="12.75" customHeight="1">
      <c r="A6615" s="4"/>
      <c r="B6615" s="4"/>
      <c r="C6615" s="4"/>
    </row>
    <row r="6616" spans="1:3" ht="12.75" customHeight="1">
      <c r="A6616" s="4"/>
      <c r="B6616" s="4"/>
      <c r="C6616" s="4"/>
    </row>
    <row r="6617" spans="1:3" ht="12.75" customHeight="1">
      <c r="A6617" s="4"/>
      <c r="B6617" s="4"/>
      <c r="C6617" s="4"/>
    </row>
    <row r="6618" spans="1:3" ht="12.75" customHeight="1">
      <c r="A6618" s="4"/>
      <c r="B6618" s="4"/>
      <c r="C6618" s="4"/>
    </row>
    <row r="6619" spans="1:3" ht="12.75" customHeight="1">
      <c r="A6619" s="4"/>
      <c r="B6619" s="4"/>
      <c r="C6619" s="4"/>
    </row>
    <row r="6620" spans="1:3" ht="12.75" customHeight="1">
      <c r="A6620" s="4"/>
      <c r="B6620" s="4"/>
      <c r="C6620" s="4"/>
    </row>
    <row r="6621" spans="1:3" ht="12.75" customHeight="1">
      <c r="A6621" s="4"/>
      <c r="B6621" s="4"/>
      <c r="C6621" s="4"/>
    </row>
    <row r="6622" spans="1:3" ht="12.75" customHeight="1">
      <c r="A6622" s="4"/>
      <c r="B6622" s="4"/>
      <c r="C6622" s="4"/>
    </row>
    <row r="6623" spans="1:3" ht="12.75" customHeight="1">
      <c r="A6623" s="4"/>
      <c r="B6623" s="4"/>
      <c r="C6623" s="4"/>
    </row>
    <row r="6624" spans="1:3" ht="12.75" customHeight="1">
      <c r="A6624" s="4"/>
      <c r="B6624" s="4"/>
      <c r="C6624" s="4"/>
    </row>
    <row r="6625" spans="1:3" ht="12.75" customHeight="1">
      <c r="A6625" s="4"/>
      <c r="B6625" s="4"/>
      <c r="C6625" s="4"/>
    </row>
    <row r="6626" spans="1:3" ht="12.75" customHeight="1">
      <c r="A6626" s="4"/>
      <c r="B6626" s="4"/>
      <c r="C6626" s="4"/>
    </row>
    <row r="6627" spans="1:3" ht="12.75" customHeight="1">
      <c r="A6627" s="4"/>
      <c r="B6627" s="4"/>
      <c r="C6627" s="4"/>
    </row>
    <row r="6628" spans="1:3" ht="12.75" customHeight="1">
      <c r="A6628" s="4"/>
      <c r="B6628" s="4"/>
      <c r="C6628" s="4"/>
    </row>
    <row r="6629" spans="1:3" ht="12.75" customHeight="1">
      <c r="A6629" s="4"/>
      <c r="B6629" s="4"/>
      <c r="C6629" s="4"/>
    </row>
    <row r="6630" spans="1:3" ht="12.75" customHeight="1">
      <c r="A6630" s="4"/>
      <c r="B6630" s="4"/>
      <c r="C6630" s="4"/>
    </row>
    <row r="6631" spans="1:3" ht="12.75" customHeight="1">
      <c r="A6631" s="4"/>
      <c r="B6631" s="4"/>
      <c r="C6631" s="4"/>
    </row>
    <row r="6632" spans="1:3" ht="12.75" customHeight="1">
      <c r="A6632" s="4"/>
      <c r="B6632" s="4"/>
      <c r="C6632" s="4"/>
    </row>
    <row r="6633" spans="1:3" ht="12.75" customHeight="1">
      <c r="A6633" s="4"/>
      <c r="B6633" s="4"/>
      <c r="C6633" s="4"/>
    </row>
    <row r="6634" spans="1:3" ht="12.75" customHeight="1">
      <c r="A6634" s="4"/>
      <c r="B6634" s="4"/>
      <c r="C6634" s="4"/>
    </row>
    <row r="6635" spans="1:3" ht="12.75" customHeight="1">
      <c r="A6635" s="4"/>
      <c r="B6635" s="4"/>
      <c r="C6635" s="4"/>
    </row>
    <row r="6636" spans="1:3" ht="12.75" customHeight="1">
      <c r="A6636" s="4"/>
      <c r="B6636" s="4"/>
      <c r="C6636" s="4"/>
    </row>
    <row r="6637" spans="1:3" ht="12.75" customHeight="1">
      <c r="A6637" s="4"/>
      <c r="B6637" s="4"/>
      <c r="C6637" s="4"/>
    </row>
    <row r="6638" spans="1:3" ht="12.75" customHeight="1">
      <c r="A6638" s="4"/>
      <c r="B6638" s="4"/>
      <c r="C6638" s="4"/>
    </row>
    <row r="6639" spans="1:3" ht="12.75" customHeight="1">
      <c r="A6639" s="4"/>
      <c r="B6639" s="4"/>
      <c r="C6639" s="4"/>
    </row>
    <row r="6640" spans="1:3" ht="12.75" customHeight="1">
      <c r="A6640" s="4"/>
      <c r="B6640" s="4"/>
      <c r="C6640" s="4"/>
    </row>
    <row r="6641" spans="1:3" ht="12.75" customHeight="1">
      <c r="A6641" s="4"/>
      <c r="B6641" s="4"/>
      <c r="C6641" s="4"/>
    </row>
    <row r="6642" spans="1:3" ht="12.75" customHeight="1">
      <c r="A6642" s="4"/>
      <c r="B6642" s="4"/>
      <c r="C6642" s="4"/>
    </row>
    <row r="6643" spans="1:3" ht="12.75" customHeight="1">
      <c r="A6643" s="4"/>
      <c r="B6643" s="4"/>
      <c r="C6643" s="4"/>
    </row>
    <row r="6644" spans="1:3" ht="12.75" customHeight="1">
      <c r="A6644" s="4"/>
      <c r="B6644" s="4"/>
      <c r="C6644" s="4"/>
    </row>
    <row r="6645" spans="1:3" ht="12.75" customHeight="1">
      <c r="A6645" s="4"/>
      <c r="B6645" s="4"/>
      <c r="C6645" s="4"/>
    </row>
    <row r="6646" spans="1:3" ht="12.75" customHeight="1">
      <c r="A6646" s="4"/>
      <c r="B6646" s="4"/>
      <c r="C6646" s="4"/>
    </row>
    <row r="6647" spans="1:3" ht="12.75" customHeight="1">
      <c r="A6647" s="4"/>
      <c r="B6647" s="4"/>
      <c r="C6647" s="4"/>
    </row>
    <row r="6648" spans="1:3" ht="12.75" customHeight="1">
      <c r="A6648" s="4"/>
      <c r="B6648" s="4"/>
      <c r="C6648" s="4"/>
    </row>
    <row r="6649" spans="1:3" ht="12.75" customHeight="1">
      <c r="A6649" s="4"/>
      <c r="B6649" s="4"/>
      <c r="C6649" s="4"/>
    </row>
    <row r="6650" spans="1:3" ht="12.75" customHeight="1">
      <c r="A6650" s="4"/>
      <c r="B6650" s="4"/>
      <c r="C6650" s="4"/>
    </row>
    <row r="6651" spans="1:3" ht="12.75" customHeight="1">
      <c r="A6651" s="4"/>
      <c r="B6651" s="4"/>
      <c r="C6651" s="4"/>
    </row>
    <row r="6652" spans="1:3" ht="12.75" customHeight="1">
      <c r="A6652" s="4"/>
      <c r="B6652" s="4"/>
      <c r="C6652" s="4"/>
    </row>
    <row r="6653" spans="1:3" ht="12.75" customHeight="1">
      <c r="A6653" s="4"/>
      <c r="B6653" s="4"/>
      <c r="C6653" s="4"/>
    </row>
    <row r="6654" spans="1:3" ht="12.75" customHeight="1">
      <c r="A6654" s="4"/>
      <c r="B6654" s="4"/>
      <c r="C6654" s="4"/>
    </row>
    <row r="6655" spans="1:3" ht="12.75" customHeight="1">
      <c r="A6655" s="4"/>
      <c r="B6655" s="4"/>
      <c r="C6655" s="4"/>
    </row>
    <row r="6656" spans="1:3" ht="12.75" customHeight="1">
      <c r="A6656" s="4"/>
      <c r="B6656" s="4"/>
      <c r="C6656" s="4"/>
    </row>
    <row r="6657" spans="1:3" ht="12.75" customHeight="1">
      <c r="A6657" s="4"/>
      <c r="B6657" s="4"/>
      <c r="C6657" s="4"/>
    </row>
    <row r="6658" spans="1:3" ht="12.75" customHeight="1">
      <c r="A6658" s="4"/>
      <c r="B6658" s="4"/>
      <c r="C6658" s="4"/>
    </row>
    <row r="6659" spans="1:3" ht="12.75" customHeight="1">
      <c r="A6659" s="4"/>
      <c r="B6659" s="4"/>
      <c r="C6659" s="4"/>
    </row>
    <row r="6660" spans="1:3" ht="12.75" customHeight="1">
      <c r="A6660" s="4"/>
      <c r="B6660" s="4"/>
      <c r="C6660" s="4"/>
    </row>
    <row r="6661" spans="1:3" ht="12.75" customHeight="1">
      <c r="A6661" s="4"/>
      <c r="B6661" s="4"/>
      <c r="C6661" s="4"/>
    </row>
    <row r="6662" spans="1:3" ht="12.75" customHeight="1">
      <c r="A6662" s="4"/>
      <c r="B6662" s="4"/>
      <c r="C6662" s="4"/>
    </row>
    <row r="6663" spans="1:3" ht="12.75" customHeight="1">
      <c r="A6663" s="4"/>
      <c r="B6663" s="4"/>
      <c r="C6663" s="4"/>
    </row>
    <row r="6664" spans="1:3" ht="12.75" customHeight="1">
      <c r="A6664" s="4"/>
      <c r="B6664" s="4"/>
      <c r="C6664" s="4"/>
    </row>
    <row r="6665" spans="1:3" ht="12.75" customHeight="1">
      <c r="A6665" s="4"/>
      <c r="B6665" s="4"/>
      <c r="C6665" s="4"/>
    </row>
    <row r="6666" spans="1:3" ht="12.75" customHeight="1">
      <c r="A6666" s="4"/>
      <c r="B6666" s="4"/>
      <c r="C6666" s="4"/>
    </row>
    <row r="6667" spans="1:3" ht="12.75" customHeight="1">
      <c r="A6667" s="4"/>
      <c r="B6667" s="4"/>
      <c r="C6667" s="4"/>
    </row>
    <row r="6668" spans="1:3" ht="12.75" customHeight="1">
      <c r="A6668" s="4"/>
      <c r="B6668" s="4"/>
      <c r="C6668" s="4"/>
    </row>
    <row r="6669" spans="1:3" ht="12.75" customHeight="1">
      <c r="A6669" s="4"/>
      <c r="B6669" s="4"/>
      <c r="C6669" s="4"/>
    </row>
    <row r="6670" spans="1:3" ht="12.75" customHeight="1">
      <c r="A6670" s="4"/>
      <c r="B6670" s="4"/>
      <c r="C6670" s="4"/>
    </row>
    <row r="6671" spans="1:3" ht="12.75" customHeight="1">
      <c r="A6671" s="4"/>
      <c r="B6671" s="4"/>
      <c r="C6671" s="4"/>
    </row>
    <row r="6672" spans="1:3" ht="12.75" customHeight="1">
      <c r="A6672" s="4"/>
      <c r="B6672" s="4"/>
      <c r="C6672" s="4"/>
    </row>
    <row r="6673" spans="1:3" ht="12.75" customHeight="1">
      <c r="A6673" s="4"/>
      <c r="B6673" s="4"/>
      <c r="C6673" s="4"/>
    </row>
    <row r="6674" spans="1:3" ht="12.75" customHeight="1">
      <c r="A6674" s="4"/>
      <c r="B6674" s="4"/>
      <c r="C6674" s="4"/>
    </row>
    <row r="6675" spans="1:3" ht="12.75" customHeight="1">
      <c r="A6675" s="4"/>
      <c r="B6675" s="4"/>
      <c r="C6675" s="4"/>
    </row>
    <row r="6676" spans="1:3" ht="12.75" customHeight="1">
      <c r="A6676" s="4"/>
      <c r="B6676" s="4"/>
      <c r="C6676" s="4"/>
    </row>
    <row r="6677" spans="1:3" ht="12.75" customHeight="1">
      <c r="A6677" s="4"/>
      <c r="B6677" s="4"/>
      <c r="C6677" s="4"/>
    </row>
    <row r="6678" spans="1:3" ht="12.75" customHeight="1">
      <c r="A6678" s="4"/>
      <c r="B6678" s="4"/>
      <c r="C6678" s="4"/>
    </row>
    <row r="6679" spans="1:3" ht="12.75" customHeight="1">
      <c r="A6679" s="4"/>
      <c r="B6679" s="4"/>
      <c r="C6679" s="4"/>
    </row>
    <row r="6680" spans="1:3" ht="12.75" customHeight="1">
      <c r="A6680" s="4"/>
      <c r="B6680" s="4"/>
      <c r="C6680" s="4"/>
    </row>
    <row r="6681" spans="1:3" ht="12.75" customHeight="1">
      <c r="A6681" s="4"/>
      <c r="B6681" s="4"/>
      <c r="C6681" s="4"/>
    </row>
    <row r="6682" spans="1:3" ht="12.75" customHeight="1">
      <c r="A6682" s="4"/>
      <c r="B6682" s="4"/>
      <c r="C6682" s="4"/>
    </row>
    <row r="6683" spans="1:3" ht="12.75" customHeight="1">
      <c r="A6683" s="4"/>
      <c r="B6683" s="4"/>
      <c r="C6683" s="4"/>
    </row>
    <row r="6684" spans="1:3" ht="12.75" customHeight="1">
      <c r="A6684" s="4"/>
      <c r="B6684" s="4"/>
      <c r="C6684" s="4"/>
    </row>
    <row r="6685" spans="1:3" ht="12.75" customHeight="1">
      <c r="A6685" s="4"/>
      <c r="B6685" s="4"/>
      <c r="C6685" s="4"/>
    </row>
    <row r="6686" spans="1:3" ht="12.75" customHeight="1">
      <c r="A6686" s="4"/>
      <c r="B6686" s="4"/>
      <c r="C6686" s="4"/>
    </row>
    <row r="6687" spans="1:3" ht="12.75" customHeight="1">
      <c r="A6687" s="4"/>
      <c r="B6687" s="4"/>
      <c r="C6687" s="4"/>
    </row>
    <row r="6688" spans="1:3" ht="12.75" customHeight="1">
      <c r="A6688" s="4"/>
      <c r="B6688" s="4"/>
      <c r="C6688" s="4"/>
    </row>
    <row r="6689" spans="1:3" ht="12.75" customHeight="1">
      <c r="A6689" s="4"/>
      <c r="B6689" s="4"/>
      <c r="C6689" s="4"/>
    </row>
    <row r="6690" spans="1:3" ht="12.75" customHeight="1">
      <c r="A6690" s="4"/>
      <c r="B6690" s="4"/>
      <c r="C6690" s="4"/>
    </row>
    <row r="6691" spans="1:3" ht="12.75" customHeight="1">
      <c r="A6691" s="4"/>
      <c r="B6691" s="4"/>
      <c r="C6691" s="4"/>
    </row>
    <row r="6692" spans="1:3" ht="12.75" customHeight="1">
      <c r="A6692" s="4"/>
      <c r="B6692" s="4"/>
      <c r="C6692" s="4"/>
    </row>
    <row r="6693" spans="1:3" ht="12.75" customHeight="1">
      <c r="A6693" s="4"/>
      <c r="B6693" s="4"/>
      <c r="C6693" s="4"/>
    </row>
    <row r="6694" spans="1:3" ht="12.75" customHeight="1">
      <c r="A6694" s="4"/>
      <c r="B6694" s="4"/>
      <c r="C6694" s="4"/>
    </row>
    <row r="6695" spans="1:3" ht="12.75" customHeight="1">
      <c r="A6695" s="4"/>
      <c r="B6695" s="4"/>
      <c r="C6695" s="4"/>
    </row>
    <row r="6696" spans="1:3" ht="12.75" customHeight="1">
      <c r="A6696" s="4"/>
      <c r="B6696" s="4"/>
      <c r="C6696" s="4"/>
    </row>
    <row r="6697" spans="1:3" ht="12.75" customHeight="1">
      <c r="A6697" s="4"/>
      <c r="B6697" s="4"/>
      <c r="C6697" s="4"/>
    </row>
    <row r="6698" spans="1:3" ht="12.75" customHeight="1">
      <c r="A6698" s="4"/>
      <c r="B6698" s="4"/>
      <c r="C6698" s="4"/>
    </row>
    <row r="6699" spans="1:3" ht="12.75" customHeight="1">
      <c r="A6699" s="4"/>
      <c r="B6699" s="4"/>
      <c r="C6699" s="4"/>
    </row>
    <row r="6700" spans="1:3" ht="12.75" customHeight="1">
      <c r="A6700" s="4"/>
      <c r="B6700" s="4"/>
      <c r="C6700" s="4"/>
    </row>
    <row r="6701" spans="1:3" ht="12.75" customHeight="1">
      <c r="A6701" s="4"/>
      <c r="B6701" s="4"/>
      <c r="C6701" s="4"/>
    </row>
    <row r="6702" spans="1:3" ht="12.75" customHeight="1">
      <c r="A6702" s="4"/>
      <c r="B6702" s="4"/>
      <c r="C6702" s="4"/>
    </row>
    <row r="6703" spans="1:3" ht="12.75" customHeight="1">
      <c r="A6703" s="4"/>
      <c r="B6703" s="4"/>
      <c r="C6703" s="4"/>
    </row>
    <row r="6704" spans="1:3" ht="12.75" customHeight="1">
      <c r="A6704" s="4"/>
      <c r="B6704" s="4"/>
      <c r="C6704" s="4"/>
    </row>
    <row r="6705" spans="1:3" ht="12.75" customHeight="1">
      <c r="A6705" s="4"/>
      <c r="B6705" s="4"/>
      <c r="C6705" s="4"/>
    </row>
    <row r="6706" spans="1:3" ht="12.75" customHeight="1">
      <c r="A6706" s="4"/>
      <c r="B6706" s="4"/>
      <c r="C6706" s="4"/>
    </row>
    <row r="6707" spans="1:3" ht="12.75" customHeight="1">
      <c r="A6707" s="4"/>
      <c r="B6707" s="4"/>
      <c r="C6707" s="4"/>
    </row>
    <row r="6708" spans="1:3" ht="12.75" customHeight="1">
      <c r="A6708" s="4"/>
      <c r="B6708" s="4"/>
      <c r="C6708" s="4"/>
    </row>
    <row r="6709" spans="1:3" ht="12.75" customHeight="1">
      <c r="A6709" s="4"/>
      <c r="B6709" s="4"/>
      <c r="C6709" s="4"/>
    </row>
    <row r="6710" spans="1:3" ht="12.75" customHeight="1">
      <c r="A6710" s="4"/>
      <c r="B6710" s="4"/>
      <c r="C6710" s="4"/>
    </row>
    <row r="6711" spans="1:3" ht="12.75" customHeight="1">
      <c r="A6711" s="4"/>
      <c r="B6711" s="4"/>
      <c r="C6711" s="4"/>
    </row>
    <row r="6712" spans="1:3" ht="12.75" customHeight="1">
      <c r="A6712" s="4"/>
      <c r="B6712" s="4"/>
      <c r="C6712" s="4"/>
    </row>
    <row r="6713" spans="1:3" ht="12.75" customHeight="1">
      <c r="A6713" s="4"/>
      <c r="B6713" s="4"/>
      <c r="C6713" s="4"/>
    </row>
    <row r="6714" spans="1:3" ht="12.75" customHeight="1">
      <c r="A6714" s="4"/>
      <c r="B6714" s="4"/>
      <c r="C6714" s="4"/>
    </row>
    <row r="6715" spans="1:3" ht="12.75" customHeight="1">
      <c r="A6715" s="4"/>
      <c r="B6715" s="4"/>
      <c r="C6715" s="4"/>
    </row>
    <row r="6716" spans="1:3" ht="12.75" customHeight="1">
      <c r="A6716" s="4"/>
      <c r="B6716" s="4"/>
      <c r="C6716" s="4"/>
    </row>
    <row r="6717" spans="1:3" ht="12.75" customHeight="1">
      <c r="A6717" s="4"/>
      <c r="B6717" s="4"/>
      <c r="C6717" s="4"/>
    </row>
    <row r="6718" spans="1:3" ht="12.75" customHeight="1">
      <c r="A6718" s="4"/>
      <c r="B6718" s="4"/>
      <c r="C6718" s="4"/>
    </row>
    <row r="6719" spans="1:3" ht="12.75" customHeight="1">
      <c r="A6719" s="4"/>
      <c r="B6719" s="4"/>
      <c r="C6719" s="4"/>
    </row>
    <row r="6720" spans="1:3" ht="12.75" customHeight="1">
      <c r="A6720" s="4"/>
      <c r="B6720" s="4"/>
      <c r="C6720" s="4"/>
    </row>
    <row r="6721" spans="1:3" ht="12.75" customHeight="1">
      <c r="A6721" s="4"/>
      <c r="B6721" s="4"/>
      <c r="C6721" s="4"/>
    </row>
    <row r="6722" spans="1:3" ht="12.75" customHeight="1">
      <c r="A6722" s="4"/>
      <c r="B6722" s="4"/>
      <c r="C6722" s="4"/>
    </row>
    <row r="6723" spans="1:3" ht="12.75" customHeight="1">
      <c r="A6723" s="4"/>
      <c r="B6723" s="4"/>
      <c r="C6723" s="4"/>
    </row>
    <row r="6724" spans="1:3" ht="12.75" customHeight="1">
      <c r="A6724" s="4"/>
      <c r="B6724" s="4"/>
      <c r="C6724" s="4"/>
    </row>
    <row r="6725" spans="1:3" ht="12.75" customHeight="1">
      <c r="A6725" s="4"/>
      <c r="B6725" s="4"/>
      <c r="C6725" s="4"/>
    </row>
    <row r="6726" spans="1:3" ht="12.75" customHeight="1">
      <c r="A6726" s="4"/>
      <c r="B6726" s="4"/>
      <c r="C6726" s="4"/>
    </row>
    <row r="6727" spans="1:3" ht="12.75" customHeight="1">
      <c r="A6727" s="4"/>
      <c r="B6727" s="4"/>
      <c r="C6727" s="4"/>
    </row>
    <row r="6728" spans="1:3" ht="12.75" customHeight="1">
      <c r="A6728" s="4"/>
      <c r="B6728" s="4"/>
      <c r="C6728" s="4"/>
    </row>
    <row r="6729" spans="1:3" ht="12.75" customHeight="1">
      <c r="A6729" s="4"/>
      <c r="B6729" s="4"/>
      <c r="C6729" s="4"/>
    </row>
    <row r="6730" spans="1:3" ht="12.75" customHeight="1">
      <c r="A6730" s="4"/>
      <c r="B6730" s="4"/>
      <c r="C6730" s="4"/>
    </row>
    <row r="6731" spans="1:3" ht="12.75" customHeight="1">
      <c r="A6731" s="4"/>
      <c r="B6731" s="4"/>
      <c r="C6731" s="4"/>
    </row>
    <row r="6732" spans="1:3" ht="12.75" customHeight="1">
      <c r="A6732" s="4"/>
      <c r="B6732" s="4"/>
      <c r="C6732" s="4"/>
    </row>
    <row r="6733" spans="1:3" ht="12.75" customHeight="1">
      <c r="A6733" s="4"/>
      <c r="B6733" s="4"/>
      <c r="C6733" s="4"/>
    </row>
    <row r="6734" spans="1:3" ht="12.75" customHeight="1">
      <c r="A6734" s="4"/>
      <c r="B6734" s="4"/>
      <c r="C6734" s="4"/>
    </row>
    <row r="6735" spans="1:3" ht="12.75" customHeight="1">
      <c r="A6735" s="4"/>
      <c r="B6735" s="4"/>
      <c r="C6735" s="4"/>
    </row>
    <row r="6736" spans="1:3" ht="12.75" customHeight="1">
      <c r="A6736" s="4"/>
      <c r="B6736" s="4"/>
      <c r="C6736" s="4"/>
    </row>
    <row r="6737" spans="1:3" ht="12.75" customHeight="1">
      <c r="A6737" s="4"/>
      <c r="B6737" s="4"/>
      <c r="C6737" s="4"/>
    </row>
    <row r="6738" spans="1:3" ht="12.75" customHeight="1">
      <c r="A6738" s="4"/>
      <c r="B6738" s="4"/>
      <c r="C6738" s="4"/>
    </row>
    <row r="6739" spans="1:3" ht="12.75" customHeight="1">
      <c r="A6739" s="4"/>
      <c r="B6739" s="4"/>
      <c r="C6739" s="4"/>
    </row>
    <row r="6740" spans="1:3" ht="12.75" customHeight="1">
      <c r="A6740" s="4"/>
      <c r="B6740" s="4"/>
      <c r="C6740" s="4"/>
    </row>
    <row r="6741" spans="1:3" ht="12.75" customHeight="1">
      <c r="A6741" s="4"/>
      <c r="B6741" s="4"/>
      <c r="C6741" s="4"/>
    </row>
    <row r="6742" spans="1:3" ht="12.75" customHeight="1">
      <c r="A6742" s="4"/>
      <c r="B6742" s="4"/>
      <c r="C6742" s="4"/>
    </row>
    <row r="6743" spans="1:3" ht="12.75" customHeight="1">
      <c r="A6743" s="4"/>
      <c r="B6743" s="4"/>
      <c r="C6743" s="4"/>
    </row>
    <row r="6744" spans="1:3" ht="12.75" customHeight="1">
      <c r="A6744" s="4"/>
      <c r="B6744" s="4"/>
      <c r="C6744" s="4"/>
    </row>
    <row r="6745" spans="1:3" ht="12.75" customHeight="1">
      <c r="A6745" s="4"/>
      <c r="B6745" s="4"/>
      <c r="C6745" s="4"/>
    </row>
    <row r="6746" spans="1:3" ht="12.75" customHeight="1">
      <c r="A6746" s="4"/>
      <c r="B6746" s="4"/>
      <c r="C6746" s="4"/>
    </row>
    <row r="6747" spans="1:3" ht="12.75" customHeight="1">
      <c r="A6747" s="4"/>
      <c r="B6747" s="4"/>
      <c r="C6747" s="4"/>
    </row>
    <row r="6748" spans="1:3" ht="12.75" customHeight="1">
      <c r="A6748" s="4"/>
      <c r="B6748" s="4"/>
      <c r="C6748" s="4"/>
    </row>
    <row r="6749" spans="1:3" ht="12.75" customHeight="1">
      <c r="A6749" s="4"/>
      <c r="B6749" s="4"/>
      <c r="C6749" s="4"/>
    </row>
    <row r="6750" spans="1:3" ht="12.75" customHeight="1">
      <c r="A6750" s="4"/>
      <c r="B6750" s="4"/>
      <c r="C6750" s="4"/>
    </row>
    <row r="6751" spans="1:3" ht="12.75" customHeight="1">
      <c r="A6751" s="4"/>
      <c r="B6751" s="4"/>
      <c r="C6751" s="4"/>
    </row>
    <row r="6752" spans="1:3" ht="12.75" customHeight="1">
      <c r="A6752" s="4"/>
      <c r="B6752" s="4"/>
      <c r="C6752" s="4"/>
    </row>
    <row r="6753" spans="1:3" ht="12.75" customHeight="1">
      <c r="A6753" s="4"/>
      <c r="B6753" s="4"/>
      <c r="C6753" s="4"/>
    </row>
    <row r="6754" spans="1:3" ht="12.75" customHeight="1">
      <c r="A6754" s="4"/>
      <c r="B6754" s="4"/>
      <c r="C6754" s="4"/>
    </row>
    <row r="6755" spans="1:3" ht="12.75" customHeight="1">
      <c r="A6755" s="4"/>
      <c r="B6755" s="4"/>
      <c r="C6755" s="4"/>
    </row>
    <row r="6756" spans="1:3" ht="12.75" customHeight="1">
      <c r="A6756" s="4"/>
      <c r="B6756" s="4"/>
      <c r="C6756" s="4"/>
    </row>
    <row r="6757" spans="1:3" ht="12.75" customHeight="1">
      <c r="A6757" s="4"/>
      <c r="B6757" s="4"/>
      <c r="C6757" s="4"/>
    </row>
    <row r="6758" spans="1:3" ht="12.75" customHeight="1">
      <c r="A6758" s="4"/>
      <c r="B6758" s="4"/>
      <c r="C6758" s="4"/>
    </row>
    <row r="6759" spans="1:3" ht="12.75" customHeight="1">
      <c r="A6759" s="4"/>
      <c r="B6759" s="4"/>
      <c r="C6759" s="4"/>
    </row>
    <row r="6760" spans="1:3" ht="12.75" customHeight="1">
      <c r="A6760" s="4"/>
      <c r="B6760" s="4"/>
      <c r="C6760" s="4"/>
    </row>
    <row r="6761" spans="1:3" ht="12.75" customHeight="1">
      <c r="A6761" s="4"/>
      <c r="B6761" s="4"/>
      <c r="C6761" s="4"/>
    </row>
    <row r="6762" spans="1:3" ht="12.75" customHeight="1">
      <c r="A6762" s="4"/>
      <c r="B6762" s="4"/>
      <c r="C6762" s="4"/>
    </row>
    <row r="6763" spans="1:3" ht="12.75" customHeight="1">
      <c r="A6763" s="4"/>
      <c r="B6763" s="4"/>
      <c r="C6763" s="4"/>
    </row>
    <row r="6764" spans="1:3" ht="12.75" customHeight="1">
      <c r="A6764" s="4"/>
      <c r="B6764" s="4"/>
      <c r="C6764" s="4"/>
    </row>
    <row r="6765" spans="1:3" ht="12.75" customHeight="1">
      <c r="A6765" s="4"/>
      <c r="B6765" s="4"/>
      <c r="C6765" s="4"/>
    </row>
    <row r="6766" spans="1:3" ht="12.75" customHeight="1">
      <c r="A6766" s="4"/>
      <c r="B6766" s="4"/>
      <c r="C6766" s="4"/>
    </row>
    <row r="6767" spans="1:3" ht="12.75" customHeight="1">
      <c r="A6767" s="4"/>
      <c r="B6767" s="4"/>
      <c r="C6767" s="4"/>
    </row>
    <row r="6768" spans="1:3" ht="12.75" customHeight="1">
      <c r="A6768" s="4"/>
      <c r="B6768" s="4"/>
      <c r="C6768" s="4"/>
    </row>
    <row r="6769" spans="1:3" ht="12.75" customHeight="1">
      <c r="A6769" s="4"/>
      <c r="B6769" s="4"/>
      <c r="C6769" s="4"/>
    </row>
    <row r="6770" spans="1:3" ht="12.75" customHeight="1">
      <c r="A6770" s="4"/>
      <c r="B6770" s="4"/>
      <c r="C6770" s="4"/>
    </row>
    <row r="6771" spans="1:3" ht="12.75" customHeight="1">
      <c r="A6771" s="4"/>
      <c r="B6771" s="4"/>
      <c r="C6771" s="4"/>
    </row>
    <row r="6772" spans="1:3" ht="12.75" customHeight="1">
      <c r="A6772" s="4"/>
      <c r="B6772" s="4"/>
      <c r="C6772" s="4"/>
    </row>
    <row r="6773" spans="1:3" ht="12.75" customHeight="1">
      <c r="A6773" s="4"/>
      <c r="B6773" s="4"/>
      <c r="C6773" s="4"/>
    </row>
    <row r="6774" spans="1:3" ht="12.75" customHeight="1">
      <c r="A6774" s="4"/>
      <c r="B6774" s="4"/>
      <c r="C6774" s="4"/>
    </row>
    <row r="6775" spans="1:3" ht="12.75" customHeight="1">
      <c r="A6775" s="4"/>
      <c r="B6775" s="4"/>
      <c r="C6775" s="4"/>
    </row>
    <row r="6776" spans="1:3" ht="12.75" customHeight="1">
      <c r="A6776" s="4"/>
      <c r="B6776" s="4"/>
      <c r="C6776" s="4"/>
    </row>
    <row r="6777" spans="1:3" ht="12.75" customHeight="1">
      <c r="A6777" s="4"/>
      <c r="B6777" s="4"/>
      <c r="C6777" s="4"/>
    </row>
    <row r="6778" spans="1:3" ht="12.75" customHeight="1">
      <c r="A6778" s="4"/>
      <c r="B6778" s="4"/>
      <c r="C6778" s="4"/>
    </row>
    <row r="6779" spans="1:3" ht="12.75" customHeight="1">
      <c r="A6779" s="4"/>
      <c r="B6779" s="4"/>
      <c r="C6779" s="4"/>
    </row>
    <row r="6780" spans="1:3" ht="12.75" customHeight="1">
      <c r="A6780" s="4"/>
      <c r="B6780" s="4"/>
      <c r="C6780" s="4"/>
    </row>
    <row r="6781" spans="1:3" ht="12.75" customHeight="1">
      <c r="A6781" s="4"/>
      <c r="B6781" s="4"/>
      <c r="C6781" s="4"/>
    </row>
    <row r="6782" spans="1:3" ht="12.75" customHeight="1">
      <c r="A6782" s="4"/>
      <c r="B6782" s="4"/>
      <c r="C6782" s="4"/>
    </row>
    <row r="6783" spans="1:3" ht="12.75" customHeight="1">
      <c r="A6783" s="4"/>
      <c r="B6783" s="4"/>
      <c r="C6783" s="4"/>
    </row>
    <row r="6784" spans="1:3" ht="12.75" customHeight="1">
      <c r="A6784" s="4"/>
      <c r="B6784" s="4"/>
      <c r="C6784" s="4"/>
    </row>
    <row r="6785" spans="1:3" ht="12.75" customHeight="1">
      <c r="A6785" s="4"/>
      <c r="B6785" s="4"/>
      <c r="C6785" s="4"/>
    </row>
    <row r="6786" spans="1:3" ht="12.75" customHeight="1">
      <c r="A6786" s="4"/>
      <c r="B6786" s="4"/>
      <c r="C6786" s="4"/>
    </row>
    <row r="6787" spans="1:3" ht="12.75" customHeight="1">
      <c r="A6787" s="4"/>
      <c r="B6787" s="4"/>
      <c r="C6787" s="4"/>
    </row>
    <row r="6788" spans="1:3" ht="12.75" customHeight="1">
      <c r="A6788" s="4"/>
      <c r="B6788" s="4"/>
      <c r="C6788" s="4"/>
    </row>
    <row r="6789" spans="1:3" ht="12.75" customHeight="1">
      <c r="A6789" s="4"/>
      <c r="B6789" s="4"/>
      <c r="C6789" s="4"/>
    </row>
    <row r="6790" spans="1:3" ht="12.75" customHeight="1">
      <c r="A6790" s="4"/>
      <c r="B6790" s="4"/>
      <c r="C6790" s="4"/>
    </row>
    <row r="6791" spans="1:3" ht="12.75" customHeight="1">
      <c r="A6791" s="4"/>
      <c r="B6791" s="4"/>
      <c r="C6791" s="4"/>
    </row>
    <row r="6792" spans="1:3" ht="12.75" customHeight="1">
      <c r="A6792" s="4"/>
      <c r="B6792" s="4"/>
      <c r="C6792" s="4"/>
    </row>
    <row r="6793" spans="1:3" ht="12.75" customHeight="1">
      <c r="A6793" s="4"/>
      <c r="B6793" s="4"/>
      <c r="C6793" s="4"/>
    </row>
    <row r="6794" spans="1:3" ht="12.75" customHeight="1">
      <c r="A6794" s="4"/>
      <c r="B6794" s="4"/>
      <c r="C6794" s="4"/>
    </row>
    <row r="6795" spans="1:3" ht="12.75" customHeight="1">
      <c r="A6795" s="4"/>
      <c r="B6795" s="4"/>
      <c r="C6795" s="4"/>
    </row>
    <row r="6796" spans="1:3" ht="12.75" customHeight="1">
      <c r="A6796" s="4"/>
      <c r="B6796" s="4"/>
      <c r="C6796" s="4"/>
    </row>
    <row r="6797" spans="1:3" ht="12.75" customHeight="1">
      <c r="A6797" s="4"/>
      <c r="B6797" s="4"/>
      <c r="C6797" s="4"/>
    </row>
    <row r="6798" spans="1:3" ht="12.75" customHeight="1">
      <c r="A6798" s="4"/>
      <c r="B6798" s="4"/>
      <c r="C6798" s="4"/>
    </row>
    <row r="6799" spans="1:3" ht="12.75" customHeight="1">
      <c r="A6799" s="4"/>
      <c r="B6799" s="4"/>
      <c r="C6799" s="4"/>
    </row>
    <row r="6800" spans="1:3" ht="12.75" customHeight="1">
      <c r="A6800" s="4"/>
      <c r="B6800" s="4"/>
      <c r="C6800" s="4"/>
    </row>
    <row r="6801" spans="1:3" ht="12.75" customHeight="1">
      <c r="A6801" s="4"/>
      <c r="B6801" s="4"/>
      <c r="C6801" s="4"/>
    </row>
    <row r="6802" spans="1:3" ht="12.75" customHeight="1">
      <c r="A6802" s="4"/>
      <c r="B6802" s="4"/>
      <c r="C6802" s="4"/>
    </row>
    <row r="6803" spans="1:3" ht="12.75" customHeight="1">
      <c r="A6803" s="4"/>
      <c r="B6803" s="4"/>
      <c r="C6803" s="4"/>
    </row>
    <row r="6804" spans="1:3" ht="12.75" customHeight="1">
      <c r="A6804" s="4"/>
      <c r="B6804" s="4"/>
      <c r="C6804" s="4"/>
    </row>
    <row r="6805" spans="1:3" ht="12.75" customHeight="1">
      <c r="A6805" s="4"/>
      <c r="B6805" s="4"/>
      <c r="C6805" s="4"/>
    </row>
    <row r="6806" spans="1:3" ht="12.75" customHeight="1">
      <c r="A6806" s="4"/>
      <c r="B6806" s="4"/>
      <c r="C6806" s="4"/>
    </row>
    <row r="6807" spans="1:3" ht="12.75" customHeight="1">
      <c r="A6807" s="4"/>
      <c r="B6807" s="4"/>
      <c r="C6807" s="4"/>
    </row>
    <row r="6808" spans="1:3" ht="12.75" customHeight="1">
      <c r="A6808" s="4"/>
      <c r="B6808" s="4"/>
      <c r="C6808" s="4"/>
    </row>
    <row r="6809" spans="1:3" ht="12.75" customHeight="1">
      <c r="A6809" s="4"/>
      <c r="B6809" s="4"/>
      <c r="C6809" s="4"/>
    </row>
    <row r="6810" spans="1:3" ht="12.75" customHeight="1">
      <c r="A6810" s="4"/>
      <c r="B6810" s="4"/>
      <c r="C6810" s="4"/>
    </row>
    <row r="6811" spans="1:3" ht="12.75" customHeight="1">
      <c r="A6811" s="4"/>
      <c r="B6811" s="4"/>
      <c r="C6811" s="4"/>
    </row>
    <row r="6812" spans="1:3" ht="12.75" customHeight="1">
      <c r="A6812" s="4"/>
      <c r="B6812" s="4"/>
      <c r="C6812" s="4"/>
    </row>
    <row r="6813" spans="1:3" ht="12.75" customHeight="1">
      <c r="A6813" s="4"/>
      <c r="B6813" s="4"/>
      <c r="C6813" s="4"/>
    </row>
    <row r="6814" spans="1:3" ht="12.75" customHeight="1">
      <c r="A6814" s="4"/>
      <c r="B6814" s="4"/>
      <c r="C6814" s="4"/>
    </row>
    <row r="6815" spans="1:3" ht="12.75" customHeight="1">
      <c r="A6815" s="4"/>
      <c r="B6815" s="4"/>
      <c r="C6815" s="4"/>
    </row>
    <row r="6816" spans="1:3" ht="12.75" customHeight="1">
      <c r="A6816" s="4"/>
      <c r="B6816" s="4"/>
      <c r="C6816" s="4"/>
    </row>
    <row r="6817" spans="1:3" ht="12.75" customHeight="1">
      <c r="A6817" s="4"/>
      <c r="B6817" s="4"/>
      <c r="C6817" s="4"/>
    </row>
    <row r="6818" spans="1:3" ht="12.75" customHeight="1">
      <c r="A6818" s="4"/>
      <c r="B6818" s="4"/>
      <c r="C6818" s="4"/>
    </row>
    <row r="6819" spans="1:3" ht="12.75" customHeight="1">
      <c r="A6819" s="4"/>
      <c r="B6819" s="4"/>
      <c r="C6819" s="4"/>
    </row>
    <row r="6820" spans="1:3" ht="12.75" customHeight="1">
      <c r="A6820" s="4"/>
      <c r="B6820" s="4"/>
      <c r="C6820" s="4"/>
    </row>
    <row r="6821" spans="1:3" ht="12.75" customHeight="1">
      <c r="A6821" s="4"/>
      <c r="B6821" s="4"/>
      <c r="C6821" s="4"/>
    </row>
    <row r="6822" spans="1:3" ht="12.75" customHeight="1">
      <c r="A6822" s="4"/>
      <c r="B6822" s="4"/>
      <c r="C6822" s="4"/>
    </row>
    <row r="6823" spans="1:3" ht="12.75" customHeight="1">
      <c r="A6823" s="4"/>
      <c r="B6823" s="4"/>
      <c r="C6823" s="4"/>
    </row>
    <row r="6824" spans="1:3" ht="12.75" customHeight="1">
      <c r="A6824" s="4"/>
      <c r="B6824" s="4"/>
      <c r="C6824" s="4"/>
    </row>
    <row r="6825" spans="1:3" ht="12.75" customHeight="1">
      <c r="A6825" s="4"/>
      <c r="B6825" s="4"/>
      <c r="C6825" s="4"/>
    </row>
    <row r="6826" spans="1:3" ht="12.75" customHeight="1">
      <c r="A6826" s="4"/>
      <c r="B6826" s="4"/>
      <c r="C6826" s="4"/>
    </row>
    <row r="6827" spans="1:3" ht="12.75" customHeight="1">
      <c r="A6827" s="4"/>
      <c r="B6827" s="4"/>
      <c r="C6827" s="4"/>
    </row>
    <row r="6828" spans="1:3" ht="12.75" customHeight="1">
      <c r="A6828" s="4"/>
      <c r="B6828" s="4"/>
      <c r="C6828" s="4"/>
    </row>
    <row r="6829" spans="1:3" ht="12.75" customHeight="1">
      <c r="A6829" s="4"/>
      <c r="B6829" s="4"/>
      <c r="C6829" s="4"/>
    </row>
    <row r="6830" spans="1:3" ht="12.75" customHeight="1">
      <c r="A6830" s="4"/>
      <c r="B6830" s="4"/>
      <c r="C6830" s="4"/>
    </row>
    <row r="6831" spans="1:3" ht="12.75" customHeight="1">
      <c r="A6831" s="4"/>
      <c r="B6831" s="4"/>
      <c r="C6831" s="4"/>
    </row>
    <row r="6832" spans="1:3" ht="12.75" customHeight="1">
      <c r="A6832" s="4"/>
      <c r="B6832" s="4"/>
      <c r="C6832" s="4"/>
    </row>
    <row r="6833" spans="1:3" ht="12.75" customHeight="1">
      <c r="A6833" s="4"/>
      <c r="B6833" s="4"/>
      <c r="C6833" s="4"/>
    </row>
    <row r="6834" spans="1:3" ht="12.75" customHeight="1">
      <c r="A6834" s="4"/>
      <c r="B6834" s="4"/>
      <c r="C6834" s="4"/>
    </row>
    <row r="6835" spans="1:3" ht="12.75" customHeight="1">
      <c r="A6835" s="4"/>
      <c r="B6835" s="4"/>
      <c r="C6835" s="4"/>
    </row>
    <row r="6836" spans="1:3" ht="12.75" customHeight="1">
      <c r="A6836" s="4"/>
      <c r="B6836" s="4"/>
      <c r="C6836" s="4"/>
    </row>
    <row r="6837" spans="1:3" ht="12.75" customHeight="1">
      <c r="A6837" s="4"/>
      <c r="B6837" s="4"/>
      <c r="C6837" s="4"/>
    </row>
    <row r="6838" spans="1:3" ht="12.75" customHeight="1">
      <c r="A6838" s="4"/>
      <c r="B6838" s="4"/>
      <c r="C6838" s="4"/>
    </row>
    <row r="6839" spans="1:3" ht="12.75" customHeight="1">
      <c r="A6839" s="4"/>
      <c r="B6839" s="4"/>
      <c r="C6839" s="4"/>
    </row>
    <row r="6840" spans="1:3" ht="12.75" customHeight="1">
      <c r="A6840" s="4"/>
      <c r="B6840" s="4"/>
      <c r="C6840" s="4"/>
    </row>
    <row r="6841" spans="1:3" ht="12.75" customHeight="1">
      <c r="A6841" s="4"/>
      <c r="B6841" s="4"/>
      <c r="C6841" s="4"/>
    </row>
    <row r="6842" spans="1:3" ht="12.75" customHeight="1">
      <c r="A6842" s="4"/>
      <c r="B6842" s="4"/>
      <c r="C6842" s="4"/>
    </row>
    <row r="6843" spans="1:3" ht="12.75" customHeight="1">
      <c r="A6843" s="4"/>
      <c r="B6843" s="4"/>
      <c r="C6843" s="4"/>
    </row>
    <row r="6844" spans="1:3" ht="12.75" customHeight="1">
      <c r="A6844" s="4"/>
      <c r="B6844" s="4"/>
      <c r="C6844" s="4"/>
    </row>
    <row r="6845" spans="1:3" ht="12.75" customHeight="1">
      <c r="A6845" s="4"/>
      <c r="B6845" s="4"/>
      <c r="C6845" s="4"/>
    </row>
    <row r="6846" spans="1:3" ht="12.75" customHeight="1">
      <c r="A6846" s="4"/>
      <c r="B6846" s="4"/>
      <c r="C6846" s="4"/>
    </row>
    <row r="6847" spans="1:3" ht="12.75" customHeight="1">
      <c r="A6847" s="4"/>
      <c r="B6847" s="4"/>
      <c r="C6847" s="4"/>
    </row>
    <row r="6848" spans="1:3" ht="12.75" customHeight="1">
      <c r="A6848" s="4"/>
      <c r="B6848" s="4"/>
      <c r="C6848" s="4"/>
    </row>
    <row r="6849" spans="1:3" ht="12.75" customHeight="1">
      <c r="A6849" s="4"/>
      <c r="B6849" s="4"/>
      <c r="C6849" s="4"/>
    </row>
    <row r="6850" spans="1:3" ht="12.75" customHeight="1">
      <c r="A6850" s="4"/>
      <c r="B6850" s="4"/>
      <c r="C6850" s="4"/>
    </row>
    <row r="6851" spans="1:3" ht="12.75" customHeight="1">
      <c r="A6851" s="4"/>
      <c r="B6851" s="4"/>
      <c r="C6851" s="4"/>
    </row>
    <row r="6852" spans="1:3" ht="12.75" customHeight="1">
      <c r="A6852" s="4"/>
      <c r="B6852" s="4"/>
      <c r="C6852" s="4"/>
    </row>
    <row r="6853" spans="1:3" ht="12.75" customHeight="1">
      <c r="A6853" s="4"/>
      <c r="B6853" s="4"/>
      <c r="C6853" s="4"/>
    </row>
    <row r="6854" spans="1:3" ht="12.75" customHeight="1">
      <c r="A6854" s="4"/>
      <c r="B6854" s="4"/>
      <c r="C6854" s="4"/>
    </row>
    <row r="6855" spans="1:3" ht="12.75" customHeight="1">
      <c r="A6855" s="4"/>
      <c r="B6855" s="4"/>
      <c r="C6855" s="4"/>
    </row>
    <row r="6856" spans="1:3" ht="12.75" customHeight="1">
      <c r="A6856" s="4"/>
      <c r="B6856" s="4"/>
      <c r="C6856" s="4"/>
    </row>
    <row r="6857" spans="1:3" ht="12.75" customHeight="1">
      <c r="A6857" s="4"/>
      <c r="B6857" s="4"/>
      <c r="C6857" s="4"/>
    </row>
    <row r="6858" spans="1:3" ht="12.75" customHeight="1">
      <c r="A6858" s="4"/>
      <c r="B6858" s="4"/>
      <c r="C6858" s="4"/>
    </row>
    <row r="6859" spans="1:3" ht="12.75" customHeight="1">
      <c r="A6859" s="4"/>
      <c r="B6859" s="4"/>
      <c r="C6859" s="4"/>
    </row>
    <row r="6860" spans="1:3" ht="12.75" customHeight="1">
      <c r="A6860" s="4"/>
      <c r="B6860" s="4"/>
      <c r="C6860" s="4"/>
    </row>
    <row r="6861" spans="1:3" ht="12.75" customHeight="1">
      <c r="A6861" s="4"/>
      <c r="B6861" s="4"/>
      <c r="C6861" s="4"/>
    </row>
    <row r="6862" spans="1:3" ht="12.75" customHeight="1">
      <c r="A6862" s="4"/>
      <c r="B6862" s="4"/>
      <c r="C6862" s="4"/>
    </row>
    <row r="6863" spans="1:3" ht="12.75" customHeight="1">
      <c r="A6863" s="4"/>
      <c r="B6863" s="4"/>
      <c r="C6863" s="4"/>
    </row>
    <row r="6864" spans="1:3" ht="12.75" customHeight="1">
      <c r="A6864" s="4"/>
      <c r="B6864" s="4"/>
      <c r="C6864" s="4"/>
    </row>
    <row r="6865" spans="1:3" ht="12.75" customHeight="1">
      <c r="A6865" s="4"/>
      <c r="B6865" s="4"/>
      <c r="C6865" s="4"/>
    </row>
    <row r="6866" spans="1:3" ht="12.75" customHeight="1">
      <c r="A6866" s="4"/>
      <c r="B6866" s="4"/>
      <c r="C6866" s="4"/>
    </row>
    <row r="6867" spans="1:3" ht="12.75" customHeight="1">
      <c r="A6867" s="4"/>
      <c r="B6867" s="4"/>
      <c r="C6867" s="4"/>
    </row>
    <row r="6868" spans="1:3" ht="12.75" customHeight="1">
      <c r="A6868" s="4"/>
      <c r="B6868" s="4"/>
      <c r="C6868" s="4"/>
    </row>
    <row r="6869" spans="1:3" ht="12.75" customHeight="1">
      <c r="A6869" s="4"/>
      <c r="B6869" s="4"/>
      <c r="C6869" s="4"/>
    </row>
    <row r="6870" spans="1:3" ht="12.75" customHeight="1">
      <c r="A6870" s="4"/>
      <c r="B6870" s="4"/>
      <c r="C6870" s="4"/>
    </row>
    <row r="6871" spans="1:3" ht="12.75" customHeight="1">
      <c r="A6871" s="4"/>
      <c r="B6871" s="4"/>
      <c r="C6871" s="4"/>
    </row>
    <row r="6872" spans="1:3" ht="12.75" customHeight="1">
      <c r="A6872" s="4"/>
      <c r="B6872" s="4"/>
      <c r="C6872" s="4"/>
    </row>
    <row r="6873" spans="1:3" ht="12.75" customHeight="1">
      <c r="A6873" s="4"/>
      <c r="B6873" s="4"/>
      <c r="C6873" s="4"/>
    </row>
    <row r="6874" spans="1:3" ht="12.75" customHeight="1">
      <c r="A6874" s="4"/>
      <c r="B6874" s="4"/>
      <c r="C6874" s="4"/>
    </row>
    <row r="6875" spans="1:3" ht="12.75" customHeight="1">
      <c r="A6875" s="4"/>
      <c r="B6875" s="4"/>
      <c r="C6875" s="4"/>
    </row>
    <row r="6876" spans="1:3" ht="12.75" customHeight="1">
      <c r="A6876" s="4"/>
      <c r="B6876" s="4"/>
      <c r="C6876" s="4"/>
    </row>
    <row r="6877" spans="1:3" ht="12.75" customHeight="1">
      <c r="A6877" s="4"/>
      <c r="B6877" s="4"/>
      <c r="C6877" s="4"/>
    </row>
    <row r="6878" spans="1:3" ht="12.75" customHeight="1">
      <c r="A6878" s="4"/>
      <c r="B6878" s="4"/>
      <c r="C6878" s="4"/>
    </row>
    <row r="6879" spans="1:3" ht="12.75" customHeight="1">
      <c r="A6879" s="4"/>
      <c r="B6879" s="4"/>
      <c r="C6879" s="4"/>
    </row>
    <row r="6880" spans="1:3" ht="12.75" customHeight="1">
      <c r="A6880" s="4"/>
      <c r="B6880" s="4"/>
      <c r="C6880" s="4"/>
    </row>
    <row r="6881" spans="1:3" ht="12.75" customHeight="1">
      <c r="A6881" s="4"/>
      <c r="B6881" s="4"/>
      <c r="C6881" s="4"/>
    </row>
    <row r="6882" spans="1:3" ht="12.75" customHeight="1">
      <c r="A6882" s="4"/>
      <c r="B6882" s="4"/>
      <c r="C6882" s="4"/>
    </row>
    <row r="6883" spans="1:3" ht="12.75" customHeight="1">
      <c r="A6883" s="4"/>
      <c r="B6883" s="4"/>
      <c r="C6883" s="4"/>
    </row>
    <row r="6884" spans="1:3" ht="12.75" customHeight="1">
      <c r="A6884" s="4"/>
      <c r="B6884" s="4"/>
      <c r="C6884" s="4"/>
    </row>
    <row r="6885" spans="1:3" ht="12.75" customHeight="1">
      <c r="A6885" s="4"/>
      <c r="B6885" s="4"/>
      <c r="C6885" s="4"/>
    </row>
    <row r="6886" spans="1:3" ht="12.75" customHeight="1">
      <c r="A6886" s="4"/>
      <c r="B6886" s="4"/>
      <c r="C6886" s="4"/>
    </row>
    <row r="6887" spans="1:3" ht="12.75" customHeight="1">
      <c r="A6887" s="4"/>
      <c r="B6887" s="4"/>
      <c r="C6887" s="4"/>
    </row>
    <row r="6888" spans="1:3" ht="12.75" customHeight="1">
      <c r="A6888" s="4"/>
      <c r="B6888" s="4"/>
      <c r="C6888" s="4"/>
    </row>
    <row r="6889" spans="1:3" ht="12.75" customHeight="1">
      <c r="A6889" s="4"/>
      <c r="B6889" s="4"/>
      <c r="C6889" s="4"/>
    </row>
    <row r="6890" spans="1:3" ht="12.75" customHeight="1">
      <c r="A6890" s="4"/>
      <c r="B6890" s="4"/>
      <c r="C6890" s="4"/>
    </row>
    <row r="6891" spans="1:3" ht="12.75" customHeight="1">
      <c r="A6891" s="4"/>
      <c r="B6891" s="4"/>
      <c r="C6891" s="4"/>
    </row>
    <row r="6892" spans="1:3" ht="12.75" customHeight="1">
      <c r="A6892" s="4"/>
      <c r="B6892" s="4"/>
      <c r="C6892" s="4"/>
    </row>
    <row r="6893" spans="1:3" ht="12.75" customHeight="1">
      <c r="A6893" s="4"/>
      <c r="B6893" s="4"/>
      <c r="C6893" s="4"/>
    </row>
    <row r="6894" spans="1:3" ht="12.75" customHeight="1">
      <c r="A6894" s="4"/>
      <c r="B6894" s="4"/>
      <c r="C6894" s="4"/>
    </row>
    <row r="6895" spans="1:3" ht="12.75" customHeight="1">
      <c r="A6895" s="4"/>
      <c r="B6895" s="4"/>
      <c r="C6895" s="4"/>
    </row>
    <row r="6896" spans="1:3" ht="12.75" customHeight="1">
      <c r="A6896" s="4"/>
      <c r="B6896" s="4"/>
      <c r="C6896" s="4"/>
    </row>
    <row r="6897" spans="1:3" ht="12.75" customHeight="1">
      <c r="A6897" s="4"/>
      <c r="B6897" s="4"/>
      <c r="C6897" s="4"/>
    </row>
    <row r="6898" spans="1:3" ht="12.75" customHeight="1">
      <c r="A6898" s="4"/>
      <c r="B6898" s="4"/>
      <c r="C6898" s="4"/>
    </row>
    <row r="6899" spans="1:3" ht="12.75" customHeight="1">
      <c r="A6899" s="4"/>
      <c r="B6899" s="4"/>
      <c r="C6899" s="4"/>
    </row>
    <row r="6900" spans="1:3" ht="12.75" customHeight="1">
      <c r="A6900" s="4"/>
      <c r="B6900" s="4"/>
      <c r="C6900" s="4"/>
    </row>
    <row r="6901" spans="1:3" ht="12.75" customHeight="1">
      <c r="A6901" s="4"/>
      <c r="B6901" s="4"/>
      <c r="C6901" s="4"/>
    </row>
    <row r="6902" spans="1:3" ht="12.75" customHeight="1">
      <c r="A6902" s="4"/>
      <c r="B6902" s="4"/>
      <c r="C6902" s="4"/>
    </row>
    <row r="6903" spans="1:3" ht="12.75" customHeight="1">
      <c r="A6903" s="4"/>
      <c r="B6903" s="4"/>
      <c r="C6903" s="4"/>
    </row>
    <row r="6904" spans="1:3" ht="12.75" customHeight="1">
      <c r="A6904" s="4"/>
      <c r="B6904" s="4"/>
      <c r="C6904" s="4"/>
    </row>
    <row r="6905" spans="1:3" ht="12.75" customHeight="1">
      <c r="A6905" s="4"/>
      <c r="B6905" s="4"/>
      <c r="C6905" s="4"/>
    </row>
    <row r="6906" spans="1:3" ht="12.75" customHeight="1">
      <c r="A6906" s="4"/>
      <c r="B6906" s="4"/>
      <c r="C6906" s="4"/>
    </row>
    <row r="6907" spans="1:3" ht="12.75" customHeight="1">
      <c r="A6907" s="4"/>
      <c r="B6907" s="4"/>
      <c r="C6907" s="4"/>
    </row>
    <row r="6908" spans="1:3" ht="12.75" customHeight="1">
      <c r="A6908" s="4"/>
      <c r="B6908" s="4"/>
      <c r="C6908" s="4"/>
    </row>
    <row r="6909" spans="1:3" ht="12.75" customHeight="1">
      <c r="A6909" s="4"/>
      <c r="B6909" s="4"/>
      <c r="C6909" s="4"/>
    </row>
    <row r="6910" spans="1:3" ht="12.75" customHeight="1">
      <c r="A6910" s="4"/>
      <c r="B6910" s="4"/>
      <c r="C6910" s="4"/>
    </row>
    <row r="6911" spans="1:3" ht="12.75" customHeight="1">
      <c r="A6911" s="4"/>
      <c r="B6911" s="4"/>
      <c r="C6911" s="4"/>
    </row>
    <row r="6912" spans="1:3" ht="12.75" customHeight="1">
      <c r="A6912" s="4"/>
      <c r="B6912" s="4"/>
      <c r="C6912" s="4"/>
    </row>
    <row r="6913" spans="1:3" ht="12.75" customHeight="1">
      <c r="A6913" s="4"/>
      <c r="B6913" s="4"/>
      <c r="C6913" s="4"/>
    </row>
    <row r="6914" spans="1:3" ht="12.75" customHeight="1">
      <c r="A6914" s="4"/>
      <c r="B6914" s="4"/>
      <c r="C6914" s="4"/>
    </row>
    <row r="6915" spans="1:3" ht="12.75" customHeight="1">
      <c r="A6915" s="4"/>
      <c r="B6915" s="4"/>
      <c r="C6915" s="4"/>
    </row>
    <row r="6916" spans="1:3" ht="12.75" customHeight="1">
      <c r="A6916" s="4"/>
      <c r="B6916" s="4"/>
      <c r="C6916" s="4"/>
    </row>
    <row r="6917" spans="1:3" ht="12.75" customHeight="1">
      <c r="A6917" s="4"/>
      <c r="B6917" s="4"/>
      <c r="C6917" s="4"/>
    </row>
    <row r="6918" spans="1:3" ht="12.75" customHeight="1">
      <c r="A6918" s="4"/>
      <c r="B6918" s="4"/>
      <c r="C6918" s="4"/>
    </row>
    <row r="6919" spans="1:3" ht="12.75" customHeight="1">
      <c r="A6919" s="4"/>
      <c r="B6919" s="4"/>
      <c r="C6919" s="4"/>
    </row>
    <row r="6920" spans="1:3" ht="12.75" customHeight="1">
      <c r="A6920" s="4"/>
      <c r="B6920" s="4"/>
      <c r="C6920" s="4"/>
    </row>
    <row r="6921" spans="1:3" ht="12.75" customHeight="1">
      <c r="A6921" s="4"/>
      <c r="B6921" s="4"/>
      <c r="C6921" s="4"/>
    </row>
    <row r="6922" spans="1:3" ht="12.75" customHeight="1">
      <c r="A6922" s="4"/>
      <c r="B6922" s="4"/>
      <c r="C6922" s="4"/>
    </row>
    <row r="6923" spans="1:3" ht="12.75" customHeight="1">
      <c r="A6923" s="4"/>
      <c r="B6923" s="4"/>
      <c r="C6923" s="4"/>
    </row>
    <row r="6924" spans="1:3" ht="12.75" customHeight="1">
      <c r="A6924" s="4"/>
      <c r="B6924" s="4"/>
      <c r="C6924" s="4"/>
    </row>
    <row r="6925" spans="1:3" ht="12.75" customHeight="1">
      <c r="A6925" s="4"/>
      <c r="B6925" s="4"/>
      <c r="C6925" s="4"/>
    </row>
    <row r="6926" spans="1:3" ht="12.75" customHeight="1">
      <c r="A6926" s="4"/>
      <c r="B6926" s="4"/>
      <c r="C6926" s="4"/>
    </row>
    <row r="6927" spans="1:3" ht="12.75" customHeight="1">
      <c r="A6927" s="4"/>
      <c r="B6927" s="4"/>
      <c r="C6927" s="4"/>
    </row>
    <row r="6928" spans="1:3" ht="12.75" customHeight="1">
      <c r="A6928" s="4"/>
      <c r="B6928" s="4"/>
      <c r="C6928" s="4"/>
    </row>
    <row r="6929" spans="1:3" ht="12.75" customHeight="1">
      <c r="A6929" s="4"/>
      <c r="B6929" s="4"/>
      <c r="C6929" s="4"/>
    </row>
    <row r="6930" spans="1:3" ht="12.75" customHeight="1">
      <c r="A6930" s="4"/>
      <c r="B6930" s="4"/>
      <c r="C6930" s="4"/>
    </row>
    <row r="6931" spans="1:3" ht="12.75" customHeight="1">
      <c r="A6931" s="4"/>
      <c r="B6931" s="4"/>
      <c r="C6931" s="4"/>
    </row>
    <row r="6932" spans="1:3" ht="12.75" customHeight="1">
      <c r="A6932" s="4"/>
      <c r="B6932" s="4"/>
      <c r="C6932" s="4"/>
    </row>
    <row r="6933" spans="1:3" ht="12.75" customHeight="1">
      <c r="A6933" s="4"/>
      <c r="B6933" s="4"/>
      <c r="C6933" s="4"/>
    </row>
    <row r="6934" spans="1:3" ht="12.75" customHeight="1">
      <c r="A6934" s="4"/>
      <c r="B6934" s="4"/>
      <c r="C6934" s="4"/>
    </row>
    <row r="6935" spans="1:3" ht="12.75" customHeight="1">
      <c r="A6935" s="4"/>
      <c r="B6935" s="4"/>
      <c r="C6935" s="4"/>
    </row>
    <row r="6936" spans="1:3" ht="12.75" customHeight="1">
      <c r="A6936" s="4"/>
      <c r="B6936" s="4"/>
      <c r="C6936" s="4"/>
    </row>
    <row r="6937" spans="1:3" ht="12.75" customHeight="1">
      <c r="A6937" s="4"/>
      <c r="B6937" s="4"/>
      <c r="C6937" s="4"/>
    </row>
    <row r="6938" spans="1:3" ht="12.75" customHeight="1">
      <c r="A6938" s="4"/>
      <c r="B6938" s="4"/>
      <c r="C6938" s="4"/>
    </row>
    <row r="6939" spans="1:3" ht="12.75" customHeight="1">
      <c r="A6939" s="4"/>
      <c r="B6939" s="4"/>
      <c r="C6939" s="4"/>
    </row>
    <row r="6940" spans="1:3" ht="12.75" customHeight="1">
      <c r="A6940" s="4"/>
      <c r="B6940" s="4"/>
      <c r="C6940" s="4"/>
    </row>
    <row r="6941" spans="1:3" ht="12.75" customHeight="1">
      <c r="A6941" s="4"/>
      <c r="B6941" s="4"/>
      <c r="C6941" s="4"/>
    </row>
    <row r="6942" spans="1:3" ht="12.75" customHeight="1">
      <c r="A6942" s="4"/>
      <c r="B6942" s="4"/>
      <c r="C6942" s="4"/>
    </row>
    <row r="6943" spans="1:3" ht="12.75" customHeight="1">
      <c r="A6943" s="4"/>
      <c r="B6943" s="4"/>
      <c r="C6943" s="4"/>
    </row>
    <row r="6944" spans="1:3" ht="12.75" customHeight="1">
      <c r="A6944" s="4"/>
      <c r="B6944" s="4"/>
      <c r="C6944" s="4"/>
    </row>
    <row r="6945" spans="1:3" ht="12.75" customHeight="1">
      <c r="A6945" s="4"/>
      <c r="B6945" s="4"/>
      <c r="C6945" s="4"/>
    </row>
    <row r="6946" spans="1:3" ht="12.75" customHeight="1">
      <c r="A6946" s="4"/>
      <c r="B6946" s="4"/>
      <c r="C6946" s="4"/>
    </row>
    <row r="6947" spans="1:3" ht="12.75" customHeight="1">
      <c r="A6947" s="4"/>
      <c r="B6947" s="4"/>
      <c r="C6947" s="4"/>
    </row>
    <row r="6948" spans="1:3" ht="12.75" customHeight="1">
      <c r="A6948" s="4"/>
      <c r="B6948" s="4"/>
      <c r="C6948" s="4"/>
    </row>
    <row r="6949" spans="1:3" ht="12.75" customHeight="1">
      <c r="A6949" s="4"/>
      <c r="B6949" s="4"/>
      <c r="C6949" s="4"/>
    </row>
    <row r="6950" spans="1:3" ht="12.75" customHeight="1">
      <c r="A6950" s="4"/>
      <c r="B6950" s="4"/>
      <c r="C6950" s="4"/>
    </row>
    <row r="6951" spans="1:3" ht="12.75" customHeight="1">
      <c r="A6951" s="4"/>
      <c r="B6951" s="4"/>
      <c r="C6951" s="4"/>
    </row>
    <row r="6952" spans="1:3" ht="12.75" customHeight="1">
      <c r="A6952" s="4"/>
      <c r="B6952" s="4"/>
      <c r="C6952" s="4"/>
    </row>
    <row r="6953" spans="1:3" ht="12.75" customHeight="1">
      <c r="A6953" s="4"/>
      <c r="B6953" s="4"/>
      <c r="C6953" s="4"/>
    </row>
    <row r="6954" spans="1:3" ht="12.75" customHeight="1">
      <c r="A6954" s="4"/>
      <c r="B6954" s="4"/>
      <c r="C6954" s="4"/>
    </row>
    <row r="6955" spans="1:3" ht="12.75" customHeight="1">
      <c r="A6955" s="4"/>
      <c r="B6955" s="4"/>
      <c r="C6955" s="4"/>
    </row>
    <row r="6956" spans="1:3" ht="12.75" customHeight="1">
      <c r="A6956" s="4"/>
      <c r="B6956" s="4"/>
      <c r="C6956" s="4"/>
    </row>
    <row r="6957" spans="1:3" ht="12.75" customHeight="1">
      <c r="A6957" s="4"/>
      <c r="B6957" s="4"/>
      <c r="C6957" s="4"/>
    </row>
    <row r="6958" spans="1:3" ht="12.75" customHeight="1">
      <c r="A6958" s="4"/>
      <c r="B6958" s="4"/>
      <c r="C6958" s="4"/>
    </row>
    <row r="6959" spans="1:3" ht="12.75" customHeight="1">
      <c r="A6959" s="4"/>
      <c r="B6959" s="4"/>
      <c r="C6959" s="4"/>
    </row>
    <row r="6960" spans="1:3" ht="12.75" customHeight="1">
      <c r="A6960" s="4"/>
      <c r="B6960" s="4"/>
      <c r="C6960" s="4"/>
    </row>
    <row r="6961" spans="1:3" ht="12.75" customHeight="1">
      <c r="A6961" s="4"/>
      <c r="B6961" s="4"/>
      <c r="C6961" s="4"/>
    </row>
    <row r="6962" spans="1:3" ht="12.75" customHeight="1">
      <c r="A6962" s="4"/>
      <c r="B6962" s="4"/>
      <c r="C6962" s="4"/>
    </row>
    <row r="6963" spans="1:3" ht="12.75" customHeight="1">
      <c r="A6963" s="4"/>
      <c r="B6963" s="4"/>
      <c r="C6963" s="4"/>
    </row>
    <row r="6964" spans="1:3" ht="12.75" customHeight="1">
      <c r="A6964" s="4"/>
      <c r="B6964" s="4"/>
      <c r="C6964" s="4"/>
    </row>
    <row r="6965" spans="1:3" ht="12.75" customHeight="1">
      <c r="A6965" s="4"/>
      <c r="B6965" s="4"/>
      <c r="C6965" s="4"/>
    </row>
    <row r="6966" spans="1:3" ht="12.75" customHeight="1">
      <c r="A6966" s="4"/>
      <c r="B6966" s="4"/>
      <c r="C6966" s="4"/>
    </row>
    <row r="6967" spans="1:3" ht="12.75" customHeight="1">
      <c r="A6967" s="4"/>
      <c r="B6967" s="4"/>
      <c r="C6967" s="4"/>
    </row>
    <row r="6968" spans="1:3" ht="12.75" customHeight="1">
      <c r="A6968" s="4"/>
      <c r="B6968" s="4"/>
      <c r="C6968" s="4"/>
    </row>
    <row r="6969" spans="1:3" ht="12.75" customHeight="1">
      <c r="A6969" s="4"/>
      <c r="B6969" s="4"/>
      <c r="C6969" s="4"/>
    </row>
    <row r="6970" spans="1:3" ht="12.75" customHeight="1">
      <c r="A6970" s="4"/>
      <c r="B6970" s="4"/>
      <c r="C6970" s="4"/>
    </row>
    <row r="6971" spans="1:3" ht="12.75" customHeight="1">
      <c r="A6971" s="4"/>
      <c r="B6971" s="4"/>
      <c r="C6971" s="4"/>
    </row>
    <row r="6972" spans="1:3" ht="12.75" customHeight="1">
      <c r="A6972" s="4"/>
      <c r="B6972" s="4"/>
      <c r="C6972" s="4"/>
    </row>
    <row r="6973" spans="1:3" ht="12.75" customHeight="1">
      <c r="A6973" s="4"/>
      <c r="B6973" s="4"/>
      <c r="C6973" s="4"/>
    </row>
    <row r="6974" spans="1:3" ht="12.75" customHeight="1">
      <c r="A6974" s="4"/>
      <c r="B6974" s="4"/>
      <c r="C6974" s="4"/>
    </row>
    <row r="6975" spans="1:3" ht="12.75" customHeight="1">
      <c r="A6975" s="4"/>
      <c r="B6975" s="4"/>
      <c r="C6975" s="4"/>
    </row>
    <row r="6976" spans="1:3" ht="12.75" customHeight="1">
      <c r="A6976" s="4"/>
      <c r="B6976" s="4"/>
      <c r="C6976" s="4"/>
    </row>
    <row r="6977" spans="1:3" ht="12.75" customHeight="1">
      <c r="A6977" s="4"/>
      <c r="B6977" s="4"/>
      <c r="C6977" s="4"/>
    </row>
    <row r="6978" spans="1:3" ht="12.75" customHeight="1">
      <c r="A6978" s="4"/>
      <c r="B6978" s="4"/>
      <c r="C6978" s="4"/>
    </row>
    <row r="6979" spans="1:3" ht="12.75" customHeight="1">
      <c r="A6979" s="4"/>
      <c r="B6979" s="4"/>
      <c r="C6979" s="4"/>
    </row>
    <row r="6980" spans="1:3" ht="12.75" customHeight="1">
      <c r="A6980" s="4"/>
      <c r="B6980" s="4"/>
      <c r="C6980" s="4"/>
    </row>
    <row r="6981" spans="1:3" ht="12.75" customHeight="1">
      <c r="A6981" s="4"/>
      <c r="B6981" s="4"/>
      <c r="C6981" s="4"/>
    </row>
    <row r="6982" spans="1:3" ht="12.75" customHeight="1">
      <c r="A6982" s="4"/>
      <c r="B6982" s="4"/>
      <c r="C6982" s="4"/>
    </row>
    <row r="6983" spans="1:3" ht="12.75" customHeight="1">
      <c r="A6983" s="4"/>
      <c r="B6983" s="4"/>
      <c r="C6983" s="4"/>
    </row>
    <row r="6984" spans="1:3" ht="12.75" customHeight="1">
      <c r="A6984" s="4"/>
      <c r="B6984" s="4"/>
      <c r="C6984" s="4"/>
    </row>
    <row r="6985" spans="1:3" ht="12.75" customHeight="1">
      <c r="A6985" s="4"/>
      <c r="B6985" s="4"/>
      <c r="C6985" s="4"/>
    </row>
    <row r="6986" spans="1:3" ht="12.75" customHeight="1">
      <c r="A6986" s="4"/>
      <c r="B6986" s="4"/>
      <c r="C6986" s="4"/>
    </row>
    <row r="6987" spans="1:3" ht="12.75" customHeight="1">
      <c r="A6987" s="4"/>
      <c r="B6987" s="4"/>
      <c r="C6987" s="4"/>
    </row>
    <row r="6988" spans="1:3" ht="12.75" customHeight="1">
      <c r="A6988" s="4"/>
      <c r="B6988" s="4"/>
      <c r="C6988" s="4"/>
    </row>
    <row r="6989" spans="1:3" ht="12.75" customHeight="1">
      <c r="A6989" s="4"/>
      <c r="B6989" s="4"/>
      <c r="C6989" s="4"/>
    </row>
    <row r="6990" spans="1:3" ht="12.75" customHeight="1">
      <c r="A6990" s="4"/>
      <c r="B6990" s="4"/>
      <c r="C6990" s="4"/>
    </row>
    <row r="6991" spans="1:3" ht="12.75" customHeight="1">
      <c r="A6991" s="4"/>
      <c r="B6991" s="4"/>
      <c r="C6991" s="4"/>
    </row>
    <row r="6992" spans="1:3" ht="12.75" customHeight="1">
      <c r="A6992" s="4"/>
      <c r="B6992" s="4"/>
      <c r="C6992" s="4"/>
    </row>
    <row r="6993" spans="1:3" ht="12.75" customHeight="1">
      <c r="A6993" s="4"/>
      <c r="B6993" s="4"/>
      <c r="C6993" s="4"/>
    </row>
    <row r="6994" spans="1:3" ht="12.75" customHeight="1">
      <c r="A6994" s="4"/>
      <c r="B6994" s="4"/>
      <c r="C6994" s="4"/>
    </row>
    <row r="6995" spans="1:3" ht="12.75" customHeight="1">
      <c r="A6995" s="4"/>
      <c r="B6995" s="4"/>
      <c r="C6995" s="4"/>
    </row>
    <row r="6996" spans="1:3" ht="12.75" customHeight="1">
      <c r="A6996" s="4"/>
      <c r="B6996" s="4"/>
      <c r="C6996" s="4"/>
    </row>
    <row r="6997" spans="1:3" ht="12.75" customHeight="1">
      <c r="A6997" s="4"/>
      <c r="B6997" s="4"/>
      <c r="C6997" s="4"/>
    </row>
    <row r="6998" spans="1:3" ht="12.75" customHeight="1">
      <c r="A6998" s="4"/>
      <c r="B6998" s="4"/>
      <c r="C6998" s="4"/>
    </row>
    <row r="6999" spans="1:3" ht="12.75" customHeight="1">
      <c r="A6999" s="4"/>
      <c r="B6999" s="4"/>
      <c r="C6999" s="4"/>
    </row>
    <row r="7000" spans="1:3" ht="12.75" customHeight="1">
      <c r="A7000" s="4"/>
      <c r="B7000" s="4"/>
      <c r="C7000" s="4"/>
    </row>
    <row r="7001" spans="1:3" ht="12.75" customHeight="1">
      <c r="A7001" s="4"/>
      <c r="B7001" s="4"/>
      <c r="C7001" s="4"/>
    </row>
    <row r="7002" spans="1:3" ht="12.75" customHeight="1">
      <c r="A7002" s="4"/>
      <c r="B7002" s="4"/>
      <c r="C7002" s="4"/>
    </row>
    <row r="7003" spans="1:3" ht="12.75" customHeight="1">
      <c r="A7003" s="4"/>
      <c r="B7003" s="4"/>
      <c r="C7003" s="4"/>
    </row>
    <row r="7004" spans="1:3" ht="12.75" customHeight="1">
      <c r="A7004" s="4"/>
      <c r="B7004" s="4"/>
      <c r="C7004" s="4"/>
    </row>
    <row r="7005" spans="1:3" ht="12.75" customHeight="1">
      <c r="A7005" s="4"/>
      <c r="B7005" s="4"/>
      <c r="C7005" s="4"/>
    </row>
    <row r="7006" spans="1:3" ht="12.75" customHeight="1">
      <c r="A7006" s="4"/>
      <c r="B7006" s="4"/>
      <c r="C7006" s="4"/>
    </row>
    <row r="7007" spans="1:3" ht="12.75" customHeight="1">
      <c r="A7007" s="4"/>
      <c r="B7007" s="4"/>
      <c r="C7007" s="4"/>
    </row>
    <row r="7008" spans="1:3" ht="12.75" customHeight="1">
      <c r="A7008" s="4"/>
      <c r="B7008" s="4"/>
      <c r="C7008" s="4"/>
    </row>
    <row r="7009" spans="1:3" ht="12.75" customHeight="1">
      <c r="A7009" s="4"/>
      <c r="B7009" s="4"/>
      <c r="C7009" s="4"/>
    </row>
    <row r="7010" spans="1:3" ht="12.75" customHeight="1">
      <c r="A7010" s="4"/>
      <c r="B7010" s="4"/>
      <c r="C7010" s="4"/>
    </row>
    <row r="7011" spans="1:3" ht="12.75" customHeight="1">
      <c r="A7011" s="4"/>
      <c r="B7011" s="4"/>
      <c r="C7011" s="4"/>
    </row>
    <row r="7012" spans="1:3" ht="12.75" customHeight="1">
      <c r="A7012" s="4"/>
      <c r="B7012" s="4"/>
      <c r="C7012" s="4"/>
    </row>
    <row r="7013" spans="1:3" ht="12.75" customHeight="1">
      <c r="A7013" s="4"/>
      <c r="B7013" s="4"/>
      <c r="C7013" s="4"/>
    </row>
    <row r="7014" spans="1:3" ht="12.75" customHeight="1">
      <c r="A7014" s="4"/>
      <c r="B7014" s="4"/>
      <c r="C7014" s="4"/>
    </row>
    <row r="7015" spans="1:3" ht="12.75" customHeight="1">
      <c r="A7015" s="4"/>
      <c r="B7015" s="4"/>
      <c r="C7015" s="4"/>
    </row>
    <row r="7016" spans="1:3" ht="12.75" customHeight="1">
      <c r="A7016" s="4"/>
      <c r="B7016" s="4"/>
      <c r="C7016" s="4"/>
    </row>
    <row r="7017" spans="1:3" ht="12.75" customHeight="1">
      <c r="A7017" s="4"/>
      <c r="B7017" s="4"/>
      <c r="C7017" s="4"/>
    </row>
    <row r="7018" spans="1:3" ht="12.75" customHeight="1">
      <c r="A7018" s="4"/>
      <c r="B7018" s="4"/>
      <c r="C7018" s="4"/>
    </row>
    <row r="7019" spans="1:3" ht="12.75" customHeight="1">
      <c r="A7019" s="4"/>
      <c r="B7019" s="4"/>
      <c r="C7019" s="4"/>
    </row>
    <row r="7020" spans="1:3" ht="12.75" customHeight="1">
      <c r="A7020" s="4"/>
      <c r="B7020" s="4"/>
      <c r="C7020" s="4"/>
    </row>
    <row r="7021" spans="1:3" ht="12.75" customHeight="1">
      <c r="A7021" s="4"/>
      <c r="B7021" s="4"/>
      <c r="C7021" s="4"/>
    </row>
    <row r="7022" spans="1:3" ht="12.75" customHeight="1">
      <c r="A7022" s="4"/>
      <c r="B7022" s="4"/>
      <c r="C7022" s="4"/>
    </row>
    <row r="7023" spans="1:3" ht="12.75" customHeight="1">
      <c r="A7023" s="4"/>
      <c r="B7023" s="4"/>
      <c r="C7023" s="4"/>
    </row>
    <row r="7024" spans="1:3" ht="12.75" customHeight="1">
      <c r="A7024" s="4"/>
      <c r="B7024" s="4"/>
      <c r="C7024" s="4"/>
    </row>
    <row r="7025" spans="1:3" ht="12.75" customHeight="1">
      <c r="A7025" s="4"/>
      <c r="B7025" s="4"/>
      <c r="C7025" s="4"/>
    </row>
    <row r="7026" spans="1:3" ht="12.75" customHeight="1">
      <c r="A7026" s="4"/>
      <c r="B7026" s="4"/>
      <c r="C7026" s="4"/>
    </row>
    <row r="7027" spans="1:3" ht="12.75" customHeight="1">
      <c r="A7027" s="4"/>
      <c r="B7027" s="4"/>
      <c r="C7027" s="4"/>
    </row>
    <row r="7028" spans="1:3" ht="12.75" customHeight="1">
      <c r="A7028" s="4"/>
      <c r="B7028" s="4"/>
      <c r="C7028" s="4"/>
    </row>
    <row r="7029" spans="1:3" ht="12.75" customHeight="1">
      <c r="A7029" s="4"/>
      <c r="B7029" s="4"/>
      <c r="C7029" s="4"/>
    </row>
    <row r="7030" spans="1:3" ht="12.75" customHeight="1">
      <c r="A7030" s="4"/>
      <c r="B7030" s="4"/>
      <c r="C7030" s="4"/>
    </row>
    <row r="7031" spans="1:3" ht="12.75" customHeight="1">
      <c r="A7031" s="4"/>
      <c r="B7031" s="4"/>
      <c r="C7031" s="4"/>
    </row>
    <row r="7032" spans="1:3" ht="12.75" customHeight="1">
      <c r="A7032" s="4"/>
      <c r="B7032" s="4"/>
      <c r="C7032" s="4"/>
    </row>
    <row r="7033" spans="1:3" ht="12.75" customHeight="1">
      <c r="A7033" s="4"/>
      <c r="B7033" s="4"/>
      <c r="C7033" s="4"/>
    </row>
    <row r="7034" spans="1:3" ht="12.75" customHeight="1">
      <c r="A7034" s="4"/>
      <c r="B7034" s="4"/>
      <c r="C7034" s="4"/>
    </row>
    <row r="7035" spans="1:3" ht="12.75" customHeight="1">
      <c r="A7035" s="4"/>
      <c r="B7035" s="4"/>
      <c r="C7035" s="4"/>
    </row>
    <row r="7036" spans="1:3" ht="12.75" customHeight="1">
      <c r="A7036" s="4"/>
      <c r="B7036" s="4"/>
      <c r="C7036" s="4"/>
    </row>
    <row r="7037" spans="1:3" ht="12.75" customHeight="1">
      <c r="A7037" s="4"/>
      <c r="B7037" s="4"/>
      <c r="C7037" s="4"/>
    </row>
    <row r="7038" spans="1:3" ht="12.75" customHeight="1">
      <c r="A7038" s="4"/>
      <c r="B7038" s="4"/>
      <c r="C7038" s="4"/>
    </row>
    <row r="7039" spans="1:3" ht="12.75" customHeight="1">
      <c r="A7039" s="4"/>
      <c r="B7039" s="4"/>
      <c r="C7039" s="4"/>
    </row>
    <row r="7040" spans="1:3" ht="12.75" customHeight="1">
      <c r="A7040" s="4"/>
      <c r="B7040" s="4"/>
      <c r="C7040" s="4"/>
    </row>
    <row r="7041" spans="1:3" ht="12.75" customHeight="1">
      <c r="A7041" s="4"/>
      <c r="B7041" s="4"/>
      <c r="C7041" s="4"/>
    </row>
    <row r="7042" spans="1:3" ht="12.75" customHeight="1">
      <c r="A7042" s="4"/>
      <c r="B7042" s="4"/>
      <c r="C7042" s="4"/>
    </row>
    <row r="7043" spans="1:3" ht="12.75" customHeight="1">
      <c r="A7043" s="4"/>
      <c r="B7043" s="4"/>
      <c r="C7043" s="4"/>
    </row>
    <row r="7044" spans="1:3" ht="12.75" customHeight="1">
      <c r="A7044" s="4"/>
      <c r="B7044" s="4"/>
      <c r="C7044" s="4"/>
    </row>
    <row r="7045" spans="1:3" ht="12.75" customHeight="1">
      <c r="A7045" s="4"/>
      <c r="B7045" s="4"/>
      <c r="C7045" s="4"/>
    </row>
    <row r="7046" spans="1:3" ht="12.75" customHeight="1">
      <c r="A7046" s="4"/>
      <c r="B7046" s="4"/>
      <c r="C7046" s="4"/>
    </row>
    <row r="7047" spans="1:3" ht="12.75" customHeight="1">
      <c r="A7047" s="4"/>
      <c r="B7047" s="4"/>
      <c r="C7047" s="4"/>
    </row>
    <row r="7048" spans="1:3" ht="12.75" customHeight="1">
      <c r="A7048" s="4"/>
      <c r="B7048" s="4"/>
      <c r="C7048" s="4"/>
    </row>
    <row r="7049" spans="1:3" ht="12.75" customHeight="1">
      <c r="A7049" s="4"/>
      <c r="B7049" s="4"/>
      <c r="C7049" s="4"/>
    </row>
    <row r="7050" spans="1:3" ht="12.75" customHeight="1">
      <c r="A7050" s="4"/>
      <c r="B7050" s="4"/>
      <c r="C7050" s="4"/>
    </row>
    <row r="7051" spans="1:3" ht="12.75" customHeight="1">
      <c r="A7051" s="4"/>
      <c r="B7051" s="4"/>
      <c r="C7051" s="4"/>
    </row>
    <row r="7052" spans="1:3" ht="12.75" customHeight="1">
      <c r="A7052" s="4"/>
      <c r="B7052" s="4"/>
      <c r="C7052" s="4"/>
    </row>
    <row r="7053" spans="1:3" ht="12.75" customHeight="1">
      <c r="A7053" s="4"/>
      <c r="B7053" s="4"/>
      <c r="C7053" s="4"/>
    </row>
    <row r="7054" spans="1:3" ht="12.75" customHeight="1">
      <c r="A7054" s="4"/>
      <c r="B7054" s="4"/>
      <c r="C7054" s="4"/>
    </row>
    <row r="7055" spans="1:3" ht="12.75" customHeight="1">
      <c r="A7055" s="4"/>
      <c r="B7055" s="4"/>
      <c r="C7055" s="4"/>
    </row>
    <row r="7056" spans="1:3" ht="12.75" customHeight="1">
      <c r="A7056" s="4"/>
      <c r="B7056" s="4"/>
      <c r="C7056" s="4"/>
    </row>
    <row r="7057" spans="1:3" ht="12.75" customHeight="1">
      <c r="A7057" s="4"/>
      <c r="B7057" s="4"/>
      <c r="C7057" s="4"/>
    </row>
    <row r="7058" spans="1:3" ht="12.75" customHeight="1">
      <c r="A7058" s="4"/>
      <c r="B7058" s="4"/>
      <c r="C7058" s="4"/>
    </row>
    <row r="7059" spans="1:3" ht="12.75" customHeight="1">
      <c r="A7059" s="4"/>
      <c r="B7059" s="4"/>
      <c r="C7059" s="4"/>
    </row>
    <row r="7060" spans="1:3" ht="12.75" customHeight="1">
      <c r="A7060" s="4"/>
      <c r="B7060" s="4"/>
      <c r="C7060" s="4"/>
    </row>
    <row r="7061" spans="1:3" ht="12.75" customHeight="1">
      <c r="A7061" s="4"/>
      <c r="B7061" s="4"/>
      <c r="C7061" s="4"/>
    </row>
    <row r="7062" spans="1:3" ht="12.75" customHeight="1">
      <c r="A7062" s="4"/>
      <c r="B7062" s="4"/>
      <c r="C7062" s="4"/>
    </row>
    <row r="7063" spans="1:3" ht="12.75" customHeight="1">
      <c r="A7063" s="4"/>
      <c r="B7063" s="4"/>
      <c r="C7063" s="4"/>
    </row>
    <row r="7064" spans="1:3" ht="12.75" customHeight="1">
      <c r="A7064" s="4"/>
      <c r="B7064" s="4"/>
      <c r="C7064" s="4"/>
    </row>
    <row r="7065" spans="1:3" ht="12.75" customHeight="1">
      <c r="A7065" s="4"/>
      <c r="B7065" s="4"/>
      <c r="C7065" s="4"/>
    </row>
    <row r="7066" spans="1:3" ht="12.75" customHeight="1">
      <c r="A7066" s="4"/>
      <c r="B7066" s="4"/>
      <c r="C7066" s="4"/>
    </row>
    <row r="7067" spans="1:3" ht="12.75" customHeight="1">
      <c r="A7067" s="4"/>
      <c r="B7067" s="4"/>
      <c r="C7067" s="4"/>
    </row>
    <row r="7068" spans="1:3" ht="12.75" customHeight="1">
      <c r="A7068" s="4"/>
      <c r="B7068" s="4"/>
      <c r="C7068" s="4"/>
    </row>
    <row r="7069" spans="1:3" ht="12.75" customHeight="1">
      <c r="A7069" s="4"/>
      <c r="B7069" s="4"/>
      <c r="C7069" s="4"/>
    </row>
    <row r="7070" spans="1:3" ht="12.75" customHeight="1">
      <c r="A7070" s="4"/>
      <c r="B7070" s="4"/>
      <c r="C7070" s="4"/>
    </row>
    <row r="7071" spans="1:3" ht="12.75" customHeight="1">
      <c r="A7071" s="4"/>
      <c r="B7071" s="4"/>
      <c r="C7071" s="4"/>
    </row>
    <row r="7072" spans="1:3" ht="12.75" customHeight="1">
      <c r="A7072" s="4"/>
      <c r="B7072" s="4"/>
      <c r="C7072" s="4"/>
    </row>
    <row r="7073" spans="1:3" ht="12.75" customHeight="1">
      <c r="A7073" s="4"/>
      <c r="B7073" s="4"/>
      <c r="C7073" s="4"/>
    </row>
    <row r="7074" spans="1:3" ht="12.75" customHeight="1">
      <c r="A7074" s="4"/>
      <c r="B7074" s="4"/>
      <c r="C7074" s="4"/>
    </row>
    <row r="7075" spans="1:3" ht="12.75" customHeight="1">
      <c r="A7075" s="4"/>
      <c r="B7075" s="4"/>
      <c r="C7075" s="4"/>
    </row>
    <row r="7076" spans="1:3" ht="12.75" customHeight="1">
      <c r="A7076" s="4"/>
      <c r="B7076" s="4"/>
      <c r="C7076" s="4"/>
    </row>
    <row r="7077" spans="1:3" ht="12.75" customHeight="1">
      <c r="A7077" s="4"/>
      <c r="B7077" s="4"/>
      <c r="C7077" s="4"/>
    </row>
    <row r="7078" spans="1:3" ht="12.75" customHeight="1">
      <c r="A7078" s="4"/>
      <c r="B7078" s="4"/>
      <c r="C7078" s="4"/>
    </row>
    <row r="7079" spans="1:3" ht="12.75" customHeight="1">
      <c r="A7079" s="4"/>
      <c r="B7079" s="4"/>
      <c r="C7079" s="4"/>
    </row>
    <row r="7080" spans="1:3" ht="12.75" customHeight="1">
      <c r="A7080" s="4"/>
      <c r="B7080" s="4"/>
      <c r="C7080" s="4"/>
    </row>
    <row r="7081" spans="1:3" ht="12.75" customHeight="1">
      <c r="A7081" s="4"/>
      <c r="B7081" s="4"/>
      <c r="C7081" s="4"/>
    </row>
    <row r="7082" spans="1:3" ht="12.75" customHeight="1">
      <c r="A7082" s="4"/>
      <c r="B7082" s="4"/>
      <c r="C7082" s="4"/>
    </row>
    <row r="7083" spans="1:3" ht="12.75" customHeight="1">
      <c r="A7083" s="4"/>
      <c r="B7083" s="4"/>
      <c r="C7083" s="4"/>
    </row>
    <row r="7084" spans="1:3" ht="12.75" customHeight="1">
      <c r="A7084" s="4"/>
      <c r="B7084" s="4"/>
      <c r="C7084" s="4"/>
    </row>
    <row r="7085" spans="1:3" ht="12.75" customHeight="1">
      <c r="A7085" s="4"/>
      <c r="B7085" s="4"/>
      <c r="C7085" s="4"/>
    </row>
    <row r="7086" spans="1:3" ht="12.75" customHeight="1">
      <c r="A7086" s="4"/>
      <c r="B7086" s="4"/>
      <c r="C7086" s="4"/>
    </row>
    <row r="7087" spans="1:3" ht="12.75" customHeight="1">
      <c r="A7087" s="4"/>
      <c r="B7087" s="4"/>
      <c r="C7087" s="4"/>
    </row>
    <row r="7088" spans="1:3" ht="12.75" customHeight="1">
      <c r="A7088" s="4"/>
      <c r="B7088" s="4"/>
      <c r="C7088" s="4"/>
    </row>
    <row r="7089" spans="1:3" ht="12.75" customHeight="1">
      <c r="A7089" s="4"/>
      <c r="B7089" s="4"/>
      <c r="C7089" s="4"/>
    </row>
    <row r="7090" spans="1:3" ht="12.75" customHeight="1">
      <c r="A7090" s="4"/>
      <c r="B7090" s="4"/>
      <c r="C7090" s="4"/>
    </row>
    <row r="7091" spans="1:3" ht="12.75" customHeight="1">
      <c r="A7091" s="4"/>
      <c r="B7091" s="4"/>
      <c r="C7091" s="4"/>
    </row>
    <row r="7092" spans="1:3" ht="12.75" customHeight="1">
      <c r="A7092" s="4"/>
      <c r="B7092" s="4"/>
      <c r="C7092" s="4"/>
    </row>
    <row r="7093" spans="1:3" ht="12.75" customHeight="1">
      <c r="A7093" s="4"/>
      <c r="B7093" s="4"/>
      <c r="C7093" s="4"/>
    </row>
    <row r="7094" spans="1:3" ht="12.75" customHeight="1">
      <c r="A7094" s="4"/>
      <c r="B7094" s="4"/>
      <c r="C7094" s="4"/>
    </row>
    <row r="7095" spans="1:3" ht="12.75" customHeight="1">
      <c r="A7095" s="4"/>
      <c r="B7095" s="4"/>
      <c r="C7095" s="4"/>
    </row>
    <row r="7096" spans="1:3" ht="12.75" customHeight="1">
      <c r="A7096" s="4"/>
      <c r="B7096" s="4"/>
      <c r="C7096" s="4"/>
    </row>
    <row r="7097" spans="1:3" ht="12.75" customHeight="1">
      <c r="A7097" s="4"/>
      <c r="B7097" s="4"/>
      <c r="C7097" s="4"/>
    </row>
    <row r="7098" spans="1:3" ht="12.75" customHeight="1">
      <c r="A7098" s="4"/>
      <c r="B7098" s="4"/>
      <c r="C7098" s="4"/>
    </row>
    <row r="7099" spans="1:3" ht="12.75" customHeight="1">
      <c r="A7099" s="4"/>
      <c r="B7099" s="4"/>
      <c r="C7099" s="4"/>
    </row>
    <row r="7100" spans="1:3" ht="12.75" customHeight="1">
      <c r="A7100" s="4"/>
      <c r="B7100" s="4"/>
      <c r="C7100" s="4"/>
    </row>
    <row r="7101" spans="1:3" ht="12.75" customHeight="1">
      <c r="A7101" s="4"/>
      <c r="B7101" s="4"/>
      <c r="C7101" s="4"/>
    </row>
    <row r="7102" spans="1:3" ht="12.75" customHeight="1">
      <c r="A7102" s="4"/>
      <c r="B7102" s="4"/>
      <c r="C7102" s="4"/>
    </row>
    <row r="7103" spans="1:3" ht="12.75" customHeight="1">
      <c r="A7103" s="4"/>
      <c r="B7103" s="4"/>
      <c r="C7103" s="4"/>
    </row>
    <row r="7104" spans="1:3" ht="12.75" customHeight="1">
      <c r="A7104" s="4"/>
      <c r="B7104" s="4"/>
      <c r="C7104" s="4"/>
    </row>
    <row r="7105" spans="1:3" ht="12.75" customHeight="1">
      <c r="A7105" s="4"/>
      <c r="B7105" s="4"/>
      <c r="C7105" s="4"/>
    </row>
    <row r="7106" spans="1:3" ht="12.75" customHeight="1">
      <c r="A7106" s="4"/>
      <c r="B7106" s="4"/>
      <c r="C7106" s="4"/>
    </row>
    <row r="7107" spans="1:3" ht="12.75" customHeight="1">
      <c r="A7107" s="4"/>
      <c r="B7107" s="4"/>
      <c r="C7107" s="4"/>
    </row>
    <row r="7108" spans="1:3" ht="12.75" customHeight="1">
      <c r="A7108" s="4"/>
      <c r="B7108" s="4"/>
      <c r="C7108" s="4"/>
    </row>
    <row r="7109" spans="1:3" ht="12.75" customHeight="1">
      <c r="A7109" s="4"/>
      <c r="B7109" s="4"/>
      <c r="C7109" s="4"/>
    </row>
    <row r="7110" spans="1:3" ht="12.75" customHeight="1">
      <c r="A7110" s="4"/>
      <c r="B7110" s="4"/>
      <c r="C7110" s="4"/>
    </row>
    <row r="7111" spans="1:3" ht="12.75" customHeight="1">
      <c r="A7111" s="4"/>
      <c r="B7111" s="4"/>
      <c r="C7111" s="4"/>
    </row>
    <row r="7112" spans="1:3" ht="12.75" customHeight="1">
      <c r="A7112" s="4"/>
      <c r="B7112" s="4"/>
      <c r="C7112" s="4"/>
    </row>
    <row r="7113" spans="1:3" ht="12.75" customHeight="1">
      <c r="A7113" s="4"/>
      <c r="B7113" s="4"/>
      <c r="C7113" s="4"/>
    </row>
    <row r="7114" spans="1:3" ht="12.75" customHeight="1">
      <c r="A7114" s="4"/>
      <c r="B7114" s="4"/>
      <c r="C7114" s="4"/>
    </row>
    <row r="7115" spans="1:3" ht="12.75" customHeight="1">
      <c r="A7115" s="4"/>
      <c r="B7115" s="4"/>
      <c r="C7115" s="4"/>
    </row>
    <row r="7116" spans="1:3" ht="12.75" customHeight="1">
      <c r="A7116" s="4"/>
      <c r="B7116" s="4"/>
      <c r="C7116" s="4"/>
    </row>
    <row r="7117" spans="1:3" ht="12.75" customHeight="1">
      <c r="A7117" s="4"/>
      <c r="B7117" s="4"/>
      <c r="C7117" s="4"/>
    </row>
    <row r="7118" spans="1:3" ht="12.75" customHeight="1">
      <c r="A7118" s="4"/>
      <c r="B7118" s="4"/>
      <c r="C7118" s="4"/>
    </row>
    <row r="7119" spans="1:3" ht="12.75" customHeight="1">
      <c r="A7119" s="4"/>
      <c r="B7119" s="4"/>
      <c r="C7119" s="4"/>
    </row>
    <row r="7120" spans="1:3" ht="12.75" customHeight="1">
      <c r="A7120" s="4"/>
      <c r="B7120" s="4"/>
      <c r="C7120" s="4"/>
    </row>
    <row r="7121" spans="1:3" ht="12.75" customHeight="1">
      <c r="A7121" s="4"/>
      <c r="B7121" s="4"/>
      <c r="C7121" s="4"/>
    </row>
    <row r="7122" spans="1:3" ht="12.75" customHeight="1">
      <c r="A7122" s="4"/>
      <c r="B7122" s="4"/>
      <c r="C7122" s="4"/>
    </row>
    <row r="7123" spans="1:3" ht="12.75" customHeight="1">
      <c r="A7123" s="4"/>
      <c r="B7123" s="4"/>
      <c r="C7123" s="4"/>
    </row>
    <row r="7124" spans="1:3" ht="12.75" customHeight="1">
      <c r="A7124" s="4"/>
      <c r="B7124" s="4"/>
      <c r="C7124" s="4"/>
    </row>
    <row r="7125" spans="1:3" ht="12.75" customHeight="1">
      <c r="A7125" s="4"/>
      <c r="B7125" s="4"/>
      <c r="C7125" s="4"/>
    </row>
    <row r="7126" spans="1:3" ht="12.75" customHeight="1">
      <c r="A7126" s="4"/>
      <c r="B7126" s="4"/>
      <c r="C7126" s="4"/>
    </row>
    <row r="7127" spans="1:3" ht="12.75" customHeight="1">
      <c r="A7127" s="4"/>
      <c r="B7127" s="4"/>
      <c r="C7127" s="4"/>
    </row>
    <row r="7128" spans="1:3" ht="12.75" customHeight="1">
      <c r="A7128" s="4"/>
      <c r="B7128" s="4"/>
      <c r="C7128" s="4"/>
    </row>
    <row r="7129" spans="1:3" ht="12.75" customHeight="1">
      <c r="A7129" s="4"/>
      <c r="B7129" s="4"/>
      <c r="C7129" s="4"/>
    </row>
    <row r="7130" spans="1:3" ht="12.75" customHeight="1">
      <c r="A7130" s="4"/>
      <c r="B7130" s="4"/>
      <c r="C7130" s="4"/>
    </row>
    <row r="7131" spans="1:3" ht="12.75" customHeight="1">
      <c r="A7131" s="4"/>
      <c r="B7131" s="4"/>
      <c r="C7131" s="4"/>
    </row>
    <row r="7132" spans="1:3" ht="12.75" customHeight="1">
      <c r="A7132" s="4"/>
      <c r="B7132" s="4"/>
      <c r="C7132" s="4"/>
    </row>
    <row r="7133" spans="1:3" ht="12.75" customHeight="1">
      <c r="A7133" s="4"/>
      <c r="B7133" s="4"/>
      <c r="C7133" s="4"/>
    </row>
    <row r="7134" spans="1:3" ht="12.75" customHeight="1">
      <c r="A7134" s="4"/>
      <c r="B7134" s="4"/>
      <c r="C7134" s="4"/>
    </row>
    <row r="7135" spans="1:3" ht="12.75" customHeight="1">
      <c r="A7135" s="4"/>
      <c r="B7135" s="4"/>
      <c r="C7135" s="4"/>
    </row>
    <row r="7136" spans="1:3" ht="12.75" customHeight="1">
      <c r="A7136" s="4"/>
      <c r="B7136" s="4"/>
      <c r="C7136" s="4"/>
    </row>
    <row r="7137" spans="1:3" ht="12.75" customHeight="1">
      <c r="A7137" s="4"/>
      <c r="B7137" s="4"/>
      <c r="C7137" s="4"/>
    </row>
    <row r="7138" spans="1:3" ht="12.75" customHeight="1">
      <c r="A7138" s="4"/>
      <c r="B7138" s="4"/>
      <c r="C7138" s="4"/>
    </row>
    <row r="7139" spans="1:3" ht="12.75" customHeight="1">
      <c r="A7139" s="4"/>
      <c r="B7139" s="4"/>
      <c r="C7139" s="4"/>
    </row>
    <row r="7140" spans="1:3" ht="12.75" customHeight="1">
      <c r="A7140" s="4"/>
      <c r="B7140" s="4"/>
      <c r="C7140" s="4"/>
    </row>
    <row r="7141" spans="1:3" ht="12.75" customHeight="1">
      <c r="A7141" s="4"/>
      <c r="B7141" s="4"/>
      <c r="C7141" s="4"/>
    </row>
    <row r="7142" spans="1:3" ht="12.75" customHeight="1">
      <c r="A7142" s="4"/>
      <c r="B7142" s="4"/>
      <c r="C7142" s="4"/>
    </row>
    <row r="7143" spans="1:3" ht="12.75" customHeight="1">
      <c r="A7143" s="4"/>
      <c r="B7143" s="4"/>
      <c r="C7143" s="4"/>
    </row>
    <row r="7144" spans="1:3" ht="12.75" customHeight="1">
      <c r="A7144" s="4"/>
      <c r="B7144" s="4"/>
      <c r="C7144" s="4"/>
    </row>
    <row r="7145" spans="1:3" ht="12.75" customHeight="1">
      <c r="A7145" s="4"/>
      <c r="B7145" s="4"/>
      <c r="C7145" s="4"/>
    </row>
    <row r="7146" spans="1:3" ht="12.75" customHeight="1">
      <c r="A7146" s="4"/>
      <c r="B7146" s="4"/>
      <c r="C7146" s="4"/>
    </row>
    <row r="7147" spans="1:3" ht="12.75" customHeight="1">
      <c r="A7147" s="4"/>
      <c r="B7147" s="4"/>
      <c r="C7147" s="4"/>
    </row>
    <row r="7148" spans="1:3" ht="12.75" customHeight="1">
      <c r="A7148" s="4"/>
      <c r="B7148" s="4"/>
      <c r="C7148" s="4"/>
    </row>
    <row r="7149" spans="1:3" ht="12.75" customHeight="1">
      <c r="A7149" s="4"/>
      <c r="B7149" s="4"/>
      <c r="C7149" s="4"/>
    </row>
    <row r="7150" spans="1:3" ht="12.75" customHeight="1">
      <c r="A7150" s="4"/>
      <c r="B7150" s="4"/>
      <c r="C7150" s="4"/>
    </row>
    <row r="7151" spans="1:3" ht="12.75" customHeight="1">
      <c r="A7151" s="4"/>
      <c r="B7151" s="4"/>
      <c r="C7151" s="4"/>
    </row>
    <row r="7152" spans="1:3" ht="12.75" customHeight="1">
      <c r="A7152" s="4"/>
      <c r="B7152" s="4"/>
      <c r="C7152" s="4"/>
    </row>
    <row r="7153" spans="1:3" ht="12.75" customHeight="1">
      <c r="A7153" s="4"/>
      <c r="B7153" s="4"/>
      <c r="C7153" s="4"/>
    </row>
    <row r="7154" spans="1:3" ht="12.75" customHeight="1">
      <c r="A7154" s="4"/>
      <c r="B7154" s="4"/>
      <c r="C7154" s="4"/>
    </row>
    <row r="7155" spans="1:3" ht="12.75" customHeight="1">
      <c r="A7155" s="4"/>
      <c r="B7155" s="4"/>
      <c r="C7155" s="4"/>
    </row>
    <row r="7156" spans="1:3" ht="12.75" customHeight="1">
      <c r="A7156" s="4"/>
      <c r="B7156" s="4"/>
      <c r="C7156" s="4"/>
    </row>
    <row r="7157" spans="1:3" ht="12.75" customHeight="1">
      <c r="A7157" s="4"/>
      <c r="B7157" s="4"/>
      <c r="C7157" s="4"/>
    </row>
    <row r="7158" spans="1:3" ht="12.75" customHeight="1">
      <c r="A7158" s="4"/>
      <c r="B7158" s="4"/>
      <c r="C7158" s="4"/>
    </row>
    <row r="7159" spans="1:3" ht="12.75" customHeight="1">
      <c r="A7159" s="4"/>
      <c r="B7159" s="4"/>
      <c r="C7159" s="4"/>
    </row>
    <row r="7160" spans="1:3" ht="12.75" customHeight="1">
      <c r="A7160" s="4"/>
      <c r="B7160" s="4"/>
      <c r="C7160" s="4"/>
    </row>
    <row r="7161" spans="1:3" ht="12.75" customHeight="1">
      <c r="A7161" s="4"/>
      <c r="B7161" s="4"/>
      <c r="C7161" s="4"/>
    </row>
    <row r="7162" spans="1:3" ht="12.75" customHeight="1">
      <c r="A7162" s="4"/>
      <c r="B7162" s="4"/>
      <c r="C7162" s="4"/>
    </row>
    <row r="7163" spans="1:3" ht="12.75" customHeight="1">
      <c r="A7163" s="4"/>
      <c r="B7163" s="4"/>
      <c r="C7163" s="4"/>
    </row>
    <row r="7164" spans="1:3" ht="12.75" customHeight="1">
      <c r="A7164" s="4"/>
      <c r="B7164" s="4"/>
      <c r="C7164" s="4"/>
    </row>
    <row r="7165" spans="1:3" ht="12.75" customHeight="1">
      <c r="A7165" s="4"/>
      <c r="B7165" s="4"/>
      <c r="C7165" s="4"/>
    </row>
    <row r="7166" spans="1:3" ht="12.75" customHeight="1">
      <c r="A7166" s="4"/>
      <c r="B7166" s="4"/>
      <c r="C7166" s="4"/>
    </row>
    <row r="7167" spans="1:3" ht="12.75" customHeight="1">
      <c r="A7167" s="4"/>
      <c r="B7167" s="4"/>
      <c r="C7167" s="4"/>
    </row>
    <row r="7168" spans="1:3" ht="12.75" customHeight="1">
      <c r="A7168" s="4"/>
      <c r="B7168" s="4"/>
      <c r="C7168" s="4"/>
    </row>
    <row r="7169" spans="1:3" ht="12.75" customHeight="1">
      <c r="A7169" s="4"/>
      <c r="B7169" s="4"/>
      <c r="C7169" s="4"/>
    </row>
    <row r="7170" spans="1:3" ht="12.75" customHeight="1">
      <c r="A7170" s="4"/>
      <c r="B7170" s="4"/>
      <c r="C7170" s="4"/>
    </row>
    <row r="7171" spans="1:3" ht="12.75" customHeight="1">
      <c r="A7171" s="4"/>
      <c r="B7171" s="4"/>
      <c r="C7171" s="4"/>
    </row>
    <row r="7172" spans="1:3" ht="12.75" customHeight="1">
      <c r="A7172" s="4"/>
      <c r="B7172" s="4"/>
      <c r="C7172" s="4"/>
    </row>
    <row r="7173" spans="1:3" ht="12.75" customHeight="1">
      <c r="A7173" s="4"/>
      <c r="B7173" s="4"/>
      <c r="C7173" s="4"/>
    </row>
    <row r="7174" spans="1:3" ht="12.75" customHeight="1">
      <c r="A7174" s="4"/>
      <c r="B7174" s="4"/>
      <c r="C7174" s="4"/>
    </row>
    <row r="7175" spans="1:3" ht="12.75" customHeight="1">
      <c r="A7175" s="4"/>
      <c r="B7175" s="4"/>
      <c r="C7175" s="4"/>
    </row>
    <row r="7176" spans="1:3" ht="12.75" customHeight="1">
      <c r="A7176" s="4"/>
      <c r="B7176" s="4"/>
      <c r="C7176" s="4"/>
    </row>
    <row r="7177" spans="1:3" ht="12.75" customHeight="1">
      <c r="A7177" s="4"/>
      <c r="B7177" s="4"/>
      <c r="C7177" s="4"/>
    </row>
    <row r="7178" spans="1:3" ht="12.75" customHeight="1">
      <c r="A7178" s="4"/>
      <c r="B7178" s="4"/>
      <c r="C7178" s="4"/>
    </row>
    <row r="7179" spans="1:3" ht="12.75" customHeight="1">
      <c r="A7179" s="4"/>
      <c r="B7179" s="4"/>
      <c r="C7179" s="4"/>
    </row>
    <row r="7180" spans="1:3" ht="12.75" customHeight="1">
      <c r="A7180" s="4"/>
      <c r="B7180" s="4"/>
      <c r="C7180" s="4"/>
    </row>
    <row r="7181" spans="1:3" ht="12.75" customHeight="1">
      <c r="A7181" s="4"/>
      <c r="B7181" s="4"/>
      <c r="C7181" s="4"/>
    </row>
    <row r="7182" spans="1:3" ht="12.75" customHeight="1">
      <c r="A7182" s="4"/>
      <c r="B7182" s="4"/>
      <c r="C7182" s="4"/>
    </row>
    <row r="7183" spans="1:3" ht="12.75" customHeight="1">
      <c r="A7183" s="4"/>
      <c r="B7183" s="4"/>
      <c r="C7183" s="4"/>
    </row>
    <row r="7184" spans="1:3" ht="12.75" customHeight="1">
      <c r="A7184" s="4"/>
      <c r="B7184" s="4"/>
      <c r="C7184" s="4"/>
    </row>
    <row r="7185" spans="1:3" ht="12.75" customHeight="1">
      <c r="A7185" s="4"/>
      <c r="B7185" s="4"/>
      <c r="C7185" s="4"/>
    </row>
    <row r="7186" spans="1:3" ht="12.75" customHeight="1">
      <c r="A7186" s="4"/>
      <c r="B7186" s="4"/>
      <c r="C7186" s="4"/>
    </row>
    <row r="7187" spans="1:3" ht="12.75" customHeight="1">
      <c r="A7187" s="4"/>
      <c r="B7187" s="4"/>
      <c r="C7187" s="4"/>
    </row>
    <row r="7188" spans="1:3" ht="12.75" customHeight="1">
      <c r="A7188" s="4"/>
      <c r="B7188" s="4"/>
      <c r="C7188" s="4"/>
    </row>
    <row r="7189" spans="1:3" ht="12.75" customHeight="1">
      <c r="A7189" s="4"/>
      <c r="B7189" s="4"/>
      <c r="C7189" s="4"/>
    </row>
    <row r="7190" spans="1:3" ht="12.75" customHeight="1">
      <c r="A7190" s="4"/>
      <c r="B7190" s="4"/>
      <c r="C7190" s="4"/>
    </row>
    <row r="7191" spans="1:3" ht="12.75" customHeight="1">
      <c r="A7191" s="4"/>
      <c r="B7191" s="4"/>
      <c r="C7191" s="4"/>
    </row>
    <row r="7192" spans="1:3" ht="12.75" customHeight="1">
      <c r="A7192" s="4"/>
      <c r="B7192" s="4"/>
      <c r="C7192" s="4"/>
    </row>
    <row r="7193" spans="1:3" ht="12.75" customHeight="1">
      <c r="A7193" s="4"/>
      <c r="B7193" s="4"/>
      <c r="C7193" s="4"/>
    </row>
    <row r="7194" spans="1:3" ht="12.75" customHeight="1">
      <c r="A7194" s="4"/>
      <c r="B7194" s="4"/>
      <c r="C7194" s="4"/>
    </row>
    <row r="7195" spans="1:3" ht="12.75" customHeight="1">
      <c r="A7195" s="4"/>
      <c r="B7195" s="4"/>
      <c r="C7195" s="4"/>
    </row>
    <row r="7196" spans="1:3" ht="12.75" customHeight="1">
      <c r="A7196" s="4"/>
      <c r="B7196" s="4"/>
      <c r="C7196" s="4"/>
    </row>
    <row r="7197" spans="1:3" ht="12.75" customHeight="1">
      <c r="A7197" s="4"/>
      <c r="B7197" s="4"/>
      <c r="C7197" s="4"/>
    </row>
    <row r="7198" spans="1:3" ht="12.75" customHeight="1">
      <c r="A7198" s="4"/>
      <c r="B7198" s="4"/>
      <c r="C7198" s="4"/>
    </row>
    <row r="7199" spans="1:3" ht="12.75" customHeight="1">
      <c r="A7199" s="4"/>
      <c r="B7199" s="4"/>
      <c r="C7199" s="4"/>
    </row>
    <row r="7200" spans="1:3" ht="12.75" customHeight="1">
      <c r="A7200" s="4"/>
      <c r="B7200" s="4"/>
      <c r="C7200" s="4"/>
    </row>
    <row r="7201" spans="1:3" ht="12.75" customHeight="1">
      <c r="A7201" s="4"/>
      <c r="B7201" s="4"/>
      <c r="C7201" s="4"/>
    </row>
    <row r="7202" spans="1:3" ht="12.75" customHeight="1">
      <c r="A7202" s="4"/>
      <c r="B7202" s="4"/>
      <c r="C7202" s="4"/>
    </row>
    <row r="7203" spans="1:3" ht="12.75" customHeight="1">
      <c r="A7203" s="4"/>
      <c r="B7203" s="4"/>
      <c r="C7203" s="4"/>
    </row>
    <row r="7204" spans="1:3" ht="12.75" customHeight="1">
      <c r="A7204" s="4"/>
      <c r="B7204" s="4"/>
      <c r="C7204" s="4"/>
    </row>
    <row r="7205" spans="1:3" ht="12.75" customHeight="1">
      <c r="A7205" s="4"/>
      <c r="B7205" s="4"/>
      <c r="C7205" s="4"/>
    </row>
    <row r="7206" spans="1:3" ht="12.75" customHeight="1">
      <c r="A7206" s="4"/>
      <c r="B7206" s="4"/>
      <c r="C7206" s="4"/>
    </row>
    <row r="7207" spans="1:3" ht="12.75" customHeight="1">
      <c r="A7207" s="4"/>
      <c r="B7207" s="4"/>
      <c r="C7207" s="4"/>
    </row>
    <row r="7208" spans="1:3" ht="12.75" customHeight="1">
      <c r="A7208" s="4"/>
      <c r="B7208" s="4"/>
      <c r="C7208" s="4"/>
    </row>
    <row r="7209" spans="1:3" ht="12.75" customHeight="1">
      <c r="A7209" s="4"/>
      <c r="B7209" s="4"/>
      <c r="C7209" s="4"/>
    </row>
    <row r="7210" spans="1:3" ht="12.75" customHeight="1">
      <c r="A7210" s="4"/>
      <c r="B7210" s="4"/>
      <c r="C7210" s="4"/>
    </row>
    <row r="7211" spans="1:3" ht="12.75" customHeight="1">
      <c r="A7211" s="4"/>
      <c r="B7211" s="4"/>
      <c r="C7211" s="4"/>
    </row>
    <row r="7212" spans="1:3" ht="12.75" customHeight="1">
      <c r="A7212" s="4"/>
      <c r="B7212" s="4"/>
      <c r="C7212" s="4"/>
    </row>
    <row r="7213" spans="1:3" ht="12.75" customHeight="1">
      <c r="A7213" s="4"/>
      <c r="B7213" s="4"/>
      <c r="C7213" s="4"/>
    </row>
    <row r="7214" spans="1:3" ht="12.75" customHeight="1">
      <c r="A7214" s="4"/>
      <c r="B7214" s="4"/>
      <c r="C7214" s="4"/>
    </row>
    <row r="7215" spans="1:3" ht="12.75" customHeight="1">
      <c r="A7215" s="4"/>
      <c r="B7215" s="4"/>
      <c r="C7215" s="4"/>
    </row>
    <row r="7216" spans="1:3" ht="12.75" customHeight="1">
      <c r="A7216" s="4"/>
      <c r="B7216" s="4"/>
      <c r="C7216" s="4"/>
    </row>
    <row r="7217" spans="1:3" ht="12.75" customHeight="1">
      <c r="A7217" s="4"/>
      <c r="B7217" s="4"/>
      <c r="C7217" s="4"/>
    </row>
    <row r="7218" spans="1:3" ht="12.75" customHeight="1">
      <c r="A7218" s="4"/>
      <c r="B7218" s="4"/>
      <c r="C7218" s="4"/>
    </row>
    <row r="7219" spans="1:3" ht="12.75" customHeight="1">
      <c r="A7219" s="4"/>
      <c r="B7219" s="4"/>
      <c r="C7219" s="4"/>
    </row>
    <row r="7220" spans="1:3" ht="12.75" customHeight="1">
      <c r="A7220" s="4"/>
      <c r="B7220" s="4"/>
      <c r="C7220" s="4"/>
    </row>
    <row r="7221" spans="1:3" ht="12.75" customHeight="1">
      <c r="A7221" s="4"/>
      <c r="B7221" s="4"/>
      <c r="C7221" s="4"/>
    </row>
    <row r="7222" spans="1:3" ht="12.75" customHeight="1">
      <c r="A7222" s="4"/>
      <c r="B7222" s="4"/>
      <c r="C7222" s="4"/>
    </row>
    <row r="7223" spans="1:3" ht="12.75" customHeight="1">
      <c r="A7223" s="4"/>
      <c r="B7223" s="4"/>
      <c r="C7223" s="4"/>
    </row>
    <row r="7224" spans="1:3" ht="12.75" customHeight="1">
      <c r="A7224" s="4"/>
      <c r="B7224" s="4"/>
      <c r="C7224" s="4"/>
    </row>
    <row r="7225" spans="1:3" ht="12.75" customHeight="1">
      <c r="A7225" s="4"/>
      <c r="B7225" s="4"/>
      <c r="C7225" s="4"/>
    </row>
    <row r="7226" spans="1:3" ht="12.75" customHeight="1">
      <c r="A7226" s="4"/>
      <c r="B7226" s="4"/>
      <c r="C7226" s="4"/>
    </row>
    <row r="7227" spans="1:3" ht="12.75" customHeight="1">
      <c r="A7227" s="4"/>
      <c r="B7227" s="4"/>
      <c r="C7227" s="4"/>
    </row>
    <row r="7228" spans="1:3" ht="12.75" customHeight="1">
      <c r="A7228" s="4"/>
      <c r="B7228" s="4"/>
      <c r="C7228" s="4"/>
    </row>
    <row r="7229" spans="1:3" ht="12.75" customHeight="1">
      <c r="A7229" s="4"/>
      <c r="B7229" s="4"/>
      <c r="C7229" s="4"/>
    </row>
    <row r="7230" spans="1:3" ht="12.75" customHeight="1">
      <c r="A7230" s="4"/>
      <c r="B7230" s="4"/>
      <c r="C7230" s="4"/>
    </row>
    <row r="7231" spans="1:3" ht="12.75" customHeight="1">
      <c r="A7231" s="4"/>
      <c r="B7231" s="4"/>
      <c r="C7231" s="4"/>
    </row>
    <row r="7232" spans="1:3" ht="12.75" customHeight="1">
      <c r="A7232" s="4"/>
      <c r="B7232" s="4"/>
      <c r="C7232" s="4"/>
    </row>
    <row r="7233" spans="1:3" ht="12.75" customHeight="1">
      <c r="A7233" s="4"/>
      <c r="B7233" s="4"/>
      <c r="C7233" s="4"/>
    </row>
    <row r="7234" spans="1:3" ht="12.75" customHeight="1">
      <c r="A7234" s="4"/>
      <c r="B7234" s="4"/>
      <c r="C7234" s="4"/>
    </row>
    <row r="7235" spans="1:3" ht="12.75" customHeight="1">
      <c r="A7235" s="4"/>
      <c r="B7235" s="4"/>
      <c r="C7235" s="4"/>
    </row>
    <row r="7236" spans="1:3" ht="12.75" customHeight="1">
      <c r="A7236" s="4"/>
      <c r="B7236" s="4"/>
      <c r="C7236" s="4"/>
    </row>
    <row r="7237" spans="1:3" ht="12.75" customHeight="1">
      <c r="A7237" s="4"/>
      <c r="B7237" s="4"/>
      <c r="C7237" s="4"/>
    </row>
    <row r="7238" spans="1:3" ht="12.75" customHeight="1">
      <c r="A7238" s="4"/>
      <c r="B7238" s="4"/>
      <c r="C7238" s="4"/>
    </row>
    <row r="7239" spans="1:3" ht="12.75" customHeight="1">
      <c r="A7239" s="4"/>
      <c r="B7239" s="4"/>
      <c r="C7239" s="4"/>
    </row>
    <row r="7240" spans="1:3" ht="12.75" customHeight="1">
      <c r="A7240" s="4"/>
      <c r="B7240" s="4"/>
      <c r="C7240" s="4"/>
    </row>
    <row r="7241" spans="1:3" ht="12.75" customHeight="1">
      <c r="A7241" s="4"/>
      <c r="B7241" s="4"/>
      <c r="C7241" s="4"/>
    </row>
    <row r="7242" spans="1:3" ht="12.75" customHeight="1">
      <c r="A7242" s="4"/>
      <c r="B7242" s="4"/>
      <c r="C7242" s="4"/>
    </row>
    <row r="7243" spans="1:3" ht="12.75" customHeight="1">
      <c r="A7243" s="4"/>
      <c r="B7243" s="4"/>
      <c r="C7243" s="4"/>
    </row>
    <row r="7244" spans="1:3" ht="12.75" customHeight="1">
      <c r="A7244" s="4"/>
      <c r="B7244" s="4"/>
      <c r="C7244" s="4"/>
    </row>
    <row r="7245" spans="1:3" ht="12.75" customHeight="1">
      <c r="A7245" s="4"/>
      <c r="B7245" s="4"/>
      <c r="C7245" s="4"/>
    </row>
    <row r="7246" spans="1:3" ht="12.75" customHeight="1">
      <c r="A7246" s="4"/>
      <c r="B7246" s="4"/>
      <c r="C7246" s="4"/>
    </row>
    <row r="7247" spans="1:3" ht="12.75" customHeight="1">
      <c r="A7247" s="4"/>
      <c r="B7247" s="4"/>
      <c r="C7247" s="4"/>
    </row>
    <row r="7248" spans="1:3" ht="12.75" customHeight="1">
      <c r="A7248" s="4"/>
      <c r="B7248" s="4"/>
      <c r="C7248" s="4"/>
    </row>
    <row r="7249" spans="1:3" ht="12.75" customHeight="1">
      <c r="A7249" s="4"/>
      <c r="B7249" s="4"/>
      <c r="C7249" s="4"/>
    </row>
    <row r="7250" spans="1:3" ht="12.75" customHeight="1">
      <c r="A7250" s="4"/>
      <c r="B7250" s="4"/>
      <c r="C7250" s="4"/>
    </row>
    <row r="7251" spans="1:3" ht="12.75" customHeight="1">
      <c r="A7251" s="4"/>
      <c r="B7251" s="4"/>
      <c r="C7251" s="4"/>
    </row>
    <row r="7252" spans="1:3" ht="12.75" customHeight="1">
      <c r="A7252" s="4"/>
      <c r="B7252" s="4"/>
      <c r="C7252" s="4"/>
    </row>
    <row r="7253" spans="1:3" ht="12.75" customHeight="1">
      <c r="A7253" s="4"/>
      <c r="B7253" s="4"/>
      <c r="C7253" s="4"/>
    </row>
    <row r="7254" spans="1:3" ht="12.75" customHeight="1">
      <c r="A7254" s="4"/>
      <c r="B7254" s="4"/>
      <c r="C7254" s="4"/>
    </row>
    <row r="7255" spans="1:3" ht="12.75" customHeight="1">
      <c r="A7255" s="4"/>
      <c r="B7255" s="4"/>
      <c r="C7255" s="4"/>
    </row>
    <row r="7256" spans="1:3" ht="12.75" customHeight="1">
      <c r="A7256" s="4"/>
      <c r="B7256" s="4"/>
      <c r="C7256" s="4"/>
    </row>
    <row r="7257" spans="1:3" ht="12.75" customHeight="1">
      <c r="A7257" s="4"/>
      <c r="B7257" s="4"/>
      <c r="C7257" s="4"/>
    </row>
    <row r="7258" spans="1:3" ht="12.75" customHeight="1">
      <c r="A7258" s="4"/>
      <c r="B7258" s="4"/>
      <c r="C7258" s="4"/>
    </row>
    <row r="7259" spans="1:3" ht="12.75" customHeight="1">
      <c r="A7259" s="4"/>
      <c r="B7259" s="4"/>
      <c r="C7259" s="4"/>
    </row>
    <row r="7260" spans="1:3" ht="12.75" customHeight="1">
      <c r="A7260" s="4"/>
      <c r="B7260" s="4"/>
      <c r="C7260" s="4"/>
    </row>
    <row r="7261" spans="1:3" ht="12.75" customHeight="1">
      <c r="A7261" s="4"/>
      <c r="B7261" s="4"/>
      <c r="C7261" s="4"/>
    </row>
    <row r="7262" spans="1:3" ht="12.75" customHeight="1">
      <c r="A7262" s="4"/>
      <c r="B7262" s="4"/>
      <c r="C7262" s="4"/>
    </row>
    <row r="7263" spans="1:3" ht="12.75" customHeight="1">
      <c r="A7263" s="4"/>
      <c r="B7263" s="4"/>
      <c r="C7263" s="4"/>
    </row>
    <row r="7264" spans="1:3" ht="12.75" customHeight="1">
      <c r="A7264" s="4"/>
      <c r="B7264" s="4"/>
      <c r="C7264" s="4"/>
    </row>
    <row r="7265" spans="1:3" ht="12.75" customHeight="1">
      <c r="A7265" s="4"/>
      <c r="B7265" s="4"/>
      <c r="C7265" s="4"/>
    </row>
    <row r="7266" spans="1:3" ht="12.75" customHeight="1">
      <c r="A7266" s="4"/>
      <c r="B7266" s="4"/>
      <c r="C7266" s="4"/>
    </row>
    <row r="7267" spans="1:3" ht="12.75" customHeight="1">
      <c r="A7267" s="4"/>
      <c r="B7267" s="4"/>
      <c r="C7267" s="4"/>
    </row>
    <row r="7268" spans="1:3" ht="12.75" customHeight="1">
      <c r="A7268" s="4"/>
      <c r="B7268" s="4"/>
      <c r="C7268" s="4"/>
    </row>
    <row r="7269" spans="1:3" ht="12.75" customHeight="1">
      <c r="A7269" s="4"/>
      <c r="B7269" s="4"/>
      <c r="C7269" s="4"/>
    </row>
    <row r="7270" spans="1:3" ht="12.75" customHeight="1">
      <c r="A7270" s="4"/>
      <c r="B7270" s="4"/>
      <c r="C7270" s="4"/>
    </row>
    <row r="7271" spans="1:3" ht="12.75" customHeight="1">
      <c r="A7271" s="4"/>
      <c r="B7271" s="4"/>
      <c r="C7271" s="4"/>
    </row>
    <row r="7272" spans="1:3" ht="12.75" customHeight="1">
      <c r="A7272" s="4"/>
      <c r="B7272" s="4"/>
      <c r="C7272" s="4"/>
    </row>
    <row r="7273" spans="1:3" ht="12.75" customHeight="1">
      <c r="A7273" s="4"/>
      <c r="B7273" s="4"/>
      <c r="C7273" s="4"/>
    </row>
    <row r="7274" spans="1:3" ht="12.75" customHeight="1">
      <c r="A7274" s="4"/>
      <c r="B7274" s="4"/>
      <c r="C7274" s="4"/>
    </row>
    <row r="7275" spans="1:3" ht="12.75" customHeight="1">
      <c r="A7275" s="4"/>
      <c r="B7275" s="4"/>
      <c r="C7275" s="4"/>
    </row>
    <row r="7276" spans="1:3" ht="12.75" customHeight="1">
      <c r="A7276" s="4"/>
      <c r="B7276" s="4"/>
      <c r="C7276" s="4"/>
    </row>
    <row r="7277" spans="1:3" ht="12.75" customHeight="1">
      <c r="A7277" s="4"/>
      <c r="B7277" s="4"/>
      <c r="C7277" s="4"/>
    </row>
    <row r="7278" spans="1:3" ht="12.75" customHeight="1">
      <c r="A7278" s="4"/>
      <c r="B7278" s="4"/>
      <c r="C7278" s="4"/>
    </row>
    <row r="7279" spans="1:3" ht="12.75" customHeight="1">
      <c r="A7279" s="4"/>
      <c r="B7279" s="4"/>
      <c r="C7279" s="4"/>
    </row>
    <row r="7280" spans="1:3" ht="12.75" customHeight="1">
      <c r="A7280" s="4"/>
      <c r="B7280" s="4"/>
      <c r="C7280" s="4"/>
    </row>
    <row r="7281" spans="1:3" ht="12.75" customHeight="1">
      <c r="A7281" s="4"/>
      <c r="B7281" s="4"/>
      <c r="C7281" s="4"/>
    </row>
    <row r="7282" spans="1:3" ht="12.75" customHeight="1">
      <c r="A7282" s="4"/>
      <c r="B7282" s="4"/>
      <c r="C7282" s="4"/>
    </row>
    <row r="7283" spans="1:3" ht="12.75" customHeight="1">
      <c r="A7283" s="4"/>
      <c r="B7283" s="4"/>
      <c r="C7283" s="4"/>
    </row>
    <row r="7284" spans="1:3" ht="12.75" customHeight="1">
      <c r="A7284" s="4"/>
      <c r="B7284" s="4"/>
      <c r="C7284" s="4"/>
    </row>
    <row r="7285" spans="1:3" ht="12.75" customHeight="1">
      <c r="A7285" s="4"/>
      <c r="B7285" s="4"/>
      <c r="C7285" s="4"/>
    </row>
    <row r="7286" spans="1:3" ht="12.75" customHeight="1">
      <c r="A7286" s="4"/>
      <c r="B7286" s="4"/>
      <c r="C7286" s="4"/>
    </row>
    <row r="7287" spans="1:3" ht="12.75" customHeight="1">
      <c r="A7287" s="4"/>
      <c r="B7287" s="4"/>
      <c r="C7287" s="4"/>
    </row>
    <row r="7288" spans="1:3" ht="12.75" customHeight="1">
      <c r="A7288" s="4"/>
      <c r="B7288" s="4"/>
      <c r="C7288" s="4"/>
    </row>
    <row r="7289" spans="1:3" ht="12.75" customHeight="1">
      <c r="A7289" s="4"/>
      <c r="B7289" s="4"/>
      <c r="C7289" s="4"/>
    </row>
    <row r="7290" spans="1:3" ht="12.75" customHeight="1">
      <c r="A7290" s="4"/>
      <c r="B7290" s="4"/>
      <c r="C7290" s="4"/>
    </row>
    <row r="7291" spans="1:3" ht="12.75" customHeight="1">
      <c r="A7291" s="4"/>
      <c r="B7291" s="4"/>
      <c r="C7291" s="4"/>
    </row>
    <row r="7292" spans="1:3" ht="12.75" customHeight="1">
      <c r="A7292" s="4"/>
      <c r="B7292" s="4"/>
      <c r="C7292" s="4"/>
    </row>
    <row r="7293" spans="1:3" ht="12.75" customHeight="1">
      <c r="A7293" s="4"/>
      <c r="B7293" s="4"/>
      <c r="C7293" s="4"/>
    </row>
    <row r="7294" spans="1:3" ht="12.75" customHeight="1">
      <c r="A7294" s="4"/>
      <c r="B7294" s="4"/>
      <c r="C7294" s="4"/>
    </row>
    <row r="7295" spans="1:3" ht="12.75" customHeight="1">
      <c r="A7295" s="4"/>
      <c r="B7295" s="4"/>
      <c r="C7295" s="4"/>
    </row>
    <row r="7296" spans="1:3" ht="12.75" customHeight="1">
      <c r="A7296" s="4"/>
      <c r="B7296" s="4"/>
      <c r="C7296" s="4"/>
    </row>
    <row r="7297" spans="1:3" ht="12.75" customHeight="1">
      <c r="A7297" s="4"/>
      <c r="B7297" s="4"/>
      <c r="C7297" s="4"/>
    </row>
    <row r="7298" spans="1:3" ht="12.75" customHeight="1">
      <c r="A7298" s="4"/>
      <c r="B7298" s="4"/>
      <c r="C7298" s="4"/>
    </row>
    <row r="7299" spans="1:3" ht="12.75" customHeight="1">
      <c r="A7299" s="4"/>
      <c r="B7299" s="4"/>
      <c r="C7299" s="4"/>
    </row>
    <row r="7300" spans="1:3" ht="12.75" customHeight="1">
      <c r="A7300" s="4"/>
      <c r="B7300" s="4"/>
      <c r="C7300" s="4"/>
    </row>
    <row r="7301" spans="1:3" ht="12.75" customHeight="1">
      <c r="A7301" s="4"/>
      <c r="B7301" s="4"/>
      <c r="C7301" s="4"/>
    </row>
    <row r="7302" spans="1:3" ht="12.75" customHeight="1">
      <c r="A7302" s="4"/>
      <c r="B7302" s="4"/>
      <c r="C7302" s="4"/>
    </row>
    <row r="7303" spans="1:3" ht="12.75" customHeight="1">
      <c r="A7303" s="4"/>
      <c r="B7303" s="4"/>
      <c r="C7303" s="4"/>
    </row>
    <row r="7304" spans="1:3" ht="12.75" customHeight="1">
      <c r="A7304" s="4"/>
      <c r="B7304" s="4"/>
      <c r="C7304" s="4"/>
    </row>
    <row r="7305" spans="1:3" ht="12.75" customHeight="1">
      <c r="A7305" s="4"/>
      <c r="B7305" s="4"/>
      <c r="C7305" s="4"/>
    </row>
    <row r="7306" spans="1:3" ht="12.75" customHeight="1">
      <c r="A7306" s="4"/>
      <c r="B7306" s="4"/>
      <c r="C7306" s="4"/>
    </row>
    <row r="7307" spans="1:3" ht="12.75" customHeight="1">
      <c r="A7307" s="4"/>
      <c r="B7307" s="4"/>
      <c r="C7307" s="4"/>
    </row>
    <row r="7308" spans="1:3" ht="12.75" customHeight="1">
      <c r="A7308" s="4"/>
      <c r="B7308" s="4"/>
      <c r="C7308" s="4"/>
    </row>
    <row r="7309" spans="1:3" ht="12.75" customHeight="1">
      <c r="A7309" s="4"/>
      <c r="B7309" s="4"/>
      <c r="C7309" s="4"/>
    </row>
    <row r="7310" spans="1:3" ht="12.75" customHeight="1">
      <c r="A7310" s="4"/>
      <c r="B7310" s="4"/>
      <c r="C7310" s="4"/>
    </row>
    <row r="7311" spans="1:3" ht="12.75" customHeight="1">
      <c r="A7311" s="4"/>
      <c r="B7311" s="4"/>
      <c r="C7311" s="4"/>
    </row>
    <row r="7312" spans="1:3" ht="12.75" customHeight="1">
      <c r="A7312" s="4"/>
      <c r="B7312" s="4"/>
      <c r="C7312" s="4"/>
    </row>
    <row r="7313" spans="1:3" ht="12.75" customHeight="1">
      <c r="A7313" s="4"/>
      <c r="B7313" s="4"/>
      <c r="C7313" s="4"/>
    </row>
    <row r="7314" spans="1:3" ht="12.75" customHeight="1">
      <c r="A7314" s="4"/>
      <c r="B7314" s="4"/>
      <c r="C7314" s="4"/>
    </row>
    <row r="7315" spans="1:3" ht="12.75" customHeight="1">
      <c r="A7315" s="4"/>
      <c r="B7315" s="4"/>
      <c r="C7315" s="4"/>
    </row>
    <row r="7316" spans="1:3" ht="12.75" customHeight="1">
      <c r="A7316" s="4"/>
      <c r="B7316" s="4"/>
      <c r="C7316" s="4"/>
    </row>
    <row r="7317" spans="1:3" ht="12.75" customHeight="1">
      <c r="A7317" s="4"/>
      <c r="B7317" s="4"/>
      <c r="C7317" s="4"/>
    </row>
    <row r="7318" spans="1:3" ht="12.75" customHeight="1">
      <c r="A7318" s="4"/>
      <c r="B7318" s="4"/>
      <c r="C7318" s="4"/>
    </row>
    <row r="7319" spans="1:3" ht="12.75" customHeight="1">
      <c r="A7319" s="4"/>
      <c r="B7319" s="4"/>
      <c r="C7319" s="4"/>
    </row>
    <row r="7320" spans="1:3" ht="12.75" customHeight="1">
      <c r="A7320" s="4"/>
      <c r="B7320" s="4"/>
      <c r="C7320" s="4"/>
    </row>
    <row r="7321" spans="1:3" ht="12.75" customHeight="1">
      <c r="A7321" s="4"/>
      <c r="B7321" s="4"/>
      <c r="C7321" s="4"/>
    </row>
    <row r="7322" spans="1:3" ht="12.75" customHeight="1">
      <c r="A7322" s="4"/>
      <c r="B7322" s="4"/>
      <c r="C7322" s="4"/>
    </row>
    <row r="7323" spans="1:3" ht="12.75" customHeight="1">
      <c r="A7323" s="4"/>
      <c r="B7323" s="4"/>
      <c r="C7323" s="4"/>
    </row>
    <row r="7324" spans="1:3" ht="12.75" customHeight="1">
      <c r="A7324" s="4"/>
      <c r="B7324" s="4"/>
      <c r="C7324" s="4"/>
    </row>
    <row r="7325" spans="1:3" ht="12.75" customHeight="1">
      <c r="A7325" s="4"/>
      <c r="B7325" s="4"/>
      <c r="C7325" s="4"/>
    </row>
    <row r="7326" spans="1:3" ht="12.75" customHeight="1">
      <c r="A7326" s="4"/>
      <c r="B7326" s="4"/>
      <c r="C7326" s="4"/>
    </row>
    <row r="7327" spans="1:3" ht="12.75" customHeight="1">
      <c r="A7327" s="4"/>
      <c r="B7327" s="4"/>
      <c r="C7327" s="4"/>
    </row>
    <row r="7328" spans="1:3" ht="12.75" customHeight="1">
      <c r="A7328" s="4"/>
      <c r="B7328" s="4"/>
      <c r="C7328" s="4"/>
    </row>
    <row r="7329" spans="1:3" ht="12.75" customHeight="1">
      <c r="A7329" s="4"/>
      <c r="B7329" s="4"/>
      <c r="C7329" s="4"/>
    </row>
    <row r="7330" spans="1:3" ht="12.75" customHeight="1">
      <c r="A7330" s="4"/>
      <c r="B7330" s="4"/>
      <c r="C7330" s="4"/>
    </row>
    <row r="7331" spans="1:3" ht="12.75" customHeight="1">
      <c r="A7331" s="4"/>
      <c r="B7331" s="4"/>
      <c r="C7331" s="4"/>
    </row>
    <row r="7332" spans="1:3" ht="12.75" customHeight="1">
      <c r="A7332" s="4"/>
      <c r="B7332" s="4"/>
      <c r="C7332" s="4"/>
    </row>
    <row r="7333" spans="1:3" ht="12.75" customHeight="1">
      <c r="A7333" s="4"/>
      <c r="B7333" s="4"/>
      <c r="C7333" s="4"/>
    </row>
    <row r="7334" spans="1:3" ht="12.75" customHeight="1">
      <c r="A7334" s="4"/>
      <c r="B7334" s="4"/>
      <c r="C7334" s="4"/>
    </row>
    <row r="7335" spans="1:3" ht="12.75" customHeight="1">
      <c r="A7335" s="4"/>
      <c r="B7335" s="4"/>
      <c r="C7335" s="4"/>
    </row>
    <row r="7336" spans="1:3" ht="12.75" customHeight="1">
      <c r="A7336" s="4"/>
      <c r="B7336" s="4"/>
      <c r="C7336" s="4"/>
    </row>
    <row r="7337" spans="1:3" ht="12.75" customHeight="1">
      <c r="A7337" s="4"/>
      <c r="B7337" s="4"/>
      <c r="C7337" s="4"/>
    </row>
    <row r="7338" spans="1:3" ht="12.75" customHeight="1">
      <c r="A7338" s="4"/>
      <c r="B7338" s="4"/>
      <c r="C7338" s="4"/>
    </row>
    <row r="7339" spans="1:3" ht="12.75" customHeight="1">
      <c r="A7339" s="4"/>
      <c r="B7339" s="4"/>
      <c r="C7339" s="4"/>
    </row>
    <row r="7340" spans="1:3" ht="12.75" customHeight="1">
      <c r="A7340" s="4"/>
      <c r="B7340" s="4"/>
      <c r="C7340" s="4"/>
    </row>
    <row r="7341" spans="1:3" ht="12.75" customHeight="1">
      <c r="A7341" s="4"/>
      <c r="B7341" s="4"/>
      <c r="C7341" s="4"/>
    </row>
    <row r="7342" spans="1:3" ht="12.75" customHeight="1">
      <c r="A7342" s="4"/>
      <c r="B7342" s="4"/>
      <c r="C7342" s="4"/>
    </row>
    <row r="7343" spans="1:3" ht="12.75" customHeight="1">
      <c r="A7343" s="4"/>
      <c r="B7343" s="4"/>
      <c r="C7343" s="4"/>
    </row>
    <row r="7344" spans="1:3" ht="12.75" customHeight="1">
      <c r="A7344" s="4"/>
      <c r="B7344" s="4"/>
      <c r="C7344" s="4"/>
    </row>
    <row r="7345" spans="1:3" ht="12.75" customHeight="1">
      <c r="A7345" s="4"/>
      <c r="B7345" s="4"/>
      <c r="C7345" s="4"/>
    </row>
    <row r="7346" spans="1:3" ht="12.75" customHeight="1">
      <c r="A7346" s="4"/>
      <c r="B7346" s="4"/>
      <c r="C7346" s="4"/>
    </row>
    <row r="7347" spans="1:3" ht="12.75" customHeight="1">
      <c r="A7347" s="4"/>
      <c r="B7347" s="4"/>
      <c r="C7347" s="4"/>
    </row>
    <row r="7348" spans="1:3" ht="12.75" customHeight="1">
      <c r="A7348" s="4"/>
      <c r="B7348" s="4"/>
      <c r="C7348" s="4"/>
    </row>
    <row r="7349" spans="1:3" ht="12.75" customHeight="1">
      <c r="A7349" s="4"/>
      <c r="B7349" s="4"/>
      <c r="C7349" s="4"/>
    </row>
    <row r="7350" spans="1:3" ht="12.75" customHeight="1">
      <c r="A7350" s="4"/>
      <c r="B7350" s="4"/>
      <c r="C7350" s="4"/>
    </row>
    <row r="7351" spans="1:3" ht="12.75" customHeight="1">
      <c r="A7351" s="4"/>
      <c r="B7351" s="4"/>
      <c r="C7351" s="4"/>
    </row>
    <row r="7352" spans="1:3" ht="12.75" customHeight="1">
      <c r="A7352" s="4"/>
      <c r="B7352" s="4"/>
      <c r="C7352" s="4"/>
    </row>
    <row r="7353" spans="1:3" ht="12.75" customHeight="1">
      <c r="A7353" s="4"/>
      <c r="B7353" s="4"/>
      <c r="C7353" s="4"/>
    </row>
    <row r="7354" spans="1:3" ht="12.75" customHeight="1">
      <c r="A7354" s="4"/>
      <c r="B7354" s="4"/>
      <c r="C7354" s="4"/>
    </row>
    <row r="7355" spans="1:3" ht="12.75" customHeight="1">
      <c r="A7355" s="4"/>
      <c r="B7355" s="4"/>
      <c r="C7355" s="4"/>
    </row>
    <row r="7356" spans="1:3" ht="12.75" customHeight="1">
      <c r="A7356" s="4"/>
      <c r="B7356" s="4"/>
      <c r="C7356" s="4"/>
    </row>
    <row r="7357" spans="1:3" ht="12.75" customHeight="1">
      <c r="A7357" s="4"/>
      <c r="B7357" s="4"/>
      <c r="C7357" s="4"/>
    </row>
    <row r="7358" spans="1:3" ht="12.75" customHeight="1">
      <c r="A7358" s="4"/>
      <c r="B7358" s="4"/>
      <c r="C7358" s="4"/>
    </row>
    <row r="7359" spans="1:3" ht="12.75" customHeight="1">
      <c r="A7359" s="4"/>
      <c r="B7359" s="4"/>
      <c r="C7359" s="4"/>
    </row>
    <row r="7360" spans="1:3" ht="12.75" customHeight="1">
      <c r="A7360" s="4"/>
      <c r="B7360" s="4"/>
      <c r="C7360" s="4"/>
    </row>
    <row r="7361" spans="1:3" ht="12.75" customHeight="1">
      <c r="A7361" s="4"/>
      <c r="B7361" s="4"/>
      <c r="C7361" s="4"/>
    </row>
    <row r="7362" spans="1:3" ht="12.75" customHeight="1">
      <c r="A7362" s="4"/>
      <c r="B7362" s="4"/>
      <c r="C7362" s="4"/>
    </row>
    <row r="7363" spans="1:3" ht="12.75" customHeight="1">
      <c r="A7363" s="4"/>
      <c r="B7363" s="4"/>
      <c r="C7363" s="4"/>
    </row>
    <row r="7364" spans="1:3" ht="12.75" customHeight="1">
      <c r="A7364" s="4"/>
      <c r="B7364" s="4"/>
      <c r="C7364" s="4"/>
    </row>
    <row r="7365" spans="1:3" ht="12.75" customHeight="1">
      <c r="A7365" s="4"/>
      <c r="B7365" s="4"/>
      <c r="C7365" s="4"/>
    </row>
    <row r="7366" spans="1:3" ht="12.75" customHeight="1">
      <c r="A7366" s="4"/>
      <c r="B7366" s="4"/>
      <c r="C7366" s="4"/>
    </row>
    <row r="7367" spans="1:3" ht="12.75" customHeight="1">
      <c r="A7367" s="4"/>
      <c r="B7367" s="4"/>
      <c r="C7367" s="4"/>
    </row>
    <row r="7368" spans="1:3" ht="12.75" customHeight="1">
      <c r="A7368" s="4"/>
      <c r="B7368" s="4"/>
      <c r="C7368" s="4"/>
    </row>
    <row r="7369" spans="1:3" ht="12.75" customHeight="1">
      <c r="A7369" s="4"/>
      <c r="B7369" s="4"/>
      <c r="C7369" s="4"/>
    </row>
    <row r="7370" spans="1:3" ht="12.75" customHeight="1">
      <c r="A7370" s="4"/>
      <c r="B7370" s="4"/>
      <c r="C7370" s="4"/>
    </row>
    <row r="7371" spans="1:3" ht="12.75" customHeight="1">
      <c r="A7371" s="4"/>
      <c r="B7371" s="4"/>
      <c r="C7371" s="4"/>
    </row>
    <row r="7372" spans="1:3" ht="12.75" customHeight="1">
      <c r="A7372" s="4"/>
      <c r="B7372" s="4"/>
      <c r="C7372" s="4"/>
    </row>
    <row r="7373" spans="1:3" ht="12.75" customHeight="1">
      <c r="A7373" s="4"/>
      <c r="B7373" s="4"/>
      <c r="C7373" s="4"/>
    </row>
    <row r="7374" spans="1:3" ht="12.75" customHeight="1">
      <c r="A7374" s="4"/>
      <c r="B7374" s="4"/>
      <c r="C7374" s="4"/>
    </row>
    <row r="7375" spans="1:3" ht="12.75" customHeight="1">
      <c r="A7375" s="4"/>
      <c r="B7375" s="4"/>
      <c r="C7375" s="4"/>
    </row>
    <row r="7376" spans="1:3" ht="12.75" customHeight="1">
      <c r="A7376" s="4"/>
      <c r="B7376" s="4"/>
      <c r="C7376" s="4"/>
    </row>
    <row r="7377" spans="1:3" ht="12.75" customHeight="1">
      <c r="A7377" s="4"/>
      <c r="B7377" s="4"/>
      <c r="C7377" s="4"/>
    </row>
    <row r="7378" spans="1:3" ht="12.75" customHeight="1">
      <c r="A7378" s="4"/>
      <c r="B7378" s="4"/>
      <c r="C7378" s="4"/>
    </row>
    <row r="7379" spans="1:3" ht="12.75" customHeight="1">
      <c r="A7379" s="4"/>
      <c r="B7379" s="4"/>
      <c r="C7379" s="4"/>
    </row>
    <row r="7380" spans="1:3" ht="12.75" customHeight="1">
      <c r="A7380" s="4"/>
      <c r="B7380" s="4"/>
      <c r="C7380" s="4"/>
    </row>
    <row r="7381" spans="1:3" ht="12.75" customHeight="1">
      <c r="A7381" s="4"/>
      <c r="B7381" s="4"/>
      <c r="C7381" s="4"/>
    </row>
    <row r="7382" spans="1:3" ht="12.75" customHeight="1">
      <c r="A7382" s="4"/>
      <c r="B7382" s="4"/>
      <c r="C7382" s="4"/>
    </row>
    <row r="7383" spans="1:3" ht="12.75" customHeight="1">
      <c r="A7383" s="4"/>
      <c r="B7383" s="4"/>
      <c r="C7383" s="4"/>
    </row>
    <row r="7384" spans="1:3" ht="12.75" customHeight="1">
      <c r="A7384" s="4"/>
      <c r="B7384" s="4"/>
      <c r="C7384" s="4"/>
    </row>
    <row r="7385" spans="1:3" ht="12.75" customHeight="1">
      <c r="A7385" s="4"/>
      <c r="B7385" s="4"/>
      <c r="C7385" s="4"/>
    </row>
    <row r="7386" spans="1:3" ht="12.75" customHeight="1">
      <c r="A7386" s="4"/>
      <c r="B7386" s="4"/>
      <c r="C7386" s="4"/>
    </row>
    <row r="7387" spans="1:3" ht="12.75" customHeight="1">
      <c r="A7387" s="4"/>
      <c r="B7387" s="4"/>
      <c r="C7387" s="4"/>
    </row>
    <row r="7388" spans="1:3" ht="12.75" customHeight="1">
      <c r="A7388" s="4"/>
      <c r="B7388" s="4"/>
      <c r="C7388" s="4"/>
    </row>
    <row r="7389" spans="1:3" ht="12.75" customHeight="1">
      <c r="A7389" s="4"/>
      <c r="B7389" s="4"/>
      <c r="C7389" s="4"/>
    </row>
    <row r="7390" spans="1:3" ht="12.75" customHeight="1">
      <c r="A7390" s="4"/>
      <c r="B7390" s="4"/>
      <c r="C7390" s="4"/>
    </row>
    <row r="7391" spans="1:3" ht="12.75" customHeight="1">
      <c r="A7391" s="4"/>
      <c r="B7391" s="4"/>
      <c r="C7391" s="4"/>
    </row>
    <row r="7392" spans="1:3" ht="12.75" customHeight="1">
      <c r="A7392" s="4"/>
      <c r="B7392" s="4"/>
      <c r="C7392" s="4"/>
    </row>
    <row r="7393" spans="1:3" ht="12.75" customHeight="1">
      <c r="A7393" s="4"/>
      <c r="B7393" s="4"/>
      <c r="C7393" s="4"/>
    </row>
    <row r="7394" spans="1:3" ht="12.75" customHeight="1">
      <c r="A7394" s="4"/>
      <c r="B7394" s="4"/>
      <c r="C7394" s="4"/>
    </row>
    <row r="7395" spans="1:3" ht="12.75" customHeight="1">
      <c r="A7395" s="4"/>
      <c r="B7395" s="4"/>
      <c r="C7395" s="4"/>
    </row>
    <row r="7396" spans="1:3" ht="12.75" customHeight="1">
      <c r="A7396" s="4"/>
      <c r="B7396" s="4"/>
      <c r="C7396" s="4"/>
    </row>
    <row r="7397" spans="1:3" ht="12.75" customHeight="1">
      <c r="A7397" s="4"/>
      <c r="B7397" s="4"/>
      <c r="C7397" s="4"/>
    </row>
    <row r="7398" spans="1:3" ht="12.75" customHeight="1">
      <c r="A7398" s="4"/>
      <c r="B7398" s="4"/>
      <c r="C7398" s="4"/>
    </row>
    <row r="7399" spans="1:3" ht="12.75" customHeight="1">
      <c r="A7399" s="4"/>
      <c r="B7399" s="4"/>
      <c r="C7399" s="4"/>
    </row>
    <row r="7400" spans="1:3" ht="12.75" customHeight="1">
      <c r="A7400" s="4"/>
      <c r="B7400" s="4"/>
      <c r="C7400" s="4"/>
    </row>
    <row r="7401" spans="1:3" ht="12.75" customHeight="1">
      <c r="A7401" s="4"/>
      <c r="B7401" s="4"/>
      <c r="C7401" s="4"/>
    </row>
    <row r="7402" spans="1:3" ht="12.75" customHeight="1">
      <c r="A7402" s="4"/>
      <c r="B7402" s="4"/>
      <c r="C7402" s="4"/>
    </row>
    <row r="7403" spans="1:3" ht="12.75" customHeight="1">
      <c r="A7403" s="4"/>
      <c r="B7403" s="4"/>
      <c r="C7403" s="4"/>
    </row>
    <row r="7404" spans="1:3" ht="12.75" customHeight="1">
      <c r="A7404" s="4"/>
      <c r="B7404" s="4"/>
      <c r="C7404" s="4"/>
    </row>
    <row r="7405" spans="1:3" ht="12.75" customHeight="1">
      <c r="A7405" s="4"/>
      <c r="B7405" s="4"/>
      <c r="C7405" s="4"/>
    </row>
    <row r="7406" spans="1:3" ht="12.75" customHeight="1">
      <c r="A7406" s="4"/>
      <c r="B7406" s="4"/>
      <c r="C7406" s="4"/>
    </row>
    <row r="7407" spans="1:3" ht="12.75" customHeight="1">
      <c r="A7407" s="4"/>
      <c r="B7407" s="4"/>
      <c r="C7407" s="4"/>
    </row>
    <row r="7408" spans="1:3" ht="12.75" customHeight="1">
      <c r="A7408" s="4"/>
      <c r="B7408" s="4"/>
      <c r="C7408" s="4"/>
    </row>
    <row r="7409" spans="1:3" ht="12.75" customHeight="1">
      <c r="A7409" s="4"/>
      <c r="B7409" s="4"/>
      <c r="C7409" s="4"/>
    </row>
    <row r="7410" spans="1:3" ht="12.75" customHeight="1">
      <c r="A7410" s="4"/>
      <c r="B7410" s="4"/>
      <c r="C7410" s="4"/>
    </row>
    <row r="7411" spans="1:3" ht="12.75" customHeight="1">
      <c r="A7411" s="4"/>
      <c r="B7411" s="4"/>
      <c r="C7411" s="4"/>
    </row>
    <row r="7412" spans="1:3" ht="12.75" customHeight="1">
      <c r="A7412" s="4"/>
      <c r="B7412" s="4"/>
      <c r="C7412" s="4"/>
    </row>
    <row r="7413" spans="1:3" ht="12.75" customHeight="1">
      <c r="A7413" s="4"/>
      <c r="B7413" s="4"/>
      <c r="C7413" s="4"/>
    </row>
    <row r="7414" spans="1:3" ht="12.75" customHeight="1">
      <c r="A7414" s="4"/>
      <c r="B7414" s="4"/>
      <c r="C7414" s="4"/>
    </row>
    <row r="7415" spans="1:3" ht="12.75" customHeight="1">
      <c r="A7415" s="4"/>
      <c r="B7415" s="4"/>
      <c r="C7415" s="4"/>
    </row>
    <row r="7416" spans="1:3" ht="12.75" customHeight="1">
      <c r="A7416" s="4"/>
      <c r="B7416" s="4"/>
      <c r="C7416" s="4"/>
    </row>
    <row r="7417" spans="1:3" ht="12.75" customHeight="1">
      <c r="A7417" s="4"/>
      <c r="B7417" s="4"/>
      <c r="C7417" s="4"/>
    </row>
    <row r="7418" spans="1:3" ht="12.75" customHeight="1">
      <c r="A7418" s="4"/>
      <c r="B7418" s="4"/>
      <c r="C7418" s="4"/>
    </row>
    <row r="7419" spans="1:3" ht="12.75" customHeight="1">
      <c r="A7419" s="4"/>
      <c r="B7419" s="4"/>
      <c r="C7419" s="4"/>
    </row>
    <row r="7420" spans="1:3" ht="12.75" customHeight="1">
      <c r="A7420" s="4"/>
      <c r="B7420" s="4"/>
      <c r="C7420" s="4"/>
    </row>
    <row r="7421" spans="1:3" ht="12.75" customHeight="1">
      <c r="A7421" s="4"/>
      <c r="B7421" s="4"/>
      <c r="C7421" s="4"/>
    </row>
    <row r="7422" spans="1:3" ht="12.75" customHeight="1">
      <c r="A7422" s="4"/>
      <c r="B7422" s="4"/>
      <c r="C7422" s="4"/>
    </row>
    <row r="7423" spans="1:3" ht="12.75" customHeight="1">
      <c r="A7423" s="4"/>
      <c r="B7423" s="4"/>
      <c r="C7423" s="4"/>
    </row>
    <row r="7424" spans="1:3" ht="12.75" customHeight="1">
      <c r="A7424" s="4"/>
      <c r="B7424" s="4"/>
      <c r="C7424" s="4"/>
    </row>
    <row r="7425" spans="1:3" ht="12.75" customHeight="1">
      <c r="A7425" s="4"/>
      <c r="B7425" s="4"/>
      <c r="C7425" s="4"/>
    </row>
    <row r="7426" spans="1:3" ht="12.75" customHeight="1">
      <c r="A7426" s="4"/>
      <c r="B7426" s="4"/>
      <c r="C7426" s="4"/>
    </row>
    <row r="7427" spans="1:3" ht="12.75" customHeight="1">
      <c r="A7427" s="4"/>
      <c r="B7427" s="4"/>
      <c r="C7427" s="4"/>
    </row>
    <row r="7428" spans="1:3" ht="12.75" customHeight="1">
      <c r="A7428" s="4"/>
      <c r="B7428" s="4"/>
      <c r="C7428" s="4"/>
    </row>
    <row r="7429" spans="1:3" ht="12.75" customHeight="1">
      <c r="A7429" s="4"/>
      <c r="B7429" s="4"/>
      <c r="C7429" s="4"/>
    </row>
    <row r="7430" spans="1:3" ht="12.75" customHeight="1">
      <c r="A7430" s="4"/>
      <c r="B7430" s="4"/>
      <c r="C7430" s="4"/>
    </row>
    <row r="7431" spans="1:3" ht="12.75" customHeight="1">
      <c r="A7431" s="4"/>
      <c r="B7431" s="4"/>
      <c r="C7431" s="4"/>
    </row>
    <row r="7432" spans="1:3" ht="12.75" customHeight="1">
      <c r="A7432" s="4"/>
      <c r="B7432" s="4"/>
      <c r="C7432" s="4"/>
    </row>
    <row r="7433" spans="1:3" ht="12.75" customHeight="1">
      <c r="A7433" s="4"/>
      <c r="B7433" s="4"/>
      <c r="C7433" s="4"/>
    </row>
    <row r="7434" spans="1:3" ht="12.75" customHeight="1">
      <c r="A7434" s="4"/>
      <c r="B7434" s="4"/>
      <c r="C7434" s="4"/>
    </row>
    <row r="7435" spans="1:3" ht="12.75" customHeight="1">
      <c r="A7435" s="4"/>
      <c r="B7435" s="4"/>
      <c r="C7435" s="4"/>
    </row>
    <row r="7436" spans="1:3" ht="12.75" customHeight="1">
      <c r="A7436" s="4"/>
      <c r="B7436" s="4"/>
      <c r="C7436" s="4"/>
    </row>
    <row r="7437" spans="1:3" ht="12.75" customHeight="1">
      <c r="A7437" s="4"/>
      <c r="B7437" s="4"/>
      <c r="C7437" s="4"/>
    </row>
    <row r="7438" spans="1:3" ht="12.75" customHeight="1">
      <c r="A7438" s="4"/>
      <c r="B7438" s="4"/>
      <c r="C7438" s="4"/>
    </row>
    <row r="7439" spans="1:3" ht="12.75" customHeight="1">
      <c r="A7439" s="4"/>
      <c r="B7439" s="4"/>
      <c r="C7439" s="4"/>
    </row>
    <row r="7440" spans="1:3" ht="12.75" customHeight="1">
      <c r="A7440" s="4"/>
      <c r="B7440" s="4"/>
      <c r="C7440" s="4"/>
    </row>
    <row r="7441" spans="1:3" ht="12.75" customHeight="1">
      <c r="A7441" s="4"/>
      <c r="B7441" s="4"/>
      <c r="C7441" s="4"/>
    </row>
    <row r="7442" spans="1:3" ht="12.75" customHeight="1">
      <c r="A7442" s="4"/>
      <c r="B7442" s="4"/>
      <c r="C7442" s="4"/>
    </row>
    <row r="7443" spans="1:3" ht="12.75" customHeight="1">
      <c r="A7443" s="4"/>
      <c r="B7443" s="4"/>
      <c r="C7443" s="4"/>
    </row>
    <row r="7444" spans="1:3" ht="12.75" customHeight="1">
      <c r="A7444" s="4"/>
      <c r="B7444" s="4"/>
      <c r="C7444" s="4"/>
    </row>
    <row r="7445" spans="1:3" ht="12.75" customHeight="1">
      <c r="A7445" s="4"/>
      <c r="B7445" s="4"/>
      <c r="C7445" s="4"/>
    </row>
    <row r="7446" spans="1:3" ht="12.75" customHeight="1">
      <c r="A7446" s="4"/>
      <c r="B7446" s="4"/>
      <c r="C7446" s="4"/>
    </row>
    <row r="7447" spans="1:3" ht="12.75" customHeight="1">
      <c r="A7447" s="4"/>
      <c r="B7447" s="4"/>
      <c r="C7447" s="4"/>
    </row>
    <row r="7448" spans="1:3" ht="12.75" customHeight="1">
      <c r="A7448" s="4"/>
      <c r="B7448" s="4"/>
      <c r="C7448" s="4"/>
    </row>
    <row r="7449" spans="1:3" ht="12.75" customHeight="1">
      <c r="A7449" s="4"/>
      <c r="B7449" s="4"/>
      <c r="C7449" s="4"/>
    </row>
    <row r="7450" spans="1:3" ht="12.75" customHeight="1">
      <c r="A7450" s="4"/>
      <c r="B7450" s="4"/>
      <c r="C7450" s="4"/>
    </row>
    <row r="7451" spans="1:3" ht="12.75" customHeight="1">
      <c r="A7451" s="4"/>
      <c r="B7451" s="4"/>
      <c r="C7451" s="4"/>
    </row>
    <row r="7452" spans="1:3" ht="12.75" customHeight="1">
      <c r="A7452" s="4"/>
      <c r="B7452" s="4"/>
      <c r="C7452" s="4"/>
    </row>
    <row r="7453" spans="1:3" ht="12.75" customHeight="1">
      <c r="A7453" s="4"/>
      <c r="B7453" s="4"/>
      <c r="C7453" s="4"/>
    </row>
    <row r="7454" spans="1:3" ht="12.75" customHeight="1">
      <c r="A7454" s="4"/>
      <c r="B7454" s="4"/>
      <c r="C7454" s="4"/>
    </row>
    <row r="7455" spans="1:3" ht="12.75" customHeight="1">
      <c r="A7455" s="4"/>
      <c r="B7455" s="4"/>
      <c r="C7455" s="4"/>
    </row>
    <row r="7456" spans="1:3" ht="12.75" customHeight="1">
      <c r="A7456" s="4"/>
      <c r="B7456" s="4"/>
      <c r="C7456" s="4"/>
    </row>
    <row r="7457" spans="1:3" ht="12.75" customHeight="1">
      <c r="A7457" s="4"/>
      <c r="B7457" s="4"/>
      <c r="C7457" s="4"/>
    </row>
    <row r="7458" spans="1:3" ht="12.75" customHeight="1">
      <c r="A7458" s="4"/>
      <c r="B7458" s="4"/>
      <c r="C7458" s="4"/>
    </row>
    <row r="7459" spans="1:3" ht="12.75" customHeight="1">
      <c r="A7459" s="4"/>
      <c r="B7459" s="4"/>
      <c r="C7459" s="4"/>
    </row>
    <row r="7460" spans="1:3" ht="12.75" customHeight="1">
      <c r="A7460" s="4"/>
      <c r="B7460" s="4"/>
      <c r="C7460" s="4"/>
    </row>
    <row r="7461" spans="1:3" ht="12.75" customHeight="1">
      <c r="A7461" s="4"/>
      <c r="B7461" s="4"/>
      <c r="C7461" s="4"/>
    </row>
    <row r="7462" spans="1:3" ht="12.75" customHeight="1">
      <c r="A7462" s="4"/>
      <c r="B7462" s="4"/>
      <c r="C7462" s="4"/>
    </row>
    <row r="7463" spans="1:3" ht="12.75" customHeight="1">
      <c r="A7463" s="4"/>
      <c r="B7463" s="4"/>
      <c r="C7463" s="4"/>
    </row>
    <row r="7464" spans="1:3" ht="12.75" customHeight="1">
      <c r="A7464" s="4"/>
      <c r="B7464" s="4"/>
      <c r="C7464" s="4"/>
    </row>
    <row r="7465" spans="1:3" ht="12.75" customHeight="1">
      <c r="A7465" s="4"/>
      <c r="B7465" s="4"/>
      <c r="C7465" s="4"/>
    </row>
    <row r="7466" spans="1:3" ht="12.75" customHeight="1">
      <c r="A7466" s="4"/>
      <c r="B7466" s="4"/>
      <c r="C7466" s="4"/>
    </row>
    <row r="7467" spans="1:3" ht="12.75" customHeight="1">
      <c r="A7467" s="4"/>
      <c r="B7467" s="4"/>
      <c r="C7467" s="4"/>
    </row>
    <row r="7468" spans="1:3" ht="12.75" customHeight="1">
      <c r="A7468" s="4"/>
      <c r="B7468" s="4"/>
      <c r="C7468" s="4"/>
    </row>
    <row r="7469" spans="1:3" ht="12.75" customHeight="1">
      <c r="A7469" s="4"/>
      <c r="B7469" s="4"/>
      <c r="C7469" s="4"/>
    </row>
    <row r="7470" spans="1:3" ht="12.75" customHeight="1">
      <c r="A7470" s="4"/>
      <c r="B7470" s="4"/>
      <c r="C7470" s="4"/>
    </row>
    <row r="7471" spans="1:3" ht="12.75" customHeight="1">
      <c r="A7471" s="4"/>
      <c r="B7471" s="4"/>
      <c r="C7471" s="4"/>
    </row>
    <row r="7472" spans="1:3" ht="12.75" customHeight="1">
      <c r="A7472" s="4"/>
      <c r="B7472" s="4"/>
      <c r="C7472" s="4"/>
    </row>
    <row r="7473" spans="1:3" ht="12.75" customHeight="1">
      <c r="A7473" s="4"/>
      <c r="B7473" s="4"/>
      <c r="C7473" s="4"/>
    </row>
    <row r="7474" spans="1:3" ht="12.75" customHeight="1">
      <c r="A7474" s="4"/>
      <c r="B7474" s="4"/>
      <c r="C7474" s="4"/>
    </row>
    <row r="7475" spans="1:3" ht="12.75" customHeight="1">
      <c r="A7475" s="4"/>
      <c r="B7475" s="4"/>
      <c r="C7475" s="4"/>
    </row>
    <row r="7476" spans="1:3" ht="12.75" customHeight="1">
      <c r="A7476" s="4"/>
      <c r="B7476" s="4"/>
      <c r="C7476" s="4"/>
    </row>
    <row r="7477" spans="1:3" ht="12.75" customHeight="1">
      <c r="A7477" s="4"/>
      <c r="B7477" s="4"/>
      <c r="C7477" s="4"/>
    </row>
    <row r="7478" spans="1:3" ht="12.75" customHeight="1">
      <c r="A7478" s="4"/>
      <c r="B7478" s="4"/>
      <c r="C7478" s="4"/>
    </row>
    <row r="7479" spans="1:3" ht="12.75" customHeight="1">
      <c r="A7479" s="4"/>
      <c r="B7479" s="4"/>
      <c r="C7479" s="4"/>
    </row>
    <row r="7480" spans="1:3" ht="12.75" customHeight="1">
      <c r="A7480" s="4"/>
      <c r="B7480" s="4"/>
      <c r="C7480" s="4"/>
    </row>
    <row r="7481" spans="1:3" ht="12.75" customHeight="1">
      <c r="A7481" s="4"/>
      <c r="B7481" s="4"/>
      <c r="C7481" s="4"/>
    </row>
    <row r="7482" spans="1:3" ht="12.75" customHeight="1">
      <c r="A7482" s="4"/>
      <c r="B7482" s="4"/>
      <c r="C7482" s="4"/>
    </row>
    <row r="7483" spans="1:3" ht="12.75" customHeight="1">
      <c r="A7483" s="4"/>
      <c r="B7483" s="4"/>
      <c r="C7483" s="4"/>
    </row>
    <row r="7484" spans="1:3" ht="12.75" customHeight="1">
      <c r="A7484" s="4"/>
      <c r="B7484" s="4"/>
      <c r="C7484" s="4"/>
    </row>
    <row r="7485" spans="1:3" ht="12.75" customHeight="1">
      <c r="A7485" s="4"/>
      <c r="B7485" s="4"/>
      <c r="C7485" s="4"/>
    </row>
    <row r="7486" spans="1:3" ht="12.75" customHeight="1">
      <c r="A7486" s="4"/>
      <c r="B7486" s="4"/>
      <c r="C7486" s="4"/>
    </row>
    <row r="7487" spans="1:3" ht="12.75" customHeight="1">
      <c r="A7487" s="4"/>
      <c r="B7487" s="4"/>
      <c r="C7487" s="4"/>
    </row>
    <row r="7488" spans="1:3" ht="12.75" customHeight="1">
      <c r="A7488" s="4"/>
      <c r="B7488" s="4"/>
      <c r="C7488" s="4"/>
    </row>
    <row r="7489" spans="1:3" ht="12.75" customHeight="1">
      <c r="A7489" s="4"/>
      <c r="B7489" s="4"/>
      <c r="C7489" s="4"/>
    </row>
    <row r="7490" spans="1:3" ht="12.75" customHeight="1">
      <c r="A7490" s="4"/>
      <c r="B7490" s="4"/>
      <c r="C7490" s="4"/>
    </row>
    <row r="7491" spans="1:3" ht="12.75" customHeight="1">
      <c r="A7491" s="4"/>
      <c r="B7491" s="4"/>
      <c r="C7491" s="4"/>
    </row>
    <row r="7492" spans="1:3" ht="12.75" customHeight="1">
      <c r="A7492" s="4"/>
      <c r="B7492" s="4"/>
      <c r="C7492" s="4"/>
    </row>
    <row r="7493" spans="1:3" ht="12.75" customHeight="1">
      <c r="A7493" s="4"/>
      <c r="B7493" s="4"/>
      <c r="C7493" s="4"/>
    </row>
    <row r="7494" spans="1:3" ht="12.75" customHeight="1">
      <c r="A7494" s="4"/>
      <c r="B7494" s="4"/>
      <c r="C7494" s="4"/>
    </row>
    <row r="7495" spans="1:3" ht="12.75" customHeight="1">
      <c r="A7495" s="4"/>
      <c r="B7495" s="4"/>
      <c r="C7495" s="4"/>
    </row>
    <row r="7496" spans="1:3" ht="12.75" customHeight="1">
      <c r="A7496" s="4"/>
      <c r="B7496" s="4"/>
      <c r="C7496" s="4"/>
    </row>
    <row r="7497" spans="1:3" ht="12.75" customHeight="1">
      <c r="A7497" s="4"/>
      <c r="B7497" s="4"/>
      <c r="C7497" s="4"/>
    </row>
    <row r="7498" spans="1:3" ht="12.75" customHeight="1">
      <c r="A7498" s="4"/>
      <c r="B7498" s="4"/>
      <c r="C7498" s="4"/>
    </row>
    <row r="7499" spans="1:3" ht="12.75" customHeight="1">
      <c r="A7499" s="4"/>
      <c r="B7499" s="4"/>
      <c r="C7499" s="4"/>
    </row>
    <row r="7500" spans="1:3" ht="12.75" customHeight="1">
      <c r="A7500" s="4"/>
      <c r="B7500" s="4"/>
      <c r="C7500" s="4"/>
    </row>
    <row r="7501" spans="1:3" ht="12.75" customHeight="1">
      <c r="A7501" s="4"/>
      <c r="B7501" s="4"/>
      <c r="C7501" s="4"/>
    </row>
    <row r="7502" spans="1:3" ht="12.75" customHeight="1">
      <c r="A7502" s="4"/>
      <c r="B7502" s="4"/>
      <c r="C7502" s="4"/>
    </row>
    <row r="7503" spans="1:3" ht="12.75" customHeight="1">
      <c r="A7503" s="4"/>
      <c r="B7503" s="4"/>
      <c r="C7503" s="4"/>
    </row>
    <row r="7504" spans="1:3" ht="12.75" customHeight="1">
      <c r="A7504" s="4"/>
      <c r="B7504" s="4"/>
      <c r="C7504" s="4"/>
    </row>
    <row r="7505" spans="1:3" ht="12.75" customHeight="1">
      <c r="A7505" s="4"/>
      <c r="B7505" s="4"/>
      <c r="C7505" s="4"/>
    </row>
    <row r="7506" spans="1:3" ht="12.75" customHeight="1">
      <c r="A7506" s="4"/>
      <c r="B7506" s="4"/>
      <c r="C7506" s="4"/>
    </row>
    <row r="7507" spans="1:3" ht="12.75" customHeight="1">
      <c r="A7507" s="4"/>
      <c r="B7507" s="4"/>
      <c r="C7507" s="4"/>
    </row>
    <row r="7508" spans="1:3" ht="12.75" customHeight="1">
      <c r="A7508" s="4"/>
      <c r="B7508" s="4"/>
      <c r="C7508" s="4"/>
    </row>
    <row r="7509" spans="1:3" ht="12.75" customHeight="1">
      <c r="A7509" s="4"/>
      <c r="B7509" s="4"/>
      <c r="C7509" s="4"/>
    </row>
    <row r="7510" spans="1:3" ht="12.75" customHeight="1">
      <c r="A7510" s="4"/>
      <c r="B7510" s="4"/>
      <c r="C7510" s="4"/>
    </row>
    <row r="7511" spans="1:3" ht="12.75" customHeight="1">
      <c r="A7511" s="4"/>
      <c r="B7511" s="4"/>
      <c r="C7511" s="4"/>
    </row>
    <row r="7512" spans="1:3" ht="12.75" customHeight="1">
      <c r="A7512" s="4"/>
      <c r="B7512" s="4"/>
      <c r="C7512" s="4"/>
    </row>
    <row r="7513" spans="1:3" ht="12.75" customHeight="1">
      <c r="A7513" s="4"/>
      <c r="B7513" s="4"/>
      <c r="C7513" s="4"/>
    </row>
    <row r="7514" spans="1:3" ht="12.75" customHeight="1">
      <c r="A7514" s="4"/>
      <c r="B7514" s="4"/>
      <c r="C7514" s="4"/>
    </row>
    <row r="7515" spans="1:3" ht="12.75" customHeight="1">
      <c r="A7515" s="4"/>
      <c r="B7515" s="4"/>
      <c r="C7515" s="4"/>
    </row>
    <row r="7516" spans="1:3" ht="12.75" customHeight="1">
      <c r="A7516" s="4"/>
      <c r="B7516" s="4"/>
      <c r="C7516" s="4"/>
    </row>
    <row r="7517" spans="1:3" ht="12.75" customHeight="1">
      <c r="A7517" s="4"/>
      <c r="B7517" s="4"/>
      <c r="C7517" s="4"/>
    </row>
    <row r="7518" spans="1:3" ht="12.75" customHeight="1">
      <c r="A7518" s="4"/>
      <c r="B7518" s="4"/>
      <c r="C7518" s="4"/>
    </row>
    <row r="7519" spans="1:3" ht="12.75" customHeight="1">
      <c r="A7519" s="4"/>
      <c r="B7519" s="4"/>
      <c r="C7519" s="4"/>
    </row>
    <row r="7520" spans="1:3" ht="12.75" customHeight="1">
      <c r="A7520" s="4"/>
      <c r="B7520" s="4"/>
      <c r="C7520" s="4"/>
    </row>
    <row r="7521" spans="1:3" ht="12.75" customHeight="1">
      <c r="A7521" s="4"/>
      <c r="B7521" s="4"/>
      <c r="C7521" s="4"/>
    </row>
    <row r="7522" spans="1:3" ht="12.75" customHeight="1">
      <c r="A7522" s="4"/>
      <c r="B7522" s="4"/>
      <c r="C7522" s="4"/>
    </row>
    <row r="7523" spans="1:3" ht="12.75" customHeight="1">
      <c r="A7523" s="4"/>
      <c r="B7523" s="4"/>
      <c r="C7523" s="4"/>
    </row>
    <row r="7524" spans="1:3" ht="12.75" customHeight="1">
      <c r="A7524" s="4"/>
      <c r="B7524" s="4"/>
      <c r="C7524" s="4"/>
    </row>
    <row r="7525" spans="1:3" ht="12.75" customHeight="1">
      <c r="A7525" s="4"/>
      <c r="B7525" s="4"/>
      <c r="C7525" s="4"/>
    </row>
    <row r="7526" spans="1:3" ht="12.75" customHeight="1">
      <c r="A7526" s="4"/>
      <c r="B7526" s="4"/>
      <c r="C7526" s="4"/>
    </row>
    <row r="7527" spans="1:3" ht="12.75" customHeight="1">
      <c r="A7527" s="4"/>
      <c r="B7527" s="4"/>
      <c r="C7527" s="4"/>
    </row>
    <row r="7528" spans="1:3" ht="12.75" customHeight="1">
      <c r="A7528" s="4"/>
      <c r="B7528" s="4"/>
      <c r="C7528" s="4"/>
    </row>
    <row r="7529" spans="1:3" ht="12.75" customHeight="1">
      <c r="A7529" s="4"/>
      <c r="B7529" s="4"/>
      <c r="C7529" s="4"/>
    </row>
    <row r="7530" spans="1:3" ht="12.75" customHeight="1">
      <c r="A7530" s="4"/>
      <c r="B7530" s="4"/>
      <c r="C7530" s="4"/>
    </row>
    <row r="7531" spans="1:3" ht="12.75" customHeight="1">
      <c r="A7531" s="4"/>
      <c r="B7531" s="4"/>
      <c r="C7531" s="4"/>
    </row>
    <row r="7532" spans="1:3" ht="12.75" customHeight="1">
      <c r="A7532" s="4"/>
      <c r="B7532" s="4"/>
      <c r="C7532" s="4"/>
    </row>
    <row r="7533" spans="1:3" ht="12.75" customHeight="1">
      <c r="A7533" s="4"/>
      <c r="B7533" s="4"/>
      <c r="C7533" s="4"/>
    </row>
    <row r="7534" spans="1:3" ht="12.75" customHeight="1">
      <c r="A7534" s="4"/>
      <c r="B7534" s="4"/>
      <c r="C7534" s="4"/>
    </row>
    <row r="7535" spans="1:3" ht="12.75" customHeight="1">
      <c r="A7535" s="4"/>
      <c r="B7535" s="4"/>
      <c r="C7535" s="4"/>
    </row>
    <row r="7536" spans="1:3" ht="12.75" customHeight="1">
      <c r="A7536" s="4"/>
      <c r="B7536" s="4"/>
      <c r="C7536" s="4"/>
    </row>
    <row r="7537" spans="1:3" ht="12.75" customHeight="1">
      <c r="A7537" s="4"/>
      <c r="B7537" s="4"/>
      <c r="C7537" s="4"/>
    </row>
    <row r="7538" spans="1:3" ht="12.75" customHeight="1">
      <c r="A7538" s="4"/>
      <c r="B7538" s="4"/>
      <c r="C7538" s="4"/>
    </row>
    <row r="7539" spans="1:3" ht="12.75" customHeight="1">
      <c r="A7539" s="4"/>
      <c r="B7539" s="4"/>
      <c r="C7539" s="4"/>
    </row>
    <row r="7540" spans="1:3" ht="12.75" customHeight="1">
      <c r="A7540" s="4"/>
      <c r="B7540" s="4"/>
      <c r="C7540" s="4"/>
    </row>
    <row r="7541" spans="1:3" ht="12.75" customHeight="1">
      <c r="A7541" s="4"/>
      <c r="B7541" s="4"/>
      <c r="C7541" s="4"/>
    </row>
    <row r="7542" spans="1:3" ht="12.75" customHeight="1">
      <c r="A7542" s="4"/>
      <c r="B7542" s="4"/>
      <c r="C7542" s="4"/>
    </row>
    <row r="7543" spans="1:3" ht="12.75" customHeight="1">
      <c r="A7543" s="4"/>
      <c r="B7543" s="4"/>
      <c r="C7543" s="4"/>
    </row>
    <row r="7544" spans="1:3" ht="12.75" customHeight="1">
      <c r="A7544" s="4"/>
      <c r="B7544" s="4"/>
      <c r="C7544" s="4"/>
    </row>
    <row r="7545" spans="1:3" ht="12.75" customHeight="1">
      <c r="A7545" s="4"/>
      <c r="B7545" s="4"/>
      <c r="C7545" s="4"/>
    </row>
    <row r="7546" spans="1:3" ht="12.75" customHeight="1">
      <c r="A7546" s="4"/>
      <c r="B7546" s="4"/>
      <c r="C7546" s="4"/>
    </row>
    <row r="7547" spans="1:3" ht="12.75" customHeight="1">
      <c r="A7547" s="4"/>
      <c r="B7547" s="4"/>
      <c r="C7547" s="4"/>
    </row>
    <row r="7548" spans="1:3" ht="12.75" customHeight="1">
      <c r="A7548" s="4"/>
      <c r="B7548" s="4"/>
      <c r="C7548" s="4"/>
    </row>
    <row r="7549" spans="1:3" ht="12.75" customHeight="1">
      <c r="A7549" s="4"/>
      <c r="B7549" s="4"/>
      <c r="C7549" s="4"/>
    </row>
    <row r="7550" spans="1:3" ht="12.75" customHeight="1">
      <c r="A7550" s="4"/>
      <c r="B7550" s="4"/>
      <c r="C7550" s="4"/>
    </row>
    <row r="7551" spans="1:3" ht="12.75" customHeight="1">
      <c r="A7551" s="4"/>
      <c r="B7551" s="4"/>
      <c r="C7551" s="4"/>
    </row>
    <row r="7552" spans="1:3" ht="12.75" customHeight="1">
      <c r="A7552" s="4"/>
      <c r="B7552" s="4"/>
      <c r="C7552" s="4"/>
    </row>
    <row r="7553" spans="1:3" ht="12.75" customHeight="1">
      <c r="A7553" s="4"/>
      <c r="B7553" s="4"/>
      <c r="C7553" s="4"/>
    </row>
    <row r="7554" spans="1:3" ht="12.75" customHeight="1">
      <c r="A7554" s="4"/>
      <c r="B7554" s="4"/>
      <c r="C7554" s="4"/>
    </row>
    <row r="7555" spans="1:3" ht="12.75" customHeight="1">
      <c r="A7555" s="4"/>
      <c r="B7555" s="4"/>
      <c r="C7555" s="4"/>
    </row>
    <row r="7556" spans="1:3" ht="12.75" customHeight="1">
      <c r="A7556" s="4"/>
      <c r="B7556" s="4"/>
      <c r="C7556" s="4"/>
    </row>
    <row r="7557" spans="1:3" ht="12.75" customHeight="1">
      <c r="A7557" s="4"/>
      <c r="B7557" s="4"/>
      <c r="C7557" s="4"/>
    </row>
    <row r="7558" spans="1:3" ht="12.75" customHeight="1">
      <c r="A7558" s="4"/>
      <c r="B7558" s="4"/>
      <c r="C7558" s="4"/>
    </row>
    <row r="7559" spans="1:3" ht="12.75" customHeight="1">
      <c r="A7559" s="4"/>
      <c r="B7559" s="4"/>
      <c r="C7559" s="4"/>
    </row>
    <row r="7560" spans="1:3" ht="12.75" customHeight="1">
      <c r="A7560" s="4"/>
      <c r="B7560" s="4"/>
      <c r="C7560" s="4"/>
    </row>
    <row r="7561" spans="1:3" ht="12.75" customHeight="1">
      <c r="A7561" s="4"/>
      <c r="B7561" s="4"/>
      <c r="C7561" s="4"/>
    </row>
    <row r="7562" spans="1:3" ht="12.75" customHeight="1">
      <c r="A7562" s="4"/>
      <c r="B7562" s="4"/>
      <c r="C7562" s="4"/>
    </row>
    <row r="7563" spans="1:3" ht="12.75" customHeight="1">
      <c r="A7563" s="4"/>
      <c r="B7563" s="4"/>
      <c r="C7563" s="4"/>
    </row>
    <row r="7564" spans="1:3" ht="12.75" customHeight="1">
      <c r="A7564" s="4"/>
      <c r="B7564" s="4"/>
      <c r="C7564" s="4"/>
    </row>
    <row r="7565" spans="1:3" ht="12.75" customHeight="1">
      <c r="A7565" s="4"/>
      <c r="B7565" s="4"/>
      <c r="C7565" s="4"/>
    </row>
    <row r="7566" spans="1:3" ht="12.75" customHeight="1">
      <c r="A7566" s="4"/>
      <c r="B7566" s="4"/>
      <c r="C7566" s="4"/>
    </row>
    <row r="7567" spans="1:3" ht="12.75" customHeight="1">
      <c r="A7567" s="4"/>
      <c r="B7567" s="4"/>
      <c r="C7567" s="4"/>
    </row>
    <row r="7568" spans="1:3" ht="12.75" customHeight="1">
      <c r="A7568" s="4"/>
      <c r="B7568" s="4"/>
      <c r="C7568" s="4"/>
    </row>
    <row r="7569" spans="1:3" ht="12.75" customHeight="1">
      <c r="A7569" s="4"/>
      <c r="B7569" s="4"/>
      <c r="C7569" s="4"/>
    </row>
    <row r="7570" spans="1:3" ht="12.75" customHeight="1">
      <c r="A7570" s="4"/>
      <c r="B7570" s="4"/>
      <c r="C7570" s="4"/>
    </row>
    <row r="7571" spans="1:3" ht="12.75" customHeight="1">
      <c r="A7571" s="4"/>
      <c r="B7571" s="4"/>
      <c r="C7571" s="4"/>
    </row>
    <row r="7572" spans="1:3" ht="12.75" customHeight="1">
      <c r="A7572" s="4"/>
      <c r="B7572" s="4"/>
      <c r="C7572" s="4"/>
    </row>
    <row r="7573" spans="1:3" ht="12.75" customHeight="1">
      <c r="A7573" s="4"/>
      <c r="B7573" s="4"/>
      <c r="C7573" s="4"/>
    </row>
    <row r="7574" spans="1:3" ht="12.75" customHeight="1">
      <c r="A7574" s="4"/>
      <c r="B7574" s="4"/>
      <c r="C7574" s="4"/>
    </row>
    <row r="7575" spans="1:3" ht="12.75" customHeight="1">
      <c r="A7575" s="4"/>
      <c r="B7575" s="4"/>
      <c r="C7575" s="4"/>
    </row>
    <row r="7576" spans="1:3" ht="12.75" customHeight="1">
      <c r="A7576" s="4"/>
      <c r="B7576" s="4"/>
      <c r="C7576" s="4"/>
    </row>
    <row r="7577" spans="1:3" ht="12.75" customHeight="1">
      <c r="A7577" s="4"/>
      <c r="B7577" s="4"/>
      <c r="C7577" s="4"/>
    </row>
    <row r="7578" spans="1:3" ht="12.75" customHeight="1">
      <c r="A7578" s="4"/>
      <c r="B7578" s="4"/>
      <c r="C7578" s="4"/>
    </row>
    <row r="7579" spans="1:3" ht="12.75" customHeight="1">
      <c r="A7579" s="4"/>
      <c r="B7579" s="4"/>
      <c r="C7579" s="4"/>
    </row>
    <row r="7580" spans="1:3" ht="12.75" customHeight="1">
      <c r="A7580" s="4"/>
      <c r="B7580" s="4"/>
      <c r="C7580" s="4"/>
    </row>
    <row r="7581" spans="1:3" ht="12.75" customHeight="1">
      <c r="A7581" s="4"/>
      <c r="B7581" s="4"/>
      <c r="C7581" s="4"/>
    </row>
    <row r="7582" spans="1:3" ht="12.75" customHeight="1">
      <c r="A7582" s="4"/>
      <c r="B7582" s="4"/>
      <c r="C7582" s="4"/>
    </row>
    <row r="7583" spans="1:3" ht="12.75" customHeight="1">
      <c r="A7583" s="4"/>
      <c r="B7583" s="4"/>
      <c r="C7583" s="4"/>
    </row>
    <row r="7584" spans="1:3" ht="12.75" customHeight="1">
      <c r="A7584" s="4"/>
      <c r="B7584" s="4"/>
      <c r="C7584" s="4"/>
    </row>
    <row r="7585" spans="1:3" ht="12.75" customHeight="1">
      <c r="A7585" s="4"/>
      <c r="B7585" s="4"/>
      <c r="C7585" s="4"/>
    </row>
    <row r="7586" spans="1:3" ht="12.75" customHeight="1">
      <c r="A7586" s="4"/>
      <c r="B7586" s="4"/>
      <c r="C7586" s="4"/>
    </row>
    <row r="7587" spans="1:3" ht="12.75" customHeight="1">
      <c r="A7587" s="4"/>
      <c r="B7587" s="4"/>
      <c r="C7587" s="4"/>
    </row>
    <row r="7588" spans="1:3" ht="12.75" customHeight="1">
      <c r="A7588" s="4"/>
      <c r="B7588" s="4"/>
      <c r="C7588" s="4"/>
    </row>
    <row r="7589" spans="1:3" ht="12.75" customHeight="1">
      <c r="A7589" s="4"/>
      <c r="B7589" s="4"/>
      <c r="C7589" s="4"/>
    </row>
    <row r="7590" spans="1:3" ht="12.75" customHeight="1">
      <c r="A7590" s="4"/>
      <c r="B7590" s="4"/>
      <c r="C7590" s="4"/>
    </row>
    <row r="7591" spans="1:3" ht="12.75" customHeight="1">
      <c r="A7591" s="4"/>
      <c r="B7591" s="4"/>
      <c r="C7591" s="4"/>
    </row>
    <row r="7592" spans="1:3" ht="12.75" customHeight="1">
      <c r="A7592" s="4"/>
      <c r="B7592" s="4"/>
      <c r="C7592" s="4"/>
    </row>
    <row r="7593" spans="1:3" ht="12.75" customHeight="1">
      <c r="A7593" s="4"/>
      <c r="B7593" s="4"/>
      <c r="C7593" s="4"/>
    </row>
    <row r="7594" spans="1:3" ht="12.75" customHeight="1">
      <c r="A7594" s="4"/>
      <c r="B7594" s="4"/>
      <c r="C7594" s="4"/>
    </row>
    <row r="7595" spans="1:3" ht="12.75" customHeight="1">
      <c r="A7595" s="4"/>
      <c r="B7595" s="4"/>
      <c r="C7595" s="4"/>
    </row>
    <row r="7596" spans="1:3" ht="12.75" customHeight="1">
      <c r="A7596" s="4"/>
      <c r="B7596" s="4"/>
      <c r="C7596" s="4"/>
    </row>
    <row r="7597" spans="1:3" ht="12.75" customHeight="1">
      <c r="A7597" s="4"/>
      <c r="B7597" s="4"/>
      <c r="C7597" s="4"/>
    </row>
    <row r="7598" spans="1:3" ht="12.75" customHeight="1">
      <c r="A7598" s="4"/>
      <c r="B7598" s="4"/>
      <c r="C7598" s="4"/>
    </row>
    <row r="7599" spans="1:3" ht="12.75" customHeight="1">
      <c r="A7599" s="4"/>
      <c r="B7599" s="4"/>
      <c r="C7599" s="4"/>
    </row>
    <row r="7600" spans="1:3" ht="12.75" customHeight="1">
      <c r="A7600" s="4"/>
      <c r="B7600" s="4"/>
      <c r="C7600" s="4"/>
    </row>
    <row r="7601" spans="1:3" ht="12.75" customHeight="1">
      <c r="A7601" s="4"/>
      <c r="B7601" s="4"/>
      <c r="C7601" s="4"/>
    </row>
    <row r="7602" spans="1:3" ht="12.75" customHeight="1">
      <c r="A7602" s="4"/>
      <c r="B7602" s="4"/>
      <c r="C7602" s="4"/>
    </row>
    <row r="7603" spans="1:3" ht="12.75" customHeight="1">
      <c r="A7603" s="4"/>
      <c r="B7603" s="4"/>
      <c r="C7603" s="4"/>
    </row>
    <row r="7604" spans="1:3" ht="12.75" customHeight="1">
      <c r="A7604" s="4"/>
      <c r="B7604" s="4"/>
      <c r="C7604" s="4"/>
    </row>
    <row r="7605" spans="1:3" ht="12.75" customHeight="1">
      <c r="A7605" s="4"/>
      <c r="B7605" s="4"/>
      <c r="C7605" s="4"/>
    </row>
    <row r="7606" spans="1:3" ht="12.75" customHeight="1">
      <c r="A7606" s="4"/>
      <c r="B7606" s="4"/>
      <c r="C7606" s="4"/>
    </row>
    <row r="7607" spans="1:3" ht="12.75" customHeight="1">
      <c r="A7607" s="4"/>
      <c r="B7607" s="4"/>
      <c r="C7607" s="4"/>
    </row>
    <row r="7608" spans="1:3" ht="12.75" customHeight="1">
      <c r="A7608" s="4"/>
      <c r="B7608" s="4"/>
      <c r="C7608" s="4"/>
    </row>
    <row r="7609" spans="1:3" ht="12.75" customHeight="1">
      <c r="A7609" s="4"/>
      <c r="B7609" s="4"/>
      <c r="C7609" s="4"/>
    </row>
    <row r="7610" spans="1:3" ht="12.75" customHeight="1">
      <c r="A7610" s="4"/>
      <c r="B7610" s="4"/>
      <c r="C7610" s="4"/>
    </row>
    <row r="7611" spans="1:3" ht="12.75" customHeight="1">
      <c r="A7611" s="4"/>
      <c r="B7611" s="4"/>
      <c r="C7611" s="4"/>
    </row>
    <row r="7612" spans="1:3" ht="12.75" customHeight="1">
      <c r="A7612" s="4"/>
      <c r="B7612" s="4"/>
      <c r="C7612" s="4"/>
    </row>
    <row r="7613" spans="1:3" ht="12.75" customHeight="1">
      <c r="A7613" s="4"/>
      <c r="B7613" s="4"/>
      <c r="C7613" s="4"/>
    </row>
    <row r="7614" spans="1:3" ht="12.75" customHeight="1">
      <c r="A7614" s="4"/>
      <c r="B7614" s="4"/>
      <c r="C7614" s="4"/>
    </row>
    <row r="7615" spans="1:3" ht="12.75" customHeight="1">
      <c r="A7615" s="4"/>
      <c r="B7615" s="4"/>
      <c r="C7615" s="4"/>
    </row>
    <row r="7616" spans="1:3" ht="12.75" customHeight="1">
      <c r="A7616" s="4"/>
      <c r="B7616" s="4"/>
      <c r="C7616" s="4"/>
    </row>
    <row r="7617" spans="1:3" ht="12.75" customHeight="1">
      <c r="A7617" s="4"/>
      <c r="B7617" s="4"/>
      <c r="C7617" s="4"/>
    </row>
    <row r="7618" spans="1:3" ht="12.75" customHeight="1">
      <c r="A7618" s="4"/>
      <c r="B7618" s="4"/>
      <c r="C7618" s="4"/>
    </row>
    <row r="7619" spans="1:3" ht="12.75" customHeight="1">
      <c r="A7619" s="4"/>
      <c r="B7619" s="4"/>
      <c r="C7619" s="4"/>
    </row>
    <row r="7620" spans="1:3" ht="12.75" customHeight="1">
      <c r="A7620" s="4"/>
      <c r="B7620" s="4"/>
      <c r="C7620" s="4"/>
    </row>
    <row r="7621" spans="1:3" ht="12.75" customHeight="1">
      <c r="A7621" s="4"/>
      <c r="B7621" s="4"/>
      <c r="C7621" s="4"/>
    </row>
    <row r="7622" spans="1:3" ht="12.75" customHeight="1">
      <c r="A7622" s="4"/>
      <c r="B7622" s="4"/>
      <c r="C7622" s="4"/>
    </row>
    <row r="7623" spans="1:3" ht="12.75" customHeight="1">
      <c r="A7623" s="4"/>
      <c r="B7623" s="4"/>
      <c r="C7623" s="4"/>
    </row>
    <row r="7624" spans="1:3" ht="12.75" customHeight="1">
      <c r="A7624" s="4"/>
      <c r="B7624" s="4"/>
      <c r="C7624" s="4"/>
    </row>
    <row r="7625" spans="1:3" ht="12.75" customHeight="1">
      <c r="A7625" s="4"/>
      <c r="B7625" s="4"/>
      <c r="C7625" s="4"/>
    </row>
    <row r="7626" spans="1:3" ht="12.75" customHeight="1">
      <c r="A7626" s="4"/>
      <c r="B7626" s="4"/>
      <c r="C7626" s="4"/>
    </row>
    <row r="7627" spans="1:3" ht="12.75" customHeight="1">
      <c r="A7627" s="4"/>
      <c r="B7627" s="4"/>
      <c r="C7627" s="4"/>
    </row>
    <row r="7628" spans="1:3" ht="12.75" customHeight="1">
      <c r="A7628" s="4"/>
      <c r="B7628" s="4"/>
      <c r="C7628" s="4"/>
    </row>
    <row r="7629" spans="1:3" ht="12.75" customHeight="1">
      <c r="A7629" s="4"/>
      <c r="B7629" s="4"/>
      <c r="C7629" s="4"/>
    </row>
    <row r="7630" spans="1:3" ht="12.75" customHeight="1">
      <c r="A7630" s="4"/>
      <c r="B7630" s="4"/>
      <c r="C7630" s="4"/>
    </row>
    <row r="7631" spans="1:3" ht="12.75" customHeight="1">
      <c r="A7631" s="4"/>
      <c r="B7631" s="4"/>
      <c r="C7631" s="4"/>
    </row>
    <row r="7632" spans="1:3" ht="12.75" customHeight="1">
      <c r="A7632" s="4"/>
      <c r="B7632" s="4"/>
      <c r="C7632" s="4"/>
    </row>
    <row r="7633" spans="1:3" ht="12.75" customHeight="1">
      <c r="A7633" s="4"/>
      <c r="B7633" s="4"/>
      <c r="C7633" s="4"/>
    </row>
    <row r="7634" spans="1:3" ht="12.75" customHeight="1">
      <c r="A7634" s="4"/>
      <c r="B7634" s="4"/>
      <c r="C7634" s="4"/>
    </row>
    <row r="7635" spans="1:3" ht="12.75" customHeight="1">
      <c r="A7635" s="4"/>
      <c r="B7635" s="4"/>
      <c r="C7635" s="4"/>
    </row>
    <row r="7636" spans="1:3" ht="12.75" customHeight="1">
      <c r="A7636" s="4"/>
      <c r="B7636" s="4"/>
      <c r="C7636" s="4"/>
    </row>
    <row r="7637" spans="1:3" ht="12.75" customHeight="1">
      <c r="A7637" s="4"/>
      <c r="B7637" s="4"/>
      <c r="C7637" s="4"/>
    </row>
    <row r="7638" spans="1:3" ht="12.75" customHeight="1">
      <c r="A7638" s="4"/>
      <c r="B7638" s="4"/>
      <c r="C7638" s="4"/>
    </row>
    <row r="7639" spans="1:3" ht="12.75" customHeight="1">
      <c r="A7639" s="4"/>
      <c r="B7639" s="4"/>
      <c r="C7639" s="4"/>
    </row>
    <row r="7640" spans="1:3" ht="12.75" customHeight="1">
      <c r="A7640" s="4"/>
      <c r="B7640" s="4"/>
      <c r="C7640" s="4"/>
    </row>
    <row r="7641" spans="1:3" ht="12.75" customHeight="1">
      <c r="A7641" s="4"/>
      <c r="B7641" s="4"/>
      <c r="C7641" s="4"/>
    </row>
    <row r="7642" spans="1:3" ht="12.75" customHeight="1">
      <c r="A7642" s="4"/>
      <c r="B7642" s="4"/>
      <c r="C7642" s="4"/>
    </row>
    <row r="7643" spans="1:3" ht="12.75" customHeight="1">
      <c r="A7643" s="4"/>
      <c r="B7643" s="4"/>
      <c r="C7643" s="4"/>
    </row>
    <row r="7644" spans="1:3" ht="12.75" customHeight="1">
      <c r="A7644" s="4"/>
      <c r="B7644" s="4"/>
      <c r="C7644" s="4"/>
    </row>
    <row r="7645" spans="1:3" ht="12.75" customHeight="1">
      <c r="A7645" s="4"/>
      <c r="B7645" s="4"/>
      <c r="C7645" s="4"/>
    </row>
    <row r="7646" spans="1:3" ht="12.75" customHeight="1">
      <c r="A7646" s="4"/>
      <c r="B7646" s="4"/>
      <c r="C7646" s="4"/>
    </row>
    <row r="7647" spans="1:3" ht="12.75" customHeight="1">
      <c r="A7647" s="4"/>
      <c r="B7647" s="4"/>
      <c r="C7647" s="4"/>
    </row>
    <row r="7648" spans="1:3" ht="12.75" customHeight="1">
      <c r="A7648" s="4"/>
      <c r="B7648" s="4"/>
      <c r="C7648" s="4"/>
    </row>
    <row r="7649" spans="1:3" ht="12.75" customHeight="1">
      <c r="A7649" s="4"/>
      <c r="B7649" s="4"/>
      <c r="C7649" s="4"/>
    </row>
    <row r="7650" spans="1:3" ht="12.75" customHeight="1">
      <c r="A7650" s="4"/>
      <c r="B7650" s="4"/>
      <c r="C7650" s="4"/>
    </row>
    <row r="7651" spans="1:3" ht="12.75" customHeight="1">
      <c r="A7651" s="4"/>
      <c r="B7651" s="4"/>
      <c r="C7651" s="4"/>
    </row>
    <row r="7652" spans="1:3" ht="12.75" customHeight="1">
      <c r="A7652" s="4"/>
      <c r="B7652" s="4"/>
      <c r="C7652" s="4"/>
    </row>
    <row r="7653" spans="1:3" ht="12.75" customHeight="1">
      <c r="A7653" s="4"/>
      <c r="B7653" s="4"/>
      <c r="C7653" s="4"/>
    </row>
    <row r="7654" spans="1:3" ht="12.75" customHeight="1">
      <c r="A7654" s="4"/>
      <c r="B7654" s="4"/>
      <c r="C7654" s="4"/>
    </row>
    <row r="7655" spans="1:3" ht="12.75" customHeight="1">
      <c r="A7655" s="4"/>
      <c r="B7655" s="4"/>
      <c r="C7655" s="4"/>
    </row>
    <row r="7656" spans="1:3" ht="12.75" customHeight="1">
      <c r="A7656" s="4"/>
      <c r="B7656" s="4"/>
      <c r="C7656" s="4"/>
    </row>
    <row r="7657" spans="1:3" ht="12.75" customHeight="1">
      <c r="A7657" s="4"/>
      <c r="B7657" s="4"/>
      <c r="C7657" s="4"/>
    </row>
    <row r="7658" spans="1:3" ht="12.75" customHeight="1">
      <c r="A7658" s="4"/>
      <c r="B7658" s="4"/>
      <c r="C7658" s="4"/>
    </row>
    <row r="7659" spans="1:3" ht="12.75" customHeight="1">
      <c r="A7659" s="4"/>
      <c r="B7659" s="4"/>
      <c r="C7659" s="4"/>
    </row>
    <row r="7660" spans="1:3" ht="12.75" customHeight="1">
      <c r="A7660" s="4"/>
      <c r="B7660" s="4"/>
      <c r="C7660" s="4"/>
    </row>
    <row r="7661" spans="1:3" ht="12.75" customHeight="1">
      <c r="A7661" s="4"/>
      <c r="B7661" s="4"/>
      <c r="C7661" s="4"/>
    </row>
    <row r="7662" spans="1:3" ht="12.75" customHeight="1">
      <c r="A7662" s="4"/>
      <c r="B7662" s="4"/>
      <c r="C7662" s="4"/>
    </row>
    <row r="7663" spans="1:3" ht="12.75" customHeight="1">
      <c r="A7663" s="4"/>
      <c r="B7663" s="4"/>
      <c r="C7663" s="4"/>
    </row>
    <row r="7664" spans="1:3" ht="12.75" customHeight="1">
      <c r="A7664" s="4"/>
      <c r="B7664" s="4"/>
      <c r="C7664" s="4"/>
    </row>
    <row r="7665" spans="1:3" ht="12.75" customHeight="1">
      <c r="A7665" s="4"/>
      <c r="B7665" s="4"/>
      <c r="C7665" s="4"/>
    </row>
    <row r="7666" spans="1:3" ht="12.75" customHeight="1">
      <c r="A7666" s="4"/>
      <c r="B7666" s="4"/>
      <c r="C7666" s="4"/>
    </row>
    <row r="7667" spans="1:3" ht="12.75" customHeight="1">
      <c r="A7667" s="4"/>
      <c r="B7667" s="4"/>
      <c r="C7667" s="4"/>
    </row>
    <row r="7668" spans="1:3" ht="12.75" customHeight="1">
      <c r="A7668" s="4"/>
      <c r="B7668" s="4"/>
      <c r="C7668" s="4"/>
    </row>
    <row r="7669" spans="1:3" ht="12.75" customHeight="1">
      <c r="A7669" s="4"/>
      <c r="B7669" s="4"/>
      <c r="C7669" s="4"/>
    </row>
    <row r="7670" spans="1:3" ht="12.75" customHeight="1">
      <c r="A7670" s="4"/>
      <c r="B7670" s="4"/>
      <c r="C7670" s="4"/>
    </row>
    <row r="7671" spans="1:3" ht="12.75" customHeight="1">
      <c r="A7671" s="4"/>
      <c r="B7671" s="4"/>
      <c r="C7671" s="4"/>
    </row>
    <row r="7672" spans="1:3" ht="12.75" customHeight="1">
      <c r="A7672" s="4"/>
      <c r="B7672" s="4"/>
      <c r="C7672" s="4"/>
    </row>
    <row r="7673" spans="1:3" ht="12.75" customHeight="1">
      <c r="A7673" s="4"/>
      <c r="B7673" s="4"/>
      <c r="C7673" s="4"/>
    </row>
    <row r="7674" spans="1:3" ht="12.75" customHeight="1">
      <c r="A7674" s="4"/>
      <c r="B7674" s="4"/>
      <c r="C7674" s="4"/>
    </row>
    <row r="7675" spans="1:3" ht="12.75" customHeight="1">
      <c r="A7675" s="4"/>
      <c r="B7675" s="4"/>
      <c r="C7675" s="4"/>
    </row>
    <row r="7676" spans="1:3" ht="12.75" customHeight="1">
      <c r="A7676" s="4"/>
      <c r="B7676" s="4"/>
      <c r="C7676" s="4"/>
    </row>
    <row r="7677" spans="1:3" ht="12.75" customHeight="1">
      <c r="A7677" s="4"/>
      <c r="B7677" s="4"/>
      <c r="C7677" s="4"/>
    </row>
    <row r="7678" spans="1:3" ht="12.75" customHeight="1">
      <c r="A7678" s="4"/>
      <c r="B7678" s="4"/>
      <c r="C7678" s="4"/>
    </row>
    <row r="7679" spans="1:3" ht="12.75" customHeight="1">
      <c r="A7679" s="4"/>
      <c r="B7679" s="4"/>
      <c r="C7679" s="4"/>
    </row>
    <row r="7680" spans="1:3" ht="12.75" customHeight="1">
      <c r="A7680" s="4"/>
      <c r="B7680" s="4"/>
      <c r="C7680" s="4"/>
    </row>
    <row r="7681" spans="1:3" ht="12.75" customHeight="1">
      <c r="A7681" s="4"/>
      <c r="B7681" s="4"/>
      <c r="C7681" s="4"/>
    </row>
    <row r="7682" spans="1:3" ht="12.75" customHeight="1">
      <c r="A7682" s="4"/>
      <c r="B7682" s="4"/>
      <c r="C7682" s="4"/>
    </row>
    <row r="7683" spans="1:3" ht="12.75" customHeight="1">
      <c r="A7683" s="4"/>
      <c r="B7683" s="4"/>
      <c r="C7683" s="4"/>
    </row>
    <row r="7684" spans="1:3" ht="12.75" customHeight="1">
      <c r="A7684" s="4"/>
      <c r="B7684" s="4"/>
      <c r="C7684" s="4"/>
    </row>
    <row r="7685" spans="1:3" ht="12.75" customHeight="1">
      <c r="A7685" s="4"/>
      <c r="B7685" s="4"/>
      <c r="C7685" s="4"/>
    </row>
    <row r="7686" spans="1:3" ht="12.75" customHeight="1">
      <c r="A7686" s="4"/>
      <c r="B7686" s="4"/>
      <c r="C7686" s="4"/>
    </row>
    <row r="7687" spans="1:3" ht="12.75" customHeight="1">
      <c r="A7687" s="4"/>
      <c r="B7687" s="4"/>
      <c r="C7687" s="4"/>
    </row>
    <row r="7688" spans="1:3" ht="12.75" customHeight="1">
      <c r="A7688" s="4"/>
      <c r="B7688" s="4"/>
      <c r="C7688" s="4"/>
    </row>
    <row r="7689" spans="1:3" ht="12.75" customHeight="1">
      <c r="A7689" s="4"/>
      <c r="B7689" s="4"/>
      <c r="C7689" s="4"/>
    </row>
    <row r="7690" spans="1:3" ht="12.75" customHeight="1">
      <c r="A7690" s="4"/>
      <c r="B7690" s="4"/>
      <c r="C7690" s="4"/>
    </row>
    <row r="7691" spans="1:3" ht="12.75" customHeight="1">
      <c r="A7691" s="4"/>
      <c r="B7691" s="4"/>
      <c r="C7691" s="4"/>
    </row>
    <row r="7692" spans="1:3" ht="12.75" customHeight="1">
      <c r="A7692" s="4"/>
      <c r="B7692" s="4"/>
      <c r="C7692" s="4"/>
    </row>
    <row r="7693" spans="1:3" ht="12.75" customHeight="1">
      <c r="A7693" s="4"/>
      <c r="B7693" s="4"/>
      <c r="C7693" s="4"/>
    </row>
    <row r="7694" spans="1:3" ht="12.75" customHeight="1">
      <c r="A7694" s="4"/>
      <c r="B7694" s="4"/>
      <c r="C7694" s="4"/>
    </row>
    <row r="7695" spans="1:3" ht="12.75" customHeight="1">
      <c r="A7695" s="4"/>
      <c r="B7695" s="4"/>
      <c r="C7695" s="4"/>
    </row>
    <row r="7696" spans="1:3" ht="12.75" customHeight="1">
      <c r="A7696" s="4"/>
      <c r="B7696" s="4"/>
      <c r="C7696" s="4"/>
    </row>
    <row r="7697" spans="1:3" ht="12.75" customHeight="1">
      <c r="A7697" s="4"/>
      <c r="B7697" s="4"/>
      <c r="C7697" s="4"/>
    </row>
    <row r="7698" spans="1:3" ht="12.75" customHeight="1">
      <c r="A7698" s="4"/>
      <c r="B7698" s="4"/>
      <c r="C7698" s="4"/>
    </row>
    <row r="7699" spans="1:3" ht="12.75" customHeight="1">
      <c r="A7699" s="4"/>
      <c r="B7699" s="4"/>
      <c r="C7699" s="4"/>
    </row>
    <row r="7700" spans="1:3" ht="12.75" customHeight="1">
      <c r="A7700" s="4"/>
      <c r="B7700" s="4"/>
      <c r="C7700" s="4"/>
    </row>
    <row r="7701" spans="1:3" ht="12.75" customHeight="1">
      <c r="A7701" s="4"/>
      <c r="B7701" s="4"/>
      <c r="C7701" s="4"/>
    </row>
    <row r="7702" spans="1:3" ht="12.75" customHeight="1">
      <c r="A7702" s="4"/>
      <c r="B7702" s="4"/>
      <c r="C7702" s="4"/>
    </row>
    <row r="7703" spans="1:3" ht="12.75" customHeight="1">
      <c r="A7703" s="4"/>
      <c r="B7703" s="4"/>
      <c r="C7703" s="4"/>
    </row>
    <row r="7704" spans="1:3" ht="12.75" customHeight="1">
      <c r="A7704" s="4"/>
      <c r="B7704" s="4"/>
      <c r="C7704" s="4"/>
    </row>
    <row r="7705" spans="1:3" ht="12.75" customHeight="1">
      <c r="A7705" s="4"/>
      <c r="B7705" s="4"/>
      <c r="C7705" s="4"/>
    </row>
    <row r="7706" spans="1:3" ht="12.75" customHeight="1">
      <c r="A7706" s="4"/>
      <c r="B7706" s="4"/>
      <c r="C7706" s="4"/>
    </row>
    <row r="7707" spans="1:3" ht="12.75" customHeight="1">
      <c r="A7707" s="4"/>
      <c r="B7707" s="4"/>
      <c r="C7707" s="4"/>
    </row>
    <row r="7708" spans="1:3" ht="12.75" customHeight="1">
      <c r="A7708" s="4"/>
      <c r="B7708" s="4"/>
      <c r="C7708" s="4"/>
    </row>
    <row r="7709" spans="1:3" ht="12.75" customHeight="1">
      <c r="A7709" s="4"/>
      <c r="B7709" s="4"/>
      <c r="C7709" s="4"/>
    </row>
    <row r="7710" spans="1:3" ht="12.75" customHeight="1">
      <c r="A7710" s="4"/>
      <c r="B7710" s="4"/>
      <c r="C7710" s="4"/>
    </row>
    <row r="7711" spans="1:3" ht="12.75" customHeight="1">
      <c r="A7711" s="4"/>
      <c r="B7711" s="4"/>
      <c r="C7711" s="4"/>
    </row>
    <row r="7712" spans="1:3" ht="12.75" customHeight="1">
      <c r="A7712" s="4"/>
      <c r="B7712" s="4"/>
      <c r="C7712" s="4"/>
    </row>
    <row r="7713" spans="1:3" ht="12.75" customHeight="1">
      <c r="A7713" s="4"/>
      <c r="B7713" s="4"/>
      <c r="C7713" s="4"/>
    </row>
    <row r="7714" spans="1:3" ht="12.75" customHeight="1">
      <c r="A7714" s="4"/>
      <c r="B7714" s="4"/>
      <c r="C7714" s="4"/>
    </row>
    <row r="7715" spans="1:3" ht="12.75" customHeight="1">
      <c r="A7715" s="4"/>
      <c r="B7715" s="4"/>
      <c r="C7715" s="4"/>
    </row>
    <row r="7716" spans="1:3" ht="12.75" customHeight="1">
      <c r="A7716" s="4"/>
      <c r="B7716" s="4"/>
      <c r="C7716" s="4"/>
    </row>
    <row r="7717" spans="1:3" ht="12.75" customHeight="1">
      <c r="A7717" s="4"/>
      <c r="B7717" s="4"/>
      <c r="C7717" s="4"/>
    </row>
    <row r="7718" spans="1:3" ht="12.75" customHeight="1">
      <c r="A7718" s="4"/>
      <c r="B7718" s="4"/>
      <c r="C7718" s="4"/>
    </row>
    <row r="7719" spans="1:3" ht="12.75" customHeight="1">
      <c r="A7719" s="4"/>
      <c r="B7719" s="4"/>
      <c r="C7719" s="4"/>
    </row>
    <row r="7720" spans="1:3" ht="12.75" customHeight="1">
      <c r="A7720" s="4"/>
      <c r="B7720" s="4"/>
      <c r="C7720" s="4"/>
    </row>
    <row r="7721" spans="1:3" ht="12.75" customHeight="1">
      <c r="A7721" s="4"/>
      <c r="B7721" s="4"/>
      <c r="C7721" s="4"/>
    </row>
    <row r="7722" spans="1:3" ht="12.75" customHeight="1">
      <c r="A7722" s="4"/>
      <c r="B7722" s="4"/>
      <c r="C7722" s="4"/>
    </row>
    <row r="7723" spans="1:3" ht="12.75" customHeight="1">
      <c r="A7723" s="4"/>
      <c r="B7723" s="4"/>
      <c r="C7723" s="4"/>
    </row>
    <row r="7724" spans="1:3" ht="12.75" customHeight="1">
      <c r="A7724" s="4"/>
      <c r="B7724" s="4"/>
      <c r="C7724" s="4"/>
    </row>
    <row r="7725" spans="1:3" ht="12.75" customHeight="1">
      <c r="A7725" s="4"/>
      <c r="B7725" s="4"/>
      <c r="C7725" s="4"/>
    </row>
    <row r="7726" spans="1:3" ht="12.75" customHeight="1">
      <c r="A7726" s="4"/>
      <c r="B7726" s="4"/>
      <c r="C7726" s="4"/>
    </row>
    <row r="7727" spans="1:3" ht="12.75" customHeight="1">
      <c r="A7727" s="4"/>
      <c r="B7727" s="4"/>
      <c r="C7727" s="4"/>
    </row>
    <row r="7728" spans="1:3" ht="12.75" customHeight="1">
      <c r="A7728" s="4"/>
      <c r="B7728" s="4"/>
      <c r="C7728" s="4"/>
    </row>
    <row r="7729" spans="1:3" ht="12.75" customHeight="1">
      <c r="A7729" s="4"/>
      <c r="B7729" s="4"/>
      <c r="C7729" s="4"/>
    </row>
    <row r="7730" spans="1:3" ht="12.75" customHeight="1">
      <c r="A7730" s="4"/>
      <c r="B7730" s="4"/>
      <c r="C7730" s="4"/>
    </row>
    <row r="7731" spans="1:3" ht="12.75" customHeight="1">
      <c r="A7731" s="4"/>
      <c r="B7731" s="4"/>
      <c r="C7731" s="4"/>
    </row>
    <row r="7732" spans="1:3" ht="12.75" customHeight="1">
      <c r="A7732" s="4"/>
      <c r="B7732" s="4"/>
      <c r="C7732" s="4"/>
    </row>
    <row r="7733" spans="1:3" ht="12.75" customHeight="1">
      <c r="A7733" s="4"/>
      <c r="B7733" s="4"/>
      <c r="C7733" s="4"/>
    </row>
    <row r="7734" spans="1:3" ht="12.75" customHeight="1">
      <c r="A7734" s="4"/>
      <c r="B7734" s="4"/>
      <c r="C7734" s="4"/>
    </row>
    <row r="7735" spans="1:3" ht="12.75" customHeight="1">
      <c r="A7735" s="4"/>
      <c r="B7735" s="4"/>
      <c r="C7735" s="4"/>
    </row>
    <row r="7736" spans="1:3" ht="12.75" customHeight="1">
      <c r="A7736" s="4"/>
      <c r="B7736" s="4"/>
      <c r="C7736" s="4"/>
    </row>
    <row r="7737" spans="1:3" ht="12.75" customHeight="1">
      <c r="A7737" s="4"/>
      <c r="B7737" s="4"/>
      <c r="C7737" s="4"/>
    </row>
    <row r="7738" spans="1:3" ht="12.75" customHeight="1">
      <c r="A7738" s="4"/>
      <c r="B7738" s="4"/>
      <c r="C7738" s="4"/>
    </row>
    <row r="7739" spans="1:3" ht="12.75" customHeight="1">
      <c r="A7739" s="4"/>
      <c r="B7739" s="4"/>
      <c r="C7739" s="4"/>
    </row>
    <row r="7740" spans="1:3" ht="12.75" customHeight="1">
      <c r="A7740" s="4"/>
      <c r="B7740" s="4"/>
      <c r="C7740" s="4"/>
    </row>
    <row r="7741" spans="1:3" ht="12.75" customHeight="1">
      <c r="A7741" s="4"/>
      <c r="B7741" s="4"/>
      <c r="C7741" s="4"/>
    </row>
    <row r="7742" spans="1:3" ht="12.75" customHeight="1">
      <c r="A7742" s="4"/>
      <c r="B7742" s="4"/>
      <c r="C7742" s="4"/>
    </row>
    <row r="7743" spans="1:3" ht="12.75" customHeight="1">
      <c r="A7743" s="4"/>
      <c r="B7743" s="4"/>
      <c r="C7743" s="4"/>
    </row>
    <row r="7744" spans="1:3" ht="12.75" customHeight="1">
      <c r="A7744" s="4"/>
      <c r="B7744" s="4"/>
      <c r="C7744" s="4"/>
    </row>
    <row r="7745" spans="1:3" ht="12.75" customHeight="1">
      <c r="A7745" s="4"/>
      <c r="B7745" s="4"/>
      <c r="C7745" s="4"/>
    </row>
    <row r="7746" spans="1:3" ht="12.75" customHeight="1">
      <c r="A7746" s="4"/>
      <c r="B7746" s="4"/>
      <c r="C7746" s="4"/>
    </row>
    <row r="7747" spans="1:3" ht="12.75" customHeight="1">
      <c r="A7747" s="4"/>
      <c r="B7747" s="4"/>
      <c r="C7747" s="4"/>
    </row>
    <row r="7748" spans="1:3" ht="12.75" customHeight="1">
      <c r="A7748" s="4"/>
      <c r="B7748" s="4"/>
      <c r="C7748" s="4"/>
    </row>
    <row r="7749" spans="1:3" ht="12.75" customHeight="1">
      <c r="A7749" s="4"/>
      <c r="B7749" s="4"/>
      <c r="C7749" s="4"/>
    </row>
    <row r="7750" spans="1:3" ht="12.75" customHeight="1">
      <c r="A7750" s="4"/>
      <c r="B7750" s="4"/>
      <c r="C7750" s="4"/>
    </row>
    <row r="7751" spans="1:3" ht="12.75" customHeight="1">
      <c r="A7751" s="4"/>
      <c r="B7751" s="4"/>
      <c r="C7751" s="4"/>
    </row>
    <row r="7752" spans="1:3" ht="12.75" customHeight="1">
      <c r="A7752" s="4"/>
      <c r="B7752" s="4"/>
      <c r="C7752" s="4"/>
    </row>
    <row r="7753" spans="1:3" ht="12.75" customHeight="1">
      <c r="A7753" s="4"/>
      <c r="B7753" s="4"/>
      <c r="C7753" s="4"/>
    </row>
    <row r="7754" spans="1:3" ht="12.75" customHeight="1">
      <c r="A7754" s="4"/>
      <c r="B7754" s="4"/>
      <c r="C7754" s="4"/>
    </row>
    <row r="7755" spans="1:3" ht="12.75" customHeight="1">
      <c r="A7755" s="4"/>
      <c r="B7755" s="4"/>
      <c r="C7755" s="4"/>
    </row>
    <row r="7756" spans="1:3" ht="12.75" customHeight="1">
      <c r="A7756" s="4"/>
      <c r="B7756" s="4"/>
      <c r="C7756" s="4"/>
    </row>
    <row r="7757" spans="1:3" ht="12.75" customHeight="1">
      <c r="A7757" s="4"/>
      <c r="B7757" s="4"/>
      <c r="C7757" s="4"/>
    </row>
    <row r="7758" spans="1:3" ht="12.75" customHeight="1">
      <c r="A7758" s="4"/>
      <c r="B7758" s="4"/>
      <c r="C7758" s="4"/>
    </row>
    <row r="7759" spans="1:3" ht="12.75" customHeight="1">
      <c r="A7759" s="4"/>
      <c r="B7759" s="4"/>
      <c r="C7759" s="4"/>
    </row>
    <row r="7760" spans="1:3" ht="12.75" customHeight="1">
      <c r="A7760" s="4"/>
      <c r="B7760" s="4"/>
      <c r="C7760" s="4"/>
    </row>
    <row r="7761" spans="1:3" ht="12.75" customHeight="1">
      <c r="A7761" s="4"/>
      <c r="B7761" s="4"/>
      <c r="C7761" s="4"/>
    </row>
    <row r="7762" spans="1:3" ht="12.75" customHeight="1">
      <c r="A7762" s="4"/>
      <c r="B7762" s="4"/>
      <c r="C7762" s="4"/>
    </row>
    <row r="7763" spans="1:3" ht="12.75" customHeight="1">
      <c r="A7763" s="4"/>
      <c r="B7763" s="4"/>
      <c r="C7763" s="4"/>
    </row>
    <row r="7764" spans="1:3" ht="12.75" customHeight="1">
      <c r="A7764" s="4"/>
      <c r="B7764" s="4"/>
      <c r="C7764" s="4"/>
    </row>
    <row r="7765" spans="1:3" ht="12.75" customHeight="1">
      <c r="A7765" s="4"/>
      <c r="B7765" s="4"/>
      <c r="C7765" s="4"/>
    </row>
    <row r="7766" spans="1:3" ht="12.75" customHeight="1">
      <c r="A7766" s="4"/>
      <c r="B7766" s="4"/>
      <c r="C7766" s="4"/>
    </row>
    <row r="7767" spans="1:3" ht="12.75" customHeight="1">
      <c r="A7767" s="4"/>
      <c r="B7767" s="4"/>
      <c r="C7767" s="4"/>
    </row>
    <row r="7768" spans="1:3" ht="12.75" customHeight="1">
      <c r="A7768" s="4"/>
      <c r="B7768" s="4"/>
      <c r="C7768" s="4"/>
    </row>
    <row r="7769" spans="1:3" ht="12.75" customHeight="1">
      <c r="A7769" s="4"/>
      <c r="B7769" s="4"/>
      <c r="C7769" s="4"/>
    </row>
    <row r="7770" spans="1:3" ht="12.75" customHeight="1">
      <c r="A7770" s="4"/>
      <c r="B7770" s="4"/>
      <c r="C7770" s="4"/>
    </row>
    <row r="7771" spans="1:3" ht="12.75" customHeight="1">
      <c r="A7771" s="4"/>
      <c r="B7771" s="4"/>
      <c r="C7771" s="4"/>
    </row>
    <row r="7772" spans="1:3" ht="12.75" customHeight="1">
      <c r="A7772" s="4"/>
      <c r="B7772" s="4"/>
      <c r="C7772" s="4"/>
    </row>
    <row r="7773" spans="1:3" ht="12.75" customHeight="1">
      <c r="A7773" s="4"/>
      <c r="B7773" s="4"/>
      <c r="C7773" s="4"/>
    </row>
    <row r="7774" spans="1:3" ht="12.75" customHeight="1">
      <c r="A7774" s="4"/>
      <c r="B7774" s="4"/>
      <c r="C7774" s="4"/>
    </row>
    <row r="7775" spans="1:3" ht="12.75" customHeight="1">
      <c r="A7775" s="4"/>
      <c r="B7775" s="4"/>
      <c r="C7775" s="4"/>
    </row>
    <row r="7776" spans="1:3" ht="12.75" customHeight="1">
      <c r="A7776" s="4"/>
      <c r="B7776" s="4"/>
      <c r="C7776" s="4"/>
    </row>
    <row r="7777" spans="1:3" ht="12.75" customHeight="1">
      <c r="A7777" s="4"/>
      <c r="B7777" s="4"/>
      <c r="C7777" s="4"/>
    </row>
    <row r="7778" spans="1:3" ht="12.75" customHeight="1">
      <c r="A7778" s="4"/>
      <c r="B7778" s="4"/>
      <c r="C7778" s="4"/>
    </row>
    <row r="7779" spans="1:3" ht="12.75" customHeight="1">
      <c r="A7779" s="4"/>
      <c r="B7779" s="4"/>
      <c r="C7779" s="4"/>
    </row>
    <row r="7780" spans="1:3" ht="12.75" customHeight="1">
      <c r="A7780" s="4"/>
      <c r="B7780" s="4"/>
      <c r="C7780" s="4"/>
    </row>
    <row r="7781" spans="1:3" ht="12.75" customHeight="1">
      <c r="A7781" s="4"/>
      <c r="B7781" s="4"/>
      <c r="C7781" s="4"/>
    </row>
    <row r="7782" spans="1:3" ht="12.75" customHeight="1">
      <c r="A7782" s="4"/>
      <c r="B7782" s="4"/>
      <c r="C7782" s="4"/>
    </row>
    <row r="7783" spans="1:3" ht="12.75" customHeight="1">
      <c r="A7783" s="4"/>
      <c r="B7783" s="4"/>
      <c r="C7783" s="4"/>
    </row>
    <row r="7784" spans="1:3" ht="12.75" customHeight="1">
      <c r="A7784" s="4"/>
      <c r="B7784" s="4"/>
      <c r="C7784" s="4"/>
    </row>
    <row r="7785" spans="1:3" ht="12.75" customHeight="1">
      <c r="A7785" s="4"/>
      <c r="B7785" s="4"/>
      <c r="C7785" s="4"/>
    </row>
    <row r="7786" spans="1:3" ht="12.75" customHeight="1">
      <c r="A7786" s="4"/>
      <c r="B7786" s="4"/>
      <c r="C7786" s="4"/>
    </row>
    <row r="7787" spans="1:3" ht="12.75" customHeight="1">
      <c r="A7787" s="4"/>
      <c r="B7787" s="4"/>
      <c r="C7787" s="4"/>
    </row>
    <row r="7788" spans="1:3" ht="12.75" customHeight="1">
      <c r="A7788" s="4"/>
      <c r="B7788" s="4"/>
      <c r="C7788" s="4"/>
    </row>
    <row r="7789" spans="1:3" ht="12.75" customHeight="1">
      <c r="A7789" s="4"/>
      <c r="B7789" s="4"/>
      <c r="C7789" s="4"/>
    </row>
    <row r="7790" spans="1:3" ht="12.75" customHeight="1">
      <c r="A7790" s="4"/>
      <c r="B7790" s="4"/>
      <c r="C7790" s="4"/>
    </row>
    <row r="7791" spans="1:3" ht="12.75" customHeight="1">
      <c r="A7791" s="4"/>
      <c r="B7791" s="4"/>
      <c r="C7791" s="4"/>
    </row>
    <row r="7792" spans="1:3" ht="12.75" customHeight="1">
      <c r="A7792" s="4"/>
      <c r="B7792" s="4"/>
      <c r="C7792" s="4"/>
    </row>
    <row r="7793" spans="1:3" ht="12.75" customHeight="1">
      <c r="A7793" s="4"/>
      <c r="B7793" s="4"/>
      <c r="C7793" s="4"/>
    </row>
    <row r="7794" spans="1:3" ht="12.75" customHeight="1">
      <c r="A7794" s="4"/>
      <c r="B7794" s="4"/>
      <c r="C7794" s="4"/>
    </row>
    <row r="7795" spans="1:3" ht="12.75" customHeight="1">
      <c r="A7795" s="4"/>
      <c r="B7795" s="4"/>
      <c r="C7795" s="4"/>
    </row>
    <row r="7796" spans="1:3" ht="12.75" customHeight="1">
      <c r="A7796" s="4"/>
      <c r="B7796" s="4"/>
      <c r="C7796" s="4"/>
    </row>
    <row r="7797" spans="1:3" ht="12.75" customHeight="1">
      <c r="A7797" s="4"/>
      <c r="B7797" s="4"/>
      <c r="C7797" s="4"/>
    </row>
    <row r="7798" spans="1:3" ht="12.75" customHeight="1">
      <c r="A7798" s="4"/>
      <c r="B7798" s="4"/>
      <c r="C7798" s="4"/>
    </row>
    <row r="7799" spans="1:3" ht="12.75" customHeight="1">
      <c r="A7799" s="4"/>
      <c r="B7799" s="4"/>
      <c r="C7799" s="4"/>
    </row>
    <row r="7800" spans="1:3" ht="12.75" customHeight="1">
      <c r="A7800" s="4"/>
      <c r="B7800" s="4"/>
      <c r="C7800" s="4"/>
    </row>
    <row r="7801" spans="1:3" ht="12.75" customHeight="1">
      <c r="A7801" s="4"/>
      <c r="B7801" s="4"/>
      <c r="C7801" s="4"/>
    </row>
    <row r="7802" spans="1:3" ht="12.75" customHeight="1">
      <c r="A7802" s="4"/>
      <c r="B7802" s="4"/>
      <c r="C7802" s="4"/>
    </row>
    <row r="7803" spans="1:3" ht="12.75" customHeight="1">
      <c r="A7803" s="4"/>
      <c r="B7803" s="4"/>
      <c r="C7803" s="4"/>
    </row>
    <row r="7804" spans="1:3" ht="12.75" customHeight="1">
      <c r="A7804" s="4"/>
      <c r="B7804" s="4"/>
      <c r="C7804" s="4"/>
    </row>
    <row r="7805" spans="1:3" ht="12.75" customHeight="1">
      <c r="A7805" s="4"/>
      <c r="B7805" s="4"/>
      <c r="C7805" s="4"/>
    </row>
    <row r="7806" spans="1:3" ht="12.75" customHeight="1">
      <c r="A7806" s="4"/>
      <c r="B7806" s="4"/>
      <c r="C7806" s="4"/>
    </row>
    <row r="7807" spans="1:3" ht="12.75" customHeight="1">
      <c r="A7807" s="4"/>
      <c r="B7807" s="4"/>
      <c r="C7807" s="4"/>
    </row>
    <row r="7808" spans="1:3" ht="12.75" customHeight="1">
      <c r="A7808" s="4"/>
      <c r="B7808" s="4"/>
      <c r="C7808" s="4"/>
    </row>
    <row r="7809" spans="1:3" ht="12.75" customHeight="1">
      <c r="A7809" s="4"/>
      <c r="B7809" s="4"/>
      <c r="C7809" s="4"/>
    </row>
    <row r="7810" spans="1:3" ht="12.75" customHeight="1">
      <c r="A7810" s="4"/>
      <c r="B7810" s="4"/>
      <c r="C7810" s="4"/>
    </row>
    <row r="7811" spans="1:3" ht="12.75" customHeight="1">
      <c r="A7811" s="4"/>
      <c r="B7811" s="4"/>
      <c r="C7811" s="4"/>
    </row>
    <row r="7812" spans="1:3" ht="12.75" customHeight="1">
      <c r="A7812" s="4"/>
      <c r="B7812" s="4"/>
      <c r="C7812" s="4"/>
    </row>
    <row r="7813" spans="1:3" ht="12.75" customHeight="1">
      <c r="A7813" s="4"/>
      <c r="B7813" s="4"/>
      <c r="C7813" s="4"/>
    </row>
    <row r="7814" spans="1:3" ht="12.75" customHeight="1">
      <c r="A7814" s="4"/>
      <c r="B7814" s="4"/>
      <c r="C7814" s="4"/>
    </row>
    <row r="7815" spans="1:3" ht="12.75" customHeight="1">
      <c r="A7815" s="4"/>
      <c r="B7815" s="4"/>
      <c r="C7815" s="4"/>
    </row>
    <row r="7816" spans="1:3" ht="12.75" customHeight="1">
      <c r="A7816" s="4"/>
      <c r="B7816" s="4"/>
      <c r="C7816" s="4"/>
    </row>
    <row r="7817" spans="1:3" ht="12.75" customHeight="1">
      <c r="A7817" s="4"/>
      <c r="B7817" s="4"/>
      <c r="C7817" s="4"/>
    </row>
    <row r="7818" spans="1:3" ht="12.75" customHeight="1">
      <c r="A7818" s="4"/>
      <c r="B7818" s="4"/>
      <c r="C7818" s="4"/>
    </row>
    <row r="7819" spans="1:3" ht="12.75" customHeight="1">
      <c r="A7819" s="4"/>
      <c r="B7819" s="4"/>
      <c r="C7819" s="4"/>
    </row>
    <row r="7820" spans="1:3" ht="12.75" customHeight="1">
      <c r="A7820" s="4"/>
      <c r="B7820" s="4"/>
      <c r="C7820" s="4"/>
    </row>
    <row r="7821" spans="1:3" ht="12.75" customHeight="1">
      <c r="A7821" s="4"/>
      <c r="B7821" s="4"/>
      <c r="C7821" s="4"/>
    </row>
    <row r="7822" spans="1:3" ht="12.75" customHeight="1">
      <c r="A7822" s="4"/>
      <c r="B7822" s="4"/>
      <c r="C7822" s="4"/>
    </row>
    <row r="7823" spans="1:3" ht="12.75" customHeight="1">
      <c r="A7823" s="4"/>
      <c r="B7823" s="4"/>
      <c r="C7823" s="4"/>
    </row>
    <row r="7824" spans="1:3" ht="12.75" customHeight="1">
      <c r="A7824" s="4"/>
      <c r="B7824" s="4"/>
      <c r="C7824" s="4"/>
    </row>
    <row r="7825" spans="1:3" ht="12.75" customHeight="1">
      <c r="A7825" s="4"/>
      <c r="B7825" s="4"/>
      <c r="C7825" s="4"/>
    </row>
    <row r="7826" spans="1:3" ht="12.75" customHeight="1">
      <c r="A7826" s="4"/>
      <c r="B7826" s="4"/>
      <c r="C7826" s="4"/>
    </row>
    <row r="7827" spans="1:3" ht="12.75" customHeight="1">
      <c r="A7827" s="4"/>
      <c r="B7827" s="4"/>
      <c r="C7827" s="4"/>
    </row>
    <row r="7828" spans="1:3" ht="12.75" customHeight="1">
      <c r="A7828" s="4"/>
      <c r="B7828" s="4"/>
      <c r="C7828" s="4"/>
    </row>
    <row r="7829" spans="1:3" ht="12.75" customHeight="1">
      <c r="A7829" s="4"/>
      <c r="B7829" s="4"/>
      <c r="C7829" s="4"/>
    </row>
    <row r="7830" spans="1:3" ht="12.75" customHeight="1">
      <c r="A7830" s="4"/>
      <c r="B7830" s="4"/>
      <c r="C7830" s="4"/>
    </row>
    <row r="7831" spans="1:3" ht="12.75" customHeight="1">
      <c r="A7831" s="4"/>
      <c r="B7831" s="4"/>
      <c r="C7831" s="4"/>
    </row>
    <row r="7832" spans="1:3" ht="12.75" customHeight="1">
      <c r="A7832" s="4"/>
      <c r="B7832" s="4"/>
      <c r="C7832" s="4"/>
    </row>
    <row r="7833" spans="1:3" ht="12.75" customHeight="1">
      <c r="A7833" s="4"/>
      <c r="B7833" s="4"/>
      <c r="C7833" s="4"/>
    </row>
    <row r="7834" spans="1:3" ht="12.75" customHeight="1">
      <c r="A7834" s="4"/>
      <c r="B7834" s="4"/>
      <c r="C7834" s="4"/>
    </row>
    <row r="7835" spans="1:3" ht="12.75" customHeight="1">
      <c r="A7835" s="4"/>
      <c r="B7835" s="4"/>
      <c r="C7835" s="4"/>
    </row>
    <row r="7836" spans="1:3" ht="12.75" customHeight="1">
      <c r="A7836" s="4"/>
      <c r="B7836" s="4"/>
      <c r="C7836" s="4"/>
    </row>
    <row r="7837" spans="1:3" ht="12.75" customHeight="1">
      <c r="A7837" s="4"/>
      <c r="B7837" s="4"/>
      <c r="C7837" s="4"/>
    </row>
    <row r="7838" spans="1:3" ht="12.75" customHeight="1">
      <c r="A7838" s="4"/>
      <c r="B7838" s="4"/>
      <c r="C7838" s="4"/>
    </row>
    <row r="7839" spans="1:3" ht="12.75" customHeight="1">
      <c r="A7839" s="4"/>
      <c r="B7839" s="4"/>
      <c r="C7839" s="4"/>
    </row>
    <row r="7840" spans="1:3" ht="12.75" customHeight="1">
      <c r="A7840" s="4"/>
      <c r="B7840" s="4"/>
      <c r="C7840" s="4"/>
    </row>
    <row r="7841" spans="1:3" ht="12.75" customHeight="1">
      <c r="A7841" s="4"/>
      <c r="B7841" s="4"/>
      <c r="C7841" s="4"/>
    </row>
    <row r="7842" spans="1:3" ht="12.75" customHeight="1">
      <c r="A7842" s="4"/>
      <c r="B7842" s="4"/>
      <c r="C7842" s="4"/>
    </row>
    <row r="7843" spans="1:3" ht="12.75" customHeight="1">
      <c r="A7843" s="4"/>
      <c r="B7843" s="4"/>
      <c r="C7843" s="4"/>
    </row>
    <row r="7844" spans="1:3" ht="12.75" customHeight="1">
      <c r="A7844" s="4"/>
      <c r="B7844" s="4"/>
      <c r="C7844" s="4"/>
    </row>
    <row r="7845" spans="1:3" ht="12.75" customHeight="1">
      <c r="A7845" s="4"/>
      <c r="B7845" s="4"/>
      <c r="C7845" s="4"/>
    </row>
    <row r="7846" spans="1:3" ht="12.75" customHeight="1">
      <c r="A7846" s="4"/>
      <c r="B7846" s="4"/>
      <c r="C7846" s="4"/>
    </row>
    <row r="7847" spans="1:3" ht="12.75" customHeight="1">
      <c r="A7847" s="4"/>
      <c r="B7847" s="4"/>
      <c r="C7847" s="4"/>
    </row>
    <row r="7848" spans="1:3" ht="12.75" customHeight="1">
      <c r="A7848" s="4"/>
      <c r="B7848" s="4"/>
      <c r="C7848" s="4"/>
    </row>
    <row r="7849" spans="1:3" ht="12.75" customHeight="1">
      <c r="A7849" s="4"/>
      <c r="B7849" s="4"/>
      <c r="C7849" s="4"/>
    </row>
    <row r="7850" spans="1:3" ht="12.75" customHeight="1">
      <c r="A7850" s="4"/>
      <c r="B7850" s="4"/>
      <c r="C7850" s="4"/>
    </row>
    <row r="7851" spans="1:3" ht="12.75" customHeight="1">
      <c r="A7851" s="4"/>
      <c r="B7851" s="4"/>
      <c r="C7851" s="4"/>
    </row>
    <row r="7852" spans="1:3" ht="12.75" customHeight="1">
      <c r="A7852" s="4"/>
      <c r="B7852" s="4"/>
      <c r="C7852" s="4"/>
    </row>
    <row r="7853" spans="1:3" ht="12.75" customHeight="1">
      <c r="A7853" s="4"/>
      <c r="B7853" s="4"/>
      <c r="C7853" s="4"/>
    </row>
    <row r="7854" spans="1:3" ht="12.75" customHeight="1">
      <c r="A7854" s="4"/>
      <c r="B7854" s="4"/>
      <c r="C7854" s="4"/>
    </row>
    <row r="7855" spans="1:3" ht="12.75" customHeight="1">
      <c r="A7855" s="4"/>
      <c r="B7855" s="4"/>
      <c r="C7855" s="4"/>
    </row>
    <row r="7856" spans="1:3" ht="12.75" customHeight="1">
      <c r="A7856" s="4"/>
      <c r="B7856" s="4"/>
      <c r="C7856" s="4"/>
    </row>
    <row r="7857" spans="1:3" ht="12.75" customHeight="1">
      <c r="A7857" s="4"/>
      <c r="B7857" s="4"/>
      <c r="C7857" s="4"/>
    </row>
    <row r="7858" spans="1:3" ht="12.75" customHeight="1">
      <c r="A7858" s="4"/>
      <c r="B7858" s="4"/>
      <c r="C7858" s="4"/>
    </row>
    <row r="7859" spans="1:3" ht="12.75" customHeight="1">
      <c r="A7859" s="4"/>
      <c r="B7859" s="4"/>
      <c r="C7859" s="4"/>
    </row>
    <row r="7860" spans="1:3" ht="12.75" customHeight="1">
      <c r="A7860" s="4"/>
      <c r="B7860" s="4"/>
      <c r="C7860" s="4"/>
    </row>
    <row r="7861" spans="1:3" ht="12.75" customHeight="1">
      <c r="A7861" s="4"/>
      <c r="B7861" s="4"/>
      <c r="C7861" s="4"/>
    </row>
    <row r="7862" spans="1:3" ht="12.75" customHeight="1">
      <c r="A7862" s="4"/>
      <c r="B7862" s="4"/>
      <c r="C7862" s="4"/>
    </row>
    <row r="7863" spans="1:3" ht="12.75" customHeight="1">
      <c r="A7863" s="4"/>
      <c r="B7863" s="4"/>
      <c r="C7863" s="4"/>
    </row>
    <row r="7864" spans="1:3" ht="12.75" customHeight="1">
      <c r="A7864" s="4"/>
      <c r="B7864" s="4"/>
      <c r="C7864" s="4"/>
    </row>
    <row r="7865" spans="1:3" ht="12.75" customHeight="1">
      <c r="A7865" s="4"/>
      <c r="B7865" s="4"/>
      <c r="C7865" s="4"/>
    </row>
    <row r="7866" spans="1:3" ht="12.75" customHeight="1">
      <c r="A7866" s="4"/>
      <c r="B7866" s="4"/>
      <c r="C7866" s="4"/>
    </row>
    <row r="7867" spans="1:3" ht="12.75" customHeight="1">
      <c r="A7867" s="4"/>
      <c r="B7867" s="4"/>
      <c r="C7867" s="4"/>
    </row>
    <row r="7868" spans="1:3" ht="12.75" customHeight="1">
      <c r="A7868" s="4"/>
      <c r="B7868" s="4"/>
      <c r="C7868" s="4"/>
    </row>
    <row r="7869" spans="1:3" ht="12.75" customHeight="1">
      <c r="A7869" s="4"/>
      <c r="B7869" s="4"/>
      <c r="C7869" s="4"/>
    </row>
    <row r="7870" spans="1:3" ht="12.75" customHeight="1">
      <c r="A7870" s="4"/>
      <c r="B7870" s="4"/>
      <c r="C7870" s="4"/>
    </row>
    <row r="7871" spans="1:3" ht="12.75" customHeight="1">
      <c r="A7871" s="4"/>
      <c r="B7871" s="4"/>
      <c r="C7871" s="4"/>
    </row>
    <row r="7872" spans="1:3" ht="12.75" customHeight="1">
      <c r="A7872" s="4"/>
      <c r="B7872" s="4"/>
      <c r="C7872" s="4"/>
    </row>
    <row r="7873" spans="1:3" ht="12.75" customHeight="1">
      <c r="A7873" s="4"/>
      <c r="B7873" s="4"/>
      <c r="C7873" s="4"/>
    </row>
    <row r="7874" spans="1:3" ht="12.75" customHeight="1">
      <c r="A7874" s="4"/>
      <c r="B7874" s="4"/>
      <c r="C7874" s="4"/>
    </row>
    <row r="7875" spans="1:3" ht="12.75" customHeight="1">
      <c r="A7875" s="4"/>
      <c r="B7875" s="4"/>
      <c r="C7875" s="4"/>
    </row>
    <row r="7876" spans="1:3" ht="12.75" customHeight="1">
      <c r="A7876" s="4"/>
      <c r="B7876" s="4"/>
      <c r="C7876" s="4"/>
    </row>
    <row r="7877" spans="1:3" ht="12.75" customHeight="1">
      <c r="A7877" s="4"/>
      <c r="B7877" s="4"/>
      <c r="C7877" s="4"/>
    </row>
    <row r="7878" spans="1:3" ht="12.75" customHeight="1">
      <c r="A7878" s="4"/>
      <c r="B7878" s="4"/>
      <c r="C7878" s="4"/>
    </row>
    <row r="7879" spans="1:3" ht="12.75" customHeight="1">
      <c r="A7879" s="4"/>
      <c r="B7879" s="4"/>
      <c r="C7879" s="4"/>
    </row>
    <row r="7880" spans="1:3" ht="12.75" customHeight="1">
      <c r="A7880" s="4"/>
      <c r="B7880" s="4"/>
      <c r="C7880" s="4"/>
    </row>
    <row r="7881" spans="1:3" ht="12.75" customHeight="1">
      <c r="A7881" s="4"/>
      <c r="B7881" s="4"/>
      <c r="C7881" s="4"/>
    </row>
    <row r="7882" spans="1:3" ht="12.75" customHeight="1">
      <c r="A7882" s="4"/>
      <c r="B7882" s="4"/>
      <c r="C7882" s="4"/>
    </row>
    <row r="7883" spans="1:3" ht="12.75" customHeight="1">
      <c r="A7883" s="4"/>
      <c r="B7883" s="4"/>
      <c r="C7883" s="4"/>
    </row>
    <row r="7884" spans="1:3" ht="12.75" customHeight="1">
      <c r="A7884" s="4"/>
      <c r="B7884" s="4"/>
      <c r="C7884" s="4"/>
    </row>
    <row r="7885" spans="1:3" ht="12.75" customHeight="1">
      <c r="A7885" s="4"/>
      <c r="B7885" s="4"/>
      <c r="C7885" s="4"/>
    </row>
    <row r="7886" spans="1:3" ht="12.75" customHeight="1">
      <c r="A7886" s="4"/>
      <c r="B7886" s="4"/>
      <c r="C7886" s="4"/>
    </row>
    <row r="7887" spans="1:3" ht="12.75" customHeight="1">
      <c r="A7887" s="4"/>
      <c r="B7887" s="4"/>
      <c r="C7887" s="4"/>
    </row>
    <row r="7888" spans="1:3" ht="12.75" customHeight="1">
      <c r="A7888" s="4"/>
      <c r="B7888" s="4"/>
      <c r="C7888" s="4"/>
    </row>
    <row r="7889" spans="1:3" ht="12.75" customHeight="1">
      <c r="A7889" s="4"/>
      <c r="B7889" s="4"/>
      <c r="C7889" s="4"/>
    </row>
    <row r="7890" spans="1:3" ht="12.75" customHeight="1">
      <c r="A7890" s="4"/>
      <c r="B7890" s="4"/>
      <c r="C7890" s="4"/>
    </row>
    <row r="7891" spans="1:3" ht="12.75" customHeight="1">
      <c r="A7891" s="4"/>
      <c r="B7891" s="4"/>
      <c r="C7891" s="4"/>
    </row>
    <row r="7892" spans="1:3" ht="12.75" customHeight="1">
      <c r="A7892" s="4"/>
      <c r="B7892" s="4"/>
      <c r="C7892" s="4"/>
    </row>
    <row r="7893" spans="1:3" ht="12.75" customHeight="1">
      <c r="A7893" s="4"/>
      <c r="B7893" s="4"/>
      <c r="C7893" s="4"/>
    </row>
    <row r="7894" spans="1:3" ht="12.75" customHeight="1">
      <c r="A7894" s="4"/>
      <c r="B7894" s="4"/>
      <c r="C7894" s="4"/>
    </row>
    <row r="7895" spans="1:3" ht="12.75" customHeight="1">
      <c r="A7895" s="4"/>
      <c r="B7895" s="4"/>
      <c r="C7895" s="4"/>
    </row>
    <row r="7896" spans="1:3" ht="12.75" customHeight="1">
      <c r="A7896" s="4"/>
      <c r="B7896" s="4"/>
      <c r="C7896" s="4"/>
    </row>
    <row r="7897" spans="1:3" ht="12.75" customHeight="1">
      <c r="A7897" s="4"/>
      <c r="B7897" s="4"/>
      <c r="C7897" s="4"/>
    </row>
    <row r="7898" spans="1:3" ht="12.75" customHeight="1">
      <c r="A7898" s="4"/>
      <c r="B7898" s="4"/>
      <c r="C7898" s="4"/>
    </row>
    <row r="7899" spans="1:3" ht="12.75" customHeight="1">
      <c r="A7899" s="4"/>
      <c r="B7899" s="4"/>
      <c r="C7899" s="4"/>
    </row>
    <row r="7900" spans="1:3" ht="12.75" customHeight="1">
      <c r="A7900" s="4"/>
      <c r="B7900" s="4"/>
      <c r="C7900" s="4"/>
    </row>
    <row r="7901" spans="1:3" ht="12.75" customHeight="1">
      <c r="A7901" s="4"/>
      <c r="B7901" s="4"/>
      <c r="C7901" s="4"/>
    </row>
    <row r="7902" spans="1:3" ht="12.75" customHeight="1">
      <c r="A7902" s="4"/>
      <c r="B7902" s="4"/>
      <c r="C7902" s="4"/>
    </row>
    <row r="7903" spans="1:3" ht="12.75" customHeight="1">
      <c r="A7903" s="4"/>
      <c r="B7903" s="4"/>
      <c r="C7903" s="4"/>
    </row>
    <row r="7904" spans="1:3" ht="12.75" customHeight="1">
      <c r="A7904" s="4"/>
      <c r="B7904" s="4"/>
      <c r="C7904" s="4"/>
    </row>
    <row r="7905" spans="1:3" ht="12.75" customHeight="1">
      <c r="A7905" s="4"/>
      <c r="B7905" s="4"/>
      <c r="C7905" s="4"/>
    </row>
    <row r="7906" spans="1:3" ht="12.75" customHeight="1">
      <c r="A7906" s="4"/>
      <c r="B7906" s="4"/>
      <c r="C7906" s="4"/>
    </row>
    <row r="7907" spans="1:3" ht="12.75" customHeight="1">
      <c r="A7907" s="4"/>
      <c r="B7907" s="4"/>
      <c r="C7907" s="4"/>
    </row>
    <row r="7908" spans="1:3" ht="12.75" customHeight="1">
      <c r="A7908" s="4"/>
      <c r="B7908" s="4"/>
      <c r="C7908" s="4"/>
    </row>
    <row r="7909" spans="1:3" ht="12.75" customHeight="1">
      <c r="A7909" s="4"/>
      <c r="B7909" s="4"/>
      <c r="C7909" s="4"/>
    </row>
    <row r="7910" spans="1:3" ht="12.75" customHeight="1">
      <c r="A7910" s="4"/>
      <c r="B7910" s="4"/>
      <c r="C7910" s="4"/>
    </row>
    <row r="7911" spans="1:3" ht="12.75" customHeight="1">
      <c r="A7911" s="4"/>
      <c r="B7911" s="4"/>
      <c r="C7911" s="4"/>
    </row>
    <row r="7912" spans="1:3" ht="12.75" customHeight="1">
      <c r="A7912" s="4"/>
      <c r="B7912" s="4"/>
      <c r="C7912" s="4"/>
    </row>
    <row r="7913" spans="1:3" ht="12.75" customHeight="1">
      <c r="A7913" s="4"/>
      <c r="B7913" s="4"/>
      <c r="C7913" s="4"/>
    </row>
    <row r="7914" spans="1:3" ht="12.75" customHeight="1">
      <c r="A7914" s="4"/>
      <c r="B7914" s="4"/>
      <c r="C7914" s="4"/>
    </row>
    <row r="7915" spans="1:3" ht="12.75" customHeight="1">
      <c r="A7915" s="4"/>
      <c r="B7915" s="4"/>
      <c r="C7915" s="4"/>
    </row>
    <row r="7916" spans="1:3" ht="12.75" customHeight="1">
      <c r="A7916" s="4"/>
      <c r="B7916" s="4"/>
      <c r="C7916" s="4"/>
    </row>
    <row r="7917" spans="1:3" ht="12.75" customHeight="1">
      <c r="A7917" s="4"/>
      <c r="B7917" s="4"/>
      <c r="C7917" s="4"/>
    </row>
    <row r="7918" spans="1:3" ht="12.75" customHeight="1">
      <c r="A7918" s="4"/>
      <c r="B7918" s="4"/>
      <c r="C7918" s="4"/>
    </row>
    <row r="7919" spans="1:3" ht="12.75" customHeight="1">
      <c r="A7919" s="4"/>
      <c r="B7919" s="4"/>
      <c r="C7919" s="4"/>
    </row>
    <row r="7920" spans="1:3" ht="12.75" customHeight="1">
      <c r="A7920" s="4"/>
      <c r="B7920" s="4"/>
      <c r="C7920" s="4"/>
    </row>
    <row r="7921" spans="1:3" ht="12.75" customHeight="1">
      <c r="A7921" s="4"/>
      <c r="B7921" s="4"/>
      <c r="C7921" s="4"/>
    </row>
    <row r="7922" spans="1:3" ht="12.75" customHeight="1">
      <c r="A7922" s="4"/>
      <c r="B7922" s="4"/>
      <c r="C7922" s="4"/>
    </row>
    <row r="7923" spans="1:3" ht="12.75" customHeight="1">
      <c r="A7923" s="4"/>
      <c r="B7923" s="4"/>
      <c r="C7923" s="4"/>
    </row>
    <row r="7924" spans="1:3" ht="12.75" customHeight="1">
      <c r="A7924" s="4"/>
      <c r="B7924" s="4"/>
      <c r="C7924" s="4"/>
    </row>
    <row r="7925" spans="1:3" ht="12.75" customHeight="1">
      <c r="A7925" s="4"/>
      <c r="B7925" s="4"/>
      <c r="C7925" s="4"/>
    </row>
    <row r="7926" spans="1:3" ht="12.75" customHeight="1">
      <c r="A7926" s="4"/>
      <c r="B7926" s="4"/>
      <c r="C7926" s="4"/>
    </row>
    <row r="7927" spans="1:3" ht="12.75" customHeight="1">
      <c r="A7927" s="4"/>
      <c r="B7927" s="4"/>
      <c r="C7927" s="4"/>
    </row>
    <row r="7928" spans="1:3" ht="12.75" customHeight="1">
      <c r="A7928" s="4"/>
      <c r="B7928" s="4"/>
      <c r="C7928" s="4"/>
    </row>
    <row r="7929" spans="1:3" ht="12.75" customHeight="1">
      <c r="A7929" s="4"/>
      <c r="B7929" s="4"/>
      <c r="C7929" s="4"/>
    </row>
    <row r="7930" spans="1:3" ht="12.75" customHeight="1">
      <c r="A7930" s="4"/>
      <c r="B7930" s="4"/>
      <c r="C7930" s="4"/>
    </row>
    <row r="7931" spans="1:3" ht="12.75" customHeight="1">
      <c r="A7931" s="4"/>
      <c r="B7931" s="4"/>
      <c r="C7931" s="4"/>
    </row>
    <row r="7932" spans="1:3" ht="12.75" customHeight="1">
      <c r="A7932" s="4"/>
      <c r="B7932" s="4"/>
      <c r="C7932" s="4"/>
    </row>
    <row r="7933" spans="1:3" ht="12.75" customHeight="1">
      <c r="A7933" s="4"/>
      <c r="B7933" s="4"/>
      <c r="C7933" s="4"/>
    </row>
    <row r="7934" spans="1:3" ht="12.75" customHeight="1">
      <c r="A7934" s="4"/>
      <c r="B7934" s="4"/>
      <c r="C7934" s="4"/>
    </row>
    <row r="7935" spans="1:3" ht="12.75" customHeight="1">
      <c r="A7935" s="4"/>
      <c r="B7935" s="4"/>
      <c r="C7935" s="4"/>
    </row>
    <row r="7936" spans="1:3" ht="12.75" customHeight="1">
      <c r="A7936" s="4"/>
      <c r="B7936" s="4"/>
      <c r="C7936" s="4"/>
    </row>
    <row r="7937" spans="1:3" ht="12.75" customHeight="1">
      <c r="A7937" s="4"/>
      <c r="B7937" s="4"/>
      <c r="C7937" s="4"/>
    </row>
    <row r="7938" spans="1:3" ht="12.75" customHeight="1">
      <c r="A7938" s="4"/>
      <c r="B7938" s="4"/>
      <c r="C7938" s="4"/>
    </row>
    <row r="7939" spans="1:3" ht="12.75" customHeight="1">
      <c r="A7939" s="4"/>
      <c r="B7939" s="4"/>
      <c r="C7939" s="4"/>
    </row>
    <row r="7940" spans="1:3" ht="12.75" customHeight="1">
      <c r="A7940" s="4"/>
      <c r="B7940" s="4"/>
      <c r="C7940" s="4"/>
    </row>
    <row r="7941" spans="1:3" ht="12.75" customHeight="1">
      <c r="A7941" s="4"/>
      <c r="B7941" s="4"/>
      <c r="C7941" s="4"/>
    </row>
    <row r="7942" spans="1:3" ht="12.75" customHeight="1">
      <c r="A7942" s="4"/>
      <c r="B7942" s="4"/>
      <c r="C7942" s="4"/>
    </row>
    <row r="7943" spans="1:3" ht="12.75" customHeight="1">
      <c r="A7943" s="4"/>
      <c r="B7943" s="4"/>
      <c r="C7943" s="4"/>
    </row>
    <row r="7944" spans="1:3" ht="12.75" customHeight="1">
      <c r="A7944" s="4"/>
      <c r="B7944" s="4"/>
      <c r="C7944" s="4"/>
    </row>
    <row r="7945" spans="1:3" ht="12.75" customHeight="1">
      <c r="A7945" s="4"/>
      <c r="B7945" s="4"/>
      <c r="C7945" s="4"/>
    </row>
    <row r="7946" spans="1:3" ht="12.75" customHeight="1">
      <c r="A7946" s="4"/>
      <c r="B7946" s="4"/>
      <c r="C7946" s="4"/>
    </row>
    <row r="7947" spans="1:3" ht="12.75" customHeight="1">
      <c r="A7947" s="4"/>
      <c r="B7947" s="4"/>
      <c r="C7947" s="4"/>
    </row>
    <row r="7948" spans="1:3" ht="12.75" customHeight="1">
      <c r="A7948" s="4"/>
      <c r="B7948" s="4"/>
      <c r="C7948" s="4"/>
    </row>
    <row r="7949" spans="1:3" ht="12.75" customHeight="1">
      <c r="A7949" s="4"/>
      <c r="B7949" s="4"/>
      <c r="C7949" s="4"/>
    </row>
    <row r="7950" spans="1:3" ht="12.75" customHeight="1">
      <c r="A7950" s="4"/>
      <c r="B7950" s="4"/>
      <c r="C7950" s="4"/>
    </row>
    <row r="7951" spans="1:3" ht="12.75" customHeight="1">
      <c r="A7951" s="4"/>
      <c r="B7951" s="4"/>
      <c r="C7951" s="4"/>
    </row>
    <row r="7952" spans="1:3" ht="12.75" customHeight="1">
      <c r="A7952" s="4"/>
      <c r="B7952" s="4"/>
      <c r="C7952" s="4"/>
    </row>
    <row r="7953" spans="1:3" ht="12.75" customHeight="1">
      <c r="A7953" s="4"/>
      <c r="B7953" s="4"/>
      <c r="C7953" s="4"/>
    </row>
    <row r="7954" spans="1:3" ht="12.75" customHeight="1">
      <c r="A7954" s="4"/>
      <c r="B7954" s="4"/>
      <c r="C7954" s="4"/>
    </row>
    <row r="7955" spans="1:3" ht="12.75" customHeight="1">
      <c r="A7955" s="4"/>
      <c r="B7955" s="4"/>
      <c r="C7955" s="4"/>
    </row>
    <row r="7956" spans="1:3" ht="12.75" customHeight="1">
      <c r="A7956" s="4"/>
      <c r="B7956" s="4"/>
      <c r="C7956" s="4"/>
    </row>
    <row r="7957" spans="1:3" ht="12.75" customHeight="1">
      <c r="A7957" s="4"/>
      <c r="B7957" s="4"/>
      <c r="C7957" s="4"/>
    </row>
    <row r="7958" spans="1:3" ht="12.75" customHeight="1">
      <c r="A7958" s="4"/>
      <c r="B7958" s="4"/>
      <c r="C7958" s="4"/>
    </row>
    <row r="7959" spans="1:3" ht="12.75" customHeight="1">
      <c r="A7959" s="4"/>
      <c r="B7959" s="4"/>
      <c r="C7959" s="4"/>
    </row>
    <row r="7960" spans="1:3" ht="12.75" customHeight="1">
      <c r="A7960" s="4"/>
      <c r="B7960" s="4"/>
      <c r="C7960" s="4"/>
    </row>
    <row r="7961" spans="1:3" ht="12.75" customHeight="1">
      <c r="A7961" s="4"/>
      <c r="B7961" s="4"/>
      <c r="C7961" s="4"/>
    </row>
    <row r="7962" spans="1:3" ht="12.75" customHeight="1">
      <c r="A7962" s="4"/>
      <c r="B7962" s="4"/>
      <c r="C7962" s="4"/>
    </row>
    <row r="7963" spans="1:3" ht="12.75" customHeight="1">
      <c r="A7963" s="4"/>
      <c r="B7963" s="4"/>
      <c r="C7963" s="4"/>
    </row>
    <row r="7964" spans="1:3" ht="12.75" customHeight="1">
      <c r="A7964" s="4"/>
      <c r="B7964" s="4"/>
      <c r="C7964" s="4"/>
    </row>
    <row r="7965" spans="1:3" ht="12.75" customHeight="1">
      <c r="A7965" s="4"/>
      <c r="B7965" s="4"/>
      <c r="C7965" s="4"/>
    </row>
    <row r="7966" spans="1:3" ht="12.75" customHeight="1">
      <c r="A7966" s="4"/>
      <c r="B7966" s="4"/>
      <c r="C7966" s="4"/>
    </row>
    <row r="7967" spans="1:3" ht="12.75" customHeight="1">
      <c r="A7967" s="4"/>
      <c r="B7967" s="4"/>
      <c r="C7967" s="4"/>
    </row>
    <row r="7968" spans="1:3" ht="12.75" customHeight="1">
      <c r="A7968" s="4"/>
      <c r="B7968" s="4"/>
      <c r="C7968" s="4"/>
    </row>
    <row r="7969" spans="1:3" ht="12.75" customHeight="1">
      <c r="A7969" s="4"/>
      <c r="B7969" s="4"/>
      <c r="C7969" s="4"/>
    </row>
    <row r="7970" spans="1:3" ht="12.75" customHeight="1">
      <c r="A7970" s="4"/>
      <c r="B7970" s="4"/>
      <c r="C7970" s="4"/>
    </row>
    <row r="7971" spans="1:3" ht="12.75" customHeight="1">
      <c r="A7971" s="4"/>
      <c r="B7971" s="4"/>
      <c r="C7971" s="4"/>
    </row>
    <row r="7972" spans="1:3" ht="12.75" customHeight="1">
      <c r="A7972" s="4"/>
      <c r="B7972" s="4"/>
      <c r="C7972" s="4"/>
    </row>
    <row r="7973" spans="1:3" ht="12.75" customHeight="1">
      <c r="A7973" s="4"/>
      <c r="B7973" s="4"/>
      <c r="C7973" s="4"/>
    </row>
    <row r="7974" spans="1:3" ht="12.75" customHeight="1">
      <c r="A7974" s="4"/>
      <c r="B7974" s="4"/>
      <c r="C7974" s="4"/>
    </row>
    <row r="7975" spans="1:3" ht="12.75" customHeight="1">
      <c r="A7975" s="4"/>
      <c r="B7975" s="4"/>
      <c r="C7975" s="4"/>
    </row>
    <row r="7976" spans="1:3" ht="12.75" customHeight="1">
      <c r="A7976" s="4"/>
      <c r="B7976" s="4"/>
      <c r="C7976" s="4"/>
    </row>
    <row r="7977" spans="1:3" ht="12.75" customHeight="1">
      <c r="A7977" s="4"/>
      <c r="B7977" s="4"/>
      <c r="C7977" s="4"/>
    </row>
    <row r="7978" spans="1:3" ht="12.75" customHeight="1">
      <c r="A7978" s="4"/>
      <c r="B7978" s="4"/>
      <c r="C7978" s="4"/>
    </row>
    <row r="7979" spans="1:3" ht="12.75" customHeight="1">
      <c r="A7979" s="4"/>
      <c r="B7979" s="4"/>
      <c r="C7979" s="4"/>
    </row>
    <row r="7980" spans="1:3" ht="12.75" customHeight="1">
      <c r="A7980" s="4"/>
      <c r="B7980" s="4"/>
      <c r="C7980" s="4"/>
    </row>
    <row r="7981" spans="1:3" ht="12.75" customHeight="1">
      <c r="A7981" s="4"/>
      <c r="B7981" s="4"/>
      <c r="C7981" s="4"/>
    </row>
    <row r="7982" spans="1:3" ht="12.75" customHeight="1">
      <c r="A7982" s="4"/>
      <c r="B7982" s="4"/>
      <c r="C7982" s="4"/>
    </row>
    <row r="7983" spans="1:3" ht="12.75" customHeight="1">
      <c r="A7983" s="4"/>
      <c r="B7983" s="4"/>
      <c r="C7983" s="4"/>
    </row>
    <row r="7984" spans="1:3" ht="12.75" customHeight="1">
      <c r="A7984" s="4"/>
      <c r="B7984" s="4"/>
      <c r="C7984" s="4"/>
    </row>
    <row r="7985" spans="1:3" ht="12.75" customHeight="1">
      <c r="A7985" s="4"/>
      <c r="B7985" s="4"/>
      <c r="C7985" s="4"/>
    </row>
    <row r="7986" spans="1:3" ht="12.75" customHeight="1">
      <c r="A7986" s="4"/>
      <c r="B7986" s="4"/>
      <c r="C7986" s="4"/>
    </row>
    <row r="7987" spans="1:3" ht="12.75" customHeight="1">
      <c r="A7987" s="4"/>
      <c r="B7987" s="4"/>
      <c r="C7987" s="4"/>
    </row>
    <row r="7988" spans="1:3" ht="12.75" customHeight="1">
      <c r="A7988" s="4"/>
      <c r="B7988" s="4"/>
      <c r="C7988" s="4"/>
    </row>
    <row r="7989" spans="1:3" ht="12.75" customHeight="1">
      <c r="A7989" s="4"/>
      <c r="B7989" s="4"/>
      <c r="C7989" s="4"/>
    </row>
    <row r="7990" spans="1:3" ht="12.75" customHeight="1">
      <c r="A7990" s="4"/>
      <c r="B7990" s="4"/>
      <c r="C7990" s="4"/>
    </row>
    <row r="7991" spans="1:3" ht="12.75" customHeight="1">
      <c r="A7991" s="4"/>
      <c r="B7991" s="4"/>
      <c r="C7991" s="4"/>
    </row>
    <row r="7992" spans="1:3" ht="12.75" customHeight="1">
      <c r="A7992" s="4"/>
      <c r="B7992" s="4"/>
      <c r="C7992" s="4"/>
    </row>
    <row r="7993" spans="1:3" ht="12.75" customHeight="1">
      <c r="A7993" s="4"/>
      <c r="B7993" s="4"/>
      <c r="C7993" s="4"/>
    </row>
    <row r="7994" spans="1:3" ht="12.75" customHeight="1">
      <c r="A7994" s="4"/>
      <c r="B7994" s="4"/>
      <c r="C7994" s="4"/>
    </row>
    <row r="7995" spans="1:3" ht="12.75" customHeight="1">
      <c r="A7995" s="4"/>
      <c r="B7995" s="4"/>
      <c r="C7995" s="4"/>
    </row>
    <row r="7996" spans="1:3" ht="12.75" customHeight="1">
      <c r="A7996" s="4"/>
      <c r="B7996" s="4"/>
      <c r="C7996" s="4"/>
    </row>
    <row r="7997" spans="1:3" ht="12.75" customHeight="1">
      <c r="A7997" s="4"/>
      <c r="B7997" s="4"/>
      <c r="C7997" s="4"/>
    </row>
    <row r="7998" spans="1:3" ht="12.75" customHeight="1">
      <c r="A7998" s="4"/>
      <c r="B7998" s="4"/>
      <c r="C7998" s="4"/>
    </row>
    <row r="7999" spans="1:3" ht="12.75" customHeight="1">
      <c r="A7999" s="4"/>
      <c r="B7999" s="4"/>
      <c r="C7999" s="4"/>
    </row>
    <row r="8000" spans="1:3" ht="12.75" customHeight="1">
      <c r="A8000" s="4"/>
      <c r="B8000" s="4"/>
      <c r="C8000" s="4"/>
    </row>
    <row r="8001" spans="1:3" ht="12.75" customHeight="1">
      <c r="A8001" s="4"/>
      <c r="B8001" s="4"/>
      <c r="C8001" s="4"/>
    </row>
    <row r="8002" spans="1:3" ht="12.75" customHeight="1">
      <c r="A8002" s="4"/>
      <c r="B8002" s="4"/>
      <c r="C8002" s="4"/>
    </row>
    <row r="8003" spans="1:3" ht="12.75" customHeight="1">
      <c r="A8003" s="4"/>
      <c r="B8003" s="4"/>
      <c r="C8003" s="4"/>
    </row>
    <row r="8004" spans="1:3" ht="12.75" customHeight="1">
      <c r="A8004" s="4"/>
      <c r="B8004" s="4"/>
      <c r="C8004" s="4"/>
    </row>
    <row r="8005" spans="1:3" ht="12.75" customHeight="1">
      <c r="A8005" s="4"/>
      <c r="B8005" s="4"/>
      <c r="C8005" s="4"/>
    </row>
    <row r="8006" spans="1:3" ht="12.75" customHeight="1">
      <c r="A8006" s="4"/>
      <c r="B8006" s="4"/>
      <c r="C8006" s="4"/>
    </row>
    <row r="8007" spans="1:3" ht="12.75" customHeight="1">
      <c r="A8007" s="4"/>
      <c r="B8007" s="4"/>
      <c r="C8007" s="4"/>
    </row>
    <row r="8008" spans="1:3" ht="12.75" customHeight="1">
      <c r="A8008" s="4"/>
      <c r="B8008" s="4"/>
      <c r="C8008" s="4"/>
    </row>
    <row r="8009" spans="1:3" ht="12.75" customHeight="1">
      <c r="A8009" s="4"/>
      <c r="B8009" s="4"/>
      <c r="C8009" s="4"/>
    </row>
    <row r="8010" spans="1:3" ht="12.75" customHeight="1">
      <c r="A8010" s="4"/>
      <c r="B8010" s="4"/>
      <c r="C8010" s="4"/>
    </row>
    <row r="8011" spans="1:3" ht="12.75" customHeight="1">
      <c r="A8011" s="4"/>
      <c r="B8011" s="4"/>
      <c r="C8011" s="4"/>
    </row>
    <row r="8012" spans="1:3" ht="12.75" customHeight="1">
      <c r="A8012" s="4"/>
      <c r="B8012" s="4"/>
      <c r="C8012" s="4"/>
    </row>
    <row r="8013" spans="1:3" ht="12.75" customHeight="1">
      <c r="A8013" s="4"/>
      <c r="B8013" s="4"/>
      <c r="C8013" s="4"/>
    </row>
    <row r="8014" spans="1:3" ht="12.75" customHeight="1">
      <c r="A8014" s="4"/>
      <c r="B8014" s="4"/>
      <c r="C8014" s="4"/>
    </row>
    <row r="8015" spans="1:3" ht="12.75" customHeight="1">
      <c r="A8015" s="4"/>
      <c r="B8015" s="4"/>
      <c r="C8015" s="4"/>
    </row>
    <row r="8016" spans="1:3" ht="12.75" customHeight="1">
      <c r="A8016" s="4"/>
      <c r="B8016" s="4"/>
      <c r="C8016" s="4"/>
    </row>
    <row r="8017" spans="1:3" ht="12.75" customHeight="1">
      <c r="A8017" s="4"/>
      <c r="B8017" s="4"/>
      <c r="C8017" s="4"/>
    </row>
    <row r="8018" spans="1:3" ht="12.75" customHeight="1">
      <c r="A8018" s="4"/>
      <c r="B8018" s="4"/>
      <c r="C8018" s="4"/>
    </row>
    <row r="8019" spans="1:3" ht="12.75" customHeight="1">
      <c r="A8019" s="4"/>
      <c r="B8019" s="4"/>
      <c r="C8019" s="4"/>
    </row>
    <row r="8020" spans="1:3" ht="12.75" customHeight="1">
      <c r="A8020" s="4"/>
      <c r="B8020" s="4"/>
      <c r="C8020" s="4"/>
    </row>
    <row r="8021" spans="1:3" ht="12.75" customHeight="1">
      <c r="A8021" s="4"/>
      <c r="B8021" s="4"/>
      <c r="C8021" s="4"/>
    </row>
    <row r="8022" spans="1:3" ht="12.75" customHeight="1">
      <c r="A8022" s="4"/>
      <c r="B8022" s="4"/>
      <c r="C8022" s="4"/>
    </row>
    <row r="8023" spans="1:3" ht="12.75" customHeight="1">
      <c r="A8023" s="4"/>
      <c r="B8023" s="4"/>
      <c r="C8023" s="4"/>
    </row>
    <row r="8024" spans="1:3" ht="12.75" customHeight="1">
      <c r="A8024" s="4"/>
      <c r="B8024" s="4"/>
      <c r="C8024" s="4"/>
    </row>
    <row r="8025" spans="1:3" ht="12.75" customHeight="1">
      <c r="A8025" s="4"/>
      <c r="B8025" s="4"/>
      <c r="C8025" s="4"/>
    </row>
    <row r="8026" spans="1:3" ht="12.75" customHeight="1">
      <c r="A8026" s="4"/>
      <c r="B8026" s="4"/>
      <c r="C8026" s="4"/>
    </row>
    <row r="8027" spans="1:3" ht="12.75" customHeight="1">
      <c r="A8027" s="4"/>
      <c r="B8027" s="4"/>
      <c r="C8027" s="4"/>
    </row>
    <row r="8028" spans="1:3" ht="12.75" customHeight="1">
      <c r="A8028" s="4"/>
      <c r="B8028" s="4"/>
      <c r="C8028" s="4"/>
    </row>
    <row r="8029" spans="1:3" ht="12.75" customHeight="1">
      <c r="A8029" s="4"/>
      <c r="B8029" s="4"/>
      <c r="C8029" s="4"/>
    </row>
    <row r="8030" spans="1:3" ht="12.75" customHeight="1">
      <c r="A8030" s="4"/>
      <c r="B8030" s="4"/>
      <c r="C8030" s="4"/>
    </row>
    <row r="8031" spans="1:3" ht="12.75" customHeight="1">
      <c r="A8031" s="4"/>
      <c r="B8031" s="4"/>
      <c r="C8031" s="4"/>
    </row>
    <row r="8032" spans="1:3" ht="12.75" customHeight="1">
      <c r="A8032" s="4"/>
      <c r="B8032" s="4"/>
      <c r="C8032" s="4"/>
    </row>
    <row r="8033" spans="1:3" ht="12.75" customHeight="1">
      <c r="A8033" s="4"/>
      <c r="B8033" s="4"/>
      <c r="C8033" s="4"/>
    </row>
    <row r="8034" spans="1:3" ht="12.75" customHeight="1">
      <c r="A8034" s="4"/>
      <c r="B8034" s="4"/>
      <c r="C8034" s="4"/>
    </row>
    <row r="8035" spans="1:3" ht="12.75" customHeight="1">
      <c r="A8035" s="4"/>
      <c r="B8035" s="4"/>
      <c r="C8035" s="4"/>
    </row>
    <row r="8036" spans="1:3" ht="12.75" customHeight="1">
      <c r="A8036" s="4"/>
      <c r="B8036" s="4"/>
      <c r="C8036" s="4"/>
    </row>
    <row r="8037" spans="1:3" ht="12.75" customHeight="1">
      <c r="A8037" s="4"/>
      <c r="B8037" s="4"/>
      <c r="C8037" s="4"/>
    </row>
    <row r="8038" spans="1:3" ht="12.75" customHeight="1">
      <c r="A8038" s="4"/>
      <c r="B8038" s="4"/>
      <c r="C8038" s="4"/>
    </row>
    <row r="8039" spans="1:3" ht="12.75" customHeight="1">
      <c r="A8039" s="4"/>
      <c r="B8039" s="4"/>
      <c r="C8039" s="4"/>
    </row>
    <row r="8040" spans="1:3" ht="12.75" customHeight="1">
      <c r="A8040" s="4"/>
      <c r="B8040" s="4"/>
      <c r="C8040" s="4"/>
    </row>
    <row r="8041" spans="1:3" ht="12.75" customHeight="1">
      <c r="A8041" s="4"/>
      <c r="B8041" s="4"/>
      <c r="C8041" s="4"/>
    </row>
    <row r="8042" spans="1:3" ht="12.75" customHeight="1">
      <c r="A8042" s="4"/>
      <c r="B8042" s="4"/>
      <c r="C8042" s="4"/>
    </row>
    <row r="8043" spans="1:3" ht="12.75" customHeight="1">
      <c r="A8043" s="4"/>
      <c r="B8043" s="4"/>
      <c r="C8043" s="4"/>
    </row>
    <row r="8044" spans="1:3" ht="12.75" customHeight="1">
      <c r="A8044" s="4"/>
      <c r="B8044" s="4"/>
      <c r="C8044" s="4"/>
    </row>
    <row r="8045" spans="1:3" ht="12.75" customHeight="1">
      <c r="A8045" s="4"/>
      <c r="B8045" s="4"/>
      <c r="C8045" s="4"/>
    </row>
    <row r="8046" spans="1:3" ht="12.75" customHeight="1">
      <c r="A8046" s="4"/>
      <c r="B8046" s="4"/>
      <c r="C8046" s="4"/>
    </row>
    <row r="8047" spans="1:3" ht="12.75" customHeight="1">
      <c r="A8047" s="4"/>
      <c r="B8047" s="4"/>
      <c r="C8047" s="4"/>
    </row>
    <row r="8048" spans="1:3" ht="12.75" customHeight="1">
      <c r="A8048" s="4"/>
      <c r="B8048" s="4"/>
      <c r="C8048" s="4"/>
    </row>
    <row r="8049" spans="1:3" ht="12.75" customHeight="1">
      <c r="A8049" s="4"/>
      <c r="B8049" s="4"/>
      <c r="C8049" s="4"/>
    </row>
    <row r="8050" spans="1:3" ht="12.75" customHeight="1">
      <c r="A8050" s="4"/>
      <c r="B8050" s="4"/>
      <c r="C8050" s="4"/>
    </row>
    <row r="8051" spans="1:3" ht="12.75" customHeight="1">
      <c r="A8051" s="4"/>
      <c r="B8051" s="4"/>
      <c r="C8051" s="4"/>
    </row>
    <row r="8052" spans="1:3" ht="12.75" customHeight="1">
      <c r="A8052" s="4"/>
      <c r="B8052" s="4"/>
      <c r="C8052" s="4"/>
    </row>
    <row r="8053" spans="1:3" ht="12.75" customHeight="1">
      <c r="A8053" s="4"/>
      <c r="B8053" s="4"/>
      <c r="C8053" s="4"/>
    </row>
    <row r="8054" spans="1:3" ht="12.75" customHeight="1">
      <c r="A8054" s="4"/>
      <c r="B8054" s="4"/>
      <c r="C8054" s="4"/>
    </row>
    <row r="8055" spans="1:3" ht="12.75" customHeight="1">
      <c r="A8055" s="4"/>
      <c r="B8055" s="4"/>
      <c r="C8055" s="4"/>
    </row>
    <row r="8056" spans="1:3" ht="12.75" customHeight="1">
      <c r="A8056" s="4"/>
      <c r="B8056" s="4"/>
      <c r="C8056" s="4"/>
    </row>
    <row r="8057" spans="1:3" ht="12.75" customHeight="1">
      <c r="A8057" s="4"/>
      <c r="B8057" s="4"/>
      <c r="C8057" s="4"/>
    </row>
    <row r="8058" spans="1:3" ht="12.75" customHeight="1">
      <c r="A8058" s="4"/>
      <c r="B8058" s="4"/>
      <c r="C8058" s="4"/>
    </row>
    <row r="8059" spans="1:3" ht="12.75" customHeight="1">
      <c r="A8059" s="4"/>
      <c r="B8059" s="4"/>
      <c r="C8059" s="4"/>
    </row>
    <row r="8060" spans="1:3" ht="12.75" customHeight="1">
      <c r="A8060" s="4"/>
      <c r="B8060" s="4"/>
      <c r="C8060" s="4"/>
    </row>
    <row r="8061" spans="1:3" ht="12.75" customHeight="1">
      <c r="A8061" s="4"/>
      <c r="B8061" s="4"/>
      <c r="C8061" s="4"/>
    </row>
    <row r="8062" spans="1:3" ht="12.75" customHeight="1">
      <c r="A8062" s="4"/>
      <c r="B8062" s="4"/>
      <c r="C8062" s="4"/>
    </row>
    <row r="8063" spans="1:3" ht="12.75" customHeight="1">
      <c r="A8063" s="4"/>
      <c r="B8063" s="4"/>
      <c r="C8063" s="4"/>
    </row>
    <row r="8064" spans="1:3" ht="12.75" customHeight="1">
      <c r="A8064" s="4"/>
      <c r="B8064" s="4"/>
      <c r="C8064" s="4"/>
    </row>
    <row r="8065" spans="1:3" ht="12.75" customHeight="1">
      <c r="A8065" s="4"/>
      <c r="B8065" s="4"/>
      <c r="C8065" s="4"/>
    </row>
    <row r="8066" spans="1:3" ht="12.75" customHeight="1">
      <c r="A8066" s="4"/>
      <c r="B8066" s="4"/>
      <c r="C8066" s="4"/>
    </row>
    <row r="8067" spans="1:3" ht="12.75" customHeight="1">
      <c r="A8067" s="4"/>
      <c r="B8067" s="4"/>
      <c r="C8067" s="4"/>
    </row>
    <row r="8068" spans="1:3" ht="12.75" customHeight="1">
      <c r="A8068" s="4"/>
      <c r="B8068" s="4"/>
      <c r="C8068" s="4"/>
    </row>
    <row r="8069" spans="1:3" ht="12.75" customHeight="1">
      <c r="A8069" s="4"/>
      <c r="B8069" s="4"/>
      <c r="C8069" s="4"/>
    </row>
    <row r="8070" spans="1:3" ht="12.75" customHeight="1">
      <c r="A8070" s="4"/>
      <c r="B8070" s="4"/>
      <c r="C8070" s="4"/>
    </row>
    <row r="8071" spans="1:3" ht="12.75" customHeight="1">
      <c r="A8071" s="4"/>
      <c r="B8071" s="4"/>
      <c r="C8071" s="4"/>
    </row>
    <row r="8072" spans="1:3" ht="12.75" customHeight="1">
      <c r="A8072" s="4"/>
      <c r="B8072" s="4"/>
      <c r="C8072" s="4"/>
    </row>
    <row r="8073" spans="1:3" ht="12.75" customHeight="1">
      <c r="A8073" s="4"/>
      <c r="B8073" s="4"/>
      <c r="C8073" s="4"/>
    </row>
    <row r="8074" spans="1:3" ht="12.75" customHeight="1">
      <c r="A8074" s="4"/>
      <c r="B8074" s="4"/>
      <c r="C8074" s="4"/>
    </row>
    <row r="8075" spans="1:3" ht="12.75" customHeight="1">
      <c r="A8075" s="4"/>
      <c r="B8075" s="4"/>
      <c r="C8075" s="4"/>
    </row>
    <row r="8076" spans="1:3" ht="12.75" customHeight="1">
      <c r="A8076" s="4"/>
      <c r="B8076" s="4"/>
      <c r="C8076" s="4"/>
    </row>
    <row r="8077" spans="1:3" ht="12.75" customHeight="1">
      <c r="A8077" s="4"/>
      <c r="B8077" s="4"/>
      <c r="C8077" s="4"/>
    </row>
    <row r="8078" spans="1:3" ht="12.75" customHeight="1">
      <c r="A8078" s="4"/>
      <c r="B8078" s="4"/>
      <c r="C8078" s="4"/>
    </row>
    <row r="8079" spans="1:3" ht="12.75" customHeight="1">
      <c r="A8079" s="4"/>
      <c r="B8079" s="4"/>
      <c r="C8079" s="4"/>
    </row>
    <row r="8080" spans="1:3" ht="12.75" customHeight="1">
      <c r="A8080" s="4"/>
      <c r="B8080" s="4"/>
      <c r="C8080" s="4"/>
    </row>
    <row r="8081" spans="1:3" ht="12.75" customHeight="1">
      <c r="A8081" s="4"/>
      <c r="B8081" s="4"/>
      <c r="C8081" s="4"/>
    </row>
    <row r="8082" spans="1:3" ht="12.75" customHeight="1">
      <c r="A8082" s="4"/>
      <c r="B8082" s="4"/>
      <c r="C8082" s="4"/>
    </row>
    <row r="8083" spans="1:3" ht="12.75" customHeight="1">
      <c r="A8083" s="4"/>
      <c r="B8083" s="4"/>
      <c r="C8083" s="4"/>
    </row>
    <row r="8084" spans="1:3" ht="12.75" customHeight="1">
      <c r="A8084" s="4"/>
      <c r="B8084" s="4"/>
      <c r="C8084" s="4"/>
    </row>
    <row r="8085" spans="1:3" ht="12.75" customHeight="1">
      <c r="A8085" s="4"/>
      <c r="B8085" s="4"/>
      <c r="C8085" s="4"/>
    </row>
    <row r="8086" spans="1:3" ht="12.75" customHeight="1">
      <c r="A8086" s="4"/>
      <c r="B8086" s="4"/>
      <c r="C8086" s="4"/>
    </row>
    <row r="8087" spans="1:3" ht="12.75" customHeight="1">
      <c r="A8087" s="4"/>
      <c r="B8087" s="4"/>
      <c r="C8087" s="4"/>
    </row>
    <row r="8088" spans="1:3" ht="12.75" customHeight="1">
      <c r="A8088" s="4"/>
      <c r="B8088" s="4"/>
      <c r="C8088" s="4"/>
    </row>
    <row r="8089" spans="1:3" ht="12.75" customHeight="1">
      <c r="A8089" s="4"/>
      <c r="B8089" s="4"/>
      <c r="C8089" s="4"/>
    </row>
    <row r="8090" spans="1:3" ht="12.75" customHeight="1">
      <c r="A8090" s="4"/>
      <c r="B8090" s="4"/>
      <c r="C8090" s="4"/>
    </row>
    <row r="8091" spans="1:3" ht="12.75" customHeight="1">
      <c r="A8091" s="4"/>
      <c r="B8091" s="4"/>
      <c r="C8091" s="4"/>
    </row>
    <row r="8092" spans="1:3" ht="12.75" customHeight="1">
      <c r="A8092" s="4"/>
      <c r="B8092" s="4"/>
      <c r="C8092" s="4"/>
    </row>
    <row r="8093" spans="1:3" ht="12.75" customHeight="1">
      <c r="A8093" s="4"/>
      <c r="B8093" s="4"/>
      <c r="C8093" s="4"/>
    </row>
    <row r="8094" spans="1:3" ht="12.75" customHeight="1">
      <c r="A8094" s="4"/>
      <c r="B8094" s="4"/>
      <c r="C8094" s="4"/>
    </row>
    <row r="8095" spans="1:3" ht="12.75" customHeight="1">
      <c r="A8095" s="4"/>
      <c r="B8095" s="4"/>
      <c r="C8095" s="4"/>
    </row>
    <row r="8096" spans="1:3" ht="12.75" customHeight="1">
      <c r="A8096" s="4"/>
      <c r="B8096" s="4"/>
      <c r="C8096" s="4"/>
    </row>
    <row r="8097" spans="1:3" ht="12.75" customHeight="1">
      <c r="A8097" s="4"/>
      <c r="B8097" s="4"/>
      <c r="C8097" s="4"/>
    </row>
    <row r="8098" spans="1:3" ht="12.75" customHeight="1">
      <c r="A8098" s="4"/>
      <c r="B8098" s="4"/>
      <c r="C8098" s="4"/>
    </row>
    <row r="8099" spans="1:3" ht="12.75" customHeight="1">
      <c r="A8099" s="4"/>
      <c r="B8099" s="4"/>
      <c r="C8099" s="4"/>
    </row>
    <row r="8100" spans="1:3" ht="12.75" customHeight="1">
      <c r="A8100" s="4"/>
      <c r="B8100" s="4"/>
      <c r="C8100" s="4"/>
    </row>
    <row r="8101" spans="1:3" ht="12.75" customHeight="1">
      <c r="A8101" s="4"/>
      <c r="B8101" s="4"/>
      <c r="C8101" s="4"/>
    </row>
    <row r="8102" spans="1:3" ht="12.75" customHeight="1">
      <c r="A8102" s="4"/>
      <c r="B8102" s="4"/>
      <c r="C8102" s="4"/>
    </row>
    <row r="8103" spans="1:3" ht="12.75" customHeight="1">
      <c r="A8103" s="4"/>
      <c r="B8103" s="4"/>
      <c r="C8103" s="4"/>
    </row>
    <row r="8104" spans="1:3" ht="12.75" customHeight="1">
      <c r="A8104" s="4"/>
      <c r="B8104" s="4"/>
      <c r="C8104" s="4"/>
    </row>
    <row r="8105" spans="1:3" ht="12.75" customHeight="1">
      <c r="A8105" s="4"/>
      <c r="B8105" s="4"/>
      <c r="C8105" s="4"/>
    </row>
    <row r="8106" spans="1:3" ht="12.75" customHeight="1">
      <c r="A8106" s="4"/>
      <c r="B8106" s="4"/>
      <c r="C8106" s="4"/>
    </row>
    <row r="8107" spans="1:3" ht="12.75" customHeight="1">
      <c r="A8107" s="4"/>
      <c r="B8107" s="4"/>
      <c r="C8107" s="4"/>
    </row>
    <row r="8108" spans="1:3" ht="12.75" customHeight="1">
      <c r="A8108" s="4"/>
      <c r="B8108" s="4"/>
      <c r="C8108" s="4"/>
    </row>
    <row r="8109" spans="1:3" ht="12.75" customHeight="1">
      <c r="A8109" s="4"/>
      <c r="B8109" s="4"/>
      <c r="C8109" s="4"/>
    </row>
    <row r="8110" spans="1:3" ht="12.75" customHeight="1">
      <c r="A8110" s="4"/>
      <c r="B8110" s="4"/>
      <c r="C8110" s="4"/>
    </row>
    <row r="8111" spans="1:3" ht="12.75" customHeight="1">
      <c r="A8111" s="4"/>
      <c r="B8111" s="4"/>
      <c r="C8111" s="4"/>
    </row>
    <row r="8112" spans="1:3" ht="12.75" customHeight="1">
      <c r="A8112" s="4"/>
      <c r="B8112" s="4"/>
      <c r="C8112" s="4"/>
    </row>
    <row r="8113" spans="1:3" ht="12.75" customHeight="1">
      <c r="A8113" s="4"/>
      <c r="B8113" s="4"/>
      <c r="C8113" s="4"/>
    </row>
    <row r="8114" spans="1:3" ht="12.75" customHeight="1">
      <c r="A8114" s="4"/>
      <c r="B8114" s="4"/>
      <c r="C8114" s="4"/>
    </row>
    <row r="8115" spans="1:3" ht="12.75" customHeight="1">
      <c r="A8115" s="4"/>
      <c r="B8115" s="4"/>
      <c r="C8115" s="4"/>
    </row>
    <row r="8116" spans="1:3" ht="12.75" customHeight="1">
      <c r="A8116" s="4"/>
      <c r="B8116" s="4"/>
      <c r="C8116" s="4"/>
    </row>
    <row r="8117" spans="1:3" ht="12.75" customHeight="1">
      <c r="A8117" s="4"/>
      <c r="B8117" s="4"/>
      <c r="C8117" s="4"/>
    </row>
    <row r="8118" spans="1:3" ht="12.75" customHeight="1">
      <c r="A8118" s="4"/>
      <c r="B8118" s="4"/>
      <c r="C8118" s="4"/>
    </row>
    <row r="8119" spans="1:3" ht="12.75" customHeight="1">
      <c r="A8119" s="4"/>
      <c r="B8119" s="4"/>
      <c r="C8119" s="4"/>
    </row>
    <row r="8120" spans="1:3" ht="12.75" customHeight="1">
      <c r="A8120" s="4"/>
      <c r="B8120" s="4"/>
      <c r="C8120" s="4"/>
    </row>
    <row r="8121" spans="1:3" ht="12.75" customHeight="1">
      <c r="A8121" s="4"/>
      <c r="B8121" s="4"/>
      <c r="C8121" s="4"/>
    </row>
    <row r="8122" spans="1:3" ht="12.75" customHeight="1">
      <c r="A8122" s="4"/>
      <c r="B8122" s="4"/>
      <c r="C8122" s="4"/>
    </row>
    <row r="8123" spans="1:3" ht="12.75" customHeight="1">
      <c r="A8123" s="4"/>
      <c r="B8123" s="4"/>
      <c r="C8123" s="4"/>
    </row>
    <row r="8124" spans="1:3" ht="12.75" customHeight="1">
      <c r="A8124" s="4"/>
      <c r="B8124" s="4"/>
      <c r="C8124" s="4"/>
    </row>
    <row r="8125" spans="1:3" ht="12.75" customHeight="1">
      <c r="A8125" s="4"/>
      <c r="B8125" s="4"/>
      <c r="C8125" s="4"/>
    </row>
    <row r="8126" spans="1:3" ht="12.75" customHeight="1">
      <c r="A8126" s="4"/>
      <c r="B8126" s="4"/>
      <c r="C8126" s="4"/>
    </row>
    <row r="8127" spans="1:3" ht="12.75" customHeight="1">
      <c r="A8127" s="4"/>
      <c r="B8127" s="4"/>
      <c r="C8127" s="4"/>
    </row>
    <row r="8128" spans="1:3" ht="12.75" customHeight="1">
      <c r="A8128" s="4"/>
      <c r="B8128" s="4"/>
      <c r="C8128" s="4"/>
    </row>
    <row r="8129" spans="1:3" ht="12.75" customHeight="1">
      <c r="A8129" s="4"/>
      <c r="B8129" s="4"/>
      <c r="C8129" s="4"/>
    </row>
    <row r="8130" spans="1:3" ht="12.75" customHeight="1">
      <c r="A8130" s="4"/>
      <c r="B8130" s="4"/>
      <c r="C8130" s="4"/>
    </row>
    <row r="8131" spans="1:3" ht="12.75" customHeight="1">
      <c r="A8131" s="4"/>
      <c r="B8131" s="4"/>
      <c r="C8131" s="4"/>
    </row>
    <row r="8132" spans="1:3" ht="12.75" customHeight="1">
      <c r="A8132" s="4"/>
      <c r="B8132" s="4"/>
      <c r="C8132" s="4"/>
    </row>
    <row r="8133" spans="1:3" ht="12.75" customHeight="1">
      <c r="A8133" s="4"/>
      <c r="B8133" s="4"/>
      <c r="C8133" s="4"/>
    </row>
    <row r="8134" spans="1:3" ht="12.75" customHeight="1">
      <c r="A8134" s="4"/>
      <c r="B8134" s="4"/>
      <c r="C8134" s="4"/>
    </row>
    <row r="8135" spans="1:3" ht="12.75" customHeight="1">
      <c r="A8135" s="4"/>
      <c r="B8135" s="4"/>
      <c r="C8135" s="4"/>
    </row>
    <row r="8136" spans="1:3" ht="12.75" customHeight="1">
      <c r="A8136" s="4"/>
      <c r="B8136" s="4"/>
      <c r="C8136" s="4"/>
    </row>
    <row r="8137" spans="1:3" ht="12.75" customHeight="1">
      <c r="A8137" s="4"/>
      <c r="B8137" s="4"/>
      <c r="C8137" s="4"/>
    </row>
    <row r="8138" spans="1:3" ht="12.75" customHeight="1">
      <c r="A8138" s="4"/>
      <c r="B8138" s="4"/>
      <c r="C8138" s="4"/>
    </row>
    <row r="8139" spans="1:3" ht="12.75" customHeight="1">
      <c r="A8139" s="4"/>
      <c r="B8139" s="4"/>
      <c r="C8139" s="4"/>
    </row>
    <row r="8140" spans="1:3" ht="12.75" customHeight="1">
      <c r="A8140" s="4"/>
      <c r="B8140" s="4"/>
      <c r="C8140" s="4"/>
    </row>
    <row r="8141" spans="1:3" ht="12.75" customHeight="1">
      <c r="A8141" s="4"/>
      <c r="B8141" s="4"/>
      <c r="C8141" s="4"/>
    </row>
    <row r="8142" spans="1:3" ht="12.75" customHeight="1">
      <c r="A8142" s="4"/>
      <c r="B8142" s="4"/>
      <c r="C8142" s="4"/>
    </row>
    <row r="8143" spans="1:3" ht="12.75" customHeight="1">
      <c r="A8143" s="4"/>
      <c r="B8143" s="4"/>
      <c r="C8143" s="4"/>
    </row>
    <row r="8144" spans="1:3" ht="12.75" customHeight="1">
      <c r="A8144" s="4"/>
      <c r="B8144" s="4"/>
      <c r="C8144" s="4"/>
    </row>
    <row r="8145" spans="1:3" ht="12.75" customHeight="1">
      <c r="A8145" s="4"/>
      <c r="B8145" s="4"/>
      <c r="C8145" s="4"/>
    </row>
    <row r="8146" spans="1:3" ht="12.75" customHeight="1">
      <c r="A8146" s="4"/>
      <c r="B8146" s="4"/>
      <c r="C8146" s="4"/>
    </row>
    <row r="8147" spans="1:3" ht="12.75" customHeight="1">
      <c r="A8147" s="4"/>
      <c r="B8147" s="4"/>
      <c r="C8147" s="4"/>
    </row>
    <row r="8148" spans="1:3" ht="12.75" customHeight="1">
      <c r="A8148" s="4"/>
      <c r="B8148" s="4"/>
      <c r="C8148" s="4"/>
    </row>
    <row r="8149" spans="1:3" ht="12.75" customHeight="1">
      <c r="A8149" s="4"/>
      <c r="B8149" s="4"/>
      <c r="C8149" s="4"/>
    </row>
    <row r="8150" spans="1:3" ht="12.75" customHeight="1">
      <c r="A8150" s="4"/>
      <c r="B8150" s="4"/>
      <c r="C8150" s="4"/>
    </row>
    <row r="8151" spans="1:3" ht="12.75" customHeight="1">
      <c r="A8151" s="4"/>
      <c r="B8151" s="4"/>
      <c r="C8151" s="4"/>
    </row>
    <row r="8152" spans="1:3" ht="12.75" customHeight="1">
      <c r="A8152" s="4"/>
      <c r="B8152" s="4"/>
      <c r="C8152" s="4"/>
    </row>
    <row r="8153" spans="1:3" ht="12.75" customHeight="1">
      <c r="A8153" s="4"/>
      <c r="B8153" s="4"/>
      <c r="C8153" s="4"/>
    </row>
    <row r="8154" spans="1:3" ht="12.75" customHeight="1">
      <c r="A8154" s="4"/>
      <c r="B8154" s="4"/>
      <c r="C8154" s="4"/>
    </row>
    <row r="8155" spans="1:3" ht="12.75" customHeight="1">
      <c r="A8155" s="4"/>
      <c r="B8155" s="4"/>
      <c r="C8155" s="4"/>
    </row>
    <row r="8156" spans="1:3" ht="12.75" customHeight="1">
      <c r="A8156" s="4"/>
      <c r="B8156" s="4"/>
      <c r="C8156" s="4"/>
    </row>
    <row r="8157" spans="1:3" ht="12.75" customHeight="1">
      <c r="A8157" s="4"/>
      <c r="B8157" s="4"/>
      <c r="C8157" s="4"/>
    </row>
    <row r="8158" spans="1:3" ht="12.75" customHeight="1">
      <c r="A8158" s="4"/>
      <c r="B8158" s="4"/>
      <c r="C8158" s="4"/>
    </row>
    <row r="8159" spans="1:3" ht="12.75" customHeight="1">
      <c r="A8159" s="4"/>
      <c r="B8159" s="4"/>
      <c r="C8159" s="4"/>
    </row>
    <row r="8160" spans="1:3" ht="12.75" customHeight="1">
      <c r="A8160" s="4"/>
      <c r="B8160" s="4"/>
      <c r="C8160" s="4"/>
    </row>
    <row r="8161" spans="1:3" ht="12.75" customHeight="1">
      <c r="A8161" s="4"/>
      <c r="B8161" s="4"/>
      <c r="C8161" s="4"/>
    </row>
    <row r="8162" spans="1:3" ht="12.75" customHeight="1">
      <c r="A8162" s="4"/>
      <c r="B8162" s="4"/>
      <c r="C8162" s="4"/>
    </row>
    <row r="8163" spans="1:3" ht="12.75" customHeight="1">
      <c r="A8163" s="4"/>
      <c r="B8163" s="4"/>
      <c r="C8163" s="4"/>
    </row>
    <row r="8164" spans="1:3" ht="12.75" customHeight="1">
      <c r="A8164" s="4"/>
      <c r="B8164" s="4"/>
      <c r="C8164" s="4"/>
    </row>
    <row r="8165" spans="1:3" ht="12.75" customHeight="1">
      <c r="A8165" s="4"/>
      <c r="B8165" s="4"/>
      <c r="C8165" s="4"/>
    </row>
    <row r="8166" spans="1:3" ht="12.75" customHeight="1">
      <c r="A8166" s="4"/>
      <c r="B8166" s="4"/>
      <c r="C8166" s="4"/>
    </row>
    <row r="8167" spans="1:3" ht="12.75" customHeight="1">
      <c r="A8167" s="4"/>
      <c r="B8167" s="4"/>
      <c r="C8167" s="4"/>
    </row>
    <row r="8168" spans="1:3" ht="12.75" customHeight="1">
      <c r="A8168" s="4"/>
      <c r="B8168" s="4"/>
      <c r="C8168" s="4"/>
    </row>
    <row r="8169" spans="1:3" ht="12.75" customHeight="1">
      <c r="A8169" s="4"/>
      <c r="B8169" s="4"/>
      <c r="C8169" s="4"/>
    </row>
    <row r="8170" spans="1:3" ht="12.75" customHeight="1">
      <c r="A8170" s="4"/>
      <c r="B8170" s="4"/>
      <c r="C8170" s="4"/>
    </row>
    <row r="8171" spans="1:3" ht="12.75" customHeight="1">
      <c r="A8171" s="4"/>
      <c r="B8171" s="4"/>
      <c r="C8171" s="4"/>
    </row>
    <row r="8172" spans="1:3" ht="12.75" customHeight="1">
      <c r="A8172" s="4"/>
      <c r="B8172" s="4"/>
      <c r="C8172" s="4"/>
    </row>
    <row r="8173" spans="1:3" ht="12.75" customHeight="1">
      <c r="A8173" s="4"/>
      <c r="B8173" s="4"/>
      <c r="C8173" s="4"/>
    </row>
    <row r="8174" spans="1:3" ht="12.75" customHeight="1">
      <c r="A8174" s="4"/>
      <c r="B8174" s="4"/>
      <c r="C8174" s="4"/>
    </row>
    <row r="8175" spans="1:3" ht="12.75" customHeight="1">
      <c r="A8175" s="4"/>
      <c r="B8175" s="4"/>
      <c r="C8175" s="4"/>
    </row>
    <row r="8176" spans="1:3" ht="12.75" customHeight="1">
      <c r="A8176" s="4"/>
      <c r="B8176" s="4"/>
      <c r="C8176" s="4"/>
    </row>
    <row r="8177" spans="1:3" ht="12.75" customHeight="1">
      <c r="A8177" s="4"/>
      <c r="B8177" s="4"/>
      <c r="C8177" s="4"/>
    </row>
    <row r="8178" spans="1:3" ht="12.75" customHeight="1">
      <c r="A8178" s="4"/>
      <c r="B8178" s="4"/>
      <c r="C8178" s="4"/>
    </row>
    <row r="8179" spans="1:3" ht="12.75" customHeight="1">
      <c r="A8179" s="4"/>
      <c r="B8179" s="4"/>
      <c r="C8179" s="4"/>
    </row>
    <row r="8180" spans="1:3" ht="12.75" customHeight="1">
      <c r="A8180" s="4"/>
      <c r="B8180" s="4"/>
      <c r="C8180" s="4"/>
    </row>
    <row r="8181" spans="1:3" ht="12.75" customHeight="1">
      <c r="A8181" s="4"/>
      <c r="B8181" s="4"/>
      <c r="C8181" s="4"/>
    </row>
    <row r="8182" spans="1:3" ht="12.75" customHeight="1">
      <c r="A8182" s="4"/>
      <c r="B8182" s="4"/>
      <c r="C8182" s="4"/>
    </row>
    <row r="8183" spans="1:3" ht="12.75" customHeight="1">
      <c r="A8183" s="4"/>
      <c r="B8183" s="4"/>
      <c r="C8183" s="4"/>
    </row>
    <row r="8184" spans="1:3" ht="12.75" customHeight="1">
      <c r="A8184" s="4"/>
      <c r="B8184" s="4"/>
      <c r="C8184" s="4"/>
    </row>
    <row r="8185" spans="1:3" ht="12.75" customHeight="1">
      <c r="A8185" s="4"/>
      <c r="B8185" s="4"/>
      <c r="C8185" s="4"/>
    </row>
    <row r="8186" spans="1:3" ht="12.75" customHeight="1">
      <c r="A8186" s="4"/>
      <c r="B8186" s="4"/>
      <c r="C8186" s="4"/>
    </row>
    <row r="8187" spans="1:3" ht="12.75" customHeight="1">
      <c r="A8187" s="4"/>
      <c r="B8187" s="4"/>
      <c r="C8187" s="4"/>
    </row>
    <row r="8188" spans="1:3" ht="12.75" customHeight="1">
      <c r="A8188" s="4"/>
      <c r="B8188" s="4"/>
      <c r="C8188" s="4"/>
    </row>
    <row r="8189" spans="1:3" ht="12.75" customHeight="1">
      <c r="A8189" s="4"/>
      <c r="B8189" s="4"/>
      <c r="C8189" s="4"/>
    </row>
    <row r="8190" spans="1:3" ht="12.75" customHeight="1">
      <c r="A8190" s="4"/>
      <c r="B8190" s="4"/>
      <c r="C8190" s="4"/>
    </row>
    <row r="8191" spans="1:3" ht="12.75" customHeight="1">
      <c r="A8191" s="4"/>
      <c r="B8191" s="4"/>
      <c r="C8191" s="4"/>
    </row>
    <row r="8192" spans="1:3" ht="12.75" customHeight="1">
      <c r="A8192" s="4"/>
      <c r="B8192" s="4"/>
      <c r="C8192" s="4"/>
    </row>
    <row r="8193" spans="1:3" ht="12.75" customHeight="1">
      <c r="A8193" s="4"/>
      <c r="B8193" s="4"/>
      <c r="C8193" s="4"/>
    </row>
    <row r="8194" spans="1:3" ht="12.75" customHeight="1">
      <c r="A8194" s="4"/>
      <c r="B8194" s="4"/>
      <c r="C8194" s="4"/>
    </row>
    <row r="8195" spans="1:3" ht="12.75" customHeight="1">
      <c r="A8195" s="4"/>
      <c r="B8195" s="4"/>
      <c r="C8195" s="4"/>
    </row>
    <row r="8196" spans="1:3" ht="12.75" customHeight="1">
      <c r="A8196" s="4"/>
      <c r="B8196" s="4"/>
      <c r="C8196" s="4"/>
    </row>
    <row r="8197" spans="1:3" ht="12.75" customHeight="1">
      <c r="A8197" s="4"/>
      <c r="B8197" s="4"/>
      <c r="C8197" s="4"/>
    </row>
    <row r="8198" spans="1:3" ht="12.75" customHeight="1">
      <c r="A8198" s="4"/>
      <c r="B8198" s="4"/>
      <c r="C8198" s="4"/>
    </row>
    <row r="8199" spans="1:3" ht="12.75" customHeight="1">
      <c r="A8199" s="4"/>
      <c r="B8199" s="4"/>
      <c r="C8199" s="4"/>
    </row>
    <row r="8200" spans="1:3" ht="12.75" customHeight="1">
      <c r="A8200" s="4"/>
      <c r="B8200" s="4"/>
      <c r="C8200" s="4"/>
    </row>
    <row r="8201" spans="1:3" ht="12.75" customHeight="1">
      <c r="A8201" s="4"/>
      <c r="B8201" s="4"/>
      <c r="C8201" s="4"/>
    </row>
    <row r="8202" spans="1:3" ht="12.75" customHeight="1">
      <c r="A8202" s="4"/>
      <c r="B8202" s="4"/>
      <c r="C8202" s="4"/>
    </row>
    <row r="8203" spans="1:3" ht="12.75" customHeight="1">
      <c r="A8203" s="4"/>
      <c r="B8203" s="4"/>
      <c r="C8203" s="4"/>
    </row>
    <row r="8204" spans="1:3" ht="12.75" customHeight="1">
      <c r="A8204" s="4"/>
      <c r="B8204" s="4"/>
      <c r="C8204" s="4"/>
    </row>
    <row r="8205" spans="1:3" ht="12.75" customHeight="1">
      <c r="A8205" s="4"/>
      <c r="B8205" s="4"/>
      <c r="C8205" s="4"/>
    </row>
    <row r="8206" spans="1:3" ht="12.75" customHeight="1">
      <c r="A8206" s="4"/>
      <c r="B8206" s="4"/>
      <c r="C8206" s="4"/>
    </row>
    <row r="8207" spans="1:3" ht="12.75" customHeight="1">
      <c r="A8207" s="4"/>
      <c r="B8207" s="4"/>
      <c r="C8207" s="4"/>
    </row>
    <row r="8208" spans="1:3" ht="12.75" customHeight="1">
      <c r="A8208" s="4"/>
      <c r="B8208" s="4"/>
      <c r="C8208" s="4"/>
    </row>
    <row r="8209" spans="1:3" ht="12.75" customHeight="1">
      <c r="A8209" s="4"/>
      <c r="B8209" s="4"/>
      <c r="C8209" s="4"/>
    </row>
    <row r="8210" spans="1:3" ht="12.75" customHeight="1">
      <c r="A8210" s="4"/>
      <c r="B8210" s="4"/>
      <c r="C8210" s="4"/>
    </row>
    <row r="8211" spans="1:3" ht="12.75" customHeight="1">
      <c r="A8211" s="4"/>
      <c r="B8211" s="4"/>
      <c r="C8211" s="4"/>
    </row>
    <row r="8212" spans="1:3" ht="12.75" customHeight="1">
      <c r="A8212" s="4"/>
      <c r="B8212" s="4"/>
      <c r="C8212" s="4"/>
    </row>
    <row r="8213" spans="1:3" ht="12.75" customHeight="1">
      <c r="A8213" s="4"/>
      <c r="B8213" s="4"/>
      <c r="C8213" s="4"/>
    </row>
    <row r="8214" spans="1:3" ht="12.75" customHeight="1">
      <c r="A8214" s="4"/>
      <c r="B8214" s="4"/>
      <c r="C8214" s="4"/>
    </row>
    <row r="8215" spans="1:3" ht="12.75" customHeight="1">
      <c r="A8215" s="4"/>
      <c r="B8215" s="4"/>
      <c r="C8215" s="4"/>
    </row>
    <row r="8216" spans="1:3" ht="12.75" customHeight="1">
      <c r="A8216" s="4"/>
      <c r="B8216" s="4"/>
      <c r="C8216" s="4"/>
    </row>
    <row r="8217" spans="1:3" ht="12.75" customHeight="1">
      <c r="A8217" s="4"/>
      <c r="B8217" s="4"/>
      <c r="C8217" s="4"/>
    </row>
    <row r="8218" spans="1:3" ht="12.75" customHeight="1">
      <c r="A8218" s="4"/>
      <c r="B8218" s="4"/>
      <c r="C8218" s="4"/>
    </row>
    <row r="8219" spans="1:3" ht="12.75" customHeight="1">
      <c r="A8219" s="4"/>
      <c r="B8219" s="4"/>
      <c r="C8219" s="4"/>
    </row>
    <row r="8220" spans="1:3" ht="12.75" customHeight="1">
      <c r="A8220" s="4"/>
      <c r="B8220" s="4"/>
      <c r="C8220" s="4"/>
    </row>
    <row r="8221" spans="1:3" ht="12.75" customHeight="1">
      <c r="A8221" s="4"/>
      <c r="B8221" s="4"/>
      <c r="C8221" s="4"/>
    </row>
    <row r="8222" spans="1:3" ht="12.75" customHeight="1">
      <c r="A8222" s="4"/>
      <c r="B8222" s="4"/>
      <c r="C8222" s="4"/>
    </row>
    <row r="8223" spans="1:3" ht="12.75" customHeight="1">
      <c r="A8223" s="4"/>
      <c r="B8223" s="4"/>
      <c r="C8223" s="4"/>
    </row>
    <row r="8224" spans="1:3" ht="12.75" customHeight="1">
      <c r="A8224" s="4"/>
      <c r="B8224" s="4"/>
      <c r="C8224" s="4"/>
    </row>
    <row r="8225" spans="1:3" ht="12.75" customHeight="1">
      <c r="A8225" s="4"/>
      <c r="B8225" s="4"/>
      <c r="C8225" s="4"/>
    </row>
    <row r="8226" spans="1:3" ht="12.75" customHeight="1">
      <c r="A8226" s="4"/>
      <c r="B8226" s="4"/>
      <c r="C8226" s="4"/>
    </row>
    <row r="8227" spans="1:3" ht="12.75" customHeight="1">
      <c r="A8227" s="4"/>
      <c r="B8227" s="4"/>
      <c r="C8227" s="4"/>
    </row>
    <row r="8228" spans="1:3" ht="12.75" customHeight="1">
      <c r="A8228" s="4"/>
      <c r="B8228" s="4"/>
      <c r="C8228" s="4"/>
    </row>
    <row r="8229" spans="1:3" ht="12.75" customHeight="1">
      <c r="A8229" s="4"/>
      <c r="B8229" s="4"/>
      <c r="C8229" s="4"/>
    </row>
    <row r="8230" spans="1:3" ht="12.75" customHeight="1">
      <c r="A8230" s="4"/>
      <c r="B8230" s="4"/>
      <c r="C8230" s="4"/>
    </row>
    <row r="8231" spans="1:3" ht="12.75" customHeight="1">
      <c r="A8231" s="4"/>
      <c r="B8231" s="4"/>
      <c r="C8231" s="4"/>
    </row>
    <row r="8232" spans="1:3" ht="12.75" customHeight="1">
      <c r="A8232" s="4"/>
      <c r="B8232" s="4"/>
      <c r="C8232" s="4"/>
    </row>
    <row r="8233" spans="1:3" ht="12.75" customHeight="1">
      <c r="A8233" s="4"/>
      <c r="B8233" s="4"/>
      <c r="C8233" s="4"/>
    </row>
    <row r="8234" spans="1:3" ht="12.75" customHeight="1">
      <c r="A8234" s="4"/>
      <c r="B8234" s="4"/>
      <c r="C8234" s="4"/>
    </row>
    <row r="8235" spans="1:3" ht="12.75" customHeight="1">
      <c r="A8235" s="4"/>
      <c r="B8235" s="4"/>
      <c r="C8235" s="4"/>
    </row>
    <row r="8236" spans="1:3" ht="12.75" customHeight="1">
      <c r="A8236" s="4"/>
      <c r="B8236" s="4"/>
      <c r="C8236" s="4"/>
    </row>
    <row r="8237" spans="1:3" ht="12.75" customHeight="1">
      <c r="A8237" s="4"/>
      <c r="B8237" s="4"/>
      <c r="C8237" s="4"/>
    </row>
    <row r="8238" spans="1:3" ht="12.75" customHeight="1">
      <c r="A8238" s="4"/>
      <c r="B8238" s="4"/>
      <c r="C8238" s="4"/>
    </row>
    <row r="8239" spans="1:3" ht="12.75" customHeight="1">
      <c r="A8239" s="4"/>
      <c r="B8239" s="4"/>
      <c r="C8239" s="4"/>
    </row>
    <row r="8240" spans="1:3" ht="12.75" customHeight="1">
      <c r="A8240" s="4"/>
      <c r="B8240" s="4"/>
      <c r="C8240" s="4"/>
    </row>
    <row r="8241" spans="1:3" ht="12.75" customHeight="1">
      <c r="A8241" s="4"/>
      <c r="B8241" s="4"/>
      <c r="C8241" s="4"/>
    </row>
    <row r="8242" spans="1:3" ht="12.75" customHeight="1">
      <c r="A8242" s="4"/>
      <c r="B8242" s="4"/>
      <c r="C8242" s="4"/>
    </row>
    <row r="8243" spans="1:3" ht="12.75" customHeight="1">
      <c r="A8243" s="4"/>
      <c r="B8243" s="4"/>
      <c r="C8243" s="4"/>
    </row>
    <row r="8244" spans="1:3" ht="12.75" customHeight="1">
      <c r="A8244" s="4"/>
      <c r="B8244" s="4"/>
      <c r="C8244" s="4"/>
    </row>
    <row r="8245" spans="1:3" ht="12.75" customHeight="1">
      <c r="A8245" s="4"/>
      <c r="B8245" s="4"/>
      <c r="C8245" s="4"/>
    </row>
    <row r="8246" spans="1:3" ht="12.75" customHeight="1">
      <c r="A8246" s="4"/>
      <c r="B8246" s="4"/>
      <c r="C8246" s="4"/>
    </row>
    <row r="8247" spans="1:3" ht="12.75" customHeight="1">
      <c r="A8247" s="4"/>
      <c r="B8247" s="4"/>
      <c r="C8247" s="4"/>
    </row>
    <row r="8248" spans="1:3" ht="12.75" customHeight="1">
      <c r="A8248" s="4"/>
      <c r="B8248" s="4"/>
      <c r="C8248" s="4"/>
    </row>
    <row r="8249" spans="1:3" ht="12.75" customHeight="1">
      <c r="A8249" s="4"/>
      <c r="B8249" s="4"/>
      <c r="C8249" s="4"/>
    </row>
    <row r="8250" spans="1:3" ht="12.75" customHeight="1">
      <c r="A8250" s="4"/>
      <c r="B8250" s="4"/>
      <c r="C8250" s="4"/>
    </row>
    <row r="8251" spans="1:3" ht="12.75" customHeight="1">
      <c r="A8251" s="4"/>
      <c r="B8251" s="4"/>
      <c r="C8251" s="4"/>
    </row>
    <row r="8252" spans="1:3" ht="12.75" customHeight="1">
      <c r="A8252" s="4"/>
      <c r="B8252" s="4"/>
      <c r="C8252" s="4"/>
    </row>
    <row r="8253" spans="1:3" ht="12.75" customHeight="1">
      <c r="A8253" s="4"/>
      <c r="B8253" s="4"/>
      <c r="C8253" s="4"/>
    </row>
    <row r="8254" spans="1:3" ht="12.75" customHeight="1">
      <c r="A8254" s="4"/>
      <c r="B8254" s="4"/>
      <c r="C8254" s="4"/>
    </row>
    <row r="8255" spans="1:3" ht="12.75" customHeight="1">
      <c r="A8255" s="4"/>
      <c r="B8255" s="4"/>
      <c r="C8255" s="4"/>
    </row>
    <row r="8256" spans="1:3" ht="12.75" customHeight="1">
      <c r="A8256" s="4"/>
      <c r="B8256" s="4"/>
      <c r="C8256" s="4"/>
    </row>
    <row r="8257" spans="1:3" ht="12.75" customHeight="1">
      <c r="A8257" s="4"/>
      <c r="B8257" s="4"/>
      <c r="C8257" s="4"/>
    </row>
    <row r="8258" spans="1:3" ht="12.75" customHeight="1">
      <c r="A8258" s="4"/>
      <c r="B8258" s="4"/>
      <c r="C8258" s="4"/>
    </row>
    <row r="8259" spans="1:3" ht="12.75" customHeight="1">
      <c r="A8259" s="4"/>
      <c r="B8259" s="4"/>
      <c r="C8259" s="4"/>
    </row>
    <row r="8260" spans="1:3" ht="12.75" customHeight="1">
      <c r="A8260" s="4"/>
      <c r="B8260" s="4"/>
      <c r="C8260" s="4"/>
    </row>
    <row r="8261" spans="1:3" ht="12.75" customHeight="1">
      <c r="A8261" s="4"/>
      <c r="B8261" s="4"/>
      <c r="C8261" s="4"/>
    </row>
    <row r="8262" spans="1:3" ht="12.75" customHeight="1">
      <c r="A8262" s="4"/>
      <c r="B8262" s="4"/>
      <c r="C8262" s="4"/>
    </row>
    <row r="8263" spans="1:3" ht="12.75" customHeight="1">
      <c r="A8263" s="4"/>
      <c r="B8263" s="4"/>
      <c r="C8263" s="4"/>
    </row>
    <row r="8264" spans="1:3" ht="12.75" customHeight="1">
      <c r="A8264" s="4"/>
      <c r="B8264" s="4"/>
      <c r="C8264" s="4"/>
    </row>
    <row r="8265" spans="1:3" ht="12.75" customHeight="1">
      <c r="A8265" s="4"/>
      <c r="B8265" s="4"/>
      <c r="C8265" s="4"/>
    </row>
    <row r="8266" spans="1:3" ht="12.75" customHeight="1">
      <c r="A8266" s="4"/>
      <c r="B8266" s="4"/>
      <c r="C8266" s="4"/>
    </row>
    <row r="8267" spans="1:3" ht="12.75" customHeight="1">
      <c r="A8267" s="4"/>
      <c r="B8267" s="4"/>
      <c r="C8267" s="4"/>
    </row>
    <row r="8268" spans="1:3" ht="12.75" customHeight="1">
      <c r="A8268" s="4"/>
      <c r="B8268" s="4"/>
      <c r="C8268" s="4"/>
    </row>
    <row r="8269" spans="1:3" ht="12.75" customHeight="1">
      <c r="A8269" s="4"/>
      <c r="B8269" s="4"/>
      <c r="C8269" s="4"/>
    </row>
    <row r="8270" spans="1:3" ht="12.75" customHeight="1">
      <c r="A8270" s="4"/>
      <c r="B8270" s="4"/>
      <c r="C8270" s="4"/>
    </row>
    <row r="8271" spans="1:3" ht="12.75" customHeight="1">
      <c r="A8271" s="4"/>
      <c r="B8271" s="4"/>
      <c r="C8271" s="4"/>
    </row>
    <row r="8272" spans="1:3" ht="12.75" customHeight="1">
      <c r="A8272" s="4"/>
      <c r="B8272" s="4"/>
      <c r="C8272" s="4"/>
    </row>
    <row r="8273" spans="1:3" ht="12.75" customHeight="1">
      <c r="A8273" s="4"/>
      <c r="B8273" s="4"/>
      <c r="C8273" s="4"/>
    </row>
    <row r="8274" spans="1:3" ht="12.75" customHeight="1">
      <c r="A8274" s="4"/>
      <c r="B8274" s="4"/>
      <c r="C8274" s="4"/>
    </row>
    <row r="8275" spans="1:3" ht="12.75" customHeight="1">
      <c r="A8275" s="4"/>
      <c r="B8275" s="4"/>
      <c r="C8275" s="4"/>
    </row>
    <row r="8276" spans="1:3" ht="12.75" customHeight="1">
      <c r="A8276" s="4"/>
      <c r="B8276" s="4"/>
      <c r="C8276" s="4"/>
    </row>
    <row r="8277" spans="1:3" ht="12.75" customHeight="1">
      <c r="A8277" s="4"/>
      <c r="B8277" s="4"/>
      <c r="C8277" s="4"/>
    </row>
    <row r="8278" spans="1:3" ht="12.75" customHeight="1">
      <c r="A8278" s="4"/>
      <c r="B8278" s="4"/>
      <c r="C8278" s="4"/>
    </row>
    <row r="8279" spans="1:3" ht="12.75" customHeight="1">
      <c r="A8279" s="4"/>
      <c r="B8279" s="4"/>
      <c r="C8279" s="4"/>
    </row>
    <row r="8280" spans="1:3" ht="12.75" customHeight="1">
      <c r="A8280" s="4"/>
      <c r="B8280" s="4"/>
      <c r="C8280" s="4"/>
    </row>
    <row r="8281" spans="1:3" ht="12.75" customHeight="1">
      <c r="A8281" s="4"/>
      <c r="B8281" s="4"/>
      <c r="C8281" s="4"/>
    </row>
    <row r="8282" spans="1:3" ht="12.75" customHeight="1">
      <c r="A8282" s="4"/>
      <c r="B8282" s="4"/>
      <c r="C8282" s="4"/>
    </row>
    <row r="8283" spans="1:3" ht="12.75" customHeight="1">
      <c r="A8283" s="4"/>
      <c r="B8283" s="4"/>
      <c r="C8283" s="4"/>
    </row>
    <row r="8284" spans="1:3" ht="12.75" customHeight="1">
      <c r="A8284" s="4"/>
      <c r="B8284" s="4"/>
      <c r="C8284" s="4"/>
    </row>
    <row r="8285" spans="1:3" ht="12.75" customHeight="1">
      <c r="A8285" s="4"/>
      <c r="B8285" s="4"/>
      <c r="C8285" s="4"/>
    </row>
    <row r="8286" spans="1:3" ht="12.75" customHeight="1">
      <c r="A8286" s="4"/>
      <c r="B8286" s="4"/>
      <c r="C8286" s="4"/>
    </row>
    <row r="8287" spans="1:3" ht="12.75" customHeight="1">
      <c r="A8287" s="4"/>
      <c r="B8287" s="4"/>
      <c r="C8287" s="4"/>
    </row>
    <row r="8288" spans="1:3" ht="12.75" customHeight="1">
      <c r="A8288" s="4"/>
      <c r="B8288" s="4"/>
      <c r="C8288" s="4"/>
    </row>
    <row r="8289" spans="1:3" ht="12.75" customHeight="1">
      <c r="A8289" s="4"/>
      <c r="B8289" s="4"/>
      <c r="C8289" s="4"/>
    </row>
    <row r="8290" spans="1:3" ht="12.75" customHeight="1">
      <c r="A8290" s="4"/>
      <c r="B8290" s="4"/>
      <c r="C8290" s="4"/>
    </row>
    <row r="8291" spans="1:3" ht="12.75" customHeight="1">
      <c r="A8291" s="4"/>
      <c r="B8291" s="4"/>
      <c r="C8291" s="4"/>
    </row>
    <row r="8292" spans="1:3" ht="12.75" customHeight="1">
      <c r="A8292" s="4"/>
      <c r="B8292" s="4"/>
      <c r="C8292" s="4"/>
    </row>
    <row r="8293" spans="1:3" ht="12.75" customHeight="1">
      <c r="A8293" s="4"/>
      <c r="B8293" s="4"/>
      <c r="C8293" s="4"/>
    </row>
    <row r="8294" spans="1:3" ht="12.75" customHeight="1">
      <c r="A8294" s="4"/>
      <c r="B8294" s="4"/>
      <c r="C8294" s="4"/>
    </row>
    <row r="8295" spans="1:3" ht="12.75" customHeight="1">
      <c r="A8295" s="4"/>
      <c r="B8295" s="4"/>
      <c r="C8295" s="4"/>
    </row>
    <row r="8296" spans="1:3" ht="12.75" customHeight="1">
      <c r="A8296" s="4"/>
      <c r="B8296" s="4"/>
      <c r="C8296" s="4"/>
    </row>
    <row r="8297" spans="1:3" ht="12.75" customHeight="1">
      <c r="A8297" s="4"/>
      <c r="B8297" s="4"/>
      <c r="C8297" s="4"/>
    </row>
    <row r="8298" spans="1:3" ht="12.75" customHeight="1">
      <c r="A8298" s="4"/>
      <c r="B8298" s="4"/>
      <c r="C8298" s="4"/>
    </row>
    <row r="8299" spans="1:3" ht="12.75" customHeight="1">
      <c r="A8299" s="4"/>
      <c r="B8299" s="4"/>
      <c r="C8299" s="4"/>
    </row>
    <row r="8300" spans="1:3" ht="12.75" customHeight="1">
      <c r="A8300" s="4"/>
      <c r="B8300" s="4"/>
      <c r="C8300" s="4"/>
    </row>
    <row r="8301" spans="1:3" ht="12.75" customHeight="1">
      <c r="A8301" s="4"/>
      <c r="B8301" s="4"/>
      <c r="C8301" s="4"/>
    </row>
    <row r="8302" spans="1:3" ht="12.75" customHeight="1">
      <c r="A8302" s="4"/>
      <c r="B8302" s="4"/>
      <c r="C8302" s="4"/>
    </row>
    <row r="8303" spans="1:3" ht="12.75" customHeight="1">
      <c r="A8303" s="4"/>
      <c r="B8303" s="4"/>
      <c r="C8303" s="4"/>
    </row>
    <row r="8304" spans="1:3" ht="12.75" customHeight="1">
      <c r="A8304" s="4"/>
      <c r="B8304" s="4"/>
      <c r="C8304" s="4"/>
    </row>
    <row r="8305" spans="1:3" ht="12.75" customHeight="1">
      <c r="A8305" s="4"/>
      <c r="B8305" s="4"/>
      <c r="C8305" s="4"/>
    </row>
    <row r="8306" spans="1:3" ht="12.75" customHeight="1">
      <c r="A8306" s="4"/>
      <c r="B8306" s="4"/>
      <c r="C8306" s="4"/>
    </row>
    <row r="8307" spans="1:3" ht="12.75" customHeight="1">
      <c r="A8307" s="4"/>
      <c r="B8307" s="4"/>
      <c r="C8307" s="4"/>
    </row>
    <row r="8308" spans="1:3" ht="12.75" customHeight="1">
      <c r="A8308" s="4"/>
      <c r="B8308" s="4"/>
      <c r="C8308" s="4"/>
    </row>
    <row r="8309" spans="1:3" ht="12.75" customHeight="1">
      <c r="A8309" s="4"/>
      <c r="B8309" s="4"/>
      <c r="C8309" s="4"/>
    </row>
    <row r="8310" spans="1:3" ht="12.75" customHeight="1">
      <c r="A8310" s="4"/>
      <c r="B8310" s="4"/>
      <c r="C8310" s="4"/>
    </row>
    <row r="8311" spans="1:3" ht="12.75" customHeight="1">
      <c r="A8311" s="4"/>
      <c r="B8311" s="4"/>
      <c r="C8311" s="4"/>
    </row>
    <row r="8312" spans="1:3" ht="12.75" customHeight="1">
      <c r="A8312" s="4"/>
      <c r="B8312" s="4"/>
      <c r="C8312" s="4"/>
    </row>
    <row r="8313" spans="1:3" ht="12.75" customHeight="1">
      <c r="A8313" s="4"/>
      <c r="B8313" s="4"/>
      <c r="C8313" s="4"/>
    </row>
    <row r="8314" spans="1:3" ht="12.75" customHeight="1">
      <c r="A8314" s="4"/>
      <c r="B8314" s="4"/>
      <c r="C8314" s="4"/>
    </row>
    <row r="8315" spans="1:3" ht="12.75" customHeight="1">
      <c r="A8315" s="4"/>
      <c r="B8315" s="4"/>
      <c r="C8315" s="4"/>
    </row>
    <row r="8316" spans="1:3" ht="12.75" customHeight="1">
      <c r="A8316" s="4"/>
      <c r="B8316" s="4"/>
      <c r="C8316" s="4"/>
    </row>
    <row r="8317" spans="1:3" ht="12.75" customHeight="1">
      <c r="A8317" s="4"/>
      <c r="B8317" s="4"/>
      <c r="C8317" s="4"/>
    </row>
    <row r="8318" spans="1:3" ht="12.75" customHeight="1">
      <c r="A8318" s="4"/>
      <c r="B8318" s="4"/>
      <c r="C8318" s="4"/>
    </row>
    <row r="8319" spans="1:3" ht="12.75" customHeight="1">
      <c r="A8319" s="4"/>
      <c r="B8319" s="4"/>
      <c r="C8319" s="4"/>
    </row>
    <row r="8320" spans="1:3" ht="12.75" customHeight="1">
      <c r="A8320" s="4"/>
      <c r="B8320" s="4"/>
      <c r="C8320" s="4"/>
    </row>
    <row r="8321" spans="1:3" ht="12.75" customHeight="1">
      <c r="A8321" s="4"/>
      <c r="B8321" s="4"/>
      <c r="C8321" s="4"/>
    </row>
    <row r="8322" spans="1:3" ht="12.75" customHeight="1">
      <c r="A8322" s="4"/>
      <c r="B8322" s="4"/>
      <c r="C8322" s="4"/>
    </row>
    <row r="8323" spans="1:3" ht="12.75" customHeight="1">
      <c r="A8323" s="4"/>
      <c r="B8323" s="4"/>
      <c r="C8323" s="4"/>
    </row>
    <row r="8324" spans="1:3" ht="12.75" customHeight="1">
      <c r="A8324" s="4"/>
      <c r="B8324" s="4"/>
      <c r="C8324" s="4"/>
    </row>
    <row r="8325" spans="1:3" ht="12.75" customHeight="1">
      <c r="A8325" s="4"/>
      <c r="B8325" s="4"/>
      <c r="C8325" s="4"/>
    </row>
    <row r="8326" spans="1:3" ht="12.75" customHeight="1">
      <c r="A8326" s="4"/>
      <c r="B8326" s="4"/>
      <c r="C8326" s="4"/>
    </row>
    <row r="8327" spans="1:3" ht="12.75" customHeight="1">
      <c r="A8327" s="4"/>
      <c r="B8327" s="4"/>
      <c r="C8327" s="4"/>
    </row>
    <row r="8328" spans="1:3" ht="12.75" customHeight="1">
      <c r="A8328" s="4"/>
      <c r="B8328" s="4"/>
      <c r="C8328" s="4"/>
    </row>
    <row r="8329" spans="1:3" ht="12.75" customHeight="1">
      <c r="A8329" s="4"/>
      <c r="B8329" s="4"/>
      <c r="C8329" s="4"/>
    </row>
    <row r="8330" spans="1:3" ht="12.75" customHeight="1">
      <c r="A8330" s="4"/>
      <c r="B8330" s="4"/>
      <c r="C8330" s="4"/>
    </row>
    <row r="8331" spans="1:3" ht="12.75" customHeight="1">
      <c r="A8331" s="4"/>
      <c r="B8331" s="4"/>
      <c r="C8331" s="4"/>
    </row>
    <row r="8332" spans="1:3" ht="12.75" customHeight="1">
      <c r="A8332" s="4"/>
      <c r="B8332" s="4"/>
      <c r="C8332" s="4"/>
    </row>
    <row r="8333" spans="1:3" ht="12.75" customHeight="1">
      <c r="A8333" s="4"/>
      <c r="B8333" s="4"/>
      <c r="C8333" s="4"/>
    </row>
    <row r="8334" spans="1:3" ht="12.75" customHeight="1">
      <c r="A8334" s="4"/>
      <c r="B8334" s="4"/>
      <c r="C8334" s="4"/>
    </row>
    <row r="8335" spans="1:3" ht="12.75" customHeight="1">
      <c r="A8335" s="4"/>
      <c r="B8335" s="4"/>
      <c r="C8335" s="4"/>
    </row>
    <row r="8336" spans="1:3" ht="12.75" customHeight="1">
      <c r="A8336" s="4"/>
      <c r="B8336" s="4"/>
      <c r="C8336" s="4"/>
    </row>
    <row r="8337" spans="1:3" ht="12.75" customHeight="1">
      <c r="A8337" s="4"/>
      <c r="B8337" s="4"/>
      <c r="C8337" s="4"/>
    </row>
    <row r="8338" spans="1:3" ht="12.75" customHeight="1">
      <c r="A8338" s="4"/>
      <c r="B8338" s="4"/>
      <c r="C8338" s="4"/>
    </row>
    <row r="8339" spans="1:3" ht="12.75" customHeight="1">
      <c r="A8339" s="4"/>
      <c r="B8339" s="4"/>
      <c r="C8339" s="4"/>
    </row>
    <row r="8340" spans="1:3" ht="12.75" customHeight="1">
      <c r="A8340" s="4"/>
      <c r="B8340" s="4"/>
      <c r="C8340" s="4"/>
    </row>
    <row r="8341" spans="1:3" ht="12.75" customHeight="1">
      <c r="A8341" s="4"/>
      <c r="B8341" s="4"/>
      <c r="C8341" s="4"/>
    </row>
    <row r="8342" spans="1:3" ht="12.75" customHeight="1">
      <c r="A8342" s="4"/>
      <c r="B8342" s="4"/>
      <c r="C8342" s="4"/>
    </row>
    <row r="8343" spans="1:3" ht="12.75" customHeight="1">
      <c r="A8343" s="4"/>
      <c r="B8343" s="4"/>
      <c r="C8343" s="4"/>
    </row>
    <row r="8344" spans="1:3" ht="12.75" customHeight="1">
      <c r="A8344" s="4"/>
      <c r="B8344" s="4"/>
      <c r="C8344" s="4"/>
    </row>
    <row r="8345" spans="1:3" ht="12.75" customHeight="1">
      <c r="A8345" s="4"/>
      <c r="B8345" s="4"/>
      <c r="C8345" s="4"/>
    </row>
    <row r="8346" spans="1:3" ht="12.75" customHeight="1">
      <c r="A8346" s="4"/>
      <c r="B8346" s="4"/>
      <c r="C8346" s="4"/>
    </row>
    <row r="8347" spans="1:3" ht="12.75" customHeight="1">
      <c r="A8347" s="4"/>
      <c r="B8347" s="4"/>
      <c r="C8347" s="4"/>
    </row>
    <row r="8348" spans="1:3" ht="12.75" customHeight="1">
      <c r="A8348" s="4"/>
      <c r="B8348" s="4"/>
      <c r="C8348" s="4"/>
    </row>
    <row r="8349" spans="1:3" ht="12.75" customHeight="1">
      <c r="A8349" s="4"/>
      <c r="B8349" s="4"/>
      <c r="C8349" s="4"/>
    </row>
    <row r="8350" spans="1:3" ht="12.75" customHeight="1">
      <c r="A8350" s="4"/>
      <c r="B8350" s="4"/>
      <c r="C8350" s="4"/>
    </row>
    <row r="8351" spans="1:3" ht="12.75" customHeight="1">
      <c r="A8351" s="4"/>
      <c r="B8351" s="4"/>
      <c r="C8351" s="4"/>
    </row>
    <row r="8352" spans="1:3" ht="12.75" customHeight="1">
      <c r="A8352" s="4"/>
      <c r="B8352" s="4"/>
      <c r="C8352" s="4"/>
    </row>
    <row r="8353" spans="1:3" ht="12.75" customHeight="1">
      <c r="A8353" s="4"/>
      <c r="B8353" s="4"/>
      <c r="C8353" s="4"/>
    </row>
    <row r="8354" spans="1:3" ht="12.75" customHeight="1">
      <c r="A8354" s="4"/>
      <c r="B8354" s="4"/>
      <c r="C8354" s="4"/>
    </row>
    <row r="8355" spans="1:3" ht="12.75" customHeight="1">
      <c r="A8355" s="4"/>
      <c r="B8355" s="4"/>
      <c r="C8355" s="4"/>
    </row>
    <row r="8356" spans="1:3" ht="12.75" customHeight="1">
      <c r="A8356" s="4"/>
      <c r="B8356" s="4"/>
      <c r="C8356" s="4"/>
    </row>
    <row r="8357" spans="1:3" ht="12.75" customHeight="1">
      <c r="A8357" s="4"/>
      <c r="B8357" s="4"/>
      <c r="C8357" s="4"/>
    </row>
    <row r="8358" spans="1:3" ht="12.75" customHeight="1">
      <c r="A8358" s="4"/>
      <c r="B8358" s="4"/>
      <c r="C8358" s="4"/>
    </row>
    <row r="8359" spans="1:3" ht="12.75" customHeight="1">
      <c r="A8359" s="4"/>
      <c r="B8359" s="4"/>
      <c r="C8359" s="4"/>
    </row>
    <row r="8360" spans="1:3" ht="12.75" customHeight="1">
      <c r="A8360" s="4"/>
      <c r="B8360" s="4"/>
      <c r="C8360" s="4"/>
    </row>
    <row r="8361" spans="1:3" ht="12.75" customHeight="1">
      <c r="A8361" s="4"/>
      <c r="B8361" s="4"/>
      <c r="C8361" s="4"/>
    </row>
    <row r="8362" spans="1:3" ht="12.75" customHeight="1">
      <c r="A8362" s="4"/>
      <c r="B8362" s="4"/>
      <c r="C8362" s="4"/>
    </row>
    <row r="8363" spans="1:3" ht="12.75" customHeight="1">
      <c r="A8363" s="4"/>
      <c r="B8363" s="4"/>
      <c r="C8363" s="4"/>
    </row>
    <row r="8364" spans="1:3" ht="12.75" customHeight="1">
      <c r="A8364" s="4"/>
      <c r="B8364" s="4"/>
      <c r="C8364" s="4"/>
    </row>
    <row r="8365" spans="1:3" ht="12.75" customHeight="1">
      <c r="A8365" s="4"/>
      <c r="B8365" s="4"/>
      <c r="C8365" s="4"/>
    </row>
    <row r="8366" spans="1:3" ht="12.75" customHeight="1">
      <c r="A8366" s="4"/>
      <c r="B8366" s="4"/>
      <c r="C8366" s="4"/>
    </row>
    <row r="8367" spans="1:3" ht="12.75" customHeight="1">
      <c r="A8367" s="4"/>
      <c r="B8367" s="4"/>
      <c r="C8367" s="4"/>
    </row>
    <row r="8368" spans="1:3" ht="12.75" customHeight="1">
      <c r="A8368" s="4"/>
      <c r="B8368" s="4"/>
      <c r="C8368" s="4"/>
    </row>
    <row r="8369" spans="1:3" ht="12.75" customHeight="1">
      <c r="A8369" s="4"/>
      <c r="B8369" s="4"/>
      <c r="C8369" s="4"/>
    </row>
    <row r="8370" spans="1:3" ht="12.75" customHeight="1">
      <c r="A8370" s="4"/>
      <c r="B8370" s="4"/>
      <c r="C8370" s="4"/>
    </row>
    <row r="8371" spans="1:3" ht="12.75" customHeight="1">
      <c r="A8371" s="4"/>
      <c r="B8371" s="4"/>
      <c r="C8371" s="4"/>
    </row>
    <row r="8372" spans="1:3" ht="12.75" customHeight="1">
      <c r="A8372" s="4"/>
      <c r="B8372" s="4"/>
      <c r="C8372" s="4"/>
    </row>
    <row r="8373" spans="1:3" ht="12.75" customHeight="1">
      <c r="A8373" s="4"/>
      <c r="B8373" s="4"/>
      <c r="C8373" s="4"/>
    </row>
    <row r="8374" spans="1:3" ht="12.75" customHeight="1">
      <c r="A8374" s="4"/>
      <c r="B8374" s="4"/>
      <c r="C8374" s="4"/>
    </row>
    <row r="8375" spans="1:3" ht="12.75" customHeight="1">
      <c r="A8375" s="4"/>
      <c r="B8375" s="4"/>
      <c r="C8375" s="4"/>
    </row>
    <row r="8376" spans="1:3" ht="12.75" customHeight="1">
      <c r="A8376" s="4"/>
      <c r="B8376" s="4"/>
      <c r="C8376" s="4"/>
    </row>
    <row r="8377" spans="1:3" ht="12.75" customHeight="1">
      <c r="A8377" s="4"/>
      <c r="B8377" s="4"/>
      <c r="C8377" s="4"/>
    </row>
    <row r="8378" spans="1:3" ht="12.75" customHeight="1">
      <c r="A8378" s="4"/>
      <c r="B8378" s="4"/>
      <c r="C8378" s="4"/>
    </row>
    <row r="8379" spans="1:3" ht="12.75" customHeight="1">
      <c r="A8379" s="4"/>
      <c r="B8379" s="4"/>
      <c r="C8379" s="4"/>
    </row>
    <row r="8380" spans="1:3" ht="12.75" customHeight="1">
      <c r="A8380" s="4"/>
      <c r="B8380" s="4"/>
      <c r="C8380" s="4"/>
    </row>
    <row r="8381" spans="1:3" ht="12.75" customHeight="1">
      <c r="A8381" s="4"/>
      <c r="B8381" s="4"/>
      <c r="C8381" s="4"/>
    </row>
    <row r="8382" spans="1:3" ht="12.75" customHeight="1">
      <c r="A8382" s="4"/>
      <c r="B8382" s="4"/>
      <c r="C8382" s="4"/>
    </row>
    <row r="8383" spans="1:3" ht="12.75" customHeight="1">
      <c r="A8383" s="4"/>
      <c r="B8383" s="4"/>
      <c r="C8383" s="4"/>
    </row>
    <row r="8384" spans="1:3" ht="12.75" customHeight="1">
      <c r="A8384" s="4"/>
      <c r="B8384" s="4"/>
      <c r="C8384" s="4"/>
    </row>
    <row r="8385" spans="1:3" ht="12.75" customHeight="1">
      <c r="A8385" s="4"/>
      <c r="B8385" s="4"/>
      <c r="C8385" s="4"/>
    </row>
    <row r="8386" spans="1:3" ht="12.75" customHeight="1">
      <c r="A8386" s="4"/>
      <c r="B8386" s="4"/>
      <c r="C8386" s="4"/>
    </row>
    <row r="8387" spans="1:3" ht="12.75" customHeight="1">
      <c r="A8387" s="4"/>
      <c r="B8387" s="4"/>
      <c r="C8387" s="4"/>
    </row>
    <row r="8388" spans="1:3" ht="12.75" customHeight="1">
      <c r="A8388" s="4"/>
      <c r="B8388" s="4"/>
      <c r="C8388" s="4"/>
    </row>
    <row r="8389" spans="1:3" ht="12.75" customHeight="1">
      <c r="A8389" s="4"/>
      <c r="B8389" s="4"/>
      <c r="C8389" s="4"/>
    </row>
    <row r="8390" spans="1:3" ht="12.75" customHeight="1">
      <c r="A8390" s="4"/>
      <c r="B8390" s="4"/>
      <c r="C8390" s="4"/>
    </row>
    <row r="8391" spans="1:3" ht="12.75" customHeight="1">
      <c r="A8391" s="4"/>
      <c r="B8391" s="4"/>
      <c r="C8391" s="4"/>
    </row>
    <row r="8392" spans="1:3" ht="12.75" customHeight="1">
      <c r="A8392" s="4"/>
      <c r="B8392" s="4"/>
      <c r="C8392" s="4"/>
    </row>
    <row r="8393" spans="1:3" ht="12.75" customHeight="1">
      <c r="A8393" s="4"/>
      <c r="B8393" s="4"/>
      <c r="C8393" s="4"/>
    </row>
    <row r="8394" spans="1:3" ht="12.75" customHeight="1">
      <c r="A8394" s="4"/>
      <c r="B8394" s="4"/>
      <c r="C8394" s="4"/>
    </row>
    <row r="8395" spans="1:3" ht="12.75" customHeight="1">
      <c r="A8395" s="4"/>
      <c r="B8395" s="4"/>
      <c r="C8395" s="4"/>
    </row>
    <row r="8396" spans="1:3" ht="12.75" customHeight="1">
      <c r="A8396" s="4"/>
      <c r="B8396" s="4"/>
      <c r="C8396" s="4"/>
    </row>
    <row r="8397" spans="1:3" ht="12.75" customHeight="1">
      <c r="A8397" s="4"/>
      <c r="B8397" s="4"/>
      <c r="C8397" s="4"/>
    </row>
    <row r="8398" spans="1:3" ht="12.75" customHeight="1">
      <c r="A8398" s="4"/>
      <c r="B8398" s="4"/>
      <c r="C8398" s="4"/>
    </row>
    <row r="8399" spans="1:3" ht="12.75" customHeight="1">
      <c r="A8399" s="4"/>
      <c r="B8399" s="4"/>
      <c r="C8399" s="4"/>
    </row>
    <row r="8400" spans="1:3" ht="12.75" customHeight="1">
      <c r="A8400" s="4"/>
      <c r="B8400" s="4"/>
      <c r="C8400" s="4"/>
    </row>
    <row r="8401" spans="1:3" ht="12.75" customHeight="1">
      <c r="A8401" s="4"/>
      <c r="B8401" s="4"/>
      <c r="C8401" s="4"/>
    </row>
    <row r="8402" spans="1:3" ht="12.75" customHeight="1">
      <c r="A8402" s="4"/>
      <c r="B8402" s="4"/>
      <c r="C8402" s="4"/>
    </row>
    <row r="8403" spans="1:3" ht="12.75" customHeight="1">
      <c r="A8403" s="4"/>
      <c r="B8403" s="4"/>
      <c r="C8403" s="4"/>
    </row>
    <row r="8404" spans="1:3" ht="12.75" customHeight="1">
      <c r="A8404" s="4"/>
      <c r="B8404" s="4"/>
      <c r="C8404" s="4"/>
    </row>
    <row r="8405" spans="1:3" ht="12.75" customHeight="1">
      <c r="A8405" s="4"/>
      <c r="B8405" s="4"/>
      <c r="C8405" s="4"/>
    </row>
    <row r="8406" spans="1:3" ht="12.75" customHeight="1">
      <c r="A8406" s="4"/>
      <c r="B8406" s="4"/>
      <c r="C8406" s="4"/>
    </row>
    <row r="8407" spans="1:3" ht="12.75" customHeight="1">
      <c r="A8407" s="4"/>
      <c r="B8407" s="4"/>
      <c r="C8407" s="4"/>
    </row>
    <row r="8408" spans="1:3" ht="12.75" customHeight="1">
      <c r="A8408" s="4"/>
      <c r="B8408" s="4"/>
      <c r="C8408" s="4"/>
    </row>
    <row r="8409" spans="1:3" ht="12.75" customHeight="1">
      <c r="A8409" s="4"/>
      <c r="B8409" s="4"/>
      <c r="C8409" s="4"/>
    </row>
    <row r="8410" spans="1:3" ht="12.75" customHeight="1">
      <c r="A8410" s="4"/>
      <c r="B8410" s="4"/>
      <c r="C8410" s="4"/>
    </row>
    <row r="8411" spans="1:3" ht="12.75" customHeight="1">
      <c r="A8411" s="4"/>
      <c r="B8411" s="4"/>
      <c r="C8411" s="4"/>
    </row>
    <row r="8412" spans="1:3" ht="12.75" customHeight="1">
      <c r="A8412" s="4"/>
      <c r="B8412" s="4"/>
      <c r="C8412" s="4"/>
    </row>
    <row r="8413" spans="1:3" ht="12.75" customHeight="1">
      <c r="A8413" s="4"/>
      <c r="B8413" s="4"/>
      <c r="C8413" s="4"/>
    </row>
    <row r="8414" spans="1:3" ht="12.75" customHeight="1">
      <c r="A8414" s="4"/>
      <c r="B8414" s="4"/>
      <c r="C8414" s="4"/>
    </row>
    <row r="8415" spans="1:3" ht="12.75" customHeight="1">
      <c r="A8415" s="4"/>
      <c r="B8415" s="4"/>
      <c r="C8415" s="4"/>
    </row>
    <row r="8416" spans="1:3" ht="12.75" customHeight="1">
      <c r="A8416" s="4"/>
      <c r="B8416" s="4"/>
      <c r="C8416" s="4"/>
    </row>
    <row r="8417" spans="1:3" ht="12.75" customHeight="1">
      <c r="A8417" s="4"/>
      <c r="B8417" s="4"/>
      <c r="C8417" s="4"/>
    </row>
    <row r="8418" spans="1:3" ht="12.75" customHeight="1">
      <c r="A8418" s="4"/>
      <c r="B8418" s="4"/>
      <c r="C8418" s="4"/>
    </row>
    <row r="8419" spans="1:3" ht="12.75" customHeight="1">
      <c r="A8419" s="4"/>
      <c r="B8419" s="4"/>
      <c r="C8419" s="4"/>
    </row>
    <row r="8420" spans="1:3" ht="12.75" customHeight="1">
      <c r="A8420" s="4"/>
      <c r="B8420" s="4"/>
      <c r="C8420" s="4"/>
    </row>
    <row r="8421" spans="1:3" ht="12.75" customHeight="1">
      <c r="A8421" s="4"/>
      <c r="B8421" s="4"/>
      <c r="C8421" s="4"/>
    </row>
    <row r="8422" spans="1:3" ht="12.75" customHeight="1">
      <c r="A8422" s="4"/>
      <c r="B8422" s="4"/>
      <c r="C8422" s="4"/>
    </row>
    <row r="8423" spans="1:3" ht="12.75" customHeight="1">
      <c r="A8423" s="4"/>
      <c r="B8423" s="4"/>
      <c r="C8423" s="4"/>
    </row>
    <row r="8424" spans="1:3" ht="12.75" customHeight="1">
      <c r="A8424" s="4"/>
      <c r="B8424" s="4"/>
      <c r="C8424" s="4"/>
    </row>
    <row r="8425" spans="1:3" ht="12.75" customHeight="1">
      <c r="A8425" s="4"/>
      <c r="B8425" s="4"/>
      <c r="C8425" s="4"/>
    </row>
    <row r="8426" spans="1:3" ht="12.75" customHeight="1">
      <c r="A8426" s="4"/>
      <c r="B8426" s="4"/>
      <c r="C8426" s="4"/>
    </row>
    <row r="8427" spans="1:3" ht="12.75" customHeight="1">
      <c r="A8427" s="4"/>
      <c r="B8427" s="4"/>
      <c r="C8427" s="4"/>
    </row>
    <row r="8428" spans="1:3" ht="12.75" customHeight="1">
      <c r="A8428" s="4"/>
      <c r="B8428" s="4"/>
      <c r="C8428" s="4"/>
    </row>
    <row r="8429" spans="1:3" ht="12.75" customHeight="1">
      <c r="A8429" s="4"/>
      <c r="B8429" s="4"/>
      <c r="C8429" s="4"/>
    </row>
    <row r="8430" spans="1:3" ht="12.75" customHeight="1">
      <c r="A8430" s="4"/>
      <c r="B8430" s="4"/>
      <c r="C8430" s="4"/>
    </row>
    <row r="8431" spans="1:3" ht="12.75" customHeight="1">
      <c r="A8431" s="4"/>
      <c r="B8431" s="4"/>
      <c r="C8431" s="4"/>
    </row>
    <row r="8432" spans="1:3" ht="12.75" customHeight="1">
      <c r="A8432" s="4"/>
      <c r="B8432" s="4"/>
      <c r="C8432" s="4"/>
    </row>
    <row r="8433" spans="1:3" ht="12.75" customHeight="1">
      <c r="A8433" s="4"/>
      <c r="B8433" s="4"/>
      <c r="C8433" s="4"/>
    </row>
    <row r="8434" spans="1:3" ht="12.75" customHeight="1">
      <c r="A8434" s="4"/>
      <c r="B8434" s="4"/>
      <c r="C8434" s="4"/>
    </row>
    <row r="8435" spans="1:3" ht="12.75" customHeight="1">
      <c r="A8435" s="4"/>
      <c r="B8435" s="4"/>
      <c r="C8435" s="4"/>
    </row>
    <row r="8436" spans="1:3" ht="12.75" customHeight="1">
      <c r="A8436" s="4"/>
      <c r="B8436" s="4"/>
      <c r="C8436" s="4"/>
    </row>
    <row r="8437" spans="1:3" ht="12.75" customHeight="1">
      <c r="A8437" s="4"/>
      <c r="B8437" s="4"/>
      <c r="C8437" s="4"/>
    </row>
    <row r="8438" spans="1:3" ht="12.75" customHeight="1">
      <c r="A8438" s="4"/>
      <c r="B8438" s="4"/>
      <c r="C8438" s="4"/>
    </row>
    <row r="8439" spans="1:3" ht="12.75" customHeight="1">
      <c r="A8439" s="4"/>
      <c r="B8439" s="4"/>
      <c r="C8439" s="4"/>
    </row>
    <row r="8440" spans="1:3" ht="12.75" customHeight="1">
      <c r="A8440" s="4"/>
      <c r="B8440" s="4"/>
      <c r="C8440" s="4"/>
    </row>
    <row r="8441" spans="1:3" ht="12.75" customHeight="1">
      <c r="A8441" s="4"/>
      <c r="B8441" s="4"/>
      <c r="C8441" s="4"/>
    </row>
    <row r="8442" spans="1:3" ht="12.75" customHeight="1">
      <c r="A8442" s="4"/>
      <c r="B8442" s="4"/>
      <c r="C8442" s="4"/>
    </row>
    <row r="8443" spans="1:3" ht="12.75" customHeight="1">
      <c r="A8443" s="4"/>
      <c r="B8443" s="4"/>
      <c r="C8443" s="4"/>
    </row>
    <row r="8444" spans="1:3" ht="12.75" customHeight="1">
      <c r="A8444" s="4"/>
      <c r="B8444" s="4"/>
      <c r="C8444" s="4"/>
    </row>
    <row r="8445" spans="1:3" ht="12.75" customHeight="1">
      <c r="A8445" s="4"/>
      <c r="B8445" s="4"/>
      <c r="C8445" s="4"/>
    </row>
    <row r="8446" spans="1:3" ht="12.75" customHeight="1">
      <c r="A8446" s="4"/>
      <c r="B8446" s="4"/>
      <c r="C8446" s="4"/>
    </row>
    <row r="8447" spans="1:3" ht="12.75" customHeight="1">
      <c r="A8447" s="4"/>
      <c r="B8447" s="4"/>
      <c r="C8447" s="4"/>
    </row>
    <row r="8448" spans="1:3" ht="12.75" customHeight="1">
      <c r="A8448" s="4"/>
      <c r="B8448" s="4"/>
      <c r="C8448" s="4"/>
    </row>
    <row r="8449" spans="1:3" ht="12.75" customHeight="1">
      <c r="A8449" s="4"/>
      <c r="B8449" s="4"/>
      <c r="C8449" s="4"/>
    </row>
    <row r="8450" spans="1:3" ht="12.75" customHeight="1">
      <c r="A8450" s="4"/>
      <c r="B8450" s="4"/>
      <c r="C8450" s="4"/>
    </row>
    <row r="8451" spans="1:3" ht="12.75" customHeight="1">
      <c r="A8451" s="4"/>
      <c r="B8451" s="4"/>
      <c r="C8451" s="4"/>
    </row>
    <row r="8452" spans="1:3" ht="12.75" customHeight="1">
      <c r="A8452" s="4"/>
      <c r="B8452" s="4"/>
      <c r="C8452" s="4"/>
    </row>
    <row r="8453" spans="1:3" ht="12.75" customHeight="1">
      <c r="A8453" s="4"/>
      <c r="B8453" s="4"/>
      <c r="C8453" s="4"/>
    </row>
    <row r="8454" spans="1:3" ht="12.75" customHeight="1">
      <c r="A8454" s="4"/>
      <c r="B8454" s="4"/>
      <c r="C8454" s="4"/>
    </row>
    <row r="8455" spans="1:3" ht="12.75" customHeight="1">
      <c r="A8455" s="4"/>
      <c r="B8455" s="4"/>
      <c r="C8455" s="4"/>
    </row>
    <row r="8456" spans="1:3" ht="12.75" customHeight="1">
      <c r="A8456" s="4"/>
      <c r="B8456" s="4"/>
      <c r="C8456" s="4"/>
    </row>
    <row r="8457" spans="1:3" ht="12.75" customHeight="1">
      <c r="A8457" s="4"/>
      <c r="B8457" s="4"/>
      <c r="C8457" s="4"/>
    </row>
    <row r="8458" spans="1:3" ht="12.75" customHeight="1">
      <c r="A8458" s="4"/>
      <c r="B8458" s="4"/>
      <c r="C8458" s="4"/>
    </row>
    <row r="8459" spans="1:3" ht="12.75" customHeight="1">
      <c r="A8459" s="4"/>
      <c r="B8459" s="4"/>
      <c r="C8459" s="4"/>
    </row>
    <row r="8460" spans="1:3" ht="12.75" customHeight="1">
      <c r="A8460" s="4"/>
      <c r="B8460" s="4"/>
      <c r="C8460" s="4"/>
    </row>
    <row r="8461" spans="1:3" ht="12.75" customHeight="1">
      <c r="A8461" s="4"/>
      <c r="B8461" s="4"/>
      <c r="C8461" s="4"/>
    </row>
    <row r="8462" spans="1:3" ht="12.75" customHeight="1">
      <c r="A8462" s="4"/>
      <c r="B8462" s="4"/>
      <c r="C8462" s="4"/>
    </row>
    <row r="8463" spans="1:3" ht="12.75" customHeight="1">
      <c r="A8463" s="4"/>
      <c r="B8463" s="4"/>
      <c r="C8463" s="4"/>
    </row>
    <row r="8464" spans="1:3" ht="12.75" customHeight="1">
      <c r="A8464" s="4"/>
      <c r="B8464" s="4"/>
      <c r="C8464" s="4"/>
    </row>
    <row r="8465" spans="1:3" ht="12.75" customHeight="1">
      <c r="A8465" s="4"/>
      <c r="B8465" s="4"/>
      <c r="C8465" s="4"/>
    </row>
    <row r="8466" spans="1:3" ht="12.75" customHeight="1">
      <c r="A8466" s="4"/>
      <c r="B8466" s="4"/>
      <c r="C8466" s="4"/>
    </row>
    <row r="8467" spans="1:3" ht="12.75" customHeight="1">
      <c r="A8467" s="4"/>
      <c r="B8467" s="4"/>
      <c r="C8467" s="4"/>
    </row>
    <row r="8468" spans="1:3" ht="12.75" customHeight="1">
      <c r="A8468" s="4"/>
      <c r="B8468" s="4"/>
      <c r="C8468" s="4"/>
    </row>
    <row r="8469" spans="1:3" ht="12.75" customHeight="1">
      <c r="A8469" s="4"/>
      <c r="B8469" s="4"/>
      <c r="C8469" s="4"/>
    </row>
    <row r="8470" spans="1:3" ht="12.75" customHeight="1">
      <c r="A8470" s="4"/>
      <c r="B8470" s="4"/>
      <c r="C8470" s="4"/>
    </row>
    <row r="8471" spans="1:3" ht="12.75" customHeight="1">
      <c r="A8471" s="4"/>
      <c r="B8471" s="4"/>
      <c r="C8471" s="4"/>
    </row>
    <row r="8472" spans="1:3" ht="12.75" customHeight="1">
      <c r="A8472" s="4"/>
      <c r="B8472" s="4"/>
      <c r="C8472" s="4"/>
    </row>
    <row r="8473" spans="1:3" ht="12.75" customHeight="1">
      <c r="A8473" s="4"/>
      <c r="B8473" s="4"/>
      <c r="C8473" s="4"/>
    </row>
    <row r="8474" spans="1:3" ht="12.75" customHeight="1">
      <c r="A8474" s="4"/>
      <c r="B8474" s="4"/>
      <c r="C8474" s="4"/>
    </row>
    <row r="8475" spans="1:3" ht="12.75" customHeight="1">
      <c r="A8475" s="4"/>
      <c r="B8475" s="4"/>
      <c r="C8475" s="4"/>
    </row>
    <row r="8476" spans="1:3" ht="12.75" customHeight="1">
      <c r="A8476" s="4"/>
      <c r="B8476" s="4"/>
      <c r="C8476" s="4"/>
    </row>
    <row r="8477" spans="1:3" ht="12.75" customHeight="1">
      <c r="A8477" s="4"/>
      <c r="B8477" s="4"/>
      <c r="C8477" s="4"/>
    </row>
    <row r="8478" spans="1:3" ht="12.75" customHeight="1">
      <c r="A8478" s="4"/>
      <c r="B8478" s="4"/>
      <c r="C8478" s="4"/>
    </row>
    <row r="8479" spans="1:3" ht="12.75" customHeight="1">
      <c r="A8479" s="4"/>
      <c r="B8479" s="4"/>
      <c r="C8479" s="4"/>
    </row>
    <row r="8480" spans="1:3" ht="12.75" customHeight="1">
      <c r="A8480" s="4"/>
      <c r="B8480" s="4"/>
      <c r="C8480" s="4"/>
    </row>
    <row r="8481" spans="1:3" ht="12.75" customHeight="1">
      <c r="A8481" s="4"/>
      <c r="B8481" s="4"/>
      <c r="C8481" s="4"/>
    </row>
    <row r="8482" spans="1:3" ht="12.75" customHeight="1">
      <c r="A8482" s="4"/>
      <c r="B8482" s="4"/>
      <c r="C8482" s="4"/>
    </row>
    <row r="8483" spans="1:3" ht="12.75" customHeight="1">
      <c r="A8483" s="4"/>
      <c r="B8483" s="4"/>
      <c r="C8483" s="4"/>
    </row>
    <row r="8484" spans="1:3" ht="12.75" customHeight="1">
      <c r="A8484" s="4"/>
      <c r="B8484" s="4"/>
      <c r="C8484" s="4"/>
    </row>
    <row r="8485" spans="1:3" ht="12.75" customHeight="1">
      <c r="A8485" s="4"/>
      <c r="B8485" s="4"/>
      <c r="C8485" s="4"/>
    </row>
    <row r="8486" spans="1:3" ht="12.75" customHeight="1">
      <c r="A8486" s="4"/>
      <c r="B8486" s="4"/>
      <c r="C8486" s="4"/>
    </row>
    <row r="8487" spans="1:3" ht="12.75" customHeight="1">
      <c r="A8487" s="4"/>
      <c r="B8487" s="4"/>
      <c r="C8487" s="4"/>
    </row>
    <row r="8488" spans="1:3" ht="12.75" customHeight="1">
      <c r="A8488" s="4"/>
      <c r="B8488" s="4"/>
      <c r="C8488" s="4"/>
    </row>
    <row r="8489" spans="1:3" ht="12.75" customHeight="1">
      <c r="A8489" s="4"/>
      <c r="B8489" s="4"/>
      <c r="C8489" s="4"/>
    </row>
    <row r="8490" spans="1:3" ht="12.75" customHeight="1">
      <c r="A8490" s="4"/>
      <c r="B8490" s="4"/>
      <c r="C8490" s="4"/>
    </row>
    <row r="8491" spans="1:3" ht="12.75" customHeight="1">
      <c r="A8491" s="4"/>
      <c r="B8491" s="4"/>
      <c r="C8491" s="4"/>
    </row>
    <row r="8492" spans="1:3" ht="12.75" customHeight="1">
      <c r="A8492" s="4"/>
      <c r="B8492" s="4"/>
      <c r="C8492" s="4"/>
    </row>
    <row r="8493" spans="1:3" ht="12.75" customHeight="1">
      <c r="A8493" s="4"/>
      <c r="B8493" s="4"/>
      <c r="C8493" s="4"/>
    </row>
    <row r="8494" spans="1:3" ht="12.75" customHeight="1">
      <c r="A8494" s="4"/>
      <c r="B8494" s="4"/>
      <c r="C8494" s="4"/>
    </row>
    <row r="8495" spans="1:3" ht="12.75" customHeight="1">
      <c r="A8495" s="4"/>
      <c r="B8495" s="4"/>
      <c r="C8495" s="4"/>
    </row>
    <row r="8496" spans="1:3" ht="12.75" customHeight="1">
      <c r="A8496" s="4"/>
      <c r="B8496" s="4"/>
      <c r="C8496" s="4"/>
    </row>
    <row r="8497" spans="1:3" ht="12.75" customHeight="1">
      <c r="A8497" s="4"/>
      <c r="B8497" s="4"/>
      <c r="C8497" s="4"/>
    </row>
    <row r="8498" spans="1:3" ht="12.75" customHeight="1">
      <c r="A8498" s="4"/>
      <c r="B8498" s="4"/>
      <c r="C8498" s="4"/>
    </row>
    <row r="8499" spans="1:3" ht="12.75" customHeight="1">
      <c r="A8499" s="4"/>
      <c r="B8499" s="4"/>
      <c r="C8499" s="4"/>
    </row>
    <row r="8500" spans="1:3" ht="12.75" customHeight="1">
      <c r="A8500" s="4"/>
      <c r="B8500" s="4"/>
      <c r="C8500" s="4"/>
    </row>
    <row r="8501" spans="1:3" ht="12.75" customHeight="1">
      <c r="A8501" s="4"/>
      <c r="B8501" s="4"/>
      <c r="C8501" s="4"/>
    </row>
    <row r="8502" spans="1:3" ht="12.75" customHeight="1">
      <c r="A8502" s="4"/>
      <c r="B8502" s="4"/>
      <c r="C8502" s="4"/>
    </row>
    <row r="8503" spans="1:3" ht="12.75" customHeight="1">
      <c r="A8503" s="4"/>
      <c r="B8503" s="4"/>
      <c r="C8503" s="4"/>
    </row>
    <row r="8504" spans="1:3" ht="12.75" customHeight="1">
      <c r="A8504" s="4"/>
      <c r="B8504" s="4"/>
      <c r="C8504" s="4"/>
    </row>
    <row r="8505" spans="1:3" ht="12.75" customHeight="1">
      <c r="A8505" s="4"/>
      <c r="B8505" s="4"/>
      <c r="C8505" s="4"/>
    </row>
    <row r="8506" spans="1:3" ht="12.75" customHeight="1">
      <c r="A8506" s="4"/>
      <c r="B8506" s="4"/>
      <c r="C8506" s="4"/>
    </row>
    <row r="8507" spans="1:3" ht="12.75" customHeight="1">
      <c r="A8507" s="4"/>
      <c r="B8507" s="4"/>
      <c r="C8507" s="4"/>
    </row>
    <row r="8508" spans="1:3" ht="12.75" customHeight="1">
      <c r="A8508" s="4"/>
      <c r="B8508" s="4"/>
      <c r="C8508" s="4"/>
    </row>
    <row r="8509" spans="1:3" ht="12.75" customHeight="1">
      <c r="A8509" s="4"/>
      <c r="B8509" s="4"/>
      <c r="C8509" s="4"/>
    </row>
    <row r="8510" spans="1:3" ht="12.75" customHeight="1">
      <c r="A8510" s="4"/>
      <c r="B8510" s="4"/>
      <c r="C8510" s="4"/>
    </row>
    <row r="8511" spans="1:3" ht="12.75" customHeight="1">
      <c r="A8511" s="4"/>
      <c r="B8511" s="4"/>
      <c r="C8511" s="4"/>
    </row>
    <row r="8512" spans="1:3" ht="12.75" customHeight="1">
      <c r="A8512" s="4"/>
      <c r="B8512" s="4"/>
      <c r="C8512" s="4"/>
    </row>
    <row r="8513" spans="1:3" ht="12.75" customHeight="1">
      <c r="A8513" s="4"/>
      <c r="B8513" s="4"/>
      <c r="C8513" s="4"/>
    </row>
    <row r="8514" spans="1:3" ht="12.75" customHeight="1">
      <c r="A8514" s="4"/>
      <c r="B8514" s="4"/>
      <c r="C8514" s="4"/>
    </row>
    <row r="8515" spans="1:3" ht="12.75" customHeight="1">
      <c r="A8515" s="4"/>
      <c r="B8515" s="4"/>
      <c r="C8515" s="4"/>
    </row>
    <row r="8516" spans="1:3" ht="12.75" customHeight="1">
      <c r="A8516" s="4"/>
      <c r="B8516" s="4"/>
      <c r="C8516" s="4"/>
    </row>
    <row r="8517" spans="1:3" ht="12.75" customHeight="1">
      <c r="A8517" s="4"/>
      <c r="B8517" s="4"/>
      <c r="C8517" s="4"/>
    </row>
    <row r="8518" spans="1:3" ht="12.75" customHeight="1">
      <c r="A8518" s="4"/>
      <c r="B8518" s="4"/>
      <c r="C8518" s="4"/>
    </row>
    <row r="8519" spans="1:3" ht="12.75" customHeight="1">
      <c r="A8519" s="4"/>
      <c r="B8519" s="4"/>
      <c r="C8519" s="4"/>
    </row>
    <row r="8520" spans="1:3" ht="12.75" customHeight="1">
      <c r="A8520" s="4"/>
      <c r="B8520" s="4"/>
      <c r="C8520" s="4"/>
    </row>
    <row r="8521" spans="1:3" ht="12.75" customHeight="1">
      <c r="A8521" s="4"/>
      <c r="B8521" s="4"/>
      <c r="C8521" s="4"/>
    </row>
    <row r="8522" spans="1:3" ht="12.75" customHeight="1">
      <c r="A8522" s="4"/>
      <c r="B8522" s="4"/>
      <c r="C8522" s="4"/>
    </row>
    <row r="8523" spans="1:3" ht="12.75" customHeight="1">
      <c r="A8523" s="4"/>
      <c r="B8523" s="4"/>
      <c r="C8523" s="4"/>
    </row>
    <row r="8524" spans="1:3" ht="12.75" customHeight="1">
      <c r="A8524" s="4"/>
      <c r="B8524" s="4"/>
      <c r="C8524" s="4"/>
    </row>
    <row r="8525" spans="1:3" ht="12.75" customHeight="1">
      <c r="A8525" s="4"/>
      <c r="B8525" s="4"/>
      <c r="C8525" s="4"/>
    </row>
    <row r="8526" spans="1:3" ht="12.75" customHeight="1">
      <c r="A8526" s="4"/>
      <c r="B8526" s="4"/>
      <c r="C8526" s="4"/>
    </row>
    <row r="8527" spans="1:3" ht="12.75" customHeight="1">
      <c r="A8527" s="4"/>
      <c r="B8527" s="4"/>
      <c r="C8527" s="4"/>
    </row>
    <row r="8528" spans="1:3" ht="12.75" customHeight="1">
      <c r="A8528" s="4"/>
      <c r="B8528" s="4"/>
      <c r="C8528" s="4"/>
    </row>
    <row r="8529" spans="1:3" ht="12.75" customHeight="1">
      <c r="A8529" s="4"/>
      <c r="B8529" s="4"/>
      <c r="C8529" s="4"/>
    </row>
    <row r="8530" spans="1:3" ht="12.75" customHeight="1">
      <c r="A8530" s="4"/>
      <c r="B8530" s="4"/>
      <c r="C8530" s="4"/>
    </row>
    <row r="8531" spans="1:3" ht="12.75" customHeight="1">
      <c r="A8531" s="4"/>
      <c r="B8531" s="4"/>
      <c r="C8531" s="4"/>
    </row>
    <row r="8532" spans="1:3" ht="12.75" customHeight="1">
      <c r="A8532" s="4"/>
      <c r="B8532" s="4"/>
      <c r="C8532" s="4"/>
    </row>
    <row r="8533" spans="1:3" ht="12.75" customHeight="1">
      <c r="A8533" s="4"/>
      <c r="B8533" s="4"/>
      <c r="C8533" s="4"/>
    </row>
    <row r="8534" spans="1:3" ht="12.75" customHeight="1">
      <c r="A8534" s="4"/>
      <c r="B8534" s="4"/>
      <c r="C8534" s="4"/>
    </row>
    <row r="8535" spans="1:3" ht="12.75" customHeight="1">
      <c r="A8535" s="4"/>
      <c r="B8535" s="4"/>
      <c r="C8535" s="4"/>
    </row>
    <row r="8536" spans="1:3" ht="12.75" customHeight="1">
      <c r="A8536" s="4"/>
      <c r="B8536" s="4"/>
      <c r="C8536" s="4"/>
    </row>
    <row r="8537" spans="1:3" ht="12.75" customHeight="1">
      <c r="A8537" s="4"/>
      <c r="B8537" s="4"/>
      <c r="C8537" s="4"/>
    </row>
    <row r="8538" spans="1:3" ht="12.75" customHeight="1">
      <c r="A8538" s="4"/>
      <c r="B8538" s="4"/>
      <c r="C8538" s="4"/>
    </row>
    <row r="8539" spans="1:3" ht="12.75" customHeight="1">
      <c r="A8539" s="4"/>
      <c r="B8539" s="4"/>
      <c r="C8539" s="4"/>
    </row>
    <row r="8540" spans="1:3" ht="12.75" customHeight="1">
      <c r="A8540" s="4"/>
      <c r="B8540" s="4"/>
      <c r="C8540" s="4"/>
    </row>
    <row r="8541" spans="1:3" ht="12.75" customHeight="1">
      <c r="A8541" s="4"/>
      <c r="B8541" s="4"/>
      <c r="C8541" s="4"/>
    </row>
    <row r="8542" spans="1:3" ht="12.75" customHeight="1">
      <c r="A8542" s="4"/>
      <c r="B8542" s="4"/>
      <c r="C8542" s="4"/>
    </row>
    <row r="8543" spans="1:3" ht="12.75" customHeight="1">
      <c r="A8543" s="4"/>
      <c r="B8543" s="4"/>
      <c r="C8543" s="4"/>
    </row>
    <row r="8544" spans="1:3" ht="12.75" customHeight="1">
      <c r="A8544" s="4"/>
      <c r="B8544" s="4"/>
      <c r="C8544" s="4"/>
    </row>
    <row r="8545" spans="1:3" ht="12.75" customHeight="1">
      <c r="A8545" s="4"/>
      <c r="B8545" s="4"/>
      <c r="C8545" s="4"/>
    </row>
    <row r="8546" spans="1:3" ht="12.75" customHeight="1">
      <c r="A8546" s="4"/>
      <c r="B8546" s="4"/>
      <c r="C8546" s="4"/>
    </row>
    <row r="8547" spans="1:3" ht="12.75" customHeight="1">
      <c r="A8547" s="4"/>
      <c r="B8547" s="4"/>
      <c r="C8547" s="4"/>
    </row>
    <row r="8548" spans="1:3" ht="12.75" customHeight="1">
      <c r="A8548" s="4"/>
      <c r="B8548" s="4"/>
      <c r="C8548" s="4"/>
    </row>
    <row r="8549" spans="1:3" ht="12.75" customHeight="1">
      <c r="A8549" s="4"/>
      <c r="B8549" s="4"/>
      <c r="C8549" s="4"/>
    </row>
    <row r="8550" spans="1:3" ht="12.75" customHeight="1">
      <c r="A8550" s="4"/>
      <c r="B8550" s="4"/>
      <c r="C8550" s="4"/>
    </row>
    <row r="8551" spans="1:3" ht="12.75" customHeight="1">
      <c r="A8551" s="4"/>
      <c r="B8551" s="4"/>
      <c r="C8551" s="4"/>
    </row>
    <row r="8552" spans="1:3" ht="12.75" customHeight="1">
      <c r="A8552" s="4"/>
      <c r="B8552" s="4"/>
      <c r="C8552" s="4"/>
    </row>
    <row r="8553" spans="1:3" ht="12.75" customHeight="1">
      <c r="A8553" s="4"/>
      <c r="B8553" s="4"/>
      <c r="C8553" s="4"/>
    </row>
    <row r="8554" spans="1:3" ht="12.75" customHeight="1">
      <c r="A8554" s="4"/>
      <c r="B8554" s="4"/>
      <c r="C8554" s="4"/>
    </row>
    <row r="8555" spans="1:3" ht="12.75" customHeight="1">
      <c r="A8555" s="4"/>
      <c r="B8555" s="4"/>
      <c r="C8555" s="4"/>
    </row>
    <row r="8556" spans="1:3" ht="12.75" customHeight="1">
      <c r="A8556" s="4"/>
      <c r="B8556" s="4"/>
      <c r="C8556" s="4"/>
    </row>
    <row r="8557" spans="1:3" ht="12.75" customHeight="1">
      <c r="A8557" s="4"/>
      <c r="B8557" s="4"/>
      <c r="C8557" s="4"/>
    </row>
    <row r="8558" spans="1:3" ht="12.75" customHeight="1">
      <c r="A8558" s="4"/>
      <c r="B8558" s="4"/>
      <c r="C8558" s="4"/>
    </row>
    <row r="8559" spans="1:3" ht="12.75" customHeight="1">
      <c r="A8559" s="4"/>
      <c r="B8559" s="4"/>
      <c r="C8559" s="4"/>
    </row>
    <row r="8560" spans="1:3" ht="12.75" customHeight="1">
      <c r="A8560" s="4"/>
      <c r="B8560" s="4"/>
      <c r="C8560" s="4"/>
    </row>
    <row r="8561" spans="1:3" ht="12.75" customHeight="1">
      <c r="A8561" s="4"/>
      <c r="B8561" s="4"/>
      <c r="C8561" s="4"/>
    </row>
    <row r="8562" spans="1:3" ht="12.75" customHeight="1">
      <c r="A8562" s="4"/>
      <c r="B8562" s="4"/>
      <c r="C8562" s="4"/>
    </row>
    <row r="8563" spans="1:3" ht="12.75" customHeight="1">
      <c r="A8563" s="4"/>
      <c r="B8563" s="4"/>
      <c r="C8563" s="4"/>
    </row>
    <row r="8564" spans="1:3" ht="12.75" customHeight="1">
      <c r="A8564" s="4"/>
      <c r="B8564" s="4"/>
      <c r="C8564" s="4"/>
    </row>
    <row r="8565" spans="1:3" ht="12.75" customHeight="1">
      <c r="A8565" s="4"/>
      <c r="B8565" s="4"/>
      <c r="C8565" s="4"/>
    </row>
    <row r="8566" spans="1:3" ht="12.75" customHeight="1">
      <c r="A8566" s="4"/>
      <c r="B8566" s="4"/>
      <c r="C8566" s="4"/>
    </row>
    <row r="8567" spans="1:3" ht="12.75" customHeight="1">
      <c r="A8567" s="4"/>
      <c r="B8567" s="4"/>
      <c r="C8567" s="4"/>
    </row>
    <row r="8568" spans="1:3" ht="12.75" customHeight="1">
      <c r="A8568" s="4"/>
      <c r="B8568" s="4"/>
      <c r="C8568" s="4"/>
    </row>
    <row r="8569" spans="1:3" ht="12.75" customHeight="1">
      <c r="A8569" s="4"/>
      <c r="B8569" s="4"/>
      <c r="C8569" s="4"/>
    </row>
    <row r="8570" spans="1:3" ht="12.75" customHeight="1">
      <c r="A8570" s="4"/>
      <c r="B8570" s="4"/>
      <c r="C8570" s="4"/>
    </row>
    <row r="8571" spans="1:3" ht="12.75" customHeight="1">
      <c r="A8571" s="4"/>
      <c r="B8571" s="4"/>
      <c r="C8571" s="4"/>
    </row>
    <row r="8572" spans="1:3" ht="12.75" customHeight="1">
      <c r="A8572" s="4"/>
      <c r="B8572" s="4"/>
      <c r="C8572" s="4"/>
    </row>
    <row r="8573" spans="1:3" ht="12.75" customHeight="1">
      <c r="A8573" s="4"/>
      <c r="B8573" s="4"/>
      <c r="C8573" s="4"/>
    </row>
    <row r="8574" spans="1:3" ht="12.75" customHeight="1">
      <c r="A8574" s="4"/>
      <c r="B8574" s="4"/>
      <c r="C8574" s="4"/>
    </row>
    <row r="8575" spans="1:3" ht="12.75" customHeight="1">
      <c r="A8575" s="4"/>
      <c r="B8575" s="4"/>
      <c r="C8575" s="4"/>
    </row>
    <row r="8576" spans="1:3" ht="12.75" customHeight="1">
      <c r="A8576" s="4"/>
      <c r="B8576" s="4"/>
      <c r="C8576" s="4"/>
    </row>
    <row r="8577" spans="1:3" ht="12.75" customHeight="1">
      <c r="A8577" s="4"/>
      <c r="B8577" s="4"/>
      <c r="C8577" s="4"/>
    </row>
    <row r="8578" spans="1:3" ht="12.75" customHeight="1">
      <c r="A8578" s="4"/>
      <c r="B8578" s="4"/>
      <c r="C8578" s="4"/>
    </row>
    <row r="8579" spans="1:3" ht="12.75" customHeight="1">
      <c r="A8579" s="4"/>
      <c r="B8579" s="4"/>
      <c r="C8579" s="4"/>
    </row>
    <row r="8580" spans="1:3" ht="12.75" customHeight="1">
      <c r="A8580" s="4"/>
      <c r="B8580" s="4"/>
      <c r="C8580" s="4"/>
    </row>
    <row r="8581" spans="1:3" ht="12.75" customHeight="1">
      <c r="A8581" s="4"/>
      <c r="B8581" s="4"/>
      <c r="C8581" s="4"/>
    </row>
    <row r="8582" spans="1:3" ht="12.75" customHeight="1">
      <c r="A8582" s="4"/>
      <c r="B8582" s="4"/>
      <c r="C8582" s="4"/>
    </row>
    <row r="8583" spans="1:3" ht="12.75" customHeight="1">
      <c r="A8583" s="4"/>
      <c r="B8583" s="4"/>
      <c r="C8583" s="4"/>
    </row>
    <row r="8584" spans="1:3" ht="12.75" customHeight="1">
      <c r="A8584" s="4"/>
      <c r="B8584" s="4"/>
      <c r="C8584" s="4"/>
    </row>
    <row r="8585" spans="1:3" ht="12.75" customHeight="1">
      <c r="A8585" s="4"/>
      <c r="B8585" s="4"/>
      <c r="C8585" s="4"/>
    </row>
    <row r="8586" spans="1:3" ht="12.75" customHeight="1">
      <c r="A8586" s="4"/>
      <c r="B8586" s="4"/>
      <c r="C8586" s="4"/>
    </row>
    <row r="8587" spans="1:3" ht="12.75" customHeight="1">
      <c r="A8587" s="4"/>
      <c r="B8587" s="4"/>
      <c r="C8587" s="4"/>
    </row>
    <row r="8588" spans="1:3" ht="12.75" customHeight="1">
      <c r="A8588" s="4"/>
      <c r="B8588" s="4"/>
      <c r="C8588" s="4"/>
    </row>
    <row r="8589" spans="1:3" ht="12.75" customHeight="1">
      <c r="A8589" s="4"/>
      <c r="B8589" s="4"/>
      <c r="C8589" s="4"/>
    </row>
    <row r="8590" spans="1:3" ht="12.75" customHeight="1">
      <c r="A8590" s="4"/>
      <c r="B8590" s="4"/>
      <c r="C8590" s="4"/>
    </row>
    <row r="8591" spans="1:3" ht="12.75" customHeight="1">
      <c r="A8591" s="4"/>
      <c r="B8591" s="4"/>
      <c r="C8591" s="4"/>
    </row>
    <row r="8592" spans="1:3" ht="12.75" customHeight="1">
      <c r="A8592" s="4"/>
      <c r="B8592" s="4"/>
      <c r="C8592" s="4"/>
    </row>
    <row r="8593" spans="1:3" ht="12.75" customHeight="1">
      <c r="A8593" s="4"/>
      <c r="B8593" s="4"/>
      <c r="C8593" s="4"/>
    </row>
    <row r="8594" spans="1:3" ht="12.75" customHeight="1">
      <c r="A8594" s="4"/>
      <c r="B8594" s="4"/>
      <c r="C8594" s="4"/>
    </row>
    <row r="8595" spans="1:3" ht="12.75" customHeight="1">
      <c r="A8595" s="4"/>
      <c r="B8595" s="4"/>
      <c r="C8595" s="4"/>
    </row>
    <row r="8596" spans="1:3" ht="12.75" customHeight="1">
      <c r="A8596" s="4"/>
      <c r="B8596" s="4"/>
      <c r="C8596" s="4"/>
    </row>
    <row r="8597" spans="1:3" ht="12.75" customHeight="1">
      <c r="A8597" s="4"/>
      <c r="B8597" s="4"/>
      <c r="C8597" s="4"/>
    </row>
    <row r="8598" spans="1:3" ht="12.75" customHeight="1">
      <c r="A8598" s="4"/>
      <c r="B8598" s="4"/>
      <c r="C8598" s="4"/>
    </row>
    <row r="8599" spans="1:3" ht="12.75" customHeight="1">
      <c r="A8599" s="4"/>
      <c r="B8599" s="4"/>
      <c r="C8599" s="4"/>
    </row>
    <row r="8600" spans="1:3" ht="12.75" customHeight="1">
      <c r="A8600" s="4"/>
      <c r="B8600" s="4"/>
      <c r="C8600" s="4"/>
    </row>
    <row r="8601" spans="1:3" ht="12.75" customHeight="1">
      <c r="A8601" s="4"/>
      <c r="B8601" s="4"/>
      <c r="C8601" s="4"/>
    </row>
    <row r="8602" spans="1:3" ht="12.75" customHeight="1">
      <c r="A8602" s="4"/>
      <c r="B8602" s="4"/>
      <c r="C8602" s="4"/>
    </row>
    <row r="8603" spans="1:3" ht="12.75" customHeight="1">
      <c r="A8603" s="4"/>
      <c r="B8603" s="4"/>
      <c r="C8603" s="4"/>
    </row>
    <row r="8604" spans="1:3" ht="12.75" customHeight="1">
      <c r="A8604" s="4"/>
      <c r="B8604" s="4"/>
      <c r="C8604" s="4"/>
    </row>
    <row r="8605" spans="1:3" ht="12.75" customHeight="1">
      <c r="A8605" s="4"/>
      <c r="B8605" s="4"/>
      <c r="C8605" s="4"/>
    </row>
    <row r="8606" spans="1:3" ht="12.75" customHeight="1">
      <c r="A8606" s="4"/>
      <c r="B8606" s="4"/>
      <c r="C8606" s="4"/>
    </row>
    <row r="8607" spans="1:3" ht="12.75" customHeight="1">
      <c r="A8607" s="4"/>
      <c r="B8607" s="4"/>
      <c r="C8607" s="4"/>
    </row>
    <row r="8608" spans="1:3" ht="12.75" customHeight="1">
      <c r="A8608" s="4"/>
      <c r="B8608" s="4"/>
      <c r="C8608" s="4"/>
    </row>
    <row r="8609" spans="1:3" ht="12.75" customHeight="1">
      <c r="A8609" s="4"/>
      <c r="B8609" s="4"/>
      <c r="C8609" s="4"/>
    </row>
    <row r="8610" spans="1:3" ht="12.75" customHeight="1">
      <c r="A8610" s="4"/>
      <c r="B8610" s="4"/>
      <c r="C8610" s="4"/>
    </row>
    <row r="8611" spans="1:3" ht="12.75" customHeight="1">
      <c r="A8611" s="4"/>
      <c r="B8611" s="4"/>
      <c r="C8611" s="4"/>
    </row>
    <row r="8612" spans="1:3" ht="12.75" customHeight="1">
      <c r="A8612" s="4"/>
      <c r="B8612" s="4"/>
      <c r="C8612" s="4"/>
    </row>
    <row r="8613" spans="1:3" ht="12.75" customHeight="1">
      <c r="A8613" s="4"/>
      <c r="B8613" s="4"/>
      <c r="C8613" s="4"/>
    </row>
    <row r="8614" spans="1:3" ht="12.75" customHeight="1">
      <c r="A8614" s="4"/>
      <c r="B8614" s="4"/>
      <c r="C8614" s="4"/>
    </row>
    <row r="8615" spans="1:3" ht="12.75" customHeight="1">
      <c r="A8615" s="4"/>
      <c r="B8615" s="4"/>
      <c r="C8615" s="4"/>
    </row>
    <row r="8616" spans="1:3" ht="12.75" customHeight="1">
      <c r="A8616" s="4"/>
      <c r="B8616" s="4"/>
      <c r="C8616" s="4"/>
    </row>
    <row r="8617" spans="1:3" ht="12.75" customHeight="1">
      <c r="A8617" s="4"/>
      <c r="B8617" s="4"/>
      <c r="C8617" s="4"/>
    </row>
    <row r="8618" spans="1:3" ht="12.75" customHeight="1">
      <c r="A8618" s="4"/>
      <c r="B8618" s="4"/>
      <c r="C8618" s="4"/>
    </row>
    <row r="8619" spans="1:3" ht="12.75" customHeight="1">
      <c r="A8619" s="4"/>
      <c r="B8619" s="4"/>
      <c r="C8619" s="4"/>
    </row>
    <row r="8620" spans="1:3" ht="12.75" customHeight="1">
      <c r="A8620" s="4"/>
      <c r="B8620" s="4"/>
      <c r="C8620" s="4"/>
    </row>
    <row r="8621" spans="1:3" ht="12.75" customHeight="1">
      <c r="A8621" s="4"/>
      <c r="B8621" s="4"/>
      <c r="C8621" s="4"/>
    </row>
    <row r="8622" spans="1:3" ht="12.75" customHeight="1">
      <c r="A8622" s="4"/>
      <c r="B8622" s="4"/>
      <c r="C8622" s="4"/>
    </row>
    <row r="8623" spans="1:3" ht="12.75" customHeight="1">
      <c r="A8623" s="4"/>
      <c r="B8623" s="4"/>
      <c r="C8623" s="4"/>
    </row>
    <row r="8624" spans="1:3" ht="12.75" customHeight="1">
      <c r="A8624" s="4"/>
      <c r="B8624" s="4"/>
      <c r="C8624" s="4"/>
    </row>
    <row r="8625" spans="1:3" ht="12.75" customHeight="1">
      <c r="A8625" s="4"/>
      <c r="B8625" s="4"/>
      <c r="C8625" s="4"/>
    </row>
    <row r="8626" spans="1:3" ht="12.75" customHeight="1">
      <c r="A8626" s="4"/>
      <c r="B8626" s="4"/>
      <c r="C8626" s="4"/>
    </row>
    <row r="8627" spans="1:3" ht="12.75" customHeight="1">
      <c r="A8627" s="4"/>
      <c r="B8627" s="4"/>
      <c r="C8627" s="4"/>
    </row>
    <row r="8628" spans="1:3" ht="12.75" customHeight="1">
      <c r="A8628" s="4"/>
      <c r="B8628" s="4"/>
      <c r="C8628" s="4"/>
    </row>
    <row r="8629" spans="1:3" ht="12.75" customHeight="1">
      <c r="A8629" s="4"/>
      <c r="B8629" s="4"/>
      <c r="C8629" s="4"/>
    </row>
    <row r="8630" spans="1:3" ht="12.75" customHeight="1">
      <c r="A8630" s="4"/>
      <c r="B8630" s="4"/>
      <c r="C8630" s="4"/>
    </row>
    <row r="8631" spans="1:3" ht="12.75" customHeight="1">
      <c r="A8631" s="4"/>
      <c r="B8631" s="4"/>
      <c r="C8631" s="4"/>
    </row>
    <row r="8632" spans="1:3" ht="12.75" customHeight="1">
      <c r="A8632" s="4"/>
      <c r="B8632" s="4"/>
      <c r="C8632" s="4"/>
    </row>
    <row r="8633" spans="1:3" ht="12.75" customHeight="1">
      <c r="A8633" s="4"/>
      <c r="B8633" s="4"/>
      <c r="C8633" s="4"/>
    </row>
    <row r="8634" spans="1:3" ht="12.75" customHeight="1">
      <c r="A8634" s="4"/>
      <c r="B8634" s="4"/>
      <c r="C8634" s="4"/>
    </row>
    <row r="8635" spans="1:3" ht="12.75" customHeight="1">
      <c r="A8635" s="4"/>
      <c r="B8635" s="4"/>
      <c r="C8635" s="4"/>
    </row>
    <row r="8636" spans="1:3" ht="12.75" customHeight="1">
      <c r="A8636" s="4"/>
      <c r="B8636" s="4"/>
      <c r="C8636" s="4"/>
    </row>
    <row r="8637" spans="1:3" ht="12.75" customHeight="1">
      <c r="A8637" s="4"/>
      <c r="B8637" s="4"/>
      <c r="C8637" s="4"/>
    </row>
    <row r="8638" spans="1:3" ht="12.75" customHeight="1">
      <c r="A8638" s="4"/>
      <c r="B8638" s="4"/>
      <c r="C8638" s="4"/>
    </row>
    <row r="8639" spans="1:3" ht="12.75" customHeight="1">
      <c r="A8639" s="4"/>
      <c r="B8639" s="4"/>
      <c r="C8639" s="4"/>
    </row>
    <row r="8640" spans="1:3" ht="12.75" customHeight="1">
      <c r="A8640" s="4"/>
      <c r="B8640" s="4"/>
      <c r="C8640" s="4"/>
    </row>
    <row r="8641" spans="1:3" ht="12.75" customHeight="1">
      <c r="A8641" s="4"/>
      <c r="B8641" s="4"/>
      <c r="C8641" s="4"/>
    </row>
    <row r="8642" spans="1:3" ht="12.75" customHeight="1">
      <c r="A8642" s="4"/>
      <c r="B8642" s="4"/>
      <c r="C8642" s="4"/>
    </row>
    <row r="8643" spans="1:3" ht="12.75" customHeight="1">
      <c r="A8643" s="4"/>
      <c r="B8643" s="4"/>
      <c r="C8643" s="4"/>
    </row>
    <row r="8644" spans="1:3" ht="12.75" customHeight="1">
      <c r="A8644" s="4"/>
      <c r="B8644" s="4"/>
      <c r="C8644" s="4"/>
    </row>
    <row r="8645" spans="1:3" ht="12.75" customHeight="1">
      <c r="A8645" s="4"/>
      <c r="B8645" s="4"/>
      <c r="C8645" s="4"/>
    </row>
    <row r="8646" spans="1:3" ht="12.75" customHeight="1">
      <c r="A8646" s="4"/>
      <c r="B8646" s="4"/>
      <c r="C8646" s="4"/>
    </row>
    <row r="8647" spans="1:3" ht="12.75" customHeight="1">
      <c r="A8647" s="4"/>
      <c r="B8647" s="4"/>
      <c r="C8647" s="4"/>
    </row>
    <row r="8648" spans="1:3" ht="12.75" customHeight="1">
      <c r="A8648" s="4"/>
      <c r="B8648" s="4"/>
      <c r="C8648" s="4"/>
    </row>
    <row r="8649" spans="1:3" ht="12.75" customHeight="1">
      <c r="A8649" s="4"/>
      <c r="B8649" s="4"/>
      <c r="C8649" s="4"/>
    </row>
    <row r="8650" spans="1:3" ht="12.75" customHeight="1">
      <c r="A8650" s="4"/>
      <c r="B8650" s="4"/>
      <c r="C8650" s="4"/>
    </row>
    <row r="8651" spans="1:3" ht="12.75" customHeight="1">
      <c r="A8651" s="4"/>
      <c r="B8651" s="4"/>
      <c r="C8651" s="4"/>
    </row>
    <row r="8652" spans="1:3" ht="12.75" customHeight="1">
      <c r="A8652" s="4"/>
      <c r="B8652" s="4"/>
      <c r="C8652" s="4"/>
    </row>
    <row r="8653" spans="1:3" ht="12.75" customHeight="1">
      <c r="A8653" s="4"/>
      <c r="B8653" s="4"/>
      <c r="C8653" s="4"/>
    </row>
    <row r="8654" spans="1:3" ht="12.75" customHeight="1">
      <c r="A8654" s="4"/>
      <c r="B8654" s="4"/>
      <c r="C8654" s="4"/>
    </row>
    <row r="8655" spans="1:3" ht="12.75" customHeight="1">
      <c r="A8655" s="4"/>
      <c r="B8655" s="4"/>
      <c r="C8655" s="4"/>
    </row>
    <row r="8656" spans="1:3" ht="12.75" customHeight="1">
      <c r="A8656" s="4"/>
      <c r="B8656" s="4"/>
      <c r="C8656" s="4"/>
    </row>
    <row r="8657" spans="1:3" ht="12.75" customHeight="1">
      <c r="A8657" s="4"/>
      <c r="B8657" s="4"/>
      <c r="C8657" s="4"/>
    </row>
    <row r="8658" spans="1:3" ht="12.75" customHeight="1">
      <c r="A8658" s="4"/>
      <c r="B8658" s="4"/>
      <c r="C8658" s="4"/>
    </row>
    <row r="8659" spans="1:3" ht="12.75" customHeight="1">
      <c r="A8659" s="4"/>
      <c r="B8659" s="4"/>
      <c r="C8659" s="4"/>
    </row>
    <row r="8660" spans="1:3" ht="12.75" customHeight="1">
      <c r="A8660" s="4"/>
      <c r="B8660" s="4"/>
      <c r="C8660" s="4"/>
    </row>
    <row r="8661" spans="1:3" ht="12.75" customHeight="1">
      <c r="A8661" s="4"/>
      <c r="B8661" s="4"/>
      <c r="C8661" s="4"/>
    </row>
    <row r="8662" spans="1:3" ht="12.75" customHeight="1">
      <c r="A8662" s="4"/>
      <c r="B8662" s="4"/>
      <c r="C8662" s="4"/>
    </row>
    <row r="8663" spans="1:3" ht="12.75" customHeight="1">
      <c r="A8663" s="4"/>
      <c r="B8663" s="4"/>
      <c r="C8663" s="4"/>
    </row>
    <row r="8664" spans="1:3" ht="12.75" customHeight="1">
      <c r="A8664" s="4"/>
      <c r="B8664" s="4"/>
      <c r="C8664" s="4"/>
    </row>
    <row r="8665" spans="1:3" ht="12.75" customHeight="1">
      <c r="A8665" s="4"/>
      <c r="B8665" s="4"/>
      <c r="C8665" s="4"/>
    </row>
    <row r="8666" spans="1:3" ht="12.75" customHeight="1">
      <c r="A8666" s="4"/>
      <c r="B8666" s="4"/>
      <c r="C8666" s="4"/>
    </row>
    <row r="8667" spans="1:3" ht="12.75" customHeight="1">
      <c r="A8667" s="4"/>
      <c r="B8667" s="4"/>
      <c r="C8667" s="4"/>
    </row>
    <row r="8668" spans="1:3" ht="12.75" customHeight="1">
      <c r="A8668" s="4"/>
      <c r="B8668" s="4"/>
      <c r="C8668" s="4"/>
    </row>
    <row r="8669" spans="1:3" ht="12.75" customHeight="1">
      <c r="A8669" s="4"/>
      <c r="B8669" s="4"/>
      <c r="C8669" s="4"/>
    </row>
    <row r="8670" spans="1:3" ht="12.75" customHeight="1">
      <c r="A8670" s="4"/>
      <c r="B8670" s="4"/>
      <c r="C8670" s="4"/>
    </row>
    <row r="8671" spans="1:3" ht="12.75" customHeight="1">
      <c r="A8671" s="4"/>
      <c r="B8671" s="4"/>
      <c r="C8671" s="4"/>
    </row>
    <row r="8672" spans="1:3" ht="12.75" customHeight="1">
      <c r="A8672" s="4"/>
      <c r="B8672" s="4"/>
      <c r="C8672" s="4"/>
    </row>
    <row r="8673" spans="1:3" ht="12.75" customHeight="1">
      <c r="A8673" s="4"/>
      <c r="B8673" s="4"/>
      <c r="C8673" s="4"/>
    </row>
    <row r="8674" spans="1:3" ht="12.75" customHeight="1">
      <c r="A8674" s="4"/>
      <c r="B8674" s="4"/>
      <c r="C8674" s="4"/>
    </row>
    <row r="8675" spans="1:3" ht="12.75" customHeight="1">
      <c r="A8675" s="4"/>
      <c r="B8675" s="4"/>
      <c r="C8675" s="4"/>
    </row>
    <row r="8676" spans="1:3" ht="12.75" customHeight="1">
      <c r="A8676" s="4"/>
      <c r="B8676" s="4"/>
      <c r="C8676" s="4"/>
    </row>
    <row r="8677" spans="1:3" ht="12.75" customHeight="1">
      <c r="A8677" s="4"/>
      <c r="B8677" s="4"/>
      <c r="C8677" s="4"/>
    </row>
    <row r="8678" spans="1:3" ht="12.75" customHeight="1">
      <c r="A8678" s="4"/>
      <c r="B8678" s="4"/>
      <c r="C8678" s="4"/>
    </row>
    <row r="8679" spans="1:3" ht="12.75" customHeight="1">
      <c r="A8679" s="4"/>
      <c r="B8679" s="4"/>
      <c r="C8679" s="4"/>
    </row>
    <row r="8680" spans="1:3" ht="12.75" customHeight="1">
      <c r="A8680" s="4"/>
      <c r="B8680" s="4"/>
      <c r="C8680" s="4"/>
    </row>
    <row r="8681" spans="1:3" ht="12.75" customHeight="1">
      <c r="A8681" s="4"/>
      <c r="B8681" s="4"/>
      <c r="C8681" s="4"/>
    </row>
    <row r="8682" spans="1:3" ht="12.75" customHeight="1">
      <c r="A8682" s="4"/>
      <c r="B8682" s="4"/>
      <c r="C8682" s="4"/>
    </row>
    <row r="8683" spans="1:3" ht="12.75" customHeight="1">
      <c r="A8683" s="4"/>
      <c r="B8683" s="4"/>
      <c r="C8683" s="4"/>
    </row>
    <row r="8684" spans="1:3" ht="12.75" customHeight="1">
      <c r="A8684" s="4"/>
      <c r="B8684" s="4"/>
      <c r="C8684" s="4"/>
    </row>
    <row r="8685" spans="1:3" ht="12.75" customHeight="1">
      <c r="A8685" s="4"/>
      <c r="B8685" s="4"/>
      <c r="C8685" s="4"/>
    </row>
    <row r="8686" spans="1:3" ht="12.75" customHeight="1">
      <c r="A8686" s="4"/>
      <c r="B8686" s="4"/>
      <c r="C8686" s="4"/>
    </row>
    <row r="8687" spans="1:3" ht="12.75" customHeight="1">
      <c r="A8687" s="4"/>
      <c r="B8687" s="4"/>
      <c r="C8687" s="4"/>
    </row>
    <row r="8688" spans="1:3" ht="12.75" customHeight="1">
      <c r="A8688" s="4"/>
      <c r="B8688" s="4"/>
      <c r="C8688" s="4"/>
    </row>
    <row r="8689" spans="1:3" ht="12.75" customHeight="1">
      <c r="A8689" s="4"/>
      <c r="B8689" s="4"/>
      <c r="C8689" s="4"/>
    </row>
    <row r="8690" spans="1:3" ht="12.75" customHeight="1">
      <c r="A8690" s="4"/>
      <c r="B8690" s="4"/>
      <c r="C8690" s="4"/>
    </row>
    <row r="8691" spans="1:3" ht="12.75" customHeight="1">
      <c r="A8691" s="4"/>
      <c r="B8691" s="4"/>
      <c r="C8691" s="4"/>
    </row>
    <row r="8692" spans="1:3" ht="12.75" customHeight="1">
      <c r="A8692" s="4"/>
      <c r="B8692" s="4"/>
      <c r="C8692" s="4"/>
    </row>
    <row r="8693" spans="1:3" ht="12.75" customHeight="1">
      <c r="A8693" s="4"/>
      <c r="B8693" s="4"/>
      <c r="C8693" s="4"/>
    </row>
    <row r="8694" spans="1:3" ht="12.75" customHeight="1">
      <c r="A8694" s="4"/>
      <c r="B8694" s="4"/>
      <c r="C8694" s="4"/>
    </row>
    <row r="8695" spans="1:3" ht="12.75" customHeight="1">
      <c r="A8695" s="4"/>
      <c r="B8695" s="4"/>
      <c r="C8695" s="4"/>
    </row>
    <row r="8696" spans="1:3" ht="12.75" customHeight="1">
      <c r="A8696" s="4"/>
      <c r="B8696" s="4"/>
      <c r="C8696" s="4"/>
    </row>
    <row r="8697" spans="1:3" ht="12.75" customHeight="1">
      <c r="A8697" s="4"/>
      <c r="B8697" s="4"/>
      <c r="C8697" s="4"/>
    </row>
    <row r="8698" spans="1:3" ht="12.75" customHeight="1">
      <c r="A8698" s="4"/>
      <c r="B8698" s="4"/>
      <c r="C8698" s="4"/>
    </row>
    <row r="8699" spans="1:3" ht="12.75" customHeight="1">
      <c r="A8699" s="4"/>
      <c r="B8699" s="4"/>
      <c r="C8699" s="4"/>
    </row>
    <row r="8700" spans="1:3" ht="12.75" customHeight="1">
      <c r="A8700" s="4"/>
      <c r="B8700" s="4"/>
      <c r="C8700" s="4"/>
    </row>
    <row r="8701" spans="1:3" ht="12.75" customHeight="1">
      <c r="A8701" s="4"/>
      <c r="B8701" s="4"/>
      <c r="C8701" s="4"/>
    </row>
    <row r="8702" spans="1:3" ht="12.75" customHeight="1">
      <c r="A8702" s="4"/>
      <c r="B8702" s="4"/>
      <c r="C8702" s="4"/>
    </row>
    <row r="8703" spans="1:3" ht="12.75" customHeight="1">
      <c r="A8703" s="4"/>
      <c r="B8703" s="4"/>
      <c r="C8703" s="4"/>
    </row>
    <row r="8704" spans="1:3" ht="12.75" customHeight="1">
      <c r="A8704" s="4"/>
      <c r="B8704" s="4"/>
      <c r="C8704" s="4"/>
    </row>
    <row r="8705" spans="1:3" ht="12.75" customHeight="1">
      <c r="A8705" s="4"/>
      <c r="B8705" s="4"/>
      <c r="C8705" s="4"/>
    </row>
    <row r="8706" spans="1:3" ht="12.75" customHeight="1">
      <c r="A8706" s="4"/>
      <c r="B8706" s="4"/>
      <c r="C8706" s="4"/>
    </row>
    <row r="8707" spans="1:3" ht="12.75" customHeight="1">
      <c r="A8707" s="4"/>
      <c r="B8707" s="4"/>
      <c r="C8707" s="4"/>
    </row>
    <row r="8708" spans="1:3" ht="12.75" customHeight="1">
      <c r="A8708" s="4"/>
      <c r="B8708" s="4"/>
      <c r="C8708" s="4"/>
    </row>
    <row r="8709" spans="1:3" ht="12.75" customHeight="1">
      <c r="A8709" s="4"/>
      <c r="B8709" s="4"/>
      <c r="C8709" s="4"/>
    </row>
    <row r="8710" spans="1:3" ht="12.75" customHeight="1">
      <c r="A8710" s="4"/>
      <c r="B8710" s="4"/>
      <c r="C8710" s="4"/>
    </row>
    <row r="8711" spans="1:3" ht="12.75" customHeight="1">
      <c r="A8711" s="4"/>
      <c r="B8711" s="4"/>
      <c r="C8711" s="4"/>
    </row>
    <row r="8712" spans="1:3" ht="12.75" customHeight="1">
      <c r="A8712" s="4"/>
      <c r="B8712" s="4"/>
      <c r="C8712" s="4"/>
    </row>
    <row r="8713" spans="1:3" ht="12.75" customHeight="1">
      <c r="A8713" s="4"/>
      <c r="B8713" s="4"/>
      <c r="C8713" s="4"/>
    </row>
    <row r="8714" spans="1:3" ht="12.75" customHeight="1">
      <c r="A8714" s="4"/>
      <c r="B8714" s="4"/>
      <c r="C8714" s="4"/>
    </row>
    <row r="8715" spans="1:3" ht="12.75" customHeight="1">
      <c r="A8715" s="4"/>
      <c r="B8715" s="4"/>
      <c r="C8715" s="4"/>
    </row>
    <row r="8716" spans="1:3" ht="12.75" customHeight="1">
      <c r="A8716" s="4"/>
      <c r="B8716" s="4"/>
      <c r="C8716" s="4"/>
    </row>
    <row r="8717" spans="1:3" ht="12.75" customHeight="1">
      <c r="A8717" s="4"/>
      <c r="B8717" s="4"/>
      <c r="C8717" s="4"/>
    </row>
    <row r="8718" spans="1:3" ht="12.75" customHeight="1">
      <c r="A8718" s="4"/>
      <c r="B8718" s="4"/>
      <c r="C8718" s="4"/>
    </row>
    <row r="8719" spans="1:3" ht="12.75" customHeight="1">
      <c r="A8719" s="4"/>
      <c r="B8719" s="4"/>
      <c r="C8719" s="4"/>
    </row>
    <row r="8720" spans="1:3" ht="12.75" customHeight="1">
      <c r="A8720" s="4"/>
      <c r="B8720" s="4"/>
      <c r="C8720" s="4"/>
    </row>
    <row r="8721" spans="1:3" ht="12.75" customHeight="1">
      <c r="A8721" s="4"/>
      <c r="B8721" s="4"/>
      <c r="C8721" s="4"/>
    </row>
    <row r="8722" spans="1:3" ht="12.75" customHeight="1">
      <c r="A8722" s="4"/>
      <c r="B8722" s="4"/>
      <c r="C8722" s="4"/>
    </row>
    <row r="8723" spans="1:3" ht="12.75" customHeight="1">
      <c r="A8723" s="4"/>
      <c r="B8723" s="4"/>
      <c r="C8723" s="4"/>
    </row>
    <row r="8724" spans="1:3" ht="12.75" customHeight="1">
      <c r="A8724" s="4"/>
      <c r="B8724" s="4"/>
      <c r="C8724" s="4"/>
    </row>
    <row r="8725" spans="1:3" ht="12.75" customHeight="1">
      <c r="A8725" s="4"/>
      <c r="B8725" s="4"/>
      <c r="C8725" s="4"/>
    </row>
    <row r="8726" spans="1:3" ht="12.75" customHeight="1">
      <c r="A8726" s="4"/>
      <c r="B8726" s="4"/>
      <c r="C8726" s="4"/>
    </row>
    <row r="8727" spans="1:3" ht="12.75" customHeight="1">
      <c r="A8727" s="4"/>
      <c r="B8727" s="4"/>
      <c r="C8727" s="4"/>
    </row>
    <row r="8728" spans="1:3" ht="12.75" customHeight="1">
      <c r="A8728" s="4"/>
      <c r="B8728" s="4"/>
      <c r="C8728" s="4"/>
    </row>
    <row r="8729" spans="1:3" ht="12.75" customHeight="1">
      <c r="A8729" s="4"/>
      <c r="B8729" s="4"/>
      <c r="C8729" s="4"/>
    </row>
    <row r="8730" spans="1:3" ht="12.75" customHeight="1">
      <c r="A8730" s="4"/>
      <c r="B8730" s="4"/>
      <c r="C8730" s="4"/>
    </row>
    <row r="8731" spans="1:3" ht="12.75" customHeight="1">
      <c r="A8731" s="4"/>
      <c r="B8731" s="4"/>
      <c r="C8731" s="4"/>
    </row>
    <row r="8732" spans="1:3" ht="12.75" customHeight="1">
      <c r="A8732" s="4"/>
      <c r="B8732" s="4"/>
      <c r="C8732" s="4"/>
    </row>
    <row r="8733" spans="1:3" ht="12.75" customHeight="1">
      <c r="A8733" s="4"/>
      <c r="B8733" s="4"/>
      <c r="C8733" s="4"/>
    </row>
    <row r="8734" spans="1:3" ht="12.75" customHeight="1">
      <c r="A8734" s="4"/>
      <c r="B8734" s="4"/>
      <c r="C8734" s="4"/>
    </row>
    <row r="8735" spans="1:3" ht="12.75" customHeight="1">
      <c r="A8735" s="4"/>
      <c r="B8735" s="4"/>
      <c r="C8735" s="4"/>
    </row>
    <row r="8736" spans="1:3" ht="12.75" customHeight="1">
      <c r="A8736" s="4"/>
      <c r="B8736" s="4"/>
      <c r="C8736" s="4"/>
    </row>
    <row r="8737" spans="1:3" ht="12.75" customHeight="1">
      <c r="A8737" s="4"/>
      <c r="B8737" s="4"/>
      <c r="C8737" s="4"/>
    </row>
    <row r="8738" spans="1:3" ht="12.75" customHeight="1">
      <c r="A8738" s="4"/>
      <c r="B8738" s="4"/>
      <c r="C8738" s="4"/>
    </row>
    <row r="8739" spans="1:3" ht="12.75" customHeight="1">
      <c r="A8739" s="4"/>
      <c r="B8739" s="4"/>
      <c r="C8739" s="4"/>
    </row>
    <row r="8740" spans="1:3" ht="12.75" customHeight="1">
      <c r="A8740" s="4"/>
      <c r="B8740" s="4"/>
      <c r="C8740" s="4"/>
    </row>
    <row r="8741" spans="1:3" ht="12.75" customHeight="1">
      <c r="A8741" s="4"/>
      <c r="B8741" s="4"/>
      <c r="C8741" s="4"/>
    </row>
    <row r="8742" spans="1:3" ht="12.75" customHeight="1">
      <c r="A8742" s="4"/>
      <c r="B8742" s="4"/>
      <c r="C8742" s="4"/>
    </row>
    <row r="8743" spans="1:3" ht="12.75" customHeight="1">
      <c r="A8743" s="4"/>
      <c r="B8743" s="4"/>
      <c r="C8743" s="4"/>
    </row>
    <row r="8744" spans="1:3" ht="12.75" customHeight="1">
      <c r="A8744" s="4"/>
      <c r="B8744" s="4"/>
      <c r="C8744" s="4"/>
    </row>
    <row r="8745" spans="1:3" ht="12.75" customHeight="1">
      <c r="A8745" s="4"/>
      <c r="B8745" s="4"/>
      <c r="C8745" s="4"/>
    </row>
    <row r="8746" spans="1:3" ht="12.75" customHeight="1">
      <c r="A8746" s="4"/>
      <c r="B8746" s="4"/>
      <c r="C8746" s="4"/>
    </row>
    <row r="8747" spans="1:3" ht="12.75" customHeight="1">
      <c r="A8747" s="4"/>
      <c r="B8747" s="4"/>
      <c r="C8747" s="4"/>
    </row>
    <row r="8748" spans="1:3" ht="12.75" customHeight="1">
      <c r="A8748" s="4"/>
      <c r="B8748" s="4"/>
      <c r="C8748" s="4"/>
    </row>
    <row r="8749" spans="1:3" ht="12.75" customHeight="1">
      <c r="A8749" s="4"/>
      <c r="B8749" s="4"/>
      <c r="C8749" s="4"/>
    </row>
    <row r="8750" spans="1:3" ht="12.75" customHeight="1">
      <c r="A8750" s="4"/>
      <c r="B8750" s="4"/>
      <c r="C8750" s="4"/>
    </row>
    <row r="8751" spans="1:3" ht="12.75" customHeight="1">
      <c r="A8751" s="4"/>
      <c r="B8751" s="4"/>
      <c r="C8751" s="4"/>
    </row>
    <row r="8752" spans="1:3" ht="12.75" customHeight="1">
      <c r="A8752" s="4"/>
      <c r="B8752" s="4"/>
      <c r="C8752" s="4"/>
    </row>
    <row r="8753" spans="1:3" ht="12.75" customHeight="1">
      <c r="A8753" s="4"/>
      <c r="B8753" s="4"/>
      <c r="C8753" s="4"/>
    </row>
    <row r="8754" spans="1:3" ht="12.75" customHeight="1">
      <c r="A8754" s="4"/>
      <c r="B8754" s="4"/>
      <c r="C8754" s="4"/>
    </row>
    <row r="8755" spans="1:3" ht="12.75" customHeight="1">
      <c r="A8755" s="4"/>
      <c r="B8755" s="4"/>
      <c r="C8755" s="4"/>
    </row>
    <row r="8756" spans="1:3" ht="12.75" customHeight="1">
      <c r="A8756" s="4"/>
      <c r="B8756" s="4"/>
      <c r="C8756" s="4"/>
    </row>
    <row r="8757" spans="1:3" ht="12.75" customHeight="1">
      <c r="A8757" s="4"/>
      <c r="B8757" s="4"/>
      <c r="C8757" s="4"/>
    </row>
    <row r="8758" spans="1:3" ht="12.75" customHeight="1">
      <c r="A8758" s="4"/>
      <c r="B8758" s="4"/>
      <c r="C8758" s="4"/>
    </row>
    <row r="8759" spans="1:3" ht="12.75" customHeight="1">
      <c r="A8759" s="4"/>
      <c r="B8759" s="4"/>
      <c r="C8759" s="4"/>
    </row>
    <row r="8760" spans="1:3" ht="12.75" customHeight="1">
      <c r="A8760" s="4"/>
      <c r="B8760" s="4"/>
      <c r="C8760" s="4"/>
    </row>
    <row r="8761" spans="1:3" ht="12.75" customHeight="1">
      <c r="A8761" s="4"/>
      <c r="B8761" s="4"/>
      <c r="C8761" s="4"/>
    </row>
    <row r="8762" spans="1:3" ht="12.75" customHeight="1">
      <c r="A8762" s="4"/>
      <c r="B8762" s="4"/>
      <c r="C8762" s="4"/>
    </row>
    <row r="8763" spans="1:3" ht="12.75" customHeight="1">
      <c r="A8763" s="4"/>
      <c r="B8763" s="4"/>
      <c r="C8763" s="4"/>
    </row>
    <row r="8764" spans="1:3" ht="12.75" customHeight="1">
      <c r="A8764" s="4"/>
      <c r="B8764" s="4"/>
      <c r="C8764" s="4"/>
    </row>
    <row r="8765" spans="1:3" ht="12.75" customHeight="1">
      <c r="A8765" s="4"/>
      <c r="B8765" s="4"/>
      <c r="C8765" s="4"/>
    </row>
    <row r="8766" spans="1:3" ht="12.75" customHeight="1">
      <c r="A8766" s="4"/>
      <c r="B8766" s="4"/>
      <c r="C8766" s="4"/>
    </row>
    <row r="8767" spans="1:3" ht="12.75" customHeight="1">
      <c r="A8767" s="4"/>
      <c r="B8767" s="4"/>
      <c r="C8767" s="4"/>
    </row>
    <row r="8768" spans="1:3" ht="12.75" customHeight="1">
      <c r="A8768" s="4"/>
      <c r="B8768" s="4"/>
      <c r="C8768" s="4"/>
    </row>
    <row r="8769" spans="1:3" ht="12.75" customHeight="1">
      <c r="A8769" s="4"/>
      <c r="B8769" s="4"/>
      <c r="C8769" s="4"/>
    </row>
    <row r="8770" spans="1:3" ht="12.75" customHeight="1">
      <c r="A8770" s="4"/>
      <c r="B8770" s="4"/>
      <c r="C8770" s="4"/>
    </row>
    <row r="8771" spans="1:3" ht="12.75" customHeight="1">
      <c r="A8771" s="4"/>
      <c r="B8771" s="4"/>
      <c r="C8771" s="4"/>
    </row>
    <row r="8772" spans="1:3" ht="12.75" customHeight="1">
      <c r="A8772" s="4"/>
      <c r="B8772" s="4"/>
      <c r="C8772" s="4"/>
    </row>
    <row r="8773" spans="1:3" ht="12.75" customHeight="1">
      <c r="A8773" s="4"/>
      <c r="B8773" s="4"/>
      <c r="C8773" s="4"/>
    </row>
    <row r="8774" spans="1:3" ht="12.75" customHeight="1">
      <c r="A8774" s="4"/>
      <c r="B8774" s="4"/>
      <c r="C8774" s="4"/>
    </row>
    <row r="8775" spans="1:3" ht="12.75" customHeight="1">
      <c r="A8775" s="4"/>
      <c r="B8775" s="4"/>
      <c r="C8775" s="4"/>
    </row>
    <row r="8776" spans="1:3" ht="12.75" customHeight="1">
      <c r="A8776" s="4"/>
      <c r="B8776" s="4"/>
      <c r="C8776" s="4"/>
    </row>
    <row r="8777" spans="1:3" ht="12.75" customHeight="1">
      <c r="A8777" s="4"/>
      <c r="B8777" s="4"/>
      <c r="C8777" s="4"/>
    </row>
    <row r="8778" spans="1:3" ht="12.75" customHeight="1">
      <c r="A8778" s="4"/>
      <c r="B8778" s="4"/>
      <c r="C8778" s="4"/>
    </row>
    <row r="8779" spans="1:3" ht="12.75" customHeight="1">
      <c r="A8779" s="4"/>
      <c r="B8779" s="4"/>
      <c r="C8779" s="4"/>
    </row>
    <row r="8780" spans="1:3" ht="12.75" customHeight="1">
      <c r="A8780" s="4"/>
      <c r="B8780" s="4"/>
      <c r="C8780" s="4"/>
    </row>
    <row r="8781" spans="1:3" ht="12.75" customHeight="1">
      <c r="A8781" s="4"/>
      <c r="B8781" s="4"/>
      <c r="C8781" s="4"/>
    </row>
    <row r="8782" spans="1:3" ht="12.75" customHeight="1">
      <c r="A8782" s="4"/>
      <c r="B8782" s="4"/>
      <c r="C8782" s="4"/>
    </row>
    <row r="8783" spans="1:3" ht="12.75" customHeight="1">
      <c r="A8783" s="4"/>
      <c r="B8783" s="4"/>
      <c r="C8783" s="4"/>
    </row>
    <row r="8784" spans="1:3" ht="12.75" customHeight="1">
      <c r="A8784" s="4"/>
      <c r="B8784" s="4"/>
      <c r="C8784" s="4"/>
    </row>
    <row r="8785" spans="1:3" ht="12.75" customHeight="1">
      <c r="A8785" s="4"/>
      <c r="B8785" s="4"/>
      <c r="C8785" s="4"/>
    </row>
    <row r="8786" spans="1:3" ht="12.75" customHeight="1">
      <c r="A8786" s="4"/>
      <c r="B8786" s="4"/>
      <c r="C8786" s="4"/>
    </row>
    <row r="8787" spans="1:3" ht="12.75" customHeight="1">
      <c r="A8787" s="4"/>
      <c r="B8787" s="4"/>
      <c r="C8787" s="4"/>
    </row>
    <row r="8788" spans="1:3" ht="12.75" customHeight="1">
      <c r="A8788" s="4"/>
      <c r="B8788" s="4"/>
      <c r="C8788" s="4"/>
    </row>
    <row r="8789" spans="1:3" ht="12.75" customHeight="1">
      <c r="A8789" s="4"/>
      <c r="B8789" s="4"/>
      <c r="C8789" s="4"/>
    </row>
    <row r="8790" spans="1:3" ht="12.75" customHeight="1">
      <c r="A8790" s="4"/>
      <c r="B8790" s="4"/>
      <c r="C8790" s="4"/>
    </row>
    <row r="8791" spans="1:3" ht="12.75" customHeight="1">
      <c r="A8791" s="4"/>
      <c r="B8791" s="4"/>
      <c r="C8791" s="4"/>
    </row>
    <row r="8792" spans="1:3" ht="12.75" customHeight="1">
      <c r="A8792" s="4"/>
      <c r="B8792" s="4"/>
      <c r="C8792" s="4"/>
    </row>
    <row r="8793" spans="1:3" ht="12.75" customHeight="1">
      <c r="A8793" s="4"/>
      <c r="B8793" s="4"/>
      <c r="C8793" s="4"/>
    </row>
    <row r="8794" spans="1:3" ht="12.75" customHeight="1">
      <c r="A8794" s="4"/>
      <c r="B8794" s="4"/>
      <c r="C8794" s="4"/>
    </row>
    <row r="8795" spans="1:3" ht="12.75" customHeight="1">
      <c r="A8795" s="4"/>
      <c r="B8795" s="4"/>
      <c r="C8795" s="4"/>
    </row>
    <row r="8796" spans="1:3" ht="12.75" customHeight="1">
      <c r="A8796" s="4"/>
      <c r="B8796" s="4"/>
      <c r="C8796" s="4"/>
    </row>
    <row r="8797" spans="1:3" ht="12.75" customHeight="1">
      <c r="A8797" s="4"/>
      <c r="B8797" s="4"/>
      <c r="C8797" s="4"/>
    </row>
    <row r="8798" spans="1:3" ht="12.75" customHeight="1">
      <c r="A8798" s="4"/>
      <c r="B8798" s="4"/>
      <c r="C8798" s="4"/>
    </row>
    <row r="8799" spans="1:3" ht="12.75" customHeight="1">
      <c r="A8799" s="4"/>
      <c r="B8799" s="4"/>
      <c r="C8799" s="4"/>
    </row>
    <row r="8800" spans="1:3" ht="12.75" customHeight="1">
      <c r="A8800" s="4"/>
      <c r="B8800" s="4"/>
      <c r="C8800" s="4"/>
    </row>
    <row r="8801" spans="1:3" ht="12.75" customHeight="1">
      <c r="A8801" s="4"/>
      <c r="B8801" s="4"/>
      <c r="C8801" s="4"/>
    </row>
    <row r="8802" spans="1:3" ht="12.75" customHeight="1">
      <c r="A8802" s="4"/>
      <c r="B8802" s="4"/>
      <c r="C8802" s="4"/>
    </row>
    <row r="8803" spans="1:3" ht="12.75" customHeight="1">
      <c r="A8803" s="4"/>
      <c r="B8803" s="4"/>
      <c r="C8803" s="4"/>
    </row>
    <row r="8804" spans="1:3" ht="12.75" customHeight="1">
      <c r="A8804" s="4"/>
      <c r="B8804" s="4"/>
      <c r="C8804" s="4"/>
    </row>
    <row r="8805" spans="1:3" ht="12.75" customHeight="1">
      <c r="A8805" s="4"/>
      <c r="B8805" s="4"/>
      <c r="C8805" s="4"/>
    </row>
    <row r="8806" spans="1:3" ht="12.75" customHeight="1">
      <c r="A8806" s="4"/>
      <c r="B8806" s="4"/>
      <c r="C8806" s="4"/>
    </row>
    <row r="8807" spans="1:3" ht="12.75" customHeight="1">
      <c r="A8807" s="4"/>
      <c r="B8807" s="4"/>
      <c r="C8807" s="4"/>
    </row>
    <row r="8808" spans="1:3" ht="12.75" customHeight="1">
      <c r="A8808" s="4"/>
      <c r="B8808" s="4"/>
      <c r="C8808" s="4"/>
    </row>
    <row r="8809" spans="1:3" ht="12.75" customHeight="1">
      <c r="A8809" s="4"/>
      <c r="B8809" s="4"/>
      <c r="C8809" s="4"/>
    </row>
    <row r="8810" spans="1:3" ht="12.75" customHeight="1">
      <c r="A8810" s="4"/>
      <c r="B8810" s="4"/>
      <c r="C8810" s="4"/>
    </row>
    <row r="8811" spans="1:3" ht="12.75" customHeight="1">
      <c r="A8811" s="4"/>
      <c r="B8811" s="4"/>
      <c r="C8811" s="4"/>
    </row>
    <row r="8812" spans="1:3" ht="12.75" customHeight="1">
      <c r="A8812" s="4"/>
      <c r="B8812" s="4"/>
      <c r="C8812" s="4"/>
    </row>
    <row r="8813" spans="1:3" ht="12.75" customHeight="1">
      <c r="A8813" s="4"/>
      <c r="B8813" s="4"/>
      <c r="C8813" s="4"/>
    </row>
    <row r="8814" spans="1:3" ht="12.75" customHeight="1">
      <c r="A8814" s="4"/>
      <c r="B8814" s="4"/>
      <c r="C8814" s="4"/>
    </row>
    <row r="8815" spans="1:3" ht="12.75" customHeight="1">
      <c r="A8815" s="4"/>
      <c r="B8815" s="4"/>
      <c r="C8815" s="4"/>
    </row>
    <row r="8816" spans="1:3" ht="12.75" customHeight="1">
      <c r="A8816" s="4"/>
      <c r="B8816" s="4"/>
      <c r="C8816" s="4"/>
    </row>
    <row r="8817" spans="1:3" ht="12.75" customHeight="1">
      <c r="A8817" s="4"/>
      <c r="B8817" s="4"/>
      <c r="C8817" s="4"/>
    </row>
    <row r="8818" spans="1:3" ht="12.75" customHeight="1">
      <c r="A8818" s="4"/>
      <c r="B8818" s="4"/>
      <c r="C8818" s="4"/>
    </row>
    <row r="8819" spans="1:3" ht="12.75" customHeight="1">
      <c r="A8819" s="4"/>
      <c r="B8819" s="4"/>
      <c r="C8819" s="4"/>
    </row>
    <row r="8820" spans="1:3" ht="12.75" customHeight="1">
      <c r="A8820" s="4"/>
      <c r="B8820" s="4"/>
      <c r="C8820" s="4"/>
    </row>
    <row r="8821" spans="1:3" ht="12.75" customHeight="1">
      <c r="A8821" s="4"/>
      <c r="B8821" s="4"/>
      <c r="C8821" s="4"/>
    </row>
    <row r="8822" spans="1:3" ht="12.75" customHeight="1">
      <c r="A8822" s="4"/>
      <c r="B8822" s="4"/>
      <c r="C8822" s="4"/>
    </row>
    <row r="8823" spans="1:3" ht="12.75" customHeight="1">
      <c r="A8823" s="4"/>
      <c r="B8823" s="4"/>
      <c r="C8823" s="4"/>
    </row>
    <row r="8824" spans="1:3" ht="12.75" customHeight="1">
      <c r="A8824" s="4"/>
      <c r="B8824" s="4"/>
      <c r="C8824" s="4"/>
    </row>
    <row r="8825" spans="1:3" ht="12.75" customHeight="1">
      <c r="A8825" s="4"/>
      <c r="B8825" s="4"/>
      <c r="C8825" s="4"/>
    </row>
    <row r="8826" spans="1:3" ht="12.75" customHeight="1">
      <c r="A8826" s="4"/>
      <c r="B8826" s="4"/>
      <c r="C8826" s="4"/>
    </row>
    <row r="8827" spans="1:3" ht="12.75" customHeight="1">
      <c r="A8827" s="4"/>
      <c r="B8827" s="4"/>
      <c r="C8827" s="4"/>
    </row>
    <row r="8828" spans="1:3" ht="12.75" customHeight="1">
      <c r="A8828" s="4"/>
      <c r="B8828" s="4"/>
      <c r="C8828" s="4"/>
    </row>
    <row r="8829" spans="1:3" ht="12.75" customHeight="1">
      <c r="A8829" s="4"/>
      <c r="B8829" s="4"/>
      <c r="C8829" s="4"/>
    </row>
    <row r="8830" spans="1:3" ht="12.75" customHeight="1">
      <c r="A8830" s="4"/>
      <c r="B8830" s="4"/>
      <c r="C8830" s="4"/>
    </row>
    <row r="8831" spans="1:3" ht="12.75" customHeight="1">
      <c r="A8831" s="4"/>
      <c r="B8831" s="4"/>
      <c r="C8831" s="4"/>
    </row>
    <row r="8832" spans="1:3" ht="12.75" customHeight="1">
      <c r="A8832" s="4"/>
      <c r="B8832" s="4"/>
      <c r="C8832" s="4"/>
    </row>
    <row r="8833" spans="1:3" ht="12.75" customHeight="1">
      <c r="A8833" s="4"/>
      <c r="B8833" s="4"/>
      <c r="C8833" s="4"/>
    </row>
    <row r="8834" spans="1:3" ht="12.75" customHeight="1">
      <c r="A8834" s="4"/>
      <c r="B8834" s="4"/>
      <c r="C8834" s="4"/>
    </row>
    <row r="8835" spans="1:3" ht="12.75" customHeight="1">
      <c r="A8835" s="4"/>
      <c r="B8835" s="4"/>
      <c r="C8835" s="4"/>
    </row>
    <row r="8836" spans="1:3" ht="12.75" customHeight="1">
      <c r="A8836" s="4"/>
      <c r="B8836" s="4"/>
      <c r="C8836" s="4"/>
    </row>
    <row r="8837" spans="1:3" ht="12.75" customHeight="1">
      <c r="A8837" s="4"/>
      <c r="B8837" s="4"/>
      <c r="C8837" s="4"/>
    </row>
    <row r="8838" spans="1:3" ht="12.75" customHeight="1">
      <c r="A8838" s="4"/>
      <c r="B8838" s="4"/>
      <c r="C8838" s="4"/>
    </row>
    <row r="8839" spans="1:3" ht="12.75" customHeight="1">
      <c r="A8839" s="4"/>
      <c r="B8839" s="4"/>
      <c r="C8839" s="4"/>
    </row>
    <row r="8840" spans="1:3" ht="12.75" customHeight="1">
      <c r="A8840" s="4"/>
      <c r="B8840" s="4"/>
      <c r="C8840" s="4"/>
    </row>
    <row r="8841" spans="1:3" ht="12.75" customHeight="1">
      <c r="A8841" s="4"/>
      <c r="B8841" s="4"/>
      <c r="C8841" s="4"/>
    </row>
    <row r="8842" spans="1:3" ht="12.75" customHeight="1">
      <c r="A8842" s="4"/>
      <c r="B8842" s="4"/>
      <c r="C8842" s="4"/>
    </row>
    <row r="8843" spans="1:3" ht="12.75" customHeight="1">
      <c r="A8843" s="4"/>
      <c r="B8843" s="4"/>
      <c r="C8843" s="4"/>
    </row>
    <row r="8844" spans="1:3" ht="12.75" customHeight="1">
      <c r="A8844" s="4"/>
      <c r="B8844" s="4"/>
      <c r="C8844" s="4"/>
    </row>
    <row r="8845" spans="1:3" ht="12.75" customHeight="1">
      <c r="A8845" s="4"/>
      <c r="B8845" s="4"/>
      <c r="C8845" s="4"/>
    </row>
    <row r="8846" spans="1:3" ht="12.75" customHeight="1">
      <c r="A8846" s="4"/>
      <c r="B8846" s="4"/>
      <c r="C8846" s="4"/>
    </row>
    <row r="8847" spans="1:3" ht="12.75" customHeight="1">
      <c r="A8847" s="4"/>
      <c r="B8847" s="4"/>
      <c r="C8847" s="4"/>
    </row>
    <row r="8848" spans="1:3" ht="12.75" customHeight="1">
      <c r="A8848" s="4"/>
      <c r="B8848" s="4"/>
      <c r="C8848" s="4"/>
    </row>
    <row r="8849" spans="1:3" ht="12.75" customHeight="1">
      <c r="A8849" s="4"/>
      <c r="B8849" s="4"/>
      <c r="C8849" s="4"/>
    </row>
    <row r="8850" spans="1:3" ht="12.75" customHeight="1">
      <c r="A8850" s="4"/>
      <c r="B8850" s="4"/>
      <c r="C8850" s="4"/>
    </row>
    <row r="8851" spans="1:3" ht="12.75" customHeight="1">
      <c r="A8851" s="4"/>
      <c r="B8851" s="4"/>
      <c r="C8851" s="4"/>
    </row>
    <row r="8852" spans="1:3" ht="12.75" customHeight="1">
      <c r="A8852" s="4"/>
      <c r="B8852" s="4"/>
      <c r="C8852" s="4"/>
    </row>
    <row r="8853" spans="1:3" ht="12.75" customHeight="1">
      <c r="A8853" s="4"/>
      <c r="B8853" s="4"/>
      <c r="C8853" s="4"/>
    </row>
    <row r="8854" spans="1:3" ht="12.75" customHeight="1">
      <c r="A8854" s="4"/>
      <c r="B8854" s="4"/>
      <c r="C8854" s="4"/>
    </row>
    <row r="8855" spans="1:3" ht="12.75" customHeight="1">
      <c r="A8855" s="4"/>
      <c r="B8855" s="4"/>
      <c r="C8855" s="4"/>
    </row>
    <row r="8856" spans="1:3" ht="12.75" customHeight="1">
      <c r="A8856" s="4"/>
      <c r="B8856" s="4"/>
      <c r="C8856" s="4"/>
    </row>
    <row r="8857" spans="1:3" ht="12.75" customHeight="1">
      <c r="A8857" s="4"/>
      <c r="B8857" s="4"/>
      <c r="C8857" s="4"/>
    </row>
    <row r="8858" spans="1:3" ht="12.75" customHeight="1">
      <c r="A8858" s="4"/>
      <c r="B8858" s="4"/>
      <c r="C8858" s="4"/>
    </row>
    <row r="8859" spans="1:3" ht="12.75" customHeight="1">
      <c r="A8859" s="4"/>
      <c r="B8859" s="4"/>
      <c r="C8859" s="4"/>
    </row>
    <row r="8860" spans="1:3" ht="12.75" customHeight="1">
      <c r="A8860" s="4"/>
      <c r="B8860" s="4"/>
      <c r="C8860" s="4"/>
    </row>
    <row r="8861" spans="1:3" ht="12.75" customHeight="1">
      <c r="A8861" s="4"/>
      <c r="B8861" s="4"/>
      <c r="C8861" s="4"/>
    </row>
    <row r="8862" spans="1:3" ht="12.75" customHeight="1">
      <c r="A8862" s="4"/>
      <c r="B8862" s="4"/>
      <c r="C8862" s="4"/>
    </row>
    <row r="8863" spans="1:3" ht="12.75" customHeight="1">
      <c r="A8863" s="4"/>
      <c r="B8863" s="4"/>
      <c r="C8863" s="4"/>
    </row>
    <row r="8864" spans="1:3" ht="12.75" customHeight="1">
      <c r="A8864" s="4"/>
      <c r="B8864" s="4"/>
      <c r="C8864" s="4"/>
    </row>
    <row r="8865" spans="1:3" ht="12.75" customHeight="1">
      <c r="A8865" s="4"/>
      <c r="B8865" s="4"/>
      <c r="C8865" s="4"/>
    </row>
    <row r="8866" spans="1:3" ht="12.75" customHeight="1">
      <c r="A8866" s="4"/>
      <c r="B8866" s="4"/>
      <c r="C8866" s="4"/>
    </row>
    <row r="8867" spans="1:3" ht="12.75" customHeight="1">
      <c r="A8867" s="4"/>
      <c r="B8867" s="4"/>
      <c r="C8867" s="4"/>
    </row>
    <row r="8868" spans="1:3" ht="12.75" customHeight="1">
      <c r="A8868" s="4"/>
      <c r="B8868" s="4"/>
      <c r="C8868" s="4"/>
    </row>
    <row r="8869" spans="1:3" ht="12.75" customHeight="1">
      <c r="A8869" s="4"/>
      <c r="B8869" s="4"/>
      <c r="C8869" s="4"/>
    </row>
    <row r="8870" spans="1:3" ht="12.75" customHeight="1">
      <c r="A8870" s="4"/>
      <c r="B8870" s="4"/>
      <c r="C8870" s="4"/>
    </row>
    <row r="8871" spans="1:3" ht="12.75" customHeight="1">
      <c r="A8871" s="4"/>
      <c r="B8871" s="4"/>
      <c r="C8871" s="4"/>
    </row>
    <row r="8872" spans="1:3" ht="12.75" customHeight="1">
      <c r="A8872" s="4"/>
      <c r="B8872" s="4"/>
      <c r="C8872" s="4"/>
    </row>
    <row r="8873" spans="1:3" ht="12.75" customHeight="1">
      <c r="A8873" s="4"/>
      <c r="B8873" s="4"/>
      <c r="C8873" s="4"/>
    </row>
    <row r="8874" spans="1:3" ht="12.75" customHeight="1">
      <c r="A8874" s="4"/>
      <c r="B8874" s="4"/>
      <c r="C8874" s="4"/>
    </row>
    <row r="8875" spans="1:3" ht="12.75" customHeight="1">
      <c r="A8875" s="4"/>
      <c r="B8875" s="4"/>
      <c r="C8875" s="4"/>
    </row>
    <row r="8876" spans="1:3" ht="12.75" customHeight="1">
      <c r="A8876" s="4"/>
      <c r="B8876" s="4"/>
      <c r="C8876" s="4"/>
    </row>
    <row r="8877" spans="1:3" ht="12.75" customHeight="1">
      <c r="A8877" s="4"/>
      <c r="B8877" s="4"/>
      <c r="C8877" s="4"/>
    </row>
    <row r="8878" spans="1:3" ht="12.75" customHeight="1">
      <c r="A8878" s="4"/>
      <c r="B8878" s="4"/>
      <c r="C8878" s="4"/>
    </row>
    <row r="8879" spans="1:3" ht="12.75" customHeight="1">
      <c r="A8879" s="4"/>
      <c r="B8879" s="4"/>
      <c r="C8879" s="4"/>
    </row>
    <row r="8880" spans="1:3" ht="12.75" customHeight="1">
      <c r="A8880" s="4"/>
      <c r="B8880" s="4"/>
      <c r="C8880" s="4"/>
    </row>
    <row r="8881" spans="1:3" ht="12.75" customHeight="1">
      <c r="A8881" s="4"/>
      <c r="B8881" s="4"/>
      <c r="C8881" s="4"/>
    </row>
    <row r="8882" spans="1:3" ht="12.75" customHeight="1">
      <c r="A8882" s="4"/>
      <c r="B8882" s="4"/>
      <c r="C8882" s="4"/>
    </row>
    <row r="8883" spans="1:3" ht="12.75" customHeight="1">
      <c r="A8883" s="4"/>
      <c r="B8883" s="4"/>
      <c r="C8883" s="4"/>
    </row>
    <row r="8884" spans="1:3" ht="12.75" customHeight="1">
      <c r="A8884" s="4"/>
      <c r="B8884" s="4"/>
      <c r="C8884" s="4"/>
    </row>
    <row r="8885" spans="1:3" ht="12.75" customHeight="1">
      <c r="A8885" s="4"/>
      <c r="B8885" s="4"/>
      <c r="C8885" s="4"/>
    </row>
    <row r="8886" spans="1:3" ht="12.75" customHeight="1">
      <c r="A8886" s="4"/>
      <c r="B8886" s="4"/>
      <c r="C8886" s="4"/>
    </row>
    <row r="8887" spans="1:3" ht="12.75" customHeight="1">
      <c r="A8887" s="4"/>
      <c r="B8887" s="4"/>
      <c r="C8887" s="4"/>
    </row>
    <row r="8888" spans="1:3" ht="12.75" customHeight="1">
      <c r="A8888" s="4"/>
      <c r="B8888" s="4"/>
      <c r="C8888" s="4"/>
    </row>
    <row r="8889" spans="1:3" ht="12.75" customHeight="1">
      <c r="A8889" s="4"/>
      <c r="B8889" s="4"/>
      <c r="C8889" s="4"/>
    </row>
    <row r="8890" spans="1:3" ht="12.75" customHeight="1">
      <c r="A8890" s="4"/>
      <c r="B8890" s="4"/>
      <c r="C8890" s="4"/>
    </row>
    <row r="8891" spans="1:3" ht="12.75" customHeight="1">
      <c r="A8891" s="4"/>
      <c r="B8891" s="4"/>
      <c r="C8891" s="4"/>
    </row>
    <row r="8892" spans="1:3" ht="12.75" customHeight="1">
      <c r="A8892" s="4"/>
      <c r="B8892" s="4"/>
      <c r="C8892" s="4"/>
    </row>
    <row r="8893" spans="1:3" ht="12.75" customHeight="1">
      <c r="A8893" s="4"/>
      <c r="B8893" s="4"/>
      <c r="C8893" s="4"/>
    </row>
    <row r="8894" spans="1:3" ht="12.75" customHeight="1">
      <c r="A8894" s="4"/>
      <c r="B8894" s="4"/>
      <c r="C8894" s="4"/>
    </row>
    <row r="8895" spans="1:3" ht="12.75" customHeight="1">
      <c r="A8895" s="4"/>
      <c r="B8895" s="4"/>
      <c r="C8895" s="4"/>
    </row>
    <row r="8896" spans="1:3" ht="12.75" customHeight="1">
      <c r="A8896" s="4"/>
      <c r="B8896" s="4"/>
      <c r="C8896" s="4"/>
    </row>
    <row r="8897" spans="1:3" ht="12.75" customHeight="1">
      <c r="A8897" s="4"/>
      <c r="B8897" s="4"/>
      <c r="C8897" s="4"/>
    </row>
    <row r="8898" spans="1:3" ht="12.75" customHeight="1">
      <c r="A8898" s="4"/>
      <c r="B8898" s="4"/>
      <c r="C8898" s="4"/>
    </row>
    <row r="8899" spans="1:3" ht="12.75" customHeight="1">
      <c r="A8899" s="4"/>
      <c r="B8899" s="4"/>
      <c r="C8899" s="4"/>
    </row>
    <row r="8900" spans="1:3" ht="12.75" customHeight="1">
      <c r="A8900" s="4"/>
      <c r="B8900" s="4"/>
      <c r="C8900" s="4"/>
    </row>
    <row r="8901" spans="1:3" ht="12.75" customHeight="1">
      <c r="A8901" s="4"/>
      <c r="B8901" s="4"/>
      <c r="C8901" s="4"/>
    </row>
    <row r="8902" spans="1:3" ht="12.75" customHeight="1">
      <c r="A8902" s="4"/>
      <c r="B8902" s="4"/>
      <c r="C8902" s="4"/>
    </row>
    <row r="8903" spans="1:3" ht="12.75" customHeight="1">
      <c r="A8903" s="4"/>
      <c r="B8903" s="4"/>
      <c r="C8903" s="4"/>
    </row>
    <row r="8904" spans="1:3" ht="12.75" customHeight="1">
      <c r="A8904" s="4"/>
      <c r="B8904" s="4"/>
      <c r="C8904" s="4"/>
    </row>
    <row r="8905" spans="1:3" ht="12.75" customHeight="1">
      <c r="A8905" s="4"/>
      <c r="B8905" s="4"/>
      <c r="C8905" s="4"/>
    </row>
    <row r="8906" spans="1:3" ht="12.75" customHeight="1">
      <c r="A8906" s="4"/>
      <c r="B8906" s="4"/>
      <c r="C8906" s="4"/>
    </row>
    <row r="8907" spans="1:3" ht="12.75" customHeight="1">
      <c r="A8907" s="4"/>
      <c r="B8907" s="4"/>
      <c r="C8907" s="4"/>
    </row>
    <row r="8908" spans="1:3" ht="12.75" customHeight="1">
      <c r="A8908" s="4"/>
      <c r="B8908" s="4"/>
      <c r="C8908" s="4"/>
    </row>
    <row r="8909" spans="1:3" ht="12.75" customHeight="1">
      <c r="A8909" s="4"/>
      <c r="B8909" s="4"/>
      <c r="C8909" s="4"/>
    </row>
    <row r="8910" spans="1:3" ht="12.75" customHeight="1">
      <c r="A8910" s="4"/>
      <c r="B8910" s="4"/>
      <c r="C8910" s="4"/>
    </row>
    <row r="8911" spans="1:3" ht="12.75" customHeight="1">
      <c r="A8911" s="4"/>
      <c r="B8911" s="4"/>
      <c r="C8911" s="4"/>
    </row>
    <row r="8912" spans="1:3" ht="12.75" customHeight="1">
      <c r="A8912" s="4"/>
      <c r="B8912" s="4"/>
      <c r="C8912" s="4"/>
    </row>
    <row r="8913" spans="1:3" ht="12.75" customHeight="1">
      <c r="A8913" s="4"/>
      <c r="B8913" s="4"/>
      <c r="C8913" s="4"/>
    </row>
    <row r="8914" spans="1:3" ht="12.75" customHeight="1">
      <c r="A8914" s="4"/>
      <c r="B8914" s="4"/>
      <c r="C8914" s="4"/>
    </row>
    <row r="8915" spans="1:3" ht="12.75" customHeight="1">
      <c r="A8915" s="4"/>
      <c r="B8915" s="4"/>
      <c r="C8915" s="4"/>
    </row>
    <row r="8916" spans="1:3" ht="12.75" customHeight="1">
      <c r="A8916" s="4"/>
      <c r="B8916" s="4"/>
      <c r="C8916" s="4"/>
    </row>
    <row r="8917" spans="1:3" ht="12.75" customHeight="1">
      <c r="A8917" s="4"/>
      <c r="B8917" s="4"/>
      <c r="C8917" s="4"/>
    </row>
    <row r="8918" spans="1:3" ht="12.75" customHeight="1">
      <c r="A8918" s="4"/>
      <c r="B8918" s="4"/>
      <c r="C8918" s="4"/>
    </row>
    <row r="8919" spans="1:3" ht="12.75" customHeight="1">
      <c r="A8919" s="4"/>
      <c r="B8919" s="4"/>
      <c r="C8919" s="4"/>
    </row>
    <row r="8920" spans="1:3" ht="12.75" customHeight="1">
      <c r="A8920" s="4"/>
      <c r="B8920" s="4"/>
      <c r="C8920" s="4"/>
    </row>
    <row r="8921" spans="1:3" ht="12.75" customHeight="1">
      <c r="A8921" s="4"/>
      <c r="B8921" s="4"/>
      <c r="C8921" s="4"/>
    </row>
    <row r="8922" spans="1:3" ht="12.75" customHeight="1">
      <c r="A8922" s="4"/>
      <c r="B8922" s="4"/>
      <c r="C8922" s="4"/>
    </row>
    <row r="8923" spans="1:3" ht="12.75" customHeight="1">
      <c r="A8923" s="4"/>
      <c r="B8923" s="4"/>
      <c r="C8923" s="4"/>
    </row>
    <row r="8924" spans="1:3" ht="12.75" customHeight="1">
      <c r="A8924" s="4"/>
      <c r="B8924" s="4"/>
      <c r="C8924" s="4"/>
    </row>
    <row r="8925" spans="1:3" ht="12.75" customHeight="1">
      <c r="A8925" s="4"/>
      <c r="B8925" s="4"/>
      <c r="C8925" s="4"/>
    </row>
    <row r="8926" spans="1:3" ht="12.75" customHeight="1">
      <c r="A8926" s="4"/>
      <c r="B8926" s="4"/>
      <c r="C8926" s="4"/>
    </row>
    <row r="8927" spans="1:3" ht="12.75" customHeight="1">
      <c r="A8927" s="4"/>
      <c r="B8927" s="4"/>
      <c r="C8927" s="4"/>
    </row>
    <row r="8928" spans="1:3" ht="12.75" customHeight="1">
      <c r="A8928" s="4"/>
      <c r="B8928" s="4"/>
      <c r="C8928" s="4"/>
    </row>
    <row r="8929" spans="1:3" ht="12.75" customHeight="1">
      <c r="A8929" s="4"/>
      <c r="B8929" s="4"/>
      <c r="C8929" s="4"/>
    </row>
    <row r="8930" spans="1:3" ht="12.75" customHeight="1">
      <c r="A8930" s="4"/>
      <c r="B8930" s="4"/>
      <c r="C8930" s="4"/>
    </row>
    <row r="8931" spans="1:3" ht="12.75" customHeight="1">
      <c r="A8931" s="4"/>
      <c r="B8931" s="4"/>
      <c r="C8931" s="4"/>
    </row>
    <row r="8932" spans="1:3" ht="12.75" customHeight="1">
      <c r="A8932" s="4"/>
      <c r="B8932" s="4"/>
      <c r="C8932" s="4"/>
    </row>
    <row r="8933" spans="1:3" ht="12.75" customHeight="1">
      <c r="A8933" s="4"/>
      <c r="B8933" s="4"/>
      <c r="C8933" s="4"/>
    </row>
    <row r="8934" spans="1:3" ht="12.75" customHeight="1">
      <c r="A8934" s="4"/>
      <c r="B8934" s="4"/>
      <c r="C8934" s="4"/>
    </row>
    <row r="8935" spans="1:3" ht="12.75" customHeight="1">
      <c r="A8935" s="4"/>
      <c r="B8935" s="4"/>
      <c r="C8935" s="4"/>
    </row>
    <row r="8936" spans="1:3" ht="12.75" customHeight="1">
      <c r="A8936" s="4"/>
      <c r="B8936" s="4"/>
      <c r="C8936" s="4"/>
    </row>
    <row r="8937" spans="1:3" ht="12.75" customHeight="1">
      <c r="A8937" s="4"/>
      <c r="B8937" s="4"/>
      <c r="C8937" s="4"/>
    </row>
    <row r="8938" spans="1:3" ht="12.75" customHeight="1">
      <c r="A8938" s="4"/>
      <c r="B8938" s="4"/>
      <c r="C8938" s="4"/>
    </row>
    <row r="8939" spans="1:3" ht="12.75" customHeight="1">
      <c r="A8939" s="4"/>
      <c r="B8939" s="4"/>
      <c r="C8939" s="4"/>
    </row>
    <row r="8940" spans="1:3" ht="12.75" customHeight="1">
      <c r="A8940" s="4"/>
      <c r="B8940" s="4"/>
      <c r="C8940" s="4"/>
    </row>
    <row r="8941" spans="1:3" ht="12.75" customHeight="1">
      <c r="A8941" s="4"/>
      <c r="B8941" s="4"/>
      <c r="C8941" s="4"/>
    </row>
    <row r="8942" spans="1:3" ht="12.75" customHeight="1">
      <c r="A8942" s="4"/>
      <c r="B8942" s="4"/>
      <c r="C8942" s="4"/>
    </row>
    <row r="8943" spans="1:3" ht="12.75" customHeight="1">
      <c r="A8943" s="4"/>
      <c r="B8943" s="4"/>
      <c r="C8943" s="4"/>
    </row>
    <row r="8944" spans="1:3" ht="12.75" customHeight="1">
      <c r="A8944" s="4"/>
      <c r="B8944" s="4"/>
      <c r="C8944" s="4"/>
    </row>
    <row r="8945" spans="1:3" ht="12.75" customHeight="1">
      <c r="A8945" s="4"/>
      <c r="B8945" s="4"/>
      <c r="C8945" s="4"/>
    </row>
    <row r="8946" spans="1:3" ht="12.75" customHeight="1">
      <c r="A8946" s="4"/>
      <c r="B8946" s="4"/>
      <c r="C8946" s="4"/>
    </row>
    <row r="8947" spans="1:3" ht="12.75" customHeight="1">
      <c r="A8947" s="4"/>
      <c r="B8947" s="4"/>
      <c r="C8947" s="4"/>
    </row>
    <row r="8948" spans="1:3" ht="12.75" customHeight="1">
      <c r="A8948" s="4"/>
      <c r="B8948" s="4"/>
      <c r="C8948" s="4"/>
    </row>
    <row r="8949" spans="1:3" ht="12.75" customHeight="1">
      <c r="A8949" s="4"/>
      <c r="B8949" s="4"/>
      <c r="C8949" s="4"/>
    </row>
    <row r="8950" spans="1:3" ht="12.75" customHeight="1">
      <c r="A8950" s="4"/>
      <c r="B8950" s="4"/>
      <c r="C8950" s="4"/>
    </row>
    <row r="8951" spans="1:3" ht="12.75" customHeight="1">
      <c r="A8951" s="4"/>
      <c r="B8951" s="4"/>
      <c r="C8951" s="4"/>
    </row>
    <row r="8952" spans="1:3" ht="12.75" customHeight="1">
      <c r="A8952" s="4"/>
      <c r="B8952" s="4"/>
      <c r="C8952" s="4"/>
    </row>
    <row r="8953" spans="1:3" ht="12.75" customHeight="1">
      <c r="A8953" s="4"/>
      <c r="B8953" s="4"/>
      <c r="C8953" s="4"/>
    </row>
    <row r="8954" spans="1:3" ht="12.75" customHeight="1">
      <c r="A8954" s="4"/>
      <c r="B8954" s="4"/>
      <c r="C8954" s="4"/>
    </row>
    <row r="8955" spans="1:3" ht="12.75" customHeight="1">
      <c r="A8955" s="4"/>
      <c r="B8955" s="4"/>
      <c r="C8955" s="4"/>
    </row>
    <row r="8956" spans="1:3" ht="12.75" customHeight="1">
      <c r="A8956" s="4"/>
      <c r="B8956" s="4"/>
      <c r="C8956" s="4"/>
    </row>
    <row r="8957" spans="1:3" ht="12.75" customHeight="1">
      <c r="A8957" s="4"/>
      <c r="B8957" s="4"/>
      <c r="C8957" s="4"/>
    </row>
    <row r="8958" spans="1:3" ht="12.75" customHeight="1">
      <c r="A8958" s="4"/>
      <c r="B8958" s="4"/>
      <c r="C8958" s="4"/>
    </row>
    <row r="8959" spans="1:3" ht="12.75" customHeight="1">
      <c r="A8959" s="4"/>
      <c r="B8959" s="4"/>
      <c r="C8959" s="4"/>
    </row>
    <row r="8960" spans="1:3" ht="12.75" customHeight="1">
      <c r="A8960" s="4"/>
      <c r="B8960" s="4"/>
      <c r="C8960" s="4"/>
    </row>
    <row r="8961" spans="1:3" ht="12.75" customHeight="1">
      <c r="A8961" s="4"/>
      <c r="B8961" s="4"/>
      <c r="C8961" s="4"/>
    </row>
    <row r="8962" spans="1:3" ht="12.75" customHeight="1">
      <c r="A8962" s="4"/>
      <c r="B8962" s="4"/>
      <c r="C8962" s="4"/>
    </row>
    <row r="8963" spans="1:3" ht="12.75" customHeight="1">
      <c r="A8963" s="4"/>
      <c r="B8963" s="4"/>
      <c r="C8963" s="4"/>
    </row>
    <row r="8964" spans="1:3" ht="12.75" customHeight="1">
      <c r="A8964" s="4"/>
      <c r="B8964" s="4"/>
      <c r="C8964" s="4"/>
    </row>
    <row r="8965" spans="1:3" ht="12.75" customHeight="1">
      <c r="A8965" s="4"/>
      <c r="B8965" s="4"/>
      <c r="C8965" s="4"/>
    </row>
    <row r="8966" spans="1:3" ht="12.75" customHeight="1">
      <c r="A8966" s="4"/>
      <c r="B8966" s="4"/>
      <c r="C8966" s="4"/>
    </row>
    <row r="8967" spans="1:3" ht="12.75" customHeight="1">
      <c r="A8967" s="4"/>
      <c r="B8967" s="4"/>
      <c r="C8967" s="4"/>
    </row>
    <row r="8968" spans="1:3" ht="12.75" customHeight="1">
      <c r="A8968" s="4"/>
      <c r="B8968" s="4"/>
      <c r="C8968" s="4"/>
    </row>
    <row r="8969" spans="1:3" ht="12.75" customHeight="1">
      <c r="A8969" s="4"/>
      <c r="B8969" s="4"/>
      <c r="C8969" s="4"/>
    </row>
    <row r="8970" spans="1:3" ht="12.75" customHeight="1">
      <c r="A8970" s="4"/>
      <c r="B8970" s="4"/>
      <c r="C8970" s="4"/>
    </row>
    <row r="8971" spans="1:3" ht="12.75" customHeight="1">
      <c r="A8971" s="4"/>
      <c r="B8971" s="4"/>
      <c r="C8971" s="4"/>
    </row>
    <row r="8972" spans="1:3" ht="12.75" customHeight="1">
      <c r="A8972" s="4"/>
      <c r="B8972" s="4"/>
      <c r="C8972" s="4"/>
    </row>
    <row r="8973" spans="1:3" ht="12.75" customHeight="1">
      <c r="A8973" s="4"/>
      <c r="B8973" s="4"/>
      <c r="C8973" s="4"/>
    </row>
    <row r="8974" spans="1:3" ht="12.75" customHeight="1">
      <c r="A8974" s="4"/>
      <c r="B8974" s="4"/>
      <c r="C8974" s="4"/>
    </row>
    <row r="8975" spans="1:3" ht="12.75" customHeight="1">
      <c r="A8975" s="4"/>
      <c r="B8975" s="4"/>
      <c r="C8975" s="4"/>
    </row>
    <row r="8976" spans="1:3" ht="12.75" customHeight="1">
      <c r="A8976" s="4"/>
      <c r="B8976" s="4"/>
      <c r="C8976" s="4"/>
    </row>
    <row r="8977" spans="1:3" ht="12.75" customHeight="1">
      <c r="A8977" s="4"/>
      <c r="B8977" s="4"/>
      <c r="C8977" s="4"/>
    </row>
    <row r="8978" spans="1:3" ht="12.75" customHeight="1">
      <c r="A8978" s="4"/>
      <c r="B8978" s="4"/>
      <c r="C8978" s="4"/>
    </row>
    <row r="8979" spans="1:3" ht="12.75" customHeight="1">
      <c r="A8979" s="4"/>
      <c r="B8979" s="4"/>
      <c r="C8979" s="4"/>
    </row>
    <row r="8980" spans="1:3" ht="12.75" customHeight="1">
      <c r="A8980" s="4"/>
      <c r="B8980" s="4"/>
      <c r="C8980" s="4"/>
    </row>
    <row r="8981" spans="1:3" ht="12.75" customHeight="1">
      <c r="A8981" s="4"/>
      <c r="B8981" s="4"/>
      <c r="C8981" s="4"/>
    </row>
    <row r="8982" spans="1:3" ht="12.75" customHeight="1">
      <c r="A8982" s="4"/>
      <c r="B8982" s="4"/>
      <c r="C8982" s="4"/>
    </row>
    <row r="8983" spans="1:3" ht="12.75" customHeight="1">
      <c r="A8983" s="4"/>
      <c r="B8983" s="4"/>
      <c r="C8983" s="4"/>
    </row>
    <row r="8984" spans="1:3" ht="12.75" customHeight="1">
      <c r="A8984" s="4"/>
      <c r="B8984" s="4"/>
      <c r="C8984" s="4"/>
    </row>
    <row r="8985" spans="1:3" ht="12.75" customHeight="1">
      <c r="A8985" s="4"/>
      <c r="B8985" s="4"/>
      <c r="C8985" s="4"/>
    </row>
    <row r="8986" spans="1:3" ht="12.75" customHeight="1">
      <c r="A8986" s="4"/>
      <c r="B8986" s="4"/>
      <c r="C8986" s="4"/>
    </row>
    <row r="8987" spans="1:3" ht="12.75" customHeight="1">
      <c r="A8987" s="4"/>
      <c r="B8987" s="4"/>
      <c r="C8987" s="4"/>
    </row>
    <row r="8988" spans="1:3" ht="12.75" customHeight="1">
      <c r="A8988" s="4"/>
      <c r="B8988" s="4"/>
      <c r="C8988" s="4"/>
    </row>
    <row r="8989" spans="1:3" ht="12.75" customHeight="1">
      <c r="A8989" s="4"/>
      <c r="B8989" s="4"/>
      <c r="C8989" s="4"/>
    </row>
    <row r="8990" spans="1:3" ht="12.75" customHeight="1">
      <c r="A8990" s="4"/>
      <c r="B8990" s="4"/>
      <c r="C8990" s="4"/>
    </row>
    <row r="8991" spans="1:3" ht="12.75" customHeight="1">
      <c r="A8991" s="4"/>
      <c r="B8991" s="4"/>
      <c r="C8991" s="4"/>
    </row>
    <row r="8992" spans="1:3" ht="12.75" customHeight="1">
      <c r="A8992" s="4"/>
      <c r="B8992" s="4"/>
      <c r="C8992" s="4"/>
    </row>
    <row r="8993" spans="1:3" ht="12.75" customHeight="1">
      <c r="A8993" s="4"/>
      <c r="B8993" s="4"/>
      <c r="C8993" s="4"/>
    </row>
    <row r="8994" spans="1:3" ht="12.75" customHeight="1">
      <c r="A8994" s="4"/>
      <c r="B8994" s="4"/>
      <c r="C8994" s="4"/>
    </row>
    <row r="8995" spans="1:3" ht="12.75" customHeight="1">
      <c r="A8995" s="4"/>
      <c r="B8995" s="4"/>
      <c r="C8995" s="4"/>
    </row>
    <row r="8996" spans="1:3" ht="12.75" customHeight="1">
      <c r="A8996" s="4"/>
      <c r="B8996" s="4"/>
      <c r="C8996" s="4"/>
    </row>
    <row r="8997" spans="1:3" ht="12.75" customHeight="1">
      <c r="A8997" s="4"/>
      <c r="B8997" s="4"/>
      <c r="C8997" s="4"/>
    </row>
    <row r="8998" spans="1:3" ht="12.75" customHeight="1">
      <c r="A8998" s="4"/>
      <c r="B8998" s="4"/>
      <c r="C8998" s="4"/>
    </row>
    <row r="8999" spans="1:3" ht="12.75" customHeight="1">
      <c r="A8999" s="4"/>
      <c r="B8999" s="4"/>
      <c r="C8999" s="4"/>
    </row>
    <row r="9000" spans="1:3" ht="12.75" customHeight="1">
      <c r="A9000" s="4"/>
      <c r="B9000" s="4"/>
      <c r="C9000" s="4"/>
    </row>
    <row r="9001" spans="1:3" ht="12.75" customHeight="1">
      <c r="A9001" s="4"/>
      <c r="B9001" s="4"/>
      <c r="C9001" s="4"/>
    </row>
    <row r="9002" spans="1:3" ht="12.75" customHeight="1">
      <c r="A9002" s="4"/>
      <c r="B9002" s="4"/>
      <c r="C9002" s="4"/>
    </row>
    <row r="9003" spans="1:3" ht="12.75" customHeight="1">
      <c r="A9003" s="4"/>
      <c r="B9003" s="4"/>
      <c r="C9003" s="4"/>
    </row>
    <row r="9004" spans="1:3" ht="12.75" customHeight="1">
      <c r="A9004" s="4"/>
      <c r="B9004" s="4"/>
      <c r="C9004" s="4"/>
    </row>
    <row r="9005" spans="1:3" ht="12.75" customHeight="1">
      <c r="A9005" s="4"/>
      <c r="B9005" s="4"/>
      <c r="C9005" s="4"/>
    </row>
    <row r="9006" spans="1:3" ht="12.75" customHeight="1">
      <c r="A9006" s="4"/>
      <c r="B9006" s="4"/>
      <c r="C9006" s="4"/>
    </row>
    <row r="9007" spans="1:3" ht="12.75" customHeight="1">
      <c r="A9007" s="4"/>
      <c r="B9007" s="4"/>
      <c r="C9007" s="4"/>
    </row>
    <row r="9008" spans="1:3" ht="12.75" customHeight="1">
      <c r="A9008" s="4"/>
      <c r="B9008" s="4"/>
      <c r="C9008" s="4"/>
    </row>
    <row r="9009" spans="1:3" ht="12.75" customHeight="1">
      <c r="A9009" s="4"/>
      <c r="B9009" s="4"/>
      <c r="C9009" s="4"/>
    </row>
    <row r="9010" spans="1:3" ht="12.75" customHeight="1">
      <c r="A9010" s="4"/>
      <c r="B9010" s="4"/>
      <c r="C9010" s="4"/>
    </row>
    <row r="9011" spans="1:3" ht="12.75" customHeight="1">
      <c r="A9011" s="4"/>
      <c r="B9011" s="4"/>
      <c r="C9011" s="4"/>
    </row>
    <row r="9012" spans="1:3" ht="12.75" customHeight="1">
      <c r="A9012" s="4"/>
      <c r="B9012" s="4"/>
      <c r="C9012" s="4"/>
    </row>
    <row r="9013" spans="1:3" ht="12.75" customHeight="1">
      <c r="A9013" s="4"/>
      <c r="B9013" s="4"/>
      <c r="C9013" s="4"/>
    </row>
    <row r="9014" spans="1:3" ht="12.75" customHeight="1">
      <c r="A9014" s="4"/>
      <c r="B9014" s="4"/>
      <c r="C9014" s="4"/>
    </row>
    <row r="9015" spans="1:3" ht="12.75" customHeight="1">
      <c r="A9015" s="4"/>
      <c r="B9015" s="4"/>
      <c r="C9015" s="4"/>
    </row>
    <row r="9016" spans="1:3" ht="12.75" customHeight="1">
      <c r="A9016" s="4"/>
      <c r="B9016" s="4"/>
      <c r="C9016" s="4"/>
    </row>
    <row r="9017" spans="1:3" ht="12.75" customHeight="1">
      <c r="A9017" s="4"/>
      <c r="B9017" s="4"/>
      <c r="C9017" s="4"/>
    </row>
    <row r="9018" spans="1:3" ht="12.75" customHeight="1">
      <c r="A9018" s="4"/>
      <c r="B9018" s="4"/>
      <c r="C9018" s="4"/>
    </row>
    <row r="9019" spans="1:3" ht="12.75" customHeight="1">
      <c r="A9019" s="4"/>
      <c r="B9019" s="4"/>
      <c r="C9019" s="4"/>
    </row>
    <row r="9020" spans="1:3" ht="12.75" customHeight="1">
      <c r="A9020" s="4"/>
      <c r="B9020" s="4"/>
      <c r="C9020" s="4"/>
    </row>
    <row r="9021" spans="1:3" ht="12.75" customHeight="1">
      <c r="A9021" s="4"/>
      <c r="B9021" s="4"/>
      <c r="C9021" s="4"/>
    </row>
    <row r="9022" spans="1:3" ht="12.75" customHeight="1">
      <c r="A9022" s="4"/>
      <c r="B9022" s="4"/>
      <c r="C9022" s="4"/>
    </row>
    <row r="9023" spans="1:3" ht="12.75" customHeight="1">
      <c r="A9023" s="4"/>
      <c r="B9023" s="4"/>
      <c r="C9023" s="4"/>
    </row>
    <row r="9024" spans="1:3" ht="12.75" customHeight="1">
      <c r="A9024" s="4"/>
      <c r="B9024" s="4"/>
      <c r="C9024" s="4"/>
    </row>
    <row r="9025" spans="1:3" ht="12.75" customHeight="1">
      <c r="A9025" s="4"/>
      <c r="B9025" s="4"/>
      <c r="C9025" s="4"/>
    </row>
    <row r="9026" spans="1:3" ht="12.75" customHeight="1">
      <c r="A9026" s="4"/>
      <c r="B9026" s="4"/>
      <c r="C9026" s="4"/>
    </row>
    <row r="9027" spans="1:3" ht="12.75" customHeight="1">
      <c r="A9027" s="4"/>
      <c r="B9027" s="4"/>
      <c r="C9027" s="4"/>
    </row>
    <row r="9028" spans="1:3" ht="12.75" customHeight="1">
      <c r="A9028" s="4"/>
      <c r="B9028" s="4"/>
      <c r="C9028" s="4"/>
    </row>
    <row r="9029" spans="1:3" ht="12.75" customHeight="1">
      <c r="A9029" s="4"/>
      <c r="B9029" s="4"/>
      <c r="C9029" s="4"/>
    </row>
    <row r="9030" spans="1:3" ht="12.75" customHeight="1">
      <c r="A9030" s="4"/>
      <c r="B9030" s="4"/>
      <c r="C9030" s="4"/>
    </row>
    <row r="9031" spans="1:3" ht="12.75" customHeight="1">
      <c r="A9031" s="4"/>
      <c r="B9031" s="4"/>
      <c r="C9031" s="4"/>
    </row>
    <row r="9032" spans="1:3" ht="12.75" customHeight="1">
      <c r="A9032" s="4"/>
      <c r="B9032" s="4"/>
      <c r="C9032" s="4"/>
    </row>
    <row r="9033" spans="1:3" ht="12.75" customHeight="1">
      <c r="A9033" s="4"/>
      <c r="B9033" s="4"/>
      <c r="C9033" s="4"/>
    </row>
    <row r="9034" spans="1:3" ht="12.75" customHeight="1">
      <c r="A9034" s="4"/>
      <c r="B9034" s="4"/>
      <c r="C9034" s="4"/>
    </row>
    <row r="9035" spans="1:3" ht="12.75" customHeight="1">
      <c r="A9035" s="4"/>
      <c r="B9035" s="4"/>
      <c r="C9035" s="4"/>
    </row>
    <row r="9036" spans="1:3" ht="12.75" customHeight="1">
      <c r="A9036" s="4"/>
      <c r="B9036" s="4"/>
      <c r="C9036" s="4"/>
    </row>
    <row r="9037" spans="1:3" ht="12.75" customHeight="1">
      <c r="A9037" s="4"/>
      <c r="B9037" s="4"/>
      <c r="C9037" s="4"/>
    </row>
    <row r="9038" spans="1:3" ht="12.75" customHeight="1">
      <c r="A9038" s="4"/>
      <c r="B9038" s="4"/>
      <c r="C9038" s="4"/>
    </row>
    <row r="9039" spans="1:3" ht="12.75" customHeight="1">
      <c r="A9039" s="4"/>
      <c r="B9039" s="4"/>
      <c r="C9039" s="4"/>
    </row>
    <row r="9040" spans="1:3" ht="12.75" customHeight="1">
      <c r="A9040" s="4"/>
      <c r="B9040" s="4"/>
      <c r="C9040" s="4"/>
    </row>
    <row r="9041" spans="1:3" ht="12.75" customHeight="1">
      <c r="A9041" s="4"/>
      <c r="B9041" s="4"/>
      <c r="C9041" s="4"/>
    </row>
    <row r="9042" spans="1:3" ht="12.75" customHeight="1">
      <c r="A9042" s="4"/>
      <c r="B9042" s="4"/>
      <c r="C9042" s="4"/>
    </row>
    <row r="9043" spans="1:3" ht="12.75" customHeight="1">
      <c r="A9043" s="4"/>
      <c r="B9043" s="4"/>
      <c r="C9043" s="4"/>
    </row>
    <row r="9044" spans="1:3" ht="12.75" customHeight="1">
      <c r="A9044" s="4"/>
      <c r="B9044" s="4"/>
      <c r="C9044" s="4"/>
    </row>
    <row r="9045" spans="1:3" ht="12.75" customHeight="1">
      <c r="A9045" s="4"/>
      <c r="B9045" s="4"/>
      <c r="C9045" s="4"/>
    </row>
    <row r="9046" spans="1:3" ht="12.75" customHeight="1">
      <c r="A9046" s="4"/>
      <c r="B9046" s="4"/>
      <c r="C9046" s="4"/>
    </row>
    <row r="9047" spans="1:3" ht="12.75" customHeight="1">
      <c r="A9047" s="4"/>
      <c r="B9047" s="4"/>
      <c r="C9047" s="4"/>
    </row>
    <row r="9048" spans="1:3" ht="12.75" customHeight="1">
      <c r="A9048" s="4"/>
      <c r="B9048" s="4"/>
      <c r="C9048" s="4"/>
    </row>
    <row r="9049" spans="1:3" ht="12.75" customHeight="1">
      <c r="A9049" s="4"/>
      <c r="B9049" s="4"/>
      <c r="C9049" s="4"/>
    </row>
    <row r="9050" spans="1:3" ht="12.75" customHeight="1">
      <c r="A9050" s="4"/>
      <c r="B9050" s="4"/>
      <c r="C9050" s="4"/>
    </row>
    <row r="9051" spans="1:3" ht="12.75" customHeight="1">
      <c r="A9051" s="4"/>
      <c r="B9051" s="4"/>
      <c r="C9051" s="4"/>
    </row>
    <row r="9052" spans="1:3" ht="12.75" customHeight="1">
      <c r="A9052" s="4"/>
      <c r="B9052" s="4"/>
      <c r="C9052" s="4"/>
    </row>
    <row r="9053" spans="1:3" ht="12.75" customHeight="1">
      <c r="A9053" s="4"/>
      <c r="B9053" s="4"/>
      <c r="C9053" s="4"/>
    </row>
    <row r="9054" spans="1:3" ht="12.75" customHeight="1">
      <c r="A9054" s="4"/>
      <c r="B9054" s="4"/>
      <c r="C9054" s="4"/>
    </row>
    <row r="9055" spans="1:3" ht="12.75" customHeight="1">
      <c r="A9055" s="4"/>
      <c r="B9055" s="4"/>
      <c r="C9055" s="4"/>
    </row>
    <row r="9056" spans="1:3" ht="12.75" customHeight="1">
      <c r="A9056" s="4"/>
      <c r="B9056" s="4"/>
      <c r="C9056" s="4"/>
    </row>
    <row r="9057" spans="1:3" ht="12.75" customHeight="1">
      <c r="A9057" s="4"/>
      <c r="B9057" s="4"/>
      <c r="C9057" s="4"/>
    </row>
    <row r="9058" spans="1:3" ht="12.75" customHeight="1">
      <c r="A9058" s="4"/>
      <c r="B9058" s="4"/>
      <c r="C9058" s="4"/>
    </row>
    <row r="9059" spans="1:3" ht="12.75" customHeight="1">
      <c r="A9059" s="4"/>
      <c r="B9059" s="4"/>
      <c r="C9059" s="4"/>
    </row>
    <row r="9060" spans="1:3" ht="12.75" customHeight="1">
      <c r="A9060" s="4"/>
      <c r="B9060" s="4"/>
      <c r="C9060" s="4"/>
    </row>
    <row r="9061" spans="1:3" ht="12.75" customHeight="1">
      <c r="A9061" s="4"/>
      <c r="B9061" s="4"/>
      <c r="C9061" s="4"/>
    </row>
    <row r="9062" spans="1:3" ht="12.75" customHeight="1">
      <c r="A9062" s="4"/>
      <c r="B9062" s="4"/>
      <c r="C9062" s="4"/>
    </row>
    <row r="9063" spans="1:3" ht="12.75" customHeight="1">
      <c r="A9063" s="4"/>
      <c r="B9063" s="4"/>
      <c r="C9063" s="4"/>
    </row>
    <row r="9064" spans="1:3" ht="12.75" customHeight="1">
      <c r="A9064" s="4"/>
      <c r="B9064" s="4"/>
      <c r="C9064" s="4"/>
    </row>
    <row r="9065" spans="1:3" ht="12.75" customHeight="1">
      <c r="A9065" s="4"/>
      <c r="B9065" s="4"/>
      <c r="C9065" s="4"/>
    </row>
    <row r="9066" spans="1:3" ht="12.75" customHeight="1">
      <c r="A9066" s="4"/>
      <c r="B9066" s="4"/>
      <c r="C9066" s="4"/>
    </row>
    <row r="9067" spans="1:3" ht="12.75" customHeight="1">
      <c r="A9067" s="4"/>
      <c r="B9067" s="4"/>
      <c r="C9067" s="4"/>
    </row>
    <row r="9068" spans="1:3" ht="12.75" customHeight="1">
      <c r="A9068" s="4"/>
      <c r="B9068" s="4"/>
      <c r="C9068" s="4"/>
    </row>
    <row r="9069" spans="1:3" ht="12.75" customHeight="1">
      <c r="A9069" s="4"/>
      <c r="B9069" s="4"/>
      <c r="C9069" s="4"/>
    </row>
    <row r="9070" spans="1:3" ht="12.75" customHeight="1">
      <c r="A9070" s="4"/>
      <c r="B9070" s="4"/>
      <c r="C9070" s="4"/>
    </row>
    <row r="9071" spans="1:3" ht="12.75" customHeight="1">
      <c r="A9071" s="4"/>
      <c r="B9071" s="4"/>
      <c r="C9071" s="4"/>
    </row>
    <row r="9072" spans="1:3" ht="12.75" customHeight="1">
      <c r="A9072" s="4"/>
      <c r="B9072" s="4"/>
      <c r="C9072" s="4"/>
    </row>
    <row r="9073" spans="1:3" ht="12.75" customHeight="1">
      <c r="A9073" s="4"/>
      <c r="B9073" s="4"/>
      <c r="C9073" s="4"/>
    </row>
    <row r="9074" spans="1:3" ht="12.75" customHeight="1">
      <c r="A9074" s="4"/>
      <c r="B9074" s="4"/>
      <c r="C9074" s="4"/>
    </row>
    <row r="9075" spans="1:3" ht="12.75" customHeight="1">
      <c r="A9075" s="4"/>
      <c r="B9075" s="4"/>
      <c r="C9075" s="4"/>
    </row>
    <row r="9076" spans="1:3" ht="12.75" customHeight="1">
      <c r="A9076" s="4"/>
      <c r="B9076" s="4"/>
      <c r="C9076" s="4"/>
    </row>
    <row r="9077" spans="1:3" ht="12.75" customHeight="1">
      <c r="A9077" s="4"/>
      <c r="B9077" s="4"/>
      <c r="C9077" s="4"/>
    </row>
    <row r="9078" spans="1:3" ht="12.75" customHeight="1">
      <c r="A9078" s="4"/>
      <c r="B9078" s="4"/>
      <c r="C9078" s="4"/>
    </row>
    <row r="9079" spans="1:3" ht="12.75" customHeight="1">
      <c r="A9079" s="4"/>
      <c r="B9079" s="4"/>
      <c r="C9079" s="4"/>
    </row>
    <row r="9080" spans="1:3" ht="12.75" customHeight="1">
      <c r="A9080" s="4"/>
      <c r="B9080" s="4"/>
      <c r="C9080" s="4"/>
    </row>
    <row r="9081" spans="1:3" ht="12.75" customHeight="1">
      <c r="A9081" s="4"/>
      <c r="B9081" s="4"/>
      <c r="C9081" s="4"/>
    </row>
    <row r="9082" spans="1:3" ht="12.75" customHeight="1">
      <c r="A9082" s="4"/>
      <c r="B9082" s="4"/>
      <c r="C9082" s="4"/>
    </row>
    <row r="9083" spans="1:3" ht="12.75" customHeight="1">
      <c r="A9083" s="4"/>
      <c r="B9083" s="4"/>
      <c r="C9083" s="4"/>
    </row>
    <row r="9084" spans="1:3" ht="12.75" customHeight="1">
      <c r="A9084" s="4"/>
      <c r="B9084" s="4"/>
      <c r="C9084" s="4"/>
    </row>
    <row r="9085" spans="1:3" ht="12.75" customHeight="1">
      <c r="A9085" s="4"/>
      <c r="B9085" s="4"/>
      <c r="C9085" s="4"/>
    </row>
    <row r="9086" spans="1:3" ht="12.75" customHeight="1">
      <c r="A9086" s="4"/>
      <c r="B9086" s="4"/>
      <c r="C9086" s="4"/>
    </row>
    <row r="9087" spans="1:3" ht="12.75" customHeight="1">
      <c r="A9087" s="4"/>
      <c r="B9087" s="4"/>
      <c r="C9087" s="4"/>
    </row>
    <row r="9088" spans="1:3" ht="12.75" customHeight="1">
      <c r="A9088" s="4"/>
      <c r="B9088" s="4"/>
      <c r="C9088" s="4"/>
    </row>
    <row r="9089" spans="1:3" ht="12.75" customHeight="1">
      <c r="A9089" s="4"/>
      <c r="B9089" s="4"/>
      <c r="C9089" s="4"/>
    </row>
    <row r="9090" spans="1:3" ht="12.75" customHeight="1">
      <c r="A9090" s="4"/>
      <c r="B9090" s="4"/>
      <c r="C9090" s="4"/>
    </row>
    <row r="9091" spans="1:3" ht="12.75" customHeight="1">
      <c r="A9091" s="4"/>
      <c r="B9091" s="4"/>
      <c r="C9091" s="4"/>
    </row>
    <row r="9092" spans="1:3" ht="12.75" customHeight="1">
      <c r="A9092" s="4"/>
      <c r="B9092" s="4"/>
      <c r="C9092" s="4"/>
    </row>
    <row r="9093" spans="1:3" ht="12.75" customHeight="1">
      <c r="A9093" s="4"/>
      <c r="B9093" s="4"/>
      <c r="C9093" s="4"/>
    </row>
    <row r="9094" spans="1:3" ht="12.75" customHeight="1">
      <c r="A9094" s="4"/>
      <c r="B9094" s="4"/>
      <c r="C9094" s="4"/>
    </row>
    <row r="9095" spans="1:3" ht="12.75" customHeight="1">
      <c r="A9095" s="4"/>
      <c r="B9095" s="4"/>
      <c r="C9095" s="4"/>
    </row>
    <row r="9096" spans="1:3" ht="12.75" customHeight="1">
      <c r="A9096" s="4"/>
      <c r="B9096" s="4"/>
      <c r="C9096" s="4"/>
    </row>
    <row r="9097" spans="1:3" ht="12.75" customHeight="1">
      <c r="A9097" s="4"/>
      <c r="B9097" s="4"/>
      <c r="C9097" s="4"/>
    </row>
    <row r="9098" spans="1:3" ht="12.75" customHeight="1">
      <c r="A9098" s="4"/>
      <c r="B9098" s="4"/>
      <c r="C9098" s="4"/>
    </row>
    <row r="9099" spans="1:3" ht="12.75" customHeight="1">
      <c r="A9099" s="4"/>
      <c r="B9099" s="4"/>
      <c r="C9099" s="4"/>
    </row>
    <row r="9100" spans="1:3" ht="12.75" customHeight="1">
      <c r="A9100" s="4"/>
      <c r="B9100" s="4"/>
      <c r="C9100" s="4"/>
    </row>
    <row r="9101" spans="1:3" ht="12.75" customHeight="1">
      <c r="A9101" s="4"/>
      <c r="B9101" s="4"/>
      <c r="C9101" s="4"/>
    </row>
    <row r="9102" spans="1:3" ht="12.75" customHeight="1">
      <c r="A9102" s="4"/>
      <c r="B9102" s="4"/>
      <c r="C9102" s="4"/>
    </row>
    <row r="9103" spans="1:3" ht="12.75" customHeight="1">
      <c r="A9103" s="4"/>
      <c r="B9103" s="4"/>
      <c r="C9103" s="4"/>
    </row>
    <row r="9104" spans="1:3" ht="12.75" customHeight="1">
      <c r="A9104" s="4"/>
      <c r="B9104" s="4"/>
      <c r="C9104" s="4"/>
    </row>
    <row r="9105" spans="1:3" ht="12.75" customHeight="1">
      <c r="A9105" s="4"/>
      <c r="B9105" s="4"/>
      <c r="C9105" s="4"/>
    </row>
    <row r="9106" spans="1:3" ht="12.75" customHeight="1">
      <c r="A9106" s="4"/>
      <c r="B9106" s="4"/>
      <c r="C9106" s="4"/>
    </row>
    <row r="9107" spans="1:3" ht="12.75" customHeight="1">
      <c r="A9107" s="4"/>
      <c r="B9107" s="4"/>
      <c r="C9107" s="4"/>
    </row>
    <row r="9108" spans="1:3" ht="12.75" customHeight="1">
      <c r="A9108" s="4"/>
      <c r="B9108" s="4"/>
      <c r="C9108" s="4"/>
    </row>
    <row r="9109" spans="1:3" ht="12.75" customHeight="1">
      <c r="A9109" s="4"/>
      <c r="B9109" s="4"/>
      <c r="C9109" s="4"/>
    </row>
    <row r="9110" spans="1:3" ht="12.75" customHeight="1">
      <c r="A9110" s="4"/>
      <c r="B9110" s="4"/>
      <c r="C9110" s="4"/>
    </row>
    <row r="9111" spans="1:3" ht="12.75" customHeight="1">
      <c r="A9111" s="4"/>
      <c r="B9111" s="4"/>
      <c r="C9111" s="4"/>
    </row>
    <row r="9112" spans="1:3" ht="12.75" customHeight="1">
      <c r="A9112" s="4"/>
      <c r="B9112" s="4"/>
      <c r="C9112" s="4"/>
    </row>
    <row r="9113" spans="1:3" ht="12.75" customHeight="1">
      <c r="A9113" s="4"/>
      <c r="B9113" s="4"/>
      <c r="C9113" s="4"/>
    </row>
    <row r="9114" spans="1:3" ht="12.75" customHeight="1">
      <c r="A9114" s="4"/>
      <c r="B9114" s="4"/>
      <c r="C9114" s="4"/>
    </row>
    <row r="9115" spans="1:3" ht="12.75" customHeight="1">
      <c r="A9115" s="4"/>
      <c r="B9115" s="4"/>
      <c r="C9115" s="4"/>
    </row>
    <row r="9116" spans="1:3" ht="12.75" customHeight="1">
      <c r="A9116" s="4"/>
      <c r="B9116" s="4"/>
      <c r="C9116" s="4"/>
    </row>
    <row r="9117" spans="1:3" ht="12.75" customHeight="1">
      <c r="A9117" s="4"/>
      <c r="B9117" s="4"/>
      <c r="C9117" s="4"/>
    </row>
    <row r="9118" spans="1:3" ht="12.75" customHeight="1">
      <c r="A9118" s="4"/>
      <c r="B9118" s="4"/>
      <c r="C9118" s="4"/>
    </row>
    <row r="9119" spans="1:3" ht="12.75" customHeight="1">
      <c r="A9119" s="4"/>
      <c r="B9119" s="4"/>
      <c r="C9119" s="4"/>
    </row>
    <row r="9120" spans="1:3" ht="12.75" customHeight="1">
      <c r="A9120" s="4"/>
      <c r="B9120" s="4"/>
      <c r="C9120" s="4"/>
    </row>
    <row r="9121" spans="1:3" ht="12.75" customHeight="1">
      <c r="A9121" s="4"/>
      <c r="B9121" s="4"/>
      <c r="C9121" s="4"/>
    </row>
    <row r="9122" spans="1:3" ht="12.75" customHeight="1">
      <c r="A9122" s="4"/>
      <c r="B9122" s="4"/>
      <c r="C9122" s="4"/>
    </row>
    <row r="9123" spans="1:3" ht="12.75" customHeight="1">
      <c r="A9123" s="4"/>
      <c r="B9123" s="4"/>
      <c r="C9123" s="4"/>
    </row>
    <row r="9124" spans="1:3" ht="12.75" customHeight="1">
      <c r="A9124" s="4"/>
      <c r="B9124" s="4"/>
      <c r="C9124" s="4"/>
    </row>
    <row r="9125" spans="1:3" ht="12.75" customHeight="1">
      <c r="A9125" s="4"/>
      <c r="B9125" s="4"/>
      <c r="C9125" s="4"/>
    </row>
    <row r="9126" spans="1:3" ht="12.75" customHeight="1">
      <c r="A9126" s="4"/>
      <c r="B9126" s="4"/>
      <c r="C9126" s="4"/>
    </row>
    <row r="9127" spans="1:3" ht="12.75" customHeight="1">
      <c r="A9127" s="4"/>
      <c r="B9127" s="4"/>
      <c r="C9127" s="4"/>
    </row>
    <row r="9128" spans="1:3" ht="12.75" customHeight="1">
      <c r="A9128" s="4"/>
      <c r="B9128" s="4"/>
      <c r="C9128" s="4"/>
    </row>
    <row r="9129" spans="1:3" ht="12.75" customHeight="1">
      <c r="A9129" s="4"/>
      <c r="B9129" s="4"/>
      <c r="C9129" s="4"/>
    </row>
    <row r="9130" spans="1:3" ht="12.75" customHeight="1">
      <c r="A9130" s="4"/>
      <c r="B9130" s="4"/>
      <c r="C9130" s="4"/>
    </row>
    <row r="9131" spans="1:3" ht="12.75" customHeight="1">
      <c r="A9131" s="4"/>
      <c r="B9131" s="4"/>
      <c r="C9131" s="4"/>
    </row>
    <row r="9132" spans="1:3" ht="12.75" customHeight="1">
      <c r="A9132" s="4"/>
      <c r="B9132" s="4"/>
      <c r="C9132" s="4"/>
    </row>
    <row r="9133" spans="1:3" ht="12.75" customHeight="1">
      <c r="A9133" s="4"/>
      <c r="B9133" s="4"/>
      <c r="C9133" s="4"/>
    </row>
    <row r="9134" spans="1:3" ht="12.75" customHeight="1">
      <c r="A9134" s="4"/>
      <c r="B9134" s="4"/>
      <c r="C9134" s="4"/>
    </row>
    <row r="9135" spans="1:3" ht="12.75" customHeight="1">
      <c r="A9135" s="4"/>
      <c r="B9135" s="4"/>
      <c r="C9135" s="4"/>
    </row>
    <row r="9136" spans="1:3" ht="12.75" customHeight="1">
      <c r="A9136" s="4"/>
      <c r="B9136" s="4"/>
      <c r="C9136" s="4"/>
    </row>
    <row r="9137" spans="1:3" ht="12.75" customHeight="1">
      <c r="A9137" s="4"/>
      <c r="B9137" s="4"/>
      <c r="C9137" s="4"/>
    </row>
    <row r="9138" spans="1:3" ht="12.75" customHeight="1">
      <c r="A9138" s="4"/>
      <c r="B9138" s="4"/>
      <c r="C9138" s="4"/>
    </row>
    <row r="9139" spans="1:3" ht="12.75" customHeight="1">
      <c r="A9139" s="4"/>
      <c r="B9139" s="4"/>
      <c r="C9139" s="4"/>
    </row>
    <row r="9140" spans="1:3" ht="12.75" customHeight="1">
      <c r="A9140" s="4"/>
      <c r="B9140" s="4"/>
      <c r="C9140" s="4"/>
    </row>
    <row r="9141" spans="1:3" ht="12.75" customHeight="1">
      <c r="A9141" s="4"/>
      <c r="B9141" s="4"/>
      <c r="C9141" s="4"/>
    </row>
    <row r="9142" spans="1:3" ht="12.75" customHeight="1">
      <c r="A9142" s="4"/>
      <c r="B9142" s="4"/>
      <c r="C9142" s="4"/>
    </row>
    <row r="9143" spans="1:3" ht="12.75" customHeight="1">
      <c r="A9143" s="4"/>
      <c r="B9143" s="4"/>
      <c r="C9143" s="4"/>
    </row>
    <row r="9144" spans="1:3" ht="12.75" customHeight="1">
      <c r="A9144" s="4"/>
      <c r="B9144" s="4"/>
      <c r="C9144" s="4"/>
    </row>
    <row r="9145" spans="1:3" ht="12.75" customHeight="1">
      <c r="A9145" s="4"/>
      <c r="B9145" s="4"/>
      <c r="C9145" s="4"/>
    </row>
    <row r="9146" spans="1:3" ht="12.75" customHeight="1">
      <c r="A9146" s="4"/>
      <c r="B9146" s="4"/>
      <c r="C9146" s="4"/>
    </row>
    <row r="9147" spans="1:3" ht="12.75" customHeight="1">
      <c r="A9147" s="4"/>
      <c r="B9147" s="4"/>
      <c r="C9147" s="4"/>
    </row>
    <row r="9148" spans="1:3" ht="12.75" customHeight="1">
      <c r="A9148" s="4"/>
      <c r="B9148" s="4"/>
      <c r="C9148" s="4"/>
    </row>
    <row r="9149" spans="1:3" ht="12.75" customHeight="1">
      <c r="A9149" s="4"/>
      <c r="B9149" s="4"/>
      <c r="C9149" s="4"/>
    </row>
    <row r="9150" spans="1:3" ht="12.75" customHeight="1">
      <c r="A9150" s="4"/>
      <c r="B9150" s="4"/>
      <c r="C9150" s="4"/>
    </row>
    <row r="9151" spans="1:3" ht="12.75" customHeight="1">
      <c r="A9151" s="4"/>
      <c r="B9151" s="4"/>
      <c r="C9151" s="4"/>
    </row>
    <row r="9152" spans="1:3" ht="12.75" customHeight="1">
      <c r="A9152" s="4"/>
      <c r="B9152" s="4"/>
      <c r="C9152" s="4"/>
    </row>
    <row r="9153" spans="1:3" ht="12.75" customHeight="1">
      <c r="A9153" s="4"/>
      <c r="B9153" s="4"/>
      <c r="C9153" s="4"/>
    </row>
    <row r="9154" spans="1:3" ht="12.75" customHeight="1">
      <c r="A9154" s="4"/>
      <c r="B9154" s="4"/>
      <c r="C9154" s="4"/>
    </row>
    <row r="9155" spans="1:3" ht="12.75" customHeight="1">
      <c r="A9155" s="4"/>
      <c r="B9155" s="4"/>
      <c r="C9155" s="4"/>
    </row>
    <row r="9156" spans="1:3" ht="12.75" customHeight="1">
      <c r="A9156" s="4"/>
      <c r="B9156" s="4"/>
      <c r="C9156" s="4"/>
    </row>
    <row r="9157" spans="1:3" ht="12.75" customHeight="1">
      <c r="A9157" s="4"/>
      <c r="B9157" s="4"/>
      <c r="C9157" s="4"/>
    </row>
    <row r="9158" spans="1:3" ht="12.75" customHeight="1">
      <c r="A9158" s="4"/>
      <c r="B9158" s="4"/>
      <c r="C9158" s="4"/>
    </row>
    <row r="9159" spans="1:3" ht="12.75" customHeight="1">
      <c r="A9159" s="4"/>
      <c r="B9159" s="4"/>
      <c r="C9159" s="4"/>
    </row>
    <row r="9160" spans="1:3" ht="12.75" customHeight="1">
      <c r="A9160" s="4"/>
      <c r="B9160" s="4"/>
      <c r="C9160" s="4"/>
    </row>
    <row r="9161" spans="1:3" ht="12.75" customHeight="1">
      <c r="A9161" s="4"/>
      <c r="B9161" s="4"/>
      <c r="C9161" s="4"/>
    </row>
    <row r="9162" spans="1:3" ht="12.75" customHeight="1">
      <c r="A9162" s="4"/>
      <c r="B9162" s="4"/>
      <c r="C9162" s="4"/>
    </row>
    <row r="9163" spans="1:3" ht="12.75" customHeight="1">
      <c r="A9163" s="4"/>
      <c r="B9163" s="4"/>
      <c r="C9163" s="4"/>
    </row>
    <row r="9164" spans="1:3" ht="12.75" customHeight="1">
      <c r="A9164" s="4"/>
      <c r="B9164" s="4"/>
      <c r="C9164" s="4"/>
    </row>
    <row r="9165" spans="1:3" ht="12.75" customHeight="1">
      <c r="A9165" s="4"/>
      <c r="B9165" s="4"/>
      <c r="C9165" s="4"/>
    </row>
    <row r="9166" spans="1:3" ht="12.75" customHeight="1">
      <c r="A9166" s="4"/>
      <c r="B9166" s="4"/>
      <c r="C9166" s="4"/>
    </row>
    <row r="9167" spans="1:3" ht="12.75" customHeight="1">
      <c r="A9167" s="4"/>
      <c r="B9167" s="4"/>
      <c r="C9167" s="4"/>
    </row>
    <row r="9168" spans="1:3" ht="12.75" customHeight="1">
      <c r="A9168" s="4"/>
      <c r="B9168" s="4"/>
      <c r="C9168" s="4"/>
    </row>
    <row r="9169" spans="1:3" ht="12.75" customHeight="1">
      <c r="A9169" s="4"/>
      <c r="B9169" s="4"/>
      <c r="C9169" s="4"/>
    </row>
    <row r="9170" spans="1:3" ht="12.75" customHeight="1">
      <c r="A9170" s="4"/>
      <c r="B9170" s="4"/>
      <c r="C9170" s="4"/>
    </row>
    <row r="9171" spans="1:3" ht="12.75" customHeight="1">
      <c r="A9171" s="4"/>
      <c r="B9171" s="4"/>
      <c r="C9171" s="4"/>
    </row>
    <row r="9172" spans="1:3" ht="12.75" customHeight="1">
      <c r="A9172" s="4"/>
      <c r="B9172" s="4"/>
      <c r="C9172" s="4"/>
    </row>
    <row r="9173" spans="1:3" ht="12.75" customHeight="1">
      <c r="A9173" s="4"/>
      <c r="B9173" s="4"/>
      <c r="C9173" s="4"/>
    </row>
    <row r="9174" spans="1:3" ht="12.75" customHeight="1">
      <c r="A9174" s="4"/>
      <c r="B9174" s="4"/>
      <c r="C9174" s="4"/>
    </row>
    <row r="9175" spans="1:3" ht="12.75" customHeight="1">
      <c r="A9175" s="4"/>
      <c r="B9175" s="4"/>
      <c r="C9175" s="4"/>
    </row>
    <row r="9176" spans="1:3" ht="12.75" customHeight="1">
      <c r="A9176" s="4"/>
      <c r="B9176" s="4"/>
      <c r="C9176" s="4"/>
    </row>
    <row r="9177" spans="1:3" ht="12.75" customHeight="1">
      <c r="A9177" s="4"/>
      <c r="B9177" s="4"/>
      <c r="C9177" s="4"/>
    </row>
    <row r="9178" spans="1:3" ht="12.75" customHeight="1">
      <c r="A9178" s="4"/>
      <c r="B9178" s="4"/>
      <c r="C9178" s="4"/>
    </row>
    <row r="9179" spans="1:3" ht="12.75" customHeight="1">
      <c r="A9179" s="4"/>
      <c r="B9179" s="4"/>
      <c r="C9179" s="4"/>
    </row>
    <row r="9180" spans="1:3" ht="12.75" customHeight="1">
      <c r="A9180" s="4"/>
      <c r="B9180" s="4"/>
      <c r="C9180" s="4"/>
    </row>
    <row r="9181" spans="1:3" ht="12.75" customHeight="1">
      <c r="A9181" s="4"/>
      <c r="B9181" s="4"/>
      <c r="C9181" s="4"/>
    </row>
    <row r="9182" spans="1:3" ht="12.75" customHeight="1">
      <c r="A9182" s="4"/>
      <c r="B9182" s="4"/>
      <c r="C9182" s="4"/>
    </row>
    <row r="9183" spans="1:3" ht="12.75" customHeight="1">
      <c r="A9183" s="4"/>
      <c r="B9183" s="4"/>
      <c r="C9183" s="4"/>
    </row>
    <row r="9184" spans="1:3" ht="12.75" customHeight="1">
      <c r="A9184" s="4"/>
      <c r="B9184" s="4"/>
      <c r="C9184" s="4"/>
    </row>
    <row r="9185" spans="1:3" ht="12.75" customHeight="1">
      <c r="A9185" s="4"/>
      <c r="B9185" s="4"/>
      <c r="C9185" s="4"/>
    </row>
    <row r="9186" spans="1:3" ht="12.75" customHeight="1">
      <c r="A9186" s="4"/>
      <c r="B9186" s="4"/>
      <c r="C9186" s="4"/>
    </row>
    <row r="9187" spans="1:3" ht="12.75" customHeight="1">
      <c r="A9187" s="4"/>
      <c r="B9187" s="4"/>
      <c r="C9187" s="4"/>
    </row>
    <row r="9188" spans="1:3" ht="12.75" customHeight="1">
      <c r="A9188" s="4"/>
      <c r="B9188" s="4"/>
      <c r="C9188" s="4"/>
    </row>
    <row r="9189" spans="1:3" ht="12.75" customHeight="1">
      <c r="A9189" s="4"/>
      <c r="B9189" s="4"/>
      <c r="C9189" s="4"/>
    </row>
    <row r="9190" spans="1:3" ht="12.75" customHeight="1">
      <c r="A9190" s="4"/>
      <c r="B9190" s="4"/>
      <c r="C9190" s="4"/>
    </row>
    <row r="9191" spans="1:3" ht="12.75" customHeight="1">
      <c r="A9191" s="4"/>
      <c r="B9191" s="4"/>
      <c r="C9191" s="4"/>
    </row>
    <row r="9192" spans="1:3" ht="12.75" customHeight="1">
      <c r="A9192" s="4"/>
      <c r="B9192" s="4"/>
      <c r="C9192" s="4"/>
    </row>
    <row r="9193" spans="1:3" ht="12.75" customHeight="1">
      <c r="A9193" s="4"/>
      <c r="B9193" s="4"/>
      <c r="C9193" s="4"/>
    </row>
    <row r="9194" spans="1:3" ht="12.75" customHeight="1">
      <c r="A9194" s="4"/>
      <c r="B9194" s="4"/>
      <c r="C9194" s="4"/>
    </row>
    <row r="9195" spans="1:3" ht="12.75" customHeight="1">
      <c r="A9195" s="4"/>
      <c r="B9195" s="4"/>
      <c r="C9195" s="4"/>
    </row>
    <row r="9196" spans="1:3" ht="12.75" customHeight="1">
      <c r="A9196" s="4"/>
      <c r="B9196" s="4"/>
      <c r="C9196" s="4"/>
    </row>
    <row r="9197" spans="1:3" ht="12.75" customHeight="1">
      <c r="A9197" s="4"/>
      <c r="B9197" s="4"/>
      <c r="C9197" s="4"/>
    </row>
    <row r="9198" spans="1:3" ht="12.75" customHeight="1">
      <c r="A9198" s="4"/>
      <c r="B9198" s="4"/>
      <c r="C9198" s="4"/>
    </row>
    <row r="9199" spans="1:3" ht="12.75" customHeight="1">
      <c r="A9199" s="4"/>
      <c r="B9199" s="4"/>
      <c r="C9199" s="4"/>
    </row>
    <row r="9200" spans="1:3" ht="12.75" customHeight="1">
      <c r="A9200" s="4"/>
      <c r="B9200" s="4"/>
      <c r="C9200" s="4"/>
    </row>
    <row r="9201" spans="1:3" ht="12.75" customHeight="1">
      <c r="A9201" s="4"/>
      <c r="B9201" s="4"/>
      <c r="C9201" s="4"/>
    </row>
    <row r="9202" spans="1:3" ht="12.75" customHeight="1">
      <c r="A9202" s="4"/>
      <c r="B9202" s="4"/>
      <c r="C9202" s="4"/>
    </row>
    <row r="9203" spans="1:3" ht="12.75" customHeight="1">
      <c r="A9203" s="4"/>
      <c r="B9203" s="4"/>
      <c r="C9203" s="4"/>
    </row>
    <row r="9204" spans="1:3" ht="12.75" customHeight="1">
      <c r="A9204" s="4"/>
      <c r="B9204" s="4"/>
      <c r="C9204" s="4"/>
    </row>
    <row r="9205" spans="1:3" ht="12.75" customHeight="1">
      <c r="A9205" s="4"/>
      <c r="B9205" s="4"/>
      <c r="C9205" s="4"/>
    </row>
    <row r="9206" spans="1:3" ht="12.75" customHeight="1">
      <c r="A9206" s="4"/>
      <c r="B9206" s="4"/>
      <c r="C9206" s="4"/>
    </row>
    <row r="9207" spans="1:3" ht="12.75" customHeight="1">
      <c r="A9207" s="4"/>
      <c r="B9207" s="4"/>
      <c r="C9207" s="4"/>
    </row>
    <row r="9208" spans="1:3" ht="12.75" customHeight="1">
      <c r="A9208" s="4"/>
      <c r="B9208" s="4"/>
      <c r="C9208" s="4"/>
    </row>
    <row r="9209" spans="1:3" ht="12.75" customHeight="1">
      <c r="A9209" s="4"/>
      <c r="B9209" s="4"/>
      <c r="C9209" s="4"/>
    </row>
    <row r="9210" spans="1:3" ht="12.75" customHeight="1">
      <c r="A9210" s="4"/>
      <c r="B9210" s="4"/>
      <c r="C9210" s="4"/>
    </row>
    <row r="9211" spans="1:3" ht="12.75" customHeight="1">
      <c r="A9211" s="4"/>
      <c r="B9211" s="4"/>
      <c r="C9211" s="4"/>
    </row>
    <row r="9212" spans="1:3" ht="12.75" customHeight="1">
      <c r="A9212" s="4"/>
      <c r="B9212" s="4"/>
      <c r="C9212" s="4"/>
    </row>
    <row r="9213" spans="1:3" ht="12.75" customHeight="1">
      <c r="A9213" s="4"/>
      <c r="B9213" s="4"/>
      <c r="C9213" s="4"/>
    </row>
    <row r="9214" spans="1:3" ht="12.75" customHeight="1">
      <c r="A9214" s="4"/>
      <c r="B9214" s="4"/>
      <c r="C9214" s="4"/>
    </row>
    <row r="9215" spans="1:3" ht="12.75" customHeight="1">
      <c r="A9215" s="4"/>
      <c r="B9215" s="4"/>
      <c r="C9215" s="4"/>
    </row>
    <row r="9216" spans="1:3" ht="12.75" customHeight="1">
      <c r="A9216" s="4"/>
      <c r="B9216" s="4"/>
      <c r="C9216" s="4"/>
    </row>
    <row r="9217" spans="1:3" ht="12.75" customHeight="1">
      <c r="A9217" s="4"/>
      <c r="B9217" s="4"/>
      <c r="C9217" s="4"/>
    </row>
    <row r="9218" spans="1:3" ht="12.75" customHeight="1">
      <c r="A9218" s="4"/>
      <c r="B9218" s="4"/>
      <c r="C9218" s="4"/>
    </row>
    <row r="9219" spans="1:3" ht="12.75" customHeight="1">
      <c r="A9219" s="4"/>
      <c r="B9219" s="4"/>
      <c r="C9219" s="4"/>
    </row>
    <row r="9220" spans="1:3" ht="12.75" customHeight="1">
      <c r="A9220" s="4"/>
      <c r="B9220" s="4"/>
      <c r="C9220" s="4"/>
    </row>
    <row r="9221" spans="1:3" ht="12.75" customHeight="1">
      <c r="A9221" s="4"/>
      <c r="B9221" s="4"/>
      <c r="C9221" s="4"/>
    </row>
    <row r="9222" spans="1:3" ht="12.75" customHeight="1">
      <c r="A9222" s="4"/>
      <c r="B9222" s="4"/>
      <c r="C9222" s="4"/>
    </row>
    <row r="9223" spans="1:3" ht="12.75" customHeight="1">
      <c r="A9223" s="4"/>
      <c r="B9223" s="4"/>
      <c r="C9223" s="4"/>
    </row>
    <row r="9224" spans="1:3" ht="12.75" customHeight="1">
      <c r="A9224" s="4"/>
      <c r="B9224" s="4"/>
      <c r="C9224" s="4"/>
    </row>
    <row r="9225" spans="1:3" ht="12.75" customHeight="1">
      <c r="A9225" s="4"/>
      <c r="B9225" s="4"/>
      <c r="C9225" s="4"/>
    </row>
    <row r="9226" spans="1:3" ht="12.75" customHeight="1">
      <c r="A9226" s="4"/>
      <c r="B9226" s="4"/>
      <c r="C9226" s="4"/>
    </row>
    <row r="9227" spans="1:3" ht="12.75" customHeight="1">
      <c r="A9227" s="4"/>
      <c r="B9227" s="4"/>
      <c r="C9227" s="4"/>
    </row>
    <row r="9228" spans="1:3" ht="12.75" customHeight="1">
      <c r="A9228" s="4"/>
      <c r="B9228" s="4"/>
      <c r="C9228" s="4"/>
    </row>
    <row r="9229" spans="1:3" ht="12.75" customHeight="1">
      <c r="A9229" s="4"/>
      <c r="B9229" s="4"/>
      <c r="C9229" s="4"/>
    </row>
    <row r="9230" spans="1:3" ht="12.75" customHeight="1">
      <c r="A9230" s="4"/>
      <c r="B9230" s="4"/>
      <c r="C9230" s="4"/>
    </row>
    <row r="9231" spans="1:3" ht="12.75" customHeight="1">
      <c r="A9231" s="4"/>
      <c r="B9231" s="4"/>
      <c r="C9231" s="4"/>
    </row>
    <row r="9232" spans="1:3" ht="12.75" customHeight="1">
      <c r="A9232" s="4"/>
      <c r="B9232" s="4"/>
      <c r="C9232" s="4"/>
    </row>
    <row r="9233" spans="1:3" ht="12.75" customHeight="1">
      <c r="A9233" s="4"/>
      <c r="B9233" s="4"/>
      <c r="C9233" s="4"/>
    </row>
    <row r="9234" spans="1:3" ht="12.75" customHeight="1">
      <c r="A9234" s="4"/>
      <c r="B9234" s="4"/>
      <c r="C9234" s="4"/>
    </row>
    <row r="9235" spans="1:3" ht="12.75" customHeight="1">
      <c r="A9235" s="4"/>
      <c r="B9235" s="4"/>
      <c r="C9235" s="4"/>
    </row>
    <row r="9236" spans="1:3" ht="12.75" customHeight="1">
      <c r="A9236" s="4"/>
      <c r="B9236" s="4"/>
      <c r="C9236" s="4"/>
    </row>
    <row r="9237" spans="1:3" ht="12.75" customHeight="1">
      <c r="A9237" s="4"/>
      <c r="B9237" s="4"/>
      <c r="C9237" s="4"/>
    </row>
    <row r="9238" spans="1:3" ht="12.75" customHeight="1">
      <c r="A9238" s="4"/>
      <c r="B9238" s="4"/>
      <c r="C9238" s="4"/>
    </row>
    <row r="9239" spans="1:3" ht="12.75" customHeight="1">
      <c r="A9239" s="4"/>
      <c r="B9239" s="4"/>
      <c r="C9239" s="4"/>
    </row>
    <row r="9240" spans="1:3" ht="12.75" customHeight="1">
      <c r="A9240" s="4"/>
      <c r="B9240" s="4"/>
      <c r="C9240" s="4"/>
    </row>
    <row r="9241" spans="1:3" ht="12.75" customHeight="1">
      <c r="A9241" s="4"/>
      <c r="B9241" s="4"/>
      <c r="C9241" s="4"/>
    </row>
    <row r="9242" spans="1:3" ht="12.75" customHeight="1">
      <c r="A9242" s="4"/>
      <c r="B9242" s="4"/>
      <c r="C9242" s="4"/>
    </row>
    <row r="9243" spans="1:3" ht="12.75" customHeight="1">
      <c r="A9243" s="4"/>
      <c r="B9243" s="4"/>
      <c r="C9243" s="4"/>
    </row>
    <row r="9244" spans="1:3" ht="12.75" customHeight="1">
      <c r="A9244" s="4"/>
      <c r="B9244" s="4"/>
      <c r="C9244" s="4"/>
    </row>
    <row r="9245" spans="1:3" ht="12.75" customHeight="1">
      <c r="A9245" s="4"/>
      <c r="B9245" s="4"/>
      <c r="C9245" s="4"/>
    </row>
    <row r="9246" spans="1:3" ht="12.75" customHeight="1">
      <c r="A9246" s="4"/>
      <c r="B9246" s="4"/>
      <c r="C9246" s="4"/>
    </row>
    <row r="9247" spans="1:3" ht="12.75" customHeight="1">
      <c r="A9247" s="4"/>
      <c r="B9247" s="4"/>
      <c r="C9247" s="4"/>
    </row>
    <row r="9248" spans="1:3" ht="12.75" customHeight="1">
      <c r="A9248" s="4"/>
      <c r="B9248" s="4"/>
      <c r="C9248" s="4"/>
    </row>
    <row r="9249" spans="1:3" ht="12.75" customHeight="1">
      <c r="A9249" s="4"/>
      <c r="B9249" s="4"/>
      <c r="C9249" s="4"/>
    </row>
    <row r="9250" spans="1:3" ht="12.75" customHeight="1">
      <c r="A9250" s="4"/>
      <c r="B9250" s="4"/>
      <c r="C9250" s="4"/>
    </row>
    <row r="9251" spans="1:3" ht="12.75" customHeight="1">
      <c r="A9251" s="4"/>
      <c r="B9251" s="4"/>
      <c r="C9251" s="4"/>
    </row>
    <row r="9252" spans="1:3" ht="12.75" customHeight="1">
      <c r="A9252" s="4"/>
      <c r="B9252" s="4"/>
      <c r="C9252" s="4"/>
    </row>
    <row r="9253" spans="1:3" ht="12.75" customHeight="1">
      <c r="A9253" s="4"/>
      <c r="B9253" s="4"/>
      <c r="C9253" s="4"/>
    </row>
    <row r="9254" spans="1:3" ht="12.75" customHeight="1">
      <c r="A9254" s="4"/>
      <c r="B9254" s="4"/>
      <c r="C9254" s="4"/>
    </row>
    <row r="9255" spans="1:3" ht="12.75" customHeight="1">
      <c r="A9255" s="4"/>
      <c r="B9255" s="4"/>
      <c r="C9255" s="4"/>
    </row>
    <row r="9256" spans="1:3" ht="12.75" customHeight="1">
      <c r="A9256" s="4"/>
      <c r="B9256" s="4"/>
      <c r="C9256" s="4"/>
    </row>
    <row r="9257" spans="1:3" ht="12.75" customHeight="1">
      <c r="A9257" s="4"/>
      <c r="B9257" s="4"/>
      <c r="C9257" s="4"/>
    </row>
    <row r="9258" spans="1:3" ht="12.75" customHeight="1">
      <c r="A9258" s="4"/>
      <c r="B9258" s="4"/>
      <c r="C9258" s="4"/>
    </row>
    <row r="9259" spans="1:3" ht="12.75" customHeight="1">
      <c r="A9259" s="4"/>
      <c r="B9259" s="4"/>
      <c r="C9259" s="4"/>
    </row>
    <row r="9260" spans="1:3" ht="12.75" customHeight="1">
      <c r="A9260" s="4"/>
      <c r="B9260" s="4"/>
      <c r="C9260" s="4"/>
    </row>
    <row r="9261" spans="1:3" ht="12.75" customHeight="1">
      <c r="A9261" s="4"/>
      <c r="B9261" s="4"/>
      <c r="C9261" s="4"/>
    </row>
    <row r="9262" spans="1:3" ht="12.75" customHeight="1">
      <c r="A9262" s="4"/>
      <c r="B9262" s="4"/>
      <c r="C9262" s="4"/>
    </row>
    <row r="9263" spans="1:3" ht="12.75" customHeight="1">
      <c r="A9263" s="4"/>
      <c r="B9263" s="4"/>
      <c r="C9263" s="4"/>
    </row>
    <row r="9264" spans="1:3" ht="12.75" customHeight="1">
      <c r="A9264" s="4"/>
      <c r="B9264" s="4"/>
      <c r="C9264" s="4"/>
    </row>
    <row r="9265" spans="1:3" ht="12.75" customHeight="1">
      <c r="A9265" s="4"/>
      <c r="B9265" s="4"/>
      <c r="C9265" s="4"/>
    </row>
    <row r="9266" spans="1:3" ht="12.75" customHeight="1">
      <c r="A9266" s="4"/>
      <c r="B9266" s="4"/>
      <c r="C9266" s="4"/>
    </row>
    <row r="9267" spans="1:3" ht="12.75" customHeight="1">
      <c r="A9267" s="4"/>
      <c r="B9267" s="4"/>
      <c r="C9267" s="4"/>
    </row>
    <row r="9268" spans="1:3" ht="12.75" customHeight="1">
      <c r="A9268" s="4"/>
      <c r="B9268" s="4"/>
      <c r="C9268" s="4"/>
    </row>
    <row r="9269" spans="1:3" ht="12.75" customHeight="1">
      <c r="A9269" s="4"/>
      <c r="B9269" s="4"/>
      <c r="C9269" s="4"/>
    </row>
    <row r="9270" spans="1:3" ht="12.75" customHeight="1">
      <c r="A9270" s="4"/>
      <c r="B9270" s="4"/>
      <c r="C9270" s="4"/>
    </row>
    <row r="9271" spans="1:3" ht="12.75" customHeight="1">
      <c r="A9271" s="4"/>
      <c r="B9271" s="4"/>
      <c r="C9271" s="4"/>
    </row>
    <row r="9272" spans="1:3" ht="12.75" customHeight="1">
      <c r="A9272" s="4"/>
      <c r="B9272" s="4"/>
      <c r="C9272" s="4"/>
    </row>
    <row r="9273" spans="1:3" ht="12.75" customHeight="1">
      <c r="A9273" s="4"/>
      <c r="B9273" s="4"/>
      <c r="C9273" s="4"/>
    </row>
    <row r="9274" spans="1:3" ht="12.75" customHeight="1">
      <c r="A9274" s="4"/>
      <c r="B9274" s="4"/>
      <c r="C9274" s="4"/>
    </row>
    <row r="9275" spans="1:3" ht="12.75" customHeight="1">
      <c r="A9275" s="4"/>
      <c r="B9275" s="4"/>
      <c r="C9275" s="4"/>
    </row>
    <row r="9276" spans="1:3" ht="12.75" customHeight="1">
      <c r="A9276" s="4"/>
      <c r="B9276" s="4"/>
      <c r="C9276" s="4"/>
    </row>
    <row r="9277" spans="1:3" ht="12.75" customHeight="1">
      <c r="A9277" s="4"/>
      <c r="B9277" s="4"/>
      <c r="C9277" s="4"/>
    </row>
    <row r="9278" spans="1:3" ht="12.75" customHeight="1">
      <c r="A9278" s="4"/>
      <c r="B9278" s="4"/>
      <c r="C9278" s="4"/>
    </row>
    <row r="9279" spans="1:3" ht="12.75" customHeight="1">
      <c r="A9279" s="4"/>
      <c r="B9279" s="4"/>
      <c r="C9279" s="4"/>
    </row>
    <row r="9280" spans="1:3" ht="12.75" customHeight="1">
      <c r="A9280" s="4"/>
      <c r="B9280" s="4"/>
      <c r="C9280" s="4"/>
    </row>
    <row r="9281" spans="1:3" ht="12.75" customHeight="1">
      <c r="A9281" s="4"/>
      <c r="B9281" s="4"/>
      <c r="C9281" s="4"/>
    </row>
    <row r="9282" spans="1:3" ht="12.75" customHeight="1">
      <c r="A9282" s="4"/>
      <c r="B9282" s="4"/>
      <c r="C9282" s="4"/>
    </row>
    <row r="9283" spans="1:3" ht="12.75" customHeight="1">
      <c r="A9283" s="4"/>
      <c r="B9283" s="4"/>
      <c r="C9283" s="4"/>
    </row>
    <row r="9284" spans="1:3" ht="12.75" customHeight="1">
      <c r="A9284" s="4"/>
      <c r="B9284" s="4"/>
      <c r="C9284" s="4"/>
    </row>
    <row r="9285" spans="1:3" ht="12.75" customHeight="1">
      <c r="A9285" s="4"/>
      <c r="B9285" s="4"/>
      <c r="C9285" s="4"/>
    </row>
    <row r="9286" spans="1:3" ht="12.75" customHeight="1">
      <c r="A9286" s="4"/>
      <c r="B9286" s="4"/>
      <c r="C9286" s="4"/>
    </row>
    <row r="9287" spans="1:3" ht="12.75" customHeight="1">
      <c r="A9287" s="4"/>
      <c r="B9287" s="4"/>
      <c r="C9287" s="4"/>
    </row>
    <row r="9288" spans="1:3" ht="12.75" customHeight="1">
      <c r="A9288" s="4"/>
      <c r="B9288" s="4"/>
      <c r="C9288" s="4"/>
    </row>
    <row r="9289" spans="1:3" ht="12.75" customHeight="1">
      <c r="A9289" s="4"/>
      <c r="B9289" s="4"/>
      <c r="C9289" s="4"/>
    </row>
    <row r="9290" spans="1:3" ht="12.75" customHeight="1">
      <c r="A9290" s="4"/>
      <c r="B9290" s="4"/>
      <c r="C9290" s="4"/>
    </row>
    <row r="9291" spans="1:3" ht="12.75" customHeight="1">
      <c r="A9291" s="4"/>
      <c r="B9291" s="4"/>
      <c r="C9291" s="4"/>
    </row>
    <row r="9292" spans="1:3" ht="12.75" customHeight="1">
      <c r="A9292" s="4"/>
      <c r="B9292" s="4"/>
      <c r="C9292" s="4"/>
    </row>
    <row r="9293" spans="1:3" ht="12.75" customHeight="1">
      <c r="A9293" s="4"/>
      <c r="B9293" s="4"/>
      <c r="C9293" s="4"/>
    </row>
    <row r="9294" spans="1:3" ht="12.75" customHeight="1">
      <c r="A9294" s="4"/>
      <c r="B9294" s="4"/>
      <c r="C9294" s="4"/>
    </row>
    <row r="9295" spans="1:3" ht="12.75" customHeight="1">
      <c r="A9295" s="4"/>
      <c r="B9295" s="4"/>
      <c r="C9295" s="4"/>
    </row>
    <row r="9296" spans="1:3" ht="12.75" customHeight="1">
      <c r="A9296" s="4"/>
      <c r="B9296" s="4"/>
      <c r="C9296" s="4"/>
    </row>
    <row r="9297" spans="1:3" ht="12.75" customHeight="1">
      <c r="A9297" s="4"/>
      <c r="B9297" s="4"/>
      <c r="C9297" s="4"/>
    </row>
    <row r="9298" spans="1:3" ht="12.75" customHeight="1">
      <c r="A9298" s="4"/>
      <c r="B9298" s="4"/>
      <c r="C9298" s="4"/>
    </row>
    <row r="9299" spans="1:3" ht="12.75" customHeight="1">
      <c r="A9299" s="4"/>
      <c r="B9299" s="4"/>
      <c r="C9299" s="4"/>
    </row>
    <row r="9300" spans="1:3" ht="12.75" customHeight="1">
      <c r="A9300" s="4"/>
      <c r="B9300" s="4"/>
      <c r="C9300" s="4"/>
    </row>
    <row r="9301" spans="1:3" ht="12.75" customHeight="1">
      <c r="A9301" s="4"/>
      <c r="B9301" s="4"/>
      <c r="C9301" s="4"/>
    </row>
    <row r="9302" spans="1:3" ht="12.75" customHeight="1">
      <c r="A9302" s="4"/>
      <c r="B9302" s="4"/>
      <c r="C9302" s="4"/>
    </row>
    <row r="9303" spans="1:3" ht="12.75" customHeight="1">
      <c r="A9303" s="4"/>
      <c r="B9303" s="4"/>
      <c r="C9303" s="4"/>
    </row>
    <row r="9304" spans="1:3" ht="12.75" customHeight="1">
      <c r="A9304" s="4"/>
      <c r="B9304" s="4"/>
      <c r="C9304" s="4"/>
    </row>
    <row r="9305" spans="1:3" ht="12.75" customHeight="1">
      <c r="A9305" s="4"/>
      <c r="B9305" s="4"/>
      <c r="C9305" s="4"/>
    </row>
    <row r="9306" spans="1:3" ht="12.75" customHeight="1">
      <c r="A9306" s="4"/>
      <c r="B9306" s="4"/>
      <c r="C9306" s="4"/>
    </row>
    <row r="9307" spans="1:3" ht="12.75" customHeight="1">
      <c r="A9307" s="4"/>
      <c r="B9307" s="4"/>
      <c r="C9307" s="4"/>
    </row>
    <row r="9308" spans="1:3" ht="12.75" customHeight="1">
      <c r="A9308" s="4"/>
      <c r="B9308" s="4"/>
      <c r="C9308" s="4"/>
    </row>
    <row r="9309" spans="1:3" ht="12.75" customHeight="1">
      <c r="A9309" s="4"/>
      <c r="B9309" s="4"/>
      <c r="C9309" s="4"/>
    </row>
    <row r="9310" spans="1:3" ht="12.75" customHeight="1">
      <c r="A9310" s="4"/>
      <c r="B9310" s="4"/>
      <c r="C9310" s="4"/>
    </row>
    <row r="9311" spans="1:3" ht="12.75" customHeight="1">
      <c r="A9311" s="4"/>
      <c r="B9311" s="4"/>
      <c r="C9311" s="4"/>
    </row>
    <row r="9312" spans="1:3" ht="12.75" customHeight="1">
      <c r="A9312" s="4"/>
      <c r="B9312" s="4"/>
      <c r="C9312" s="4"/>
    </row>
    <row r="9313" spans="1:3" ht="12.75" customHeight="1">
      <c r="A9313" s="4"/>
      <c r="B9313" s="4"/>
      <c r="C9313" s="4"/>
    </row>
    <row r="9314" spans="1:3" ht="12.75" customHeight="1">
      <c r="A9314" s="4"/>
      <c r="B9314" s="4"/>
      <c r="C9314" s="4"/>
    </row>
    <row r="9315" spans="1:3" ht="12.75" customHeight="1">
      <c r="A9315" s="4"/>
      <c r="B9315" s="4"/>
      <c r="C9315" s="4"/>
    </row>
    <row r="9316" spans="1:3" ht="12.75" customHeight="1">
      <c r="A9316" s="4"/>
      <c r="B9316" s="4"/>
      <c r="C9316" s="4"/>
    </row>
    <row r="9317" spans="1:3" ht="12.75" customHeight="1">
      <c r="A9317" s="4"/>
      <c r="B9317" s="4"/>
      <c r="C9317" s="4"/>
    </row>
    <row r="9318" spans="1:3" ht="12.75" customHeight="1">
      <c r="A9318" s="4"/>
      <c r="B9318" s="4"/>
      <c r="C9318" s="4"/>
    </row>
    <row r="9319" spans="1:3" ht="12.75" customHeight="1">
      <c r="A9319" s="4"/>
      <c r="B9319" s="4"/>
      <c r="C9319" s="4"/>
    </row>
    <row r="9320" spans="1:3" ht="12.75" customHeight="1">
      <c r="A9320" s="4"/>
      <c r="B9320" s="4"/>
      <c r="C9320" s="4"/>
    </row>
    <row r="9321" spans="1:3" ht="12.75" customHeight="1">
      <c r="A9321" s="4"/>
      <c r="B9321" s="4"/>
      <c r="C9321" s="4"/>
    </row>
    <row r="9322" spans="1:3" ht="12.75" customHeight="1">
      <c r="A9322" s="4"/>
      <c r="B9322" s="4"/>
      <c r="C9322" s="4"/>
    </row>
    <row r="9323" spans="1:3" ht="12.75" customHeight="1">
      <c r="A9323" s="4"/>
      <c r="B9323" s="4"/>
      <c r="C9323" s="4"/>
    </row>
    <row r="9324" spans="1:3" ht="12.75" customHeight="1">
      <c r="A9324" s="4"/>
      <c r="B9324" s="4"/>
      <c r="C9324" s="4"/>
    </row>
    <row r="9325" spans="1:3" ht="12.75" customHeight="1">
      <c r="A9325" s="4"/>
      <c r="B9325" s="4"/>
      <c r="C9325" s="4"/>
    </row>
    <row r="9326" spans="1:3" ht="12.75" customHeight="1">
      <c r="A9326" s="4"/>
      <c r="B9326" s="4"/>
      <c r="C9326" s="4"/>
    </row>
    <row r="9327" spans="1:3" ht="12.75" customHeight="1">
      <c r="A9327" s="4"/>
      <c r="B9327" s="4"/>
      <c r="C9327" s="4"/>
    </row>
    <row r="9328" spans="1:3" ht="12.75" customHeight="1">
      <c r="A9328" s="4"/>
      <c r="B9328" s="4"/>
      <c r="C9328" s="4"/>
    </row>
    <row r="9329" spans="1:3" ht="12.75" customHeight="1">
      <c r="A9329" s="4"/>
      <c r="B9329" s="4"/>
      <c r="C9329" s="4"/>
    </row>
    <row r="9330" spans="1:3" ht="12.75" customHeight="1">
      <c r="A9330" s="4"/>
      <c r="B9330" s="4"/>
      <c r="C9330" s="4"/>
    </row>
    <row r="9331" spans="1:3" ht="12.75" customHeight="1">
      <c r="A9331" s="4"/>
      <c r="B9331" s="4"/>
      <c r="C9331" s="4"/>
    </row>
    <row r="9332" spans="1:3" ht="12.75" customHeight="1">
      <c r="A9332" s="4"/>
      <c r="B9332" s="4"/>
      <c r="C9332" s="4"/>
    </row>
    <row r="9333" spans="1:3" ht="12.75" customHeight="1">
      <c r="A9333" s="4"/>
      <c r="B9333" s="4"/>
      <c r="C9333" s="4"/>
    </row>
    <row r="9334" spans="1:3" ht="12.75" customHeight="1">
      <c r="A9334" s="4"/>
      <c r="B9334" s="4"/>
      <c r="C9334" s="4"/>
    </row>
    <row r="9335" spans="1:3" ht="12.75" customHeight="1">
      <c r="A9335" s="4"/>
      <c r="B9335" s="4"/>
      <c r="C9335" s="4"/>
    </row>
    <row r="9336" spans="1:3" ht="12.75" customHeight="1">
      <c r="A9336" s="4"/>
      <c r="B9336" s="4"/>
      <c r="C9336" s="4"/>
    </row>
    <row r="9337" spans="1:3" ht="12.75" customHeight="1">
      <c r="A9337" s="4"/>
      <c r="B9337" s="4"/>
      <c r="C9337" s="4"/>
    </row>
    <row r="9338" spans="1:3" ht="12.75" customHeight="1">
      <c r="A9338" s="4"/>
      <c r="B9338" s="4"/>
      <c r="C9338" s="4"/>
    </row>
    <row r="9339" spans="1:3" ht="12.75" customHeight="1">
      <c r="A9339" s="4"/>
      <c r="B9339" s="4"/>
      <c r="C9339" s="4"/>
    </row>
    <row r="9340" spans="1:3" ht="12.75" customHeight="1">
      <c r="A9340" s="4"/>
      <c r="B9340" s="4"/>
      <c r="C9340" s="4"/>
    </row>
    <row r="9341" spans="1:3" ht="12.75" customHeight="1">
      <c r="A9341" s="4"/>
      <c r="B9341" s="4"/>
      <c r="C9341" s="4"/>
    </row>
    <row r="9342" spans="1:3" ht="12.75" customHeight="1">
      <c r="A9342" s="4"/>
      <c r="B9342" s="4"/>
      <c r="C9342" s="4"/>
    </row>
    <row r="9343" spans="1:3" ht="12.75" customHeight="1">
      <c r="A9343" s="4"/>
      <c r="B9343" s="4"/>
      <c r="C9343" s="4"/>
    </row>
    <row r="9344" spans="1:3" ht="12.75" customHeight="1">
      <c r="A9344" s="4"/>
      <c r="B9344" s="4"/>
      <c r="C9344" s="4"/>
    </row>
    <row r="9345" spans="1:3" ht="12.75" customHeight="1">
      <c r="A9345" s="4"/>
      <c r="B9345" s="4"/>
      <c r="C9345" s="4"/>
    </row>
    <row r="9346" spans="1:3" ht="12.75" customHeight="1">
      <c r="A9346" s="4"/>
      <c r="B9346" s="4"/>
      <c r="C9346" s="4"/>
    </row>
    <row r="9347" spans="1:3" ht="12.75" customHeight="1">
      <c r="A9347" s="4"/>
      <c r="B9347" s="4"/>
      <c r="C9347" s="4"/>
    </row>
    <row r="9348" spans="1:3" ht="12.75" customHeight="1">
      <c r="A9348" s="4"/>
      <c r="B9348" s="4"/>
      <c r="C9348" s="4"/>
    </row>
    <row r="9349" spans="1:3" ht="12.75" customHeight="1">
      <c r="A9349" s="4"/>
      <c r="B9349" s="4"/>
      <c r="C9349" s="4"/>
    </row>
    <row r="9350" spans="1:3" ht="12.75" customHeight="1">
      <c r="A9350" s="4"/>
      <c r="B9350" s="4"/>
      <c r="C9350" s="4"/>
    </row>
    <row r="9351" spans="1:3" ht="12.75" customHeight="1">
      <c r="A9351" s="4"/>
      <c r="B9351" s="4"/>
      <c r="C9351" s="4"/>
    </row>
    <row r="9352" spans="1:3" ht="12.75" customHeight="1">
      <c r="A9352" s="4"/>
      <c r="B9352" s="4"/>
      <c r="C9352" s="4"/>
    </row>
    <row r="9353" spans="1:3" ht="12.75" customHeight="1">
      <c r="A9353" s="4"/>
      <c r="B9353" s="4"/>
      <c r="C9353" s="4"/>
    </row>
    <row r="9354" spans="1:3" ht="12.75" customHeight="1">
      <c r="A9354" s="4"/>
      <c r="B9354" s="4"/>
      <c r="C9354" s="4"/>
    </row>
    <row r="9355" spans="1:3" ht="12.75" customHeight="1">
      <c r="A9355" s="4"/>
      <c r="B9355" s="4"/>
      <c r="C9355" s="4"/>
    </row>
    <row r="9356" spans="1:3" ht="12.75" customHeight="1">
      <c r="A9356" s="4"/>
      <c r="B9356" s="4"/>
      <c r="C9356" s="4"/>
    </row>
    <row r="9357" spans="1:3" ht="12.75" customHeight="1">
      <c r="A9357" s="4"/>
      <c r="B9357" s="4"/>
      <c r="C9357" s="4"/>
    </row>
    <row r="9358" spans="1:3" ht="12.75" customHeight="1">
      <c r="A9358" s="4"/>
      <c r="B9358" s="4"/>
      <c r="C9358" s="4"/>
    </row>
    <row r="9359" spans="1:3" ht="12.75" customHeight="1">
      <c r="A9359" s="4"/>
      <c r="B9359" s="4"/>
      <c r="C9359" s="4"/>
    </row>
    <row r="9360" spans="1:3" ht="12.75" customHeight="1">
      <c r="A9360" s="4"/>
      <c r="B9360" s="4"/>
      <c r="C9360" s="4"/>
    </row>
    <row r="9361" spans="1:3" ht="12.75" customHeight="1">
      <c r="A9361" s="4"/>
      <c r="B9361" s="4"/>
      <c r="C9361" s="4"/>
    </row>
    <row r="9362" spans="1:3" ht="12.75" customHeight="1">
      <c r="A9362" s="4"/>
      <c r="B9362" s="4"/>
      <c r="C9362" s="4"/>
    </row>
    <row r="9363" spans="1:3" ht="12.75" customHeight="1">
      <c r="A9363" s="4"/>
      <c r="B9363" s="4"/>
      <c r="C9363" s="4"/>
    </row>
    <row r="9364" spans="1:3" ht="12.75" customHeight="1">
      <c r="A9364" s="4"/>
      <c r="B9364" s="4"/>
      <c r="C9364" s="4"/>
    </row>
    <row r="9365" spans="1:3" ht="12.75" customHeight="1">
      <c r="A9365" s="4"/>
      <c r="B9365" s="4"/>
      <c r="C9365" s="4"/>
    </row>
    <row r="9366" spans="1:3" ht="12.75" customHeight="1">
      <c r="A9366" s="4"/>
      <c r="B9366" s="4"/>
      <c r="C9366" s="4"/>
    </row>
    <row r="9367" spans="1:3" ht="12.75" customHeight="1">
      <c r="A9367" s="4"/>
      <c r="B9367" s="4"/>
      <c r="C9367" s="4"/>
    </row>
    <row r="9368" spans="1:3" ht="12.75" customHeight="1">
      <c r="A9368" s="4"/>
      <c r="B9368" s="4"/>
      <c r="C9368" s="4"/>
    </row>
    <row r="9369" spans="1:3" ht="12.75" customHeight="1">
      <c r="A9369" s="4"/>
      <c r="B9369" s="4"/>
      <c r="C9369" s="4"/>
    </row>
    <row r="9370" spans="1:3" ht="12.75" customHeight="1">
      <c r="A9370" s="4"/>
      <c r="B9370" s="4"/>
      <c r="C9370" s="4"/>
    </row>
    <row r="9371" spans="1:3" ht="12.75" customHeight="1">
      <c r="A9371" s="4"/>
      <c r="B9371" s="4"/>
      <c r="C9371" s="4"/>
    </row>
    <row r="9372" spans="1:3" ht="12.75" customHeight="1">
      <c r="A9372" s="4"/>
      <c r="B9372" s="4"/>
      <c r="C9372" s="4"/>
    </row>
    <row r="9373" spans="1:3" ht="12.75" customHeight="1">
      <c r="A9373" s="4"/>
      <c r="B9373" s="4"/>
      <c r="C9373" s="4"/>
    </row>
    <row r="9374" spans="1:3" ht="12.75" customHeight="1">
      <c r="A9374" s="4"/>
      <c r="B9374" s="4"/>
      <c r="C9374" s="4"/>
    </row>
    <row r="9375" spans="1:3" ht="12.75" customHeight="1">
      <c r="A9375" s="4"/>
      <c r="B9375" s="4"/>
      <c r="C9375" s="4"/>
    </row>
    <row r="9376" spans="1:3" ht="12.75" customHeight="1">
      <c r="A9376" s="4"/>
      <c r="B9376" s="4"/>
      <c r="C9376" s="4"/>
    </row>
    <row r="9377" spans="1:3" ht="12.75" customHeight="1">
      <c r="A9377" s="4"/>
      <c r="B9377" s="4"/>
      <c r="C9377" s="4"/>
    </row>
    <row r="9378" spans="1:3" ht="12.75" customHeight="1">
      <c r="A9378" s="4"/>
      <c r="B9378" s="4"/>
      <c r="C9378" s="4"/>
    </row>
    <row r="9379" spans="1:3" ht="12.75" customHeight="1">
      <c r="A9379" s="4"/>
      <c r="B9379" s="4"/>
      <c r="C9379" s="4"/>
    </row>
    <row r="9380" spans="1:3" ht="12.75" customHeight="1">
      <c r="A9380" s="4"/>
      <c r="B9380" s="4"/>
      <c r="C9380" s="4"/>
    </row>
    <row r="9381" spans="1:3" ht="12.75" customHeight="1">
      <c r="A9381" s="4"/>
      <c r="B9381" s="4"/>
      <c r="C9381" s="4"/>
    </row>
    <row r="9382" spans="1:3" ht="12.75" customHeight="1">
      <c r="A9382" s="4"/>
      <c r="B9382" s="4"/>
      <c r="C9382" s="4"/>
    </row>
    <row r="9383" spans="1:3" ht="12.75" customHeight="1">
      <c r="A9383" s="4"/>
      <c r="B9383" s="4"/>
      <c r="C9383" s="4"/>
    </row>
    <row r="9384" spans="1:3" ht="12.75" customHeight="1">
      <c r="A9384" s="4"/>
      <c r="B9384" s="4"/>
      <c r="C9384" s="4"/>
    </row>
    <row r="9385" spans="1:3" ht="12.75" customHeight="1">
      <c r="A9385" s="4"/>
      <c r="B9385" s="4"/>
      <c r="C9385" s="4"/>
    </row>
    <row r="9386" spans="1:3" ht="12.75" customHeight="1">
      <c r="A9386" s="4"/>
      <c r="B9386" s="4"/>
      <c r="C9386" s="4"/>
    </row>
    <row r="9387" spans="1:3" ht="12.75" customHeight="1">
      <c r="A9387" s="4"/>
      <c r="B9387" s="4"/>
      <c r="C9387" s="4"/>
    </row>
    <row r="9388" spans="1:3" ht="12.75" customHeight="1">
      <c r="A9388" s="4"/>
      <c r="B9388" s="4"/>
      <c r="C9388" s="4"/>
    </row>
    <row r="9389" spans="1:3" ht="12.75" customHeight="1">
      <c r="A9389" s="4"/>
      <c r="B9389" s="4"/>
      <c r="C9389" s="4"/>
    </row>
    <row r="9390" spans="1:3" ht="12.75" customHeight="1">
      <c r="A9390" s="4"/>
      <c r="B9390" s="4"/>
      <c r="C9390" s="4"/>
    </row>
    <row r="9391" spans="1:3" ht="12.75" customHeight="1">
      <c r="A9391" s="4"/>
      <c r="B9391" s="4"/>
      <c r="C9391" s="4"/>
    </row>
    <row r="9392" spans="1:3" ht="12.75" customHeight="1">
      <c r="A9392" s="4"/>
      <c r="B9392" s="4"/>
      <c r="C9392" s="4"/>
    </row>
    <row r="9393" spans="1:3" ht="12.75" customHeight="1">
      <c r="A9393" s="4"/>
      <c r="B9393" s="4"/>
      <c r="C9393" s="4"/>
    </row>
    <row r="9394" spans="1:3" ht="12.75" customHeight="1">
      <c r="A9394" s="4"/>
      <c r="B9394" s="4"/>
      <c r="C9394" s="4"/>
    </row>
    <row r="9395" spans="1:3" ht="12.75" customHeight="1">
      <c r="A9395" s="4"/>
      <c r="B9395" s="4"/>
      <c r="C9395" s="4"/>
    </row>
    <row r="9396" spans="1:3" ht="12.75" customHeight="1">
      <c r="A9396" s="4"/>
      <c r="B9396" s="4"/>
      <c r="C9396" s="4"/>
    </row>
    <row r="9397" spans="1:3" ht="12.75" customHeight="1">
      <c r="A9397" s="4"/>
      <c r="B9397" s="4"/>
      <c r="C9397" s="4"/>
    </row>
    <row r="9398" spans="1:3" ht="12.75" customHeight="1">
      <c r="A9398" s="4"/>
      <c r="B9398" s="4"/>
      <c r="C9398" s="4"/>
    </row>
    <row r="9399" spans="1:3" ht="12.75" customHeight="1">
      <c r="A9399" s="4"/>
      <c r="B9399" s="4"/>
      <c r="C9399" s="4"/>
    </row>
    <row r="9400" spans="1:3" ht="12.75" customHeight="1">
      <c r="A9400" s="4"/>
      <c r="B9400" s="4"/>
      <c r="C9400" s="4"/>
    </row>
    <row r="9401" spans="1:3" ht="12.75" customHeight="1">
      <c r="A9401" s="4"/>
      <c r="B9401" s="4"/>
      <c r="C9401" s="4"/>
    </row>
    <row r="9402" spans="1:3" ht="12.75" customHeight="1">
      <c r="A9402" s="4"/>
      <c r="B9402" s="4"/>
      <c r="C9402" s="4"/>
    </row>
    <row r="9403" spans="1:3" ht="12.75" customHeight="1">
      <c r="A9403" s="4"/>
      <c r="B9403" s="4"/>
      <c r="C9403" s="4"/>
    </row>
    <row r="9404" spans="1:3" ht="12.75" customHeight="1">
      <c r="A9404" s="4"/>
      <c r="B9404" s="4"/>
      <c r="C9404" s="4"/>
    </row>
    <row r="9405" spans="1:3" ht="12.75" customHeight="1">
      <c r="A9405" s="4"/>
      <c r="B9405" s="4"/>
      <c r="C9405" s="4"/>
    </row>
    <row r="9406" spans="1:3" ht="12.75" customHeight="1">
      <c r="A9406" s="4"/>
      <c r="B9406" s="4"/>
      <c r="C9406" s="4"/>
    </row>
    <row r="9407" spans="1:3" ht="12.75" customHeight="1">
      <c r="A9407" s="4"/>
      <c r="B9407" s="4"/>
      <c r="C9407" s="4"/>
    </row>
    <row r="9408" spans="1:3" ht="12.75" customHeight="1">
      <c r="A9408" s="4"/>
      <c r="B9408" s="4"/>
      <c r="C9408" s="4"/>
    </row>
    <row r="9409" spans="1:3" ht="12.75" customHeight="1">
      <c r="A9409" s="4"/>
      <c r="B9409" s="4"/>
      <c r="C9409" s="4"/>
    </row>
    <row r="9410" spans="1:3" ht="12.75" customHeight="1">
      <c r="A9410" s="4"/>
      <c r="B9410" s="4"/>
      <c r="C9410" s="4"/>
    </row>
    <row r="9411" spans="1:3" ht="12.75" customHeight="1">
      <c r="A9411" s="4"/>
      <c r="B9411" s="4"/>
      <c r="C9411" s="4"/>
    </row>
    <row r="9412" spans="1:3" ht="12.75" customHeight="1">
      <c r="A9412" s="4"/>
      <c r="B9412" s="4"/>
      <c r="C9412" s="4"/>
    </row>
    <row r="9413" spans="1:3" ht="12.75" customHeight="1">
      <c r="A9413" s="4"/>
      <c r="B9413" s="4"/>
      <c r="C9413" s="4"/>
    </row>
    <row r="9414" spans="1:3" ht="12.75" customHeight="1">
      <c r="A9414" s="4"/>
      <c r="B9414" s="4"/>
      <c r="C9414" s="4"/>
    </row>
    <row r="9415" spans="1:3" ht="12.75" customHeight="1">
      <c r="A9415" s="4"/>
      <c r="B9415" s="4"/>
      <c r="C9415" s="4"/>
    </row>
    <row r="9416" spans="1:3" ht="12.75" customHeight="1">
      <c r="A9416" s="4"/>
      <c r="B9416" s="4"/>
      <c r="C9416" s="4"/>
    </row>
    <row r="9417" spans="1:3" ht="12.75" customHeight="1">
      <c r="A9417" s="4"/>
      <c r="B9417" s="4"/>
      <c r="C9417" s="4"/>
    </row>
    <row r="9418" spans="1:3" ht="12.75" customHeight="1">
      <c r="A9418" s="4"/>
      <c r="B9418" s="4"/>
      <c r="C9418" s="4"/>
    </row>
    <row r="9419" spans="1:3" ht="12.75" customHeight="1">
      <c r="A9419" s="4"/>
      <c r="B9419" s="4"/>
      <c r="C9419" s="4"/>
    </row>
    <row r="9420" spans="1:3" ht="12.75" customHeight="1">
      <c r="A9420" s="4"/>
      <c r="B9420" s="4"/>
      <c r="C9420" s="4"/>
    </row>
    <row r="9421" spans="1:3" ht="12.75" customHeight="1">
      <c r="A9421" s="4"/>
      <c r="B9421" s="4"/>
      <c r="C9421" s="4"/>
    </row>
    <row r="9422" spans="1:3" ht="12.75" customHeight="1">
      <c r="A9422" s="4"/>
      <c r="B9422" s="4"/>
      <c r="C9422" s="4"/>
    </row>
    <row r="9423" spans="1:3" ht="12.75" customHeight="1">
      <c r="A9423" s="4"/>
      <c r="B9423" s="4"/>
      <c r="C9423" s="4"/>
    </row>
    <row r="9424" spans="1:3" ht="12.75" customHeight="1">
      <c r="A9424" s="4"/>
      <c r="B9424" s="4"/>
      <c r="C9424" s="4"/>
    </row>
    <row r="9425" spans="1:3" ht="12.75" customHeight="1">
      <c r="A9425" s="4"/>
      <c r="B9425" s="4"/>
      <c r="C9425" s="4"/>
    </row>
    <row r="9426" spans="1:3" ht="12.75" customHeight="1">
      <c r="A9426" s="4"/>
      <c r="B9426" s="4"/>
      <c r="C9426" s="4"/>
    </row>
    <row r="9427" spans="1:3" ht="12.75" customHeight="1">
      <c r="A9427" s="4"/>
      <c r="B9427" s="4"/>
      <c r="C9427" s="4"/>
    </row>
    <row r="9428" spans="1:3" ht="12.75" customHeight="1">
      <c r="A9428" s="4"/>
      <c r="B9428" s="4"/>
      <c r="C9428" s="4"/>
    </row>
    <row r="9429" spans="1:3" ht="12.75" customHeight="1">
      <c r="A9429" s="4"/>
      <c r="B9429" s="4"/>
      <c r="C9429" s="4"/>
    </row>
    <row r="9430" spans="1:3" ht="12.75" customHeight="1">
      <c r="A9430" s="4"/>
      <c r="B9430" s="4"/>
      <c r="C9430" s="4"/>
    </row>
    <row r="9431" spans="1:3" ht="12.75" customHeight="1">
      <c r="A9431" s="4"/>
      <c r="B9431" s="4"/>
      <c r="C9431" s="4"/>
    </row>
    <row r="9432" spans="1:3" ht="12.75" customHeight="1">
      <c r="A9432" s="4"/>
      <c r="B9432" s="4"/>
      <c r="C9432" s="4"/>
    </row>
    <row r="9433" spans="1:3" ht="12.75" customHeight="1">
      <c r="A9433" s="4"/>
      <c r="B9433" s="4"/>
      <c r="C9433" s="4"/>
    </row>
    <row r="9434" spans="1:3" ht="12.75" customHeight="1">
      <c r="A9434" s="4"/>
      <c r="B9434" s="4"/>
      <c r="C9434" s="4"/>
    </row>
    <row r="9435" spans="1:3" ht="12.75" customHeight="1">
      <c r="A9435" s="4"/>
      <c r="B9435" s="4"/>
      <c r="C9435" s="4"/>
    </row>
    <row r="9436" spans="1:3" ht="12.75" customHeight="1">
      <c r="A9436" s="4"/>
      <c r="B9436" s="4"/>
      <c r="C9436" s="4"/>
    </row>
    <row r="9437" spans="1:3" ht="12.75" customHeight="1">
      <c r="A9437" s="4"/>
      <c r="B9437" s="4"/>
      <c r="C9437" s="4"/>
    </row>
    <row r="9438" spans="1:3" ht="12.75" customHeight="1">
      <c r="A9438" s="4"/>
      <c r="B9438" s="4"/>
      <c r="C9438" s="4"/>
    </row>
    <row r="9439" spans="1:3" ht="12.75" customHeight="1">
      <c r="A9439" s="4"/>
      <c r="B9439" s="4"/>
      <c r="C9439" s="4"/>
    </row>
    <row r="9440" spans="1:3" ht="12.75" customHeight="1">
      <c r="A9440" s="4"/>
      <c r="B9440" s="4"/>
      <c r="C9440" s="4"/>
    </row>
    <row r="9441" spans="1:3" ht="12.75" customHeight="1">
      <c r="A9441" s="4"/>
      <c r="B9441" s="4"/>
      <c r="C9441" s="4"/>
    </row>
    <row r="9442" spans="1:3" ht="12.75" customHeight="1">
      <c r="A9442" s="4"/>
      <c r="B9442" s="4"/>
      <c r="C9442" s="4"/>
    </row>
    <row r="9443" spans="1:3" ht="12.75" customHeight="1">
      <c r="A9443" s="4"/>
      <c r="B9443" s="4"/>
      <c r="C9443" s="4"/>
    </row>
    <row r="9444" spans="1:3" ht="12.75" customHeight="1">
      <c r="A9444" s="4"/>
      <c r="B9444" s="4"/>
      <c r="C9444" s="4"/>
    </row>
    <row r="9445" spans="1:3" ht="12.75" customHeight="1">
      <c r="A9445" s="4"/>
      <c r="B9445" s="4"/>
      <c r="C9445" s="4"/>
    </row>
    <row r="9446" spans="1:3" ht="12.75" customHeight="1">
      <c r="A9446" s="4"/>
      <c r="B9446" s="4"/>
      <c r="C9446" s="4"/>
    </row>
    <row r="9447" spans="1:3" ht="12.75" customHeight="1">
      <c r="A9447" s="4"/>
      <c r="B9447" s="4"/>
      <c r="C9447" s="4"/>
    </row>
    <row r="9448" spans="1:3" ht="12.75" customHeight="1">
      <c r="A9448" s="4"/>
      <c r="B9448" s="4"/>
      <c r="C9448" s="4"/>
    </row>
    <row r="9449" spans="1:3" ht="12.75" customHeight="1">
      <c r="A9449" s="4"/>
      <c r="B9449" s="4"/>
      <c r="C9449" s="4"/>
    </row>
    <row r="9450" spans="1:3" ht="12.75" customHeight="1">
      <c r="A9450" s="4"/>
      <c r="B9450" s="4"/>
      <c r="C9450" s="4"/>
    </row>
    <row r="9451" spans="1:3" ht="12.75" customHeight="1">
      <c r="A9451" s="4"/>
      <c r="B9451" s="4"/>
      <c r="C9451" s="4"/>
    </row>
    <row r="9452" spans="1:3" ht="12.75" customHeight="1">
      <c r="A9452" s="4"/>
      <c r="B9452" s="4"/>
      <c r="C9452" s="4"/>
    </row>
    <row r="9453" spans="1:3" ht="12.75" customHeight="1">
      <c r="A9453" s="4"/>
      <c r="B9453" s="4"/>
      <c r="C9453" s="4"/>
    </row>
    <row r="9454" spans="1:3" ht="12.75" customHeight="1">
      <c r="A9454" s="4"/>
      <c r="B9454" s="4"/>
      <c r="C9454" s="4"/>
    </row>
    <row r="9455" spans="1:3" ht="12.75" customHeight="1">
      <c r="A9455" s="4"/>
      <c r="B9455" s="4"/>
      <c r="C9455" s="4"/>
    </row>
    <row r="9456" spans="1:3" ht="12.75" customHeight="1">
      <c r="A9456" s="4"/>
      <c r="B9456" s="4"/>
      <c r="C9456" s="4"/>
    </row>
    <row r="9457" spans="1:3" ht="12.75" customHeight="1">
      <c r="A9457" s="4"/>
      <c r="B9457" s="4"/>
      <c r="C9457" s="4"/>
    </row>
    <row r="9458" spans="1:3" ht="12.75" customHeight="1">
      <c r="A9458" s="4"/>
      <c r="B9458" s="4"/>
      <c r="C9458" s="4"/>
    </row>
    <row r="9459" spans="1:3" ht="12.75" customHeight="1">
      <c r="A9459" s="4"/>
      <c r="B9459" s="4"/>
      <c r="C9459" s="4"/>
    </row>
    <row r="9460" spans="1:3" ht="12.75" customHeight="1">
      <c r="A9460" s="4"/>
      <c r="B9460" s="4"/>
      <c r="C9460" s="4"/>
    </row>
    <row r="9461" spans="1:3" ht="12.75" customHeight="1">
      <c r="A9461" s="4"/>
      <c r="B9461" s="4"/>
      <c r="C9461" s="4"/>
    </row>
    <row r="9462" spans="1:3" ht="12.75" customHeight="1">
      <c r="A9462" s="4"/>
      <c r="B9462" s="4"/>
      <c r="C9462" s="4"/>
    </row>
    <row r="9463" spans="1:3" ht="12.75" customHeight="1">
      <c r="A9463" s="4"/>
      <c r="B9463" s="4"/>
      <c r="C9463" s="4"/>
    </row>
    <row r="9464" spans="1:3" ht="12.75" customHeight="1">
      <c r="A9464" s="4"/>
      <c r="B9464" s="4"/>
      <c r="C9464" s="4"/>
    </row>
    <row r="9465" spans="1:3" ht="12.75" customHeight="1">
      <c r="A9465" s="4"/>
      <c r="B9465" s="4"/>
      <c r="C9465" s="4"/>
    </row>
    <row r="9466" spans="1:3" ht="12.75" customHeight="1">
      <c r="A9466" s="4"/>
      <c r="B9466" s="4"/>
      <c r="C9466" s="4"/>
    </row>
    <row r="9467" spans="1:3" ht="12.75" customHeight="1">
      <c r="A9467" s="4"/>
      <c r="B9467" s="4"/>
      <c r="C9467" s="4"/>
    </row>
    <row r="9468" spans="1:3" ht="12.75" customHeight="1">
      <c r="A9468" s="4"/>
      <c r="B9468" s="4"/>
      <c r="C9468" s="4"/>
    </row>
    <row r="9469" spans="1:3" ht="12.75" customHeight="1">
      <c r="A9469" s="4"/>
      <c r="B9469" s="4"/>
      <c r="C9469" s="4"/>
    </row>
    <row r="9470" spans="1:3" ht="12.75" customHeight="1">
      <c r="A9470" s="4"/>
      <c r="B9470" s="4"/>
      <c r="C9470" s="4"/>
    </row>
    <row r="9471" spans="1:3" ht="12.75" customHeight="1">
      <c r="A9471" s="4"/>
      <c r="B9471" s="4"/>
      <c r="C9471" s="4"/>
    </row>
    <row r="9472" spans="1:3" ht="12.75" customHeight="1">
      <c r="A9472" s="4"/>
      <c r="B9472" s="4"/>
      <c r="C9472" s="4"/>
    </row>
    <row r="9473" spans="1:3" ht="12.75" customHeight="1">
      <c r="A9473" s="4"/>
      <c r="B9473" s="4"/>
      <c r="C9473" s="4"/>
    </row>
    <row r="9474" spans="1:3" ht="12.75" customHeight="1">
      <c r="A9474" s="4"/>
      <c r="B9474" s="4"/>
      <c r="C9474" s="4"/>
    </row>
    <row r="9475" spans="1:3" ht="12.75" customHeight="1">
      <c r="A9475" s="4"/>
      <c r="B9475" s="4"/>
      <c r="C9475" s="4"/>
    </row>
    <row r="9476" spans="1:3" ht="12.75" customHeight="1">
      <c r="A9476" s="4"/>
      <c r="B9476" s="4"/>
      <c r="C9476" s="4"/>
    </row>
    <row r="9477" spans="1:3" ht="12.75" customHeight="1">
      <c r="A9477" s="4"/>
      <c r="B9477" s="4"/>
      <c r="C9477" s="4"/>
    </row>
    <row r="9478" spans="1:3" ht="12.75" customHeight="1">
      <c r="A9478" s="4"/>
      <c r="B9478" s="4"/>
      <c r="C9478" s="4"/>
    </row>
    <row r="9479" spans="1:3" ht="12.75" customHeight="1">
      <c r="A9479" s="4"/>
      <c r="B9479" s="4"/>
      <c r="C9479" s="4"/>
    </row>
    <row r="9480" spans="1:3" ht="12.75" customHeight="1">
      <c r="A9480" s="4"/>
      <c r="B9480" s="4"/>
      <c r="C9480" s="4"/>
    </row>
    <row r="9481" spans="1:3" ht="12.75" customHeight="1">
      <c r="A9481" s="4"/>
      <c r="B9481" s="4"/>
      <c r="C9481" s="4"/>
    </row>
    <row r="9482" spans="1:3" ht="12.75" customHeight="1">
      <c r="A9482" s="4"/>
      <c r="B9482" s="4"/>
      <c r="C9482" s="4"/>
    </row>
    <row r="9483" spans="1:3" ht="12.75" customHeight="1">
      <c r="A9483" s="4"/>
      <c r="B9483" s="4"/>
      <c r="C9483" s="4"/>
    </row>
    <row r="9484" spans="1:3" ht="12.75" customHeight="1">
      <c r="A9484" s="4"/>
      <c r="B9484" s="4"/>
      <c r="C9484" s="4"/>
    </row>
    <row r="9485" spans="1:3" ht="12.75" customHeight="1">
      <c r="A9485" s="4"/>
      <c r="B9485" s="4"/>
      <c r="C9485" s="4"/>
    </row>
    <row r="9486" spans="1:3" ht="12.75" customHeight="1">
      <c r="A9486" s="4"/>
      <c r="B9486" s="4"/>
      <c r="C9486" s="4"/>
    </row>
    <row r="9487" spans="1:3" ht="12.75" customHeight="1">
      <c r="A9487" s="4"/>
      <c r="B9487" s="4"/>
      <c r="C9487" s="4"/>
    </row>
    <row r="9488" spans="1:3" ht="12.75" customHeight="1">
      <c r="A9488" s="4"/>
      <c r="B9488" s="4"/>
      <c r="C9488" s="4"/>
    </row>
    <row r="9489" spans="1:3" ht="12.75" customHeight="1">
      <c r="A9489" s="4"/>
      <c r="B9489" s="4"/>
      <c r="C9489" s="4"/>
    </row>
    <row r="9490" spans="1:3" ht="12.75" customHeight="1">
      <c r="A9490" s="4"/>
      <c r="B9490" s="4"/>
      <c r="C9490" s="4"/>
    </row>
    <row r="9491" spans="1:3" ht="12.75" customHeight="1">
      <c r="A9491" s="4"/>
      <c r="B9491" s="4"/>
      <c r="C9491" s="4"/>
    </row>
    <row r="9492" spans="1:3" ht="12.75" customHeight="1">
      <c r="A9492" s="4"/>
      <c r="B9492" s="4"/>
      <c r="C9492" s="4"/>
    </row>
    <row r="9493" spans="1:3" ht="12.75" customHeight="1">
      <c r="A9493" s="4"/>
      <c r="B9493" s="4"/>
      <c r="C9493" s="4"/>
    </row>
    <row r="9494" spans="1:3" ht="12.75" customHeight="1">
      <c r="A9494" s="4"/>
      <c r="B9494" s="4"/>
      <c r="C9494" s="4"/>
    </row>
    <row r="9495" spans="1:3" ht="12.75" customHeight="1">
      <c r="A9495" s="4"/>
      <c r="B9495" s="4"/>
      <c r="C9495" s="4"/>
    </row>
    <row r="9496" spans="1:3" ht="12.75" customHeight="1">
      <c r="A9496" s="4"/>
      <c r="B9496" s="4"/>
      <c r="C9496" s="4"/>
    </row>
    <row r="9497" spans="1:3" ht="12.75" customHeight="1">
      <c r="A9497" s="4"/>
      <c r="B9497" s="4"/>
      <c r="C9497" s="4"/>
    </row>
    <row r="9498" spans="1:3" ht="12.75" customHeight="1">
      <c r="A9498" s="4"/>
      <c r="B9498" s="4"/>
      <c r="C9498" s="4"/>
    </row>
    <row r="9499" spans="1:3" ht="12.75" customHeight="1">
      <c r="A9499" s="4"/>
      <c r="B9499" s="4"/>
      <c r="C9499" s="4"/>
    </row>
    <row r="9500" spans="1:3" ht="12.75" customHeight="1">
      <c r="A9500" s="4"/>
      <c r="B9500" s="4"/>
      <c r="C9500" s="4"/>
    </row>
    <row r="9501" spans="1:3" ht="12.75" customHeight="1">
      <c r="A9501" s="4"/>
      <c r="B9501" s="4"/>
      <c r="C9501" s="4"/>
    </row>
    <row r="9502" spans="1:3" ht="12.75" customHeight="1">
      <c r="A9502" s="4"/>
      <c r="B9502" s="4"/>
      <c r="C9502" s="4"/>
    </row>
    <row r="9503" spans="1:3" ht="12.75" customHeight="1">
      <c r="A9503" s="4"/>
      <c r="B9503" s="4"/>
      <c r="C9503" s="4"/>
    </row>
    <row r="9504" spans="1:3" ht="12.75" customHeight="1">
      <c r="A9504" s="4"/>
      <c r="B9504" s="4"/>
      <c r="C9504" s="4"/>
    </row>
    <row r="9505" spans="1:3" ht="12.75" customHeight="1">
      <c r="A9505" s="4"/>
      <c r="B9505" s="4"/>
      <c r="C9505" s="4"/>
    </row>
    <row r="9506" spans="1:3" ht="12.75" customHeight="1">
      <c r="A9506" s="4"/>
      <c r="B9506" s="4"/>
      <c r="C9506" s="4"/>
    </row>
    <row r="9507" spans="1:3" ht="12.75" customHeight="1">
      <c r="A9507" s="4"/>
      <c r="B9507" s="4"/>
      <c r="C9507" s="4"/>
    </row>
    <row r="9508" spans="1:3" ht="12.75" customHeight="1">
      <c r="A9508" s="4"/>
      <c r="B9508" s="4"/>
      <c r="C9508" s="4"/>
    </row>
    <row r="9509" spans="1:3" ht="12.75" customHeight="1">
      <c r="A9509" s="4"/>
      <c r="B9509" s="4"/>
      <c r="C9509" s="4"/>
    </row>
    <row r="9510" spans="1:3" ht="12.75" customHeight="1">
      <c r="A9510" s="4"/>
      <c r="B9510" s="4"/>
      <c r="C9510" s="4"/>
    </row>
    <row r="9511" spans="1:3" ht="12.75" customHeight="1">
      <c r="A9511" s="4"/>
      <c r="B9511" s="4"/>
      <c r="C9511" s="4"/>
    </row>
    <row r="9512" spans="1:3" ht="12.75" customHeight="1">
      <c r="A9512" s="4"/>
      <c r="B9512" s="4"/>
      <c r="C9512" s="4"/>
    </row>
    <row r="9513" spans="1:3" ht="12.75" customHeight="1">
      <c r="A9513" s="4"/>
      <c r="B9513" s="4"/>
      <c r="C9513" s="4"/>
    </row>
    <row r="9514" spans="1:3" ht="12.75" customHeight="1">
      <c r="A9514" s="4"/>
      <c r="B9514" s="4"/>
      <c r="C9514" s="4"/>
    </row>
    <row r="9515" spans="1:3" ht="12.75" customHeight="1">
      <c r="A9515" s="4"/>
      <c r="B9515" s="4"/>
      <c r="C9515" s="4"/>
    </row>
    <row r="9516" spans="1:3" ht="12.75" customHeight="1">
      <c r="A9516" s="4"/>
      <c r="B9516" s="4"/>
      <c r="C9516" s="4"/>
    </row>
    <row r="9517" spans="1:3" ht="12.75" customHeight="1">
      <c r="A9517" s="4"/>
      <c r="B9517" s="4"/>
      <c r="C9517" s="4"/>
    </row>
    <row r="9518" spans="1:3" ht="12.75" customHeight="1">
      <c r="A9518" s="4"/>
      <c r="B9518" s="4"/>
      <c r="C9518" s="4"/>
    </row>
    <row r="9519" spans="1:3" ht="12.75" customHeight="1">
      <c r="A9519" s="4"/>
      <c r="B9519" s="4"/>
      <c r="C9519" s="4"/>
    </row>
    <row r="9520" spans="1:3" ht="12.75" customHeight="1">
      <c r="A9520" s="119"/>
      <c r="B9520" s="119"/>
      <c r="C9520" s="1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U1000"/>
  <sheetViews>
    <sheetView workbookViewId="0"/>
  </sheetViews>
  <sheetFormatPr baseColWidth="10" defaultColWidth="14.42578125" defaultRowHeight="15" customHeight="1"/>
  <cols>
    <col min="1" max="255" width="1.5703125" customWidth="1"/>
  </cols>
  <sheetData>
    <row r="1" spans="1:255" ht="5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  <c r="IT1" s="36"/>
      <c r="IU1" s="36"/>
    </row>
    <row r="2" spans="1:255" ht="5.25" customHeight="1">
      <c r="A2" s="36"/>
      <c r="B2" s="36"/>
      <c r="C2" s="151" t="str">
        <f ca="1">IF(OR(COUNTIF(PA!P:P,Reglage!A1)&gt;0,COUNTIF(PA!Q:Q,Reglage!A1)&gt;0),"Pdts à retirer en "&amp;C11,IF(OR(COUNTIF(PA!P:P,Reglage!A2)&gt;0,COUNTIF(PA!Q:Q,Reglage!A2)&gt;0),"Pdts à destocker en "&amp;C11,IF(OR(COUNTIF(PA!P:P,Reglage!A4)&gt;0,COUNTIF(PA!Q:Q,Reglage!A4)&gt;0),"Problème réglage alerte sur feuille reglage",IF(BT2&lt;&gt;"","Rien à signaler","Rien à signaler mais, il reste des allées non contrôlées"))))</f>
        <v>Pdts à retirer en PA</v>
      </c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42"/>
      <c r="BT2" s="150" t="str">
        <f>IF(COUNT(PA!R13:R56)=COUNTIF(PA!V13:V56,"x"),"Allée OK","")</f>
        <v/>
      </c>
      <c r="BU2" s="125"/>
      <c r="BV2" s="125"/>
      <c r="BW2" s="125"/>
      <c r="BX2" s="125"/>
      <c r="BY2" s="142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151" t="e">
        <f>IF(OR(COUNTIF([1]PO!P:P,Reglage!A1)&gt;0,COUNTIF([1]PO!Q:Q,Reglage!A1)&gt;0),"Pdts à retirer en "&amp;CJ11,IF(OR(COUNTIF([1]PO!P:P,Reglage!A2)&gt;0,COUNTIF([1]PO!Q:Q,Reglage!A2)&gt;0),"Pdts à destocker en "&amp;CJ11,IF(OR(COUNTIF([1]PO!P:P,Reglage!A4)&gt;0,COUNTIF([1]PO!Q:Q,Reglage!A4)&gt;0),"Problème réglage alerte sur feuille reglage",IF(FA2&lt;&gt;"","Rien à signaler","Rien à signaler mais, il reste des allées non contrôlées"))))</f>
        <v>#VALUE!</v>
      </c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5"/>
      <c r="DY2" s="125"/>
      <c r="DZ2" s="125"/>
      <c r="EA2" s="125"/>
      <c r="EB2" s="125"/>
      <c r="EC2" s="125"/>
      <c r="ED2" s="125"/>
      <c r="EE2" s="125"/>
      <c r="EF2" s="125"/>
      <c r="EG2" s="125"/>
      <c r="EH2" s="125"/>
      <c r="EI2" s="125"/>
      <c r="EJ2" s="125"/>
      <c r="EK2" s="125"/>
      <c r="EL2" s="125"/>
      <c r="EM2" s="125"/>
      <c r="EN2" s="125"/>
      <c r="EO2" s="125"/>
      <c r="EP2" s="125"/>
      <c r="EQ2" s="125"/>
      <c r="ER2" s="125"/>
      <c r="ES2" s="125"/>
      <c r="ET2" s="125"/>
      <c r="EU2" s="125"/>
      <c r="EV2" s="125"/>
      <c r="EW2" s="125"/>
      <c r="EX2" s="125"/>
      <c r="EY2" s="125"/>
      <c r="EZ2" s="142"/>
      <c r="FA2" s="150" t="e">
        <f>IF(COUNT([1]PO!R13:R56)=COUNTIF([1]PO!V13:V56,"x"),"Allée OK","")</f>
        <v>#VALUE!</v>
      </c>
      <c r="FB2" s="125"/>
      <c r="FC2" s="125"/>
      <c r="FD2" s="125"/>
      <c r="FE2" s="125"/>
      <c r="FF2" s="142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151" t="e">
        <f>IF(OR(COUNTIF('[2]29'!P:P,Reglage!A1)&gt;0,COUNTIF('[2]29'!Q:Q,Reglage!A1)&gt;0),"Pdts à retirer en "&amp;FQ11,IF(OR(COUNTIF('[2]29'!P:P,Reglage!A2)&gt;0,COUNTIF('[2]29'!Q:Q,Reglage!A2)&gt;0),"Pdts à destocker en "&amp;FQ11,IF(OR(COUNTIF('[2]29'!P:P,Reglage!A4)&gt;0,COUNTIF('[2]29'!Q:Q,Reglage!A4)&gt;0),"Problème réglage alerte sur feuille reglage",IF(IH2&lt;&gt;"","Rien à signaler","Rien à signaler mais, il reste des allées non contrôlées"))))</f>
        <v>#VALUE!</v>
      </c>
      <c r="FR2" s="125"/>
      <c r="FS2" s="125"/>
      <c r="FT2" s="125"/>
      <c r="FU2" s="125"/>
      <c r="FV2" s="125"/>
      <c r="FW2" s="125"/>
      <c r="FX2" s="125"/>
      <c r="FY2" s="125"/>
      <c r="FZ2" s="125"/>
      <c r="GA2" s="125"/>
      <c r="GB2" s="125"/>
      <c r="GC2" s="125"/>
      <c r="GD2" s="125"/>
      <c r="GE2" s="125"/>
      <c r="GF2" s="125"/>
      <c r="GG2" s="125"/>
      <c r="GH2" s="125"/>
      <c r="GI2" s="125"/>
      <c r="GJ2" s="125"/>
      <c r="GK2" s="125"/>
      <c r="GL2" s="125"/>
      <c r="GM2" s="125"/>
      <c r="GN2" s="125"/>
      <c r="GO2" s="125"/>
      <c r="GP2" s="125"/>
      <c r="GQ2" s="125"/>
      <c r="GR2" s="125"/>
      <c r="GS2" s="125"/>
      <c r="GT2" s="125"/>
      <c r="GU2" s="125"/>
      <c r="GV2" s="125"/>
      <c r="GW2" s="125"/>
      <c r="GX2" s="125"/>
      <c r="GY2" s="125"/>
      <c r="GZ2" s="125"/>
      <c r="HA2" s="125"/>
      <c r="HB2" s="125"/>
      <c r="HC2" s="125"/>
      <c r="HD2" s="125"/>
      <c r="HE2" s="125"/>
      <c r="HF2" s="125"/>
      <c r="HG2" s="125"/>
      <c r="HH2" s="125"/>
      <c r="HI2" s="125"/>
      <c r="HJ2" s="125"/>
      <c r="HK2" s="125"/>
      <c r="HL2" s="125"/>
      <c r="HM2" s="125"/>
      <c r="HN2" s="125"/>
      <c r="HO2" s="125"/>
      <c r="HP2" s="125"/>
      <c r="HQ2" s="125"/>
      <c r="HR2" s="125"/>
      <c r="HS2" s="125"/>
      <c r="HT2" s="125"/>
      <c r="HU2" s="125"/>
      <c r="HV2" s="125"/>
      <c r="HW2" s="125"/>
      <c r="HX2" s="125"/>
      <c r="HY2" s="125"/>
      <c r="HZ2" s="125"/>
      <c r="IA2" s="125"/>
      <c r="IB2" s="125"/>
      <c r="IC2" s="125"/>
      <c r="ID2" s="125"/>
      <c r="IE2" s="125"/>
      <c r="IF2" s="125"/>
      <c r="IG2" s="142"/>
      <c r="IH2" s="150" t="e">
        <f>IF(COUNT('[2]29'!R13:R56)=COUNTIF('[2]29'!V13:V56,"x"),"Allée OK","")</f>
        <v>#VALUE!</v>
      </c>
      <c r="II2" s="125"/>
      <c r="IJ2" s="125"/>
      <c r="IK2" s="125"/>
      <c r="IL2" s="125"/>
      <c r="IM2" s="142"/>
      <c r="IN2" s="36"/>
      <c r="IO2" s="36"/>
      <c r="IP2" s="36"/>
      <c r="IQ2" s="36"/>
      <c r="IR2" s="36"/>
      <c r="IS2" s="36"/>
      <c r="IT2" s="36"/>
      <c r="IU2" s="36"/>
    </row>
    <row r="3" spans="1:255" ht="5.25" customHeight="1">
      <c r="A3" s="36"/>
      <c r="B3" s="36"/>
      <c r="C3" s="143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  <c r="BM3" s="131"/>
      <c r="BN3" s="131"/>
      <c r="BO3" s="131"/>
      <c r="BP3" s="131"/>
      <c r="BQ3" s="131"/>
      <c r="BR3" s="131"/>
      <c r="BS3" s="144"/>
      <c r="BT3" s="143"/>
      <c r="BU3" s="131"/>
      <c r="BV3" s="131"/>
      <c r="BW3" s="131"/>
      <c r="BX3" s="131"/>
      <c r="BY3" s="144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143"/>
      <c r="CK3" s="131"/>
      <c r="CL3" s="131"/>
      <c r="CM3" s="131"/>
      <c r="CN3" s="131"/>
      <c r="CO3" s="131"/>
      <c r="CP3" s="131"/>
      <c r="CQ3" s="131"/>
      <c r="CR3" s="131"/>
      <c r="CS3" s="131"/>
      <c r="CT3" s="131"/>
      <c r="CU3" s="131"/>
      <c r="CV3" s="131"/>
      <c r="CW3" s="131"/>
      <c r="CX3" s="131"/>
      <c r="CY3" s="131"/>
      <c r="CZ3" s="131"/>
      <c r="DA3" s="131"/>
      <c r="DB3" s="131"/>
      <c r="DC3" s="131"/>
      <c r="DD3" s="131"/>
      <c r="DE3" s="131"/>
      <c r="DF3" s="131"/>
      <c r="DG3" s="131"/>
      <c r="DH3" s="131"/>
      <c r="DI3" s="131"/>
      <c r="DJ3" s="131"/>
      <c r="DK3" s="131"/>
      <c r="DL3" s="131"/>
      <c r="DM3" s="131"/>
      <c r="DN3" s="131"/>
      <c r="DO3" s="131"/>
      <c r="DP3" s="131"/>
      <c r="DQ3" s="131"/>
      <c r="DR3" s="131"/>
      <c r="DS3" s="131"/>
      <c r="DT3" s="131"/>
      <c r="DU3" s="131"/>
      <c r="DV3" s="131"/>
      <c r="DW3" s="131"/>
      <c r="DX3" s="131"/>
      <c r="DY3" s="131"/>
      <c r="DZ3" s="131"/>
      <c r="EA3" s="131"/>
      <c r="EB3" s="131"/>
      <c r="EC3" s="131"/>
      <c r="ED3" s="131"/>
      <c r="EE3" s="131"/>
      <c r="EF3" s="131"/>
      <c r="EG3" s="131"/>
      <c r="EH3" s="131"/>
      <c r="EI3" s="131"/>
      <c r="EJ3" s="131"/>
      <c r="EK3" s="131"/>
      <c r="EL3" s="131"/>
      <c r="EM3" s="131"/>
      <c r="EN3" s="131"/>
      <c r="EO3" s="131"/>
      <c r="EP3" s="131"/>
      <c r="EQ3" s="131"/>
      <c r="ER3" s="131"/>
      <c r="ES3" s="131"/>
      <c r="ET3" s="131"/>
      <c r="EU3" s="131"/>
      <c r="EV3" s="131"/>
      <c r="EW3" s="131"/>
      <c r="EX3" s="131"/>
      <c r="EY3" s="131"/>
      <c r="EZ3" s="144"/>
      <c r="FA3" s="143"/>
      <c r="FB3" s="131"/>
      <c r="FC3" s="131"/>
      <c r="FD3" s="131"/>
      <c r="FE3" s="131"/>
      <c r="FF3" s="144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143"/>
      <c r="FR3" s="131"/>
      <c r="FS3" s="131"/>
      <c r="FT3" s="131"/>
      <c r="FU3" s="131"/>
      <c r="FV3" s="131"/>
      <c r="FW3" s="131"/>
      <c r="FX3" s="131"/>
      <c r="FY3" s="131"/>
      <c r="FZ3" s="131"/>
      <c r="GA3" s="131"/>
      <c r="GB3" s="131"/>
      <c r="GC3" s="131"/>
      <c r="GD3" s="131"/>
      <c r="GE3" s="131"/>
      <c r="GF3" s="131"/>
      <c r="GG3" s="131"/>
      <c r="GH3" s="131"/>
      <c r="GI3" s="131"/>
      <c r="GJ3" s="131"/>
      <c r="GK3" s="131"/>
      <c r="GL3" s="131"/>
      <c r="GM3" s="131"/>
      <c r="GN3" s="131"/>
      <c r="GO3" s="131"/>
      <c r="GP3" s="131"/>
      <c r="GQ3" s="131"/>
      <c r="GR3" s="131"/>
      <c r="GS3" s="131"/>
      <c r="GT3" s="131"/>
      <c r="GU3" s="131"/>
      <c r="GV3" s="131"/>
      <c r="GW3" s="131"/>
      <c r="GX3" s="131"/>
      <c r="GY3" s="131"/>
      <c r="GZ3" s="131"/>
      <c r="HA3" s="131"/>
      <c r="HB3" s="131"/>
      <c r="HC3" s="131"/>
      <c r="HD3" s="131"/>
      <c r="HE3" s="131"/>
      <c r="HF3" s="131"/>
      <c r="HG3" s="131"/>
      <c r="HH3" s="131"/>
      <c r="HI3" s="131"/>
      <c r="HJ3" s="131"/>
      <c r="HK3" s="131"/>
      <c r="HL3" s="131"/>
      <c r="HM3" s="131"/>
      <c r="HN3" s="131"/>
      <c r="HO3" s="131"/>
      <c r="HP3" s="131"/>
      <c r="HQ3" s="131"/>
      <c r="HR3" s="131"/>
      <c r="HS3" s="131"/>
      <c r="HT3" s="131"/>
      <c r="HU3" s="131"/>
      <c r="HV3" s="131"/>
      <c r="HW3" s="131"/>
      <c r="HX3" s="131"/>
      <c r="HY3" s="131"/>
      <c r="HZ3" s="131"/>
      <c r="IA3" s="131"/>
      <c r="IB3" s="131"/>
      <c r="IC3" s="131"/>
      <c r="ID3" s="131"/>
      <c r="IE3" s="131"/>
      <c r="IF3" s="131"/>
      <c r="IG3" s="144"/>
      <c r="IH3" s="143"/>
      <c r="II3" s="131"/>
      <c r="IJ3" s="131"/>
      <c r="IK3" s="131"/>
      <c r="IL3" s="131"/>
      <c r="IM3" s="144"/>
      <c r="IN3" s="36"/>
      <c r="IO3" s="36"/>
      <c r="IP3" s="36"/>
      <c r="IQ3" s="36"/>
      <c r="IR3" s="36"/>
      <c r="IS3" s="36"/>
      <c r="IT3" s="36"/>
      <c r="IU3" s="36"/>
    </row>
    <row r="4" spans="1:255" ht="5.25" customHeight="1">
      <c r="A4" s="36"/>
      <c r="B4" s="36"/>
      <c r="C4" s="143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  <c r="BM4" s="131"/>
      <c r="BN4" s="131"/>
      <c r="BO4" s="131"/>
      <c r="BP4" s="131"/>
      <c r="BQ4" s="131"/>
      <c r="BR4" s="131"/>
      <c r="BS4" s="144"/>
      <c r="BT4" s="143"/>
      <c r="BU4" s="131"/>
      <c r="BV4" s="131"/>
      <c r="BW4" s="131"/>
      <c r="BX4" s="131"/>
      <c r="BY4" s="144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143"/>
      <c r="CK4" s="131"/>
      <c r="CL4" s="131"/>
      <c r="CM4" s="131"/>
      <c r="CN4" s="131"/>
      <c r="CO4" s="131"/>
      <c r="CP4" s="131"/>
      <c r="CQ4" s="131"/>
      <c r="CR4" s="131"/>
      <c r="CS4" s="131"/>
      <c r="CT4" s="131"/>
      <c r="CU4" s="131"/>
      <c r="CV4" s="131"/>
      <c r="CW4" s="131"/>
      <c r="CX4" s="131"/>
      <c r="CY4" s="131"/>
      <c r="CZ4" s="131"/>
      <c r="DA4" s="131"/>
      <c r="DB4" s="131"/>
      <c r="DC4" s="131"/>
      <c r="DD4" s="131"/>
      <c r="DE4" s="131"/>
      <c r="DF4" s="131"/>
      <c r="DG4" s="131"/>
      <c r="DH4" s="131"/>
      <c r="DI4" s="131"/>
      <c r="DJ4" s="131"/>
      <c r="DK4" s="131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1"/>
      <c r="DX4" s="131"/>
      <c r="DY4" s="131"/>
      <c r="DZ4" s="131"/>
      <c r="EA4" s="131"/>
      <c r="EB4" s="131"/>
      <c r="EC4" s="131"/>
      <c r="ED4" s="131"/>
      <c r="EE4" s="131"/>
      <c r="EF4" s="131"/>
      <c r="EG4" s="131"/>
      <c r="EH4" s="131"/>
      <c r="EI4" s="131"/>
      <c r="EJ4" s="131"/>
      <c r="EK4" s="131"/>
      <c r="EL4" s="131"/>
      <c r="EM4" s="131"/>
      <c r="EN4" s="131"/>
      <c r="EO4" s="131"/>
      <c r="EP4" s="131"/>
      <c r="EQ4" s="131"/>
      <c r="ER4" s="131"/>
      <c r="ES4" s="131"/>
      <c r="ET4" s="131"/>
      <c r="EU4" s="131"/>
      <c r="EV4" s="131"/>
      <c r="EW4" s="131"/>
      <c r="EX4" s="131"/>
      <c r="EY4" s="131"/>
      <c r="EZ4" s="144"/>
      <c r="FA4" s="143"/>
      <c r="FB4" s="131"/>
      <c r="FC4" s="131"/>
      <c r="FD4" s="131"/>
      <c r="FE4" s="131"/>
      <c r="FF4" s="144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143"/>
      <c r="FR4" s="131"/>
      <c r="FS4" s="131"/>
      <c r="FT4" s="131"/>
      <c r="FU4" s="131"/>
      <c r="FV4" s="131"/>
      <c r="FW4" s="131"/>
      <c r="FX4" s="131"/>
      <c r="FY4" s="131"/>
      <c r="FZ4" s="131"/>
      <c r="GA4" s="131"/>
      <c r="GB4" s="131"/>
      <c r="GC4" s="131"/>
      <c r="GD4" s="131"/>
      <c r="GE4" s="131"/>
      <c r="GF4" s="131"/>
      <c r="GG4" s="131"/>
      <c r="GH4" s="131"/>
      <c r="GI4" s="131"/>
      <c r="GJ4" s="131"/>
      <c r="GK4" s="131"/>
      <c r="GL4" s="131"/>
      <c r="GM4" s="131"/>
      <c r="GN4" s="131"/>
      <c r="GO4" s="131"/>
      <c r="GP4" s="131"/>
      <c r="GQ4" s="131"/>
      <c r="GR4" s="131"/>
      <c r="GS4" s="131"/>
      <c r="GT4" s="131"/>
      <c r="GU4" s="131"/>
      <c r="GV4" s="131"/>
      <c r="GW4" s="131"/>
      <c r="GX4" s="131"/>
      <c r="GY4" s="131"/>
      <c r="GZ4" s="131"/>
      <c r="HA4" s="131"/>
      <c r="HB4" s="131"/>
      <c r="HC4" s="131"/>
      <c r="HD4" s="131"/>
      <c r="HE4" s="131"/>
      <c r="HF4" s="131"/>
      <c r="HG4" s="131"/>
      <c r="HH4" s="131"/>
      <c r="HI4" s="131"/>
      <c r="HJ4" s="131"/>
      <c r="HK4" s="131"/>
      <c r="HL4" s="131"/>
      <c r="HM4" s="131"/>
      <c r="HN4" s="131"/>
      <c r="HO4" s="131"/>
      <c r="HP4" s="131"/>
      <c r="HQ4" s="131"/>
      <c r="HR4" s="131"/>
      <c r="HS4" s="131"/>
      <c r="HT4" s="131"/>
      <c r="HU4" s="131"/>
      <c r="HV4" s="131"/>
      <c r="HW4" s="131"/>
      <c r="HX4" s="131"/>
      <c r="HY4" s="131"/>
      <c r="HZ4" s="131"/>
      <c r="IA4" s="131"/>
      <c r="IB4" s="131"/>
      <c r="IC4" s="131"/>
      <c r="ID4" s="131"/>
      <c r="IE4" s="131"/>
      <c r="IF4" s="131"/>
      <c r="IG4" s="144"/>
      <c r="IH4" s="143"/>
      <c r="II4" s="131"/>
      <c r="IJ4" s="131"/>
      <c r="IK4" s="131"/>
      <c r="IL4" s="131"/>
      <c r="IM4" s="144"/>
      <c r="IN4" s="36"/>
      <c r="IO4" s="36"/>
      <c r="IP4" s="36"/>
      <c r="IQ4" s="36"/>
      <c r="IR4" s="36"/>
      <c r="IS4" s="36"/>
      <c r="IT4" s="36"/>
      <c r="IU4" s="36"/>
    </row>
    <row r="5" spans="1:255" ht="5.25" customHeight="1">
      <c r="A5" s="36"/>
      <c r="B5" s="36"/>
      <c r="C5" s="143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  <c r="AZ5" s="131"/>
      <c r="BA5" s="131"/>
      <c r="BB5" s="131"/>
      <c r="BC5" s="131"/>
      <c r="BD5" s="131"/>
      <c r="BE5" s="131"/>
      <c r="BF5" s="131"/>
      <c r="BG5" s="131"/>
      <c r="BH5" s="131"/>
      <c r="BI5" s="131"/>
      <c r="BJ5" s="131"/>
      <c r="BK5" s="131"/>
      <c r="BL5" s="131"/>
      <c r="BM5" s="131"/>
      <c r="BN5" s="131"/>
      <c r="BO5" s="131"/>
      <c r="BP5" s="131"/>
      <c r="BQ5" s="131"/>
      <c r="BR5" s="131"/>
      <c r="BS5" s="144"/>
      <c r="BT5" s="143"/>
      <c r="BU5" s="131"/>
      <c r="BV5" s="131"/>
      <c r="BW5" s="131"/>
      <c r="BX5" s="131"/>
      <c r="BY5" s="144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143"/>
      <c r="CK5" s="131"/>
      <c r="CL5" s="131"/>
      <c r="CM5" s="131"/>
      <c r="CN5" s="131"/>
      <c r="CO5" s="131"/>
      <c r="CP5" s="131"/>
      <c r="CQ5" s="131"/>
      <c r="CR5" s="131"/>
      <c r="CS5" s="131"/>
      <c r="CT5" s="131"/>
      <c r="CU5" s="131"/>
      <c r="CV5" s="131"/>
      <c r="CW5" s="131"/>
      <c r="CX5" s="131"/>
      <c r="CY5" s="131"/>
      <c r="CZ5" s="131"/>
      <c r="DA5" s="131"/>
      <c r="DB5" s="131"/>
      <c r="DC5" s="131"/>
      <c r="DD5" s="131"/>
      <c r="DE5" s="131"/>
      <c r="DF5" s="131"/>
      <c r="DG5" s="131"/>
      <c r="DH5" s="131"/>
      <c r="DI5" s="131"/>
      <c r="DJ5" s="131"/>
      <c r="DK5" s="131"/>
      <c r="DL5" s="131"/>
      <c r="DM5" s="131"/>
      <c r="DN5" s="131"/>
      <c r="DO5" s="131"/>
      <c r="DP5" s="131"/>
      <c r="DQ5" s="131"/>
      <c r="DR5" s="131"/>
      <c r="DS5" s="131"/>
      <c r="DT5" s="131"/>
      <c r="DU5" s="131"/>
      <c r="DV5" s="131"/>
      <c r="DW5" s="131"/>
      <c r="DX5" s="131"/>
      <c r="DY5" s="131"/>
      <c r="DZ5" s="131"/>
      <c r="EA5" s="131"/>
      <c r="EB5" s="131"/>
      <c r="EC5" s="131"/>
      <c r="ED5" s="131"/>
      <c r="EE5" s="131"/>
      <c r="EF5" s="131"/>
      <c r="EG5" s="131"/>
      <c r="EH5" s="131"/>
      <c r="EI5" s="131"/>
      <c r="EJ5" s="131"/>
      <c r="EK5" s="131"/>
      <c r="EL5" s="131"/>
      <c r="EM5" s="131"/>
      <c r="EN5" s="131"/>
      <c r="EO5" s="131"/>
      <c r="EP5" s="131"/>
      <c r="EQ5" s="131"/>
      <c r="ER5" s="131"/>
      <c r="ES5" s="131"/>
      <c r="ET5" s="131"/>
      <c r="EU5" s="131"/>
      <c r="EV5" s="131"/>
      <c r="EW5" s="131"/>
      <c r="EX5" s="131"/>
      <c r="EY5" s="131"/>
      <c r="EZ5" s="144"/>
      <c r="FA5" s="143"/>
      <c r="FB5" s="131"/>
      <c r="FC5" s="131"/>
      <c r="FD5" s="131"/>
      <c r="FE5" s="131"/>
      <c r="FF5" s="144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143"/>
      <c r="FR5" s="131"/>
      <c r="FS5" s="131"/>
      <c r="FT5" s="131"/>
      <c r="FU5" s="131"/>
      <c r="FV5" s="131"/>
      <c r="FW5" s="131"/>
      <c r="FX5" s="131"/>
      <c r="FY5" s="131"/>
      <c r="FZ5" s="131"/>
      <c r="GA5" s="131"/>
      <c r="GB5" s="131"/>
      <c r="GC5" s="131"/>
      <c r="GD5" s="131"/>
      <c r="GE5" s="131"/>
      <c r="GF5" s="131"/>
      <c r="GG5" s="131"/>
      <c r="GH5" s="131"/>
      <c r="GI5" s="131"/>
      <c r="GJ5" s="131"/>
      <c r="GK5" s="131"/>
      <c r="GL5" s="131"/>
      <c r="GM5" s="131"/>
      <c r="GN5" s="131"/>
      <c r="GO5" s="131"/>
      <c r="GP5" s="131"/>
      <c r="GQ5" s="131"/>
      <c r="GR5" s="131"/>
      <c r="GS5" s="131"/>
      <c r="GT5" s="131"/>
      <c r="GU5" s="131"/>
      <c r="GV5" s="131"/>
      <c r="GW5" s="131"/>
      <c r="GX5" s="131"/>
      <c r="GY5" s="131"/>
      <c r="GZ5" s="131"/>
      <c r="HA5" s="131"/>
      <c r="HB5" s="131"/>
      <c r="HC5" s="131"/>
      <c r="HD5" s="131"/>
      <c r="HE5" s="131"/>
      <c r="HF5" s="131"/>
      <c r="HG5" s="131"/>
      <c r="HH5" s="131"/>
      <c r="HI5" s="131"/>
      <c r="HJ5" s="131"/>
      <c r="HK5" s="131"/>
      <c r="HL5" s="131"/>
      <c r="HM5" s="131"/>
      <c r="HN5" s="131"/>
      <c r="HO5" s="131"/>
      <c r="HP5" s="131"/>
      <c r="HQ5" s="131"/>
      <c r="HR5" s="131"/>
      <c r="HS5" s="131"/>
      <c r="HT5" s="131"/>
      <c r="HU5" s="131"/>
      <c r="HV5" s="131"/>
      <c r="HW5" s="131"/>
      <c r="HX5" s="131"/>
      <c r="HY5" s="131"/>
      <c r="HZ5" s="131"/>
      <c r="IA5" s="131"/>
      <c r="IB5" s="131"/>
      <c r="IC5" s="131"/>
      <c r="ID5" s="131"/>
      <c r="IE5" s="131"/>
      <c r="IF5" s="131"/>
      <c r="IG5" s="144"/>
      <c r="IH5" s="143"/>
      <c r="II5" s="131"/>
      <c r="IJ5" s="131"/>
      <c r="IK5" s="131"/>
      <c r="IL5" s="131"/>
      <c r="IM5" s="144"/>
      <c r="IN5" s="36"/>
      <c r="IO5" s="36"/>
      <c r="IP5" s="36"/>
      <c r="IQ5" s="36"/>
      <c r="IR5" s="36"/>
      <c r="IS5" s="36"/>
      <c r="IT5" s="36"/>
      <c r="IU5" s="36"/>
    </row>
    <row r="6" spans="1:255" ht="5.25" customHeight="1">
      <c r="A6" s="36"/>
      <c r="B6" s="36"/>
      <c r="C6" s="143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44"/>
      <c r="BT6" s="143"/>
      <c r="BU6" s="131"/>
      <c r="BV6" s="131"/>
      <c r="BW6" s="131"/>
      <c r="BX6" s="131"/>
      <c r="BY6" s="144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143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  <c r="EC6" s="131"/>
      <c r="ED6" s="131"/>
      <c r="EE6" s="131"/>
      <c r="EF6" s="131"/>
      <c r="EG6" s="131"/>
      <c r="EH6" s="131"/>
      <c r="EI6" s="131"/>
      <c r="EJ6" s="131"/>
      <c r="EK6" s="131"/>
      <c r="EL6" s="131"/>
      <c r="EM6" s="131"/>
      <c r="EN6" s="131"/>
      <c r="EO6" s="131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44"/>
      <c r="FA6" s="143"/>
      <c r="FB6" s="131"/>
      <c r="FC6" s="131"/>
      <c r="FD6" s="131"/>
      <c r="FE6" s="131"/>
      <c r="FF6" s="144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143"/>
      <c r="FR6" s="131"/>
      <c r="FS6" s="131"/>
      <c r="FT6" s="131"/>
      <c r="FU6" s="131"/>
      <c r="FV6" s="131"/>
      <c r="FW6" s="131"/>
      <c r="FX6" s="131"/>
      <c r="FY6" s="131"/>
      <c r="FZ6" s="131"/>
      <c r="GA6" s="131"/>
      <c r="GB6" s="131"/>
      <c r="GC6" s="131"/>
      <c r="GD6" s="131"/>
      <c r="GE6" s="131"/>
      <c r="GF6" s="131"/>
      <c r="GG6" s="131"/>
      <c r="GH6" s="131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31"/>
      <c r="GT6" s="131"/>
      <c r="GU6" s="131"/>
      <c r="GV6" s="131"/>
      <c r="GW6" s="131"/>
      <c r="GX6" s="131"/>
      <c r="GY6" s="131"/>
      <c r="GZ6" s="131"/>
      <c r="HA6" s="131"/>
      <c r="HB6" s="131"/>
      <c r="HC6" s="131"/>
      <c r="HD6" s="131"/>
      <c r="HE6" s="131"/>
      <c r="HF6" s="131"/>
      <c r="HG6" s="131"/>
      <c r="HH6" s="131"/>
      <c r="HI6" s="131"/>
      <c r="HJ6" s="131"/>
      <c r="HK6" s="131"/>
      <c r="HL6" s="131"/>
      <c r="HM6" s="131"/>
      <c r="HN6" s="131"/>
      <c r="HO6" s="131"/>
      <c r="HP6" s="131"/>
      <c r="HQ6" s="131"/>
      <c r="HR6" s="131"/>
      <c r="HS6" s="131"/>
      <c r="HT6" s="131"/>
      <c r="HU6" s="131"/>
      <c r="HV6" s="131"/>
      <c r="HW6" s="131"/>
      <c r="HX6" s="131"/>
      <c r="HY6" s="131"/>
      <c r="HZ6" s="131"/>
      <c r="IA6" s="131"/>
      <c r="IB6" s="131"/>
      <c r="IC6" s="131"/>
      <c r="ID6" s="131"/>
      <c r="IE6" s="131"/>
      <c r="IF6" s="131"/>
      <c r="IG6" s="144"/>
      <c r="IH6" s="143"/>
      <c r="II6" s="131"/>
      <c r="IJ6" s="131"/>
      <c r="IK6" s="131"/>
      <c r="IL6" s="131"/>
      <c r="IM6" s="144"/>
      <c r="IN6" s="36"/>
      <c r="IO6" s="36"/>
      <c r="IP6" s="36"/>
      <c r="IQ6" s="36"/>
      <c r="IR6" s="36"/>
      <c r="IS6" s="36"/>
      <c r="IT6" s="36"/>
      <c r="IU6" s="36"/>
    </row>
    <row r="7" spans="1:255" ht="5.25" customHeight="1">
      <c r="A7" s="36"/>
      <c r="B7" s="36"/>
      <c r="C7" s="143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44"/>
      <c r="BT7" s="143"/>
      <c r="BU7" s="131"/>
      <c r="BV7" s="131"/>
      <c r="BW7" s="131"/>
      <c r="BX7" s="131"/>
      <c r="BY7" s="144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143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  <c r="EC7" s="131"/>
      <c r="ED7" s="131"/>
      <c r="EE7" s="131"/>
      <c r="EF7" s="131"/>
      <c r="EG7" s="131"/>
      <c r="EH7" s="131"/>
      <c r="EI7" s="131"/>
      <c r="EJ7" s="131"/>
      <c r="EK7" s="131"/>
      <c r="EL7" s="131"/>
      <c r="EM7" s="131"/>
      <c r="EN7" s="131"/>
      <c r="EO7" s="131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44"/>
      <c r="FA7" s="143"/>
      <c r="FB7" s="131"/>
      <c r="FC7" s="131"/>
      <c r="FD7" s="131"/>
      <c r="FE7" s="131"/>
      <c r="FF7" s="144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143"/>
      <c r="FR7" s="131"/>
      <c r="FS7" s="131"/>
      <c r="FT7" s="131"/>
      <c r="FU7" s="131"/>
      <c r="FV7" s="131"/>
      <c r="FW7" s="131"/>
      <c r="FX7" s="131"/>
      <c r="FY7" s="131"/>
      <c r="FZ7" s="131"/>
      <c r="GA7" s="131"/>
      <c r="GB7" s="131"/>
      <c r="GC7" s="131"/>
      <c r="GD7" s="131"/>
      <c r="GE7" s="131"/>
      <c r="GF7" s="131"/>
      <c r="GG7" s="131"/>
      <c r="GH7" s="131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31"/>
      <c r="GT7" s="131"/>
      <c r="GU7" s="131"/>
      <c r="GV7" s="131"/>
      <c r="GW7" s="131"/>
      <c r="GX7" s="131"/>
      <c r="GY7" s="131"/>
      <c r="GZ7" s="131"/>
      <c r="HA7" s="131"/>
      <c r="HB7" s="131"/>
      <c r="HC7" s="131"/>
      <c r="HD7" s="131"/>
      <c r="HE7" s="131"/>
      <c r="HF7" s="131"/>
      <c r="HG7" s="131"/>
      <c r="HH7" s="131"/>
      <c r="HI7" s="131"/>
      <c r="HJ7" s="131"/>
      <c r="HK7" s="131"/>
      <c r="HL7" s="131"/>
      <c r="HM7" s="131"/>
      <c r="HN7" s="131"/>
      <c r="HO7" s="131"/>
      <c r="HP7" s="131"/>
      <c r="HQ7" s="131"/>
      <c r="HR7" s="131"/>
      <c r="HS7" s="131"/>
      <c r="HT7" s="131"/>
      <c r="HU7" s="131"/>
      <c r="HV7" s="131"/>
      <c r="HW7" s="131"/>
      <c r="HX7" s="131"/>
      <c r="HY7" s="131"/>
      <c r="HZ7" s="131"/>
      <c r="IA7" s="131"/>
      <c r="IB7" s="131"/>
      <c r="IC7" s="131"/>
      <c r="ID7" s="131"/>
      <c r="IE7" s="131"/>
      <c r="IF7" s="131"/>
      <c r="IG7" s="144"/>
      <c r="IH7" s="143"/>
      <c r="II7" s="131"/>
      <c r="IJ7" s="131"/>
      <c r="IK7" s="131"/>
      <c r="IL7" s="131"/>
      <c r="IM7" s="144"/>
      <c r="IN7" s="36"/>
      <c r="IO7" s="36"/>
      <c r="IP7" s="36"/>
      <c r="IQ7" s="36"/>
      <c r="IR7" s="36"/>
      <c r="IS7" s="36"/>
      <c r="IT7" s="36"/>
      <c r="IU7" s="36"/>
    </row>
    <row r="8" spans="1:255" ht="5.25" customHeight="1">
      <c r="A8" s="36"/>
      <c r="B8" s="36"/>
      <c r="C8" s="145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46"/>
      <c r="BT8" s="145"/>
      <c r="BU8" s="127"/>
      <c r="BV8" s="127"/>
      <c r="BW8" s="127"/>
      <c r="BX8" s="127"/>
      <c r="BY8" s="14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145"/>
      <c r="CK8" s="127"/>
      <c r="CL8" s="127"/>
      <c r="CM8" s="127"/>
      <c r="CN8" s="127"/>
      <c r="CO8" s="127"/>
      <c r="CP8" s="127"/>
      <c r="CQ8" s="127"/>
      <c r="CR8" s="127"/>
      <c r="CS8" s="127"/>
      <c r="CT8" s="127"/>
      <c r="CU8" s="127"/>
      <c r="CV8" s="127"/>
      <c r="CW8" s="127"/>
      <c r="CX8" s="127"/>
      <c r="CY8" s="127"/>
      <c r="CZ8" s="127"/>
      <c r="DA8" s="127"/>
      <c r="DB8" s="127"/>
      <c r="DC8" s="127"/>
      <c r="DD8" s="127"/>
      <c r="DE8" s="127"/>
      <c r="DF8" s="127"/>
      <c r="DG8" s="127"/>
      <c r="DH8" s="127"/>
      <c r="DI8" s="127"/>
      <c r="DJ8" s="127"/>
      <c r="DK8" s="127"/>
      <c r="DL8" s="127"/>
      <c r="DM8" s="127"/>
      <c r="DN8" s="127"/>
      <c r="DO8" s="127"/>
      <c r="DP8" s="127"/>
      <c r="DQ8" s="127"/>
      <c r="DR8" s="127"/>
      <c r="DS8" s="127"/>
      <c r="DT8" s="127"/>
      <c r="DU8" s="127"/>
      <c r="DV8" s="127"/>
      <c r="DW8" s="127"/>
      <c r="DX8" s="127"/>
      <c r="DY8" s="127"/>
      <c r="DZ8" s="127"/>
      <c r="EA8" s="127"/>
      <c r="EB8" s="127"/>
      <c r="EC8" s="127"/>
      <c r="ED8" s="127"/>
      <c r="EE8" s="127"/>
      <c r="EF8" s="127"/>
      <c r="EG8" s="127"/>
      <c r="EH8" s="127"/>
      <c r="EI8" s="127"/>
      <c r="EJ8" s="127"/>
      <c r="EK8" s="127"/>
      <c r="EL8" s="127"/>
      <c r="EM8" s="127"/>
      <c r="EN8" s="127"/>
      <c r="EO8" s="127"/>
      <c r="EP8" s="127"/>
      <c r="EQ8" s="127"/>
      <c r="ER8" s="127"/>
      <c r="ES8" s="127"/>
      <c r="ET8" s="127"/>
      <c r="EU8" s="127"/>
      <c r="EV8" s="127"/>
      <c r="EW8" s="127"/>
      <c r="EX8" s="127"/>
      <c r="EY8" s="127"/>
      <c r="EZ8" s="146"/>
      <c r="FA8" s="145"/>
      <c r="FB8" s="127"/>
      <c r="FC8" s="127"/>
      <c r="FD8" s="127"/>
      <c r="FE8" s="127"/>
      <c r="FF8" s="14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145"/>
      <c r="FR8" s="127"/>
      <c r="FS8" s="127"/>
      <c r="FT8" s="127"/>
      <c r="FU8" s="127"/>
      <c r="FV8" s="127"/>
      <c r="FW8" s="127"/>
      <c r="FX8" s="127"/>
      <c r="FY8" s="127"/>
      <c r="FZ8" s="127"/>
      <c r="GA8" s="127"/>
      <c r="GB8" s="127"/>
      <c r="GC8" s="127"/>
      <c r="GD8" s="127"/>
      <c r="GE8" s="127"/>
      <c r="GF8" s="127"/>
      <c r="GG8" s="127"/>
      <c r="GH8" s="127"/>
      <c r="GI8" s="127"/>
      <c r="GJ8" s="127"/>
      <c r="GK8" s="127"/>
      <c r="GL8" s="127"/>
      <c r="GM8" s="127"/>
      <c r="GN8" s="127"/>
      <c r="GO8" s="127"/>
      <c r="GP8" s="127"/>
      <c r="GQ8" s="127"/>
      <c r="GR8" s="127"/>
      <c r="GS8" s="127"/>
      <c r="GT8" s="127"/>
      <c r="GU8" s="127"/>
      <c r="GV8" s="127"/>
      <c r="GW8" s="127"/>
      <c r="GX8" s="127"/>
      <c r="GY8" s="127"/>
      <c r="GZ8" s="127"/>
      <c r="HA8" s="127"/>
      <c r="HB8" s="127"/>
      <c r="HC8" s="127"/>
      <c r="HD8" s="127"/>
      <c r="HE8" s="127"/>
      <c r="HF8" s="127"/>
      <c r="HG8" s="127"/>
      <c r="HH8" s="127"/>
      <c r="HI8" s="127"/>
      <c r="HJ8" s="127"/>
      <c r="HK8" s="127"/>
      <c r="HL8" s="127"/>
      <c r="HM8" s="127"/>
      <c r="HN8" s="127"/>
      <c r="HO8" s="127"/>
      <c r="HP8" s="127"/>
      <c r="HQ8" s="127"/>
      <c r="HR8" s="127"/>
      <c r="HS8" s="127"/>
      <c r="HT8" s="127"/>
      <c r="HU8" s="127"/>
      <c r="HV8" s="127"/>
      <c r="HW8" s="127"/>
      <c r="HX8" s="127"/>
      <c r="HY8" s="127"/>
      <c r="HZ8" s="127"/>
      <c r="IA8" s="127"/>
      <c r="IB8" s="127"/>
      <c r="IC8" s="127"/>
      <c r="ID8" s="127"/>
      <c r="IE8" s="127"/>
      <c r="IF8" s="127"/>
      <c r="IG8" s="146"/>
      <c r="IH8" s="145"/>
      <c r="II8" s="127"/>
      <c r="IJ8" s="127"/>
      <c r="IK8" s="127"/>
      <c r="IL8" s="127"/>
      <c r="IM8" s="146"/>
      <c r="IN8" s="37"/>
      <c r="IO8" s="37"/>
      <c r="IP8" s="36"/>
      <c r="IQ8" s="36"/>
      <c r="IR8" s="36"/>
      <c r="IS8" s="36"/>
      <c r="IT8" s="36"/>
      <c r="IU8" s="36"/>
    </row>
    <row r="9" spans="1:255" ht="5.25" customHeight="1">
      <c r="A9" s="36"/>
      <c r="B9" s="36"/>
      <c r="C9" s="38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7"/>
      <c r="IO9" s="37"/>
      <c r="IP9" s="36"/>
      <c r="IQ9" s="36"/>
      <c r="IR9" s="36"/>
      <c r="IS9" s="36"/>
      <c r="IT9" s="36"/>
      <c r="IU9" s="36"/>
    </row>
    <row r="10" spans="1:255" ht="5.25" customHeight="1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126">
        <f>PA!V13</f>
        <v>0</v>
      </c>
      <c r="M10" s="127"/>
      <c r="N10" s="127"/>
      <c r="O10" s="126">
        <f>PA!V14</f>
        <v>0</v>
      </c>
      <c r="P10" s="127"/>
      <c r="Q10" s="127"/>
      <c r="R10" s="126">
        <f>PA!V15</f>
        <v>0</v>
      </c>
      <c r="S10" s="127"/>
      <c r="T10" s="127"/>
      <c r="U10" s="126">
        <f>PA!V16</f>
        <v>0</v>
      </c>
      <c r="V10" s="127"/>
      <c r="W10" s="127"/>
      <c r="X10" s="126">
        <f>PA!V17</f>
        <v>0</v>
      </c>
      <c r="Y10" s="127"/>
      <c r="Z10" s="127"/>
      <c r="AA10" s="126">
        <f>PA!V18</f>
        <v>0</v>
      </c>
      <c r="AB10" s="127"/>
      <c r="AC10" s="127"/>
      <c r="AD10" s="126">
        <f>PA!V19</f>
        <v>0</v>
      </c>
      <c r="AE10" s="127"/>
      <c r="AF10" s="127"/>
      <c r="AG10" s="126">
        <f>PA!V20</f>
        <v>0</v>
      </c>
      <c r="AH10" s="127"/>
      <c r="AI10" s="127"/>
      <c r="AJ10" s="126">
        <f>PA!V21</f>
        <v>0</v>
      </c>
      <c r="AK10" s="127"/>
      <c r="AL10" s="127"/>
      <c r="AM10" s="126">
        <f>PA!V22</f>
        <v>0</v>
      </c>
      <c r="AN10" s="127"/>
      <c r="AO10" s="127"/>
      <c r="AP10" s="126">
        <f>PA!V23</f>
        <v>0</v>
      </c>
      <c r="AQ10" s="127"/>
      <c r="AR10" s="127"/>
      <c r="AS10" s="126">
        <f>PA!V24</f>
        <v>0</v>
      </c>
      <c r="AT10" s="127"/>
      <c r="AU10" s="127"/>
      <c r="AV10" s="126">
        <f>PA!V25</f>
        <v>0</v>
      </c>
      <c r="AW10" s="127"/>
      <c r="AX10" s="127"/>
      <c r="AY10" s="126">
        <f>PA!V26</f>
        <v>0</v>
      </c>
      <c r="AZ10" s="127"/>
      <c r="BA10" s="127"/>
      <c r="BB10" s="126">
        <f>PA!V27</f>
        <v>0</v>
      </c>
      <c r="BC10" s="127"/>
      <c r="BD10" s="127"/>
      <c r="BE10" s="126">
        <f>PA!V28</f>
        <v>0</v>
      </c>
      <c r="BF10" s="127"/>
      <c r="BG10" s="127"/>
      <c r="BH10" s="126">
        <f>PA!V29</f>
        <v>0</v>
      </c>
      <c r="BI10" s="127"/>
      <c r="BJ10" s="127"/>
      <c r="BK10" s="126">
        <f>PA!V30</f>
        <v>0</v>
      </c>
      <c r="BL10" s="127"/>
      <c r="BM10" s="127"/>
      <c r="BN10" s="126">
        <f>PA!V31</f>
        <v>0</v>
      </c>
      <c r="BO10" s="127"/>
      <c r="BP10" s="127"/>
      <c r="BQ10" s="126">
        <f>PA!V32</f>
        <v>0</v>
      </c>
      <c r="BR10" s="127"/>
      <c r="BS10" s="127"/>
      <c r="BT10" s="126">
        <f>PA!V33</f>
        <v>0</v>
      </c>
      <c r="BU10" s="127"/>
      <c r="BV10" s="127"/>
      <c r="BW10" s="126">
        <f>PA!V34</f>
        <v>0</v>
      </c>
      <c r="BX10" s="127"/>
      <c r="BY10" s="127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126" t="e">
        <f>[1]PO!V13</f>
        <v>#REF!</v>
      </c>
      <c r="CT10" s="127"/>
      <c r="CU10" s="127"/>
      <c r="CV10" s="126" t="e">
        <f>[1]PO!V14</f>
        <v>#REF!</v>
      </c>
      <c r="CW10" s="127"/>
      <c r="CX10" s="127"/>
      <c r="CY10" s="126" t="e">
        <f>[1]PO!V15</f>
        <v>#REF!</v>
      </c>
      <c r="CZ10" s="127"/>
      <c r="DA10" s="127"/>
      <c r="DB10" s="126" t="e">
        <f>[1]PO!V16</f>
        <v>#REF!</v>
      </c>
      <c r="DC10" s="127"/>
      <c r="DD10" s="127"/>
      <c r="DE10" s="126" t="e">
        <f>[1]PO!V17</f>
        <v>#REF!</v>
      </c>
      <c r="DF10" s="127"/>
      <c r="DG10" s="127"/>
      <c r="DH10" s="126" t="e">
        <f>[1]PO!V18</f>
        <v>#REF!</v>
      </c>
      <c r="DI10" s="127"/>
      <c r="DJ10" s="127"/>
      <c r="DK10" s="126" t="e">
        <f>[1]PO!V19</f>
        <v>#REF!</v>
      </c>
      <c r="DL10" s="127"/>
      <c r="DM10" s="127"/>
      <c r="DN10" s="126" t="e">
        <f>[1]PO!V20</f>
        <v>#REF!</v>
      </c>
      <c r="DO10" s="127"/>
      <c r="DP10" s="127"/>
      <c r="DQ10" s="126" t="e">
        <f>[1]PO!V21</f>
        <v>#REF!</v>
      </c>
      <c r="DR10" s="127"/>
      <c r="DS10" s="127"/>
      <c r="DT10" s="126" t="e">
        <f>[1]PO!V22</f>
        <v>#REF!</v>
      </c>
      <c r="DU10" s="127"/>
      <c r="DV10" s="127"/>
      <c r="DW10" s="126" t="e">
        <f>[1]PO!V23</f>
        <v>#REF!</v>
      </c>
      <c r="DX10" s="127"/>
      <c r="DY10" s="127"/>
      <c r="DZ10" s="126" t="e">
        <f>[1]PO!V24</f>
        <v>#REF!</v>
      </c>
      <c r="EA10" s="127"/>
      <c r="EB10" s="127"/>
      <c r="EC10" s="126" t="e">
        <f>[1]PO!V25</f>
        <v>#REF!</v>
      </c>
      <c r="ED10" s="127"/>
      <c r="EE10" s="127"/>
      <c r="EF10" s="126" t="e">
        <f>[1]PO!V26</f>
        <v>#REF!</v>
      </c>
      <c r="EG10" s="127"/>
      <c r="EH10" s="127"/>
      <c r="EI10" s="126" t="e">
        <f>[1]PO!V27</f>
        <v>#REF!</v>
      </c>
      <c r="EJ10" s="127"/>
      <c r="EK10" s="127"/>
      <c r="EL10" s="126" t="e">
        <f>[1]PO!V28</f>
        <v>#REF!</v>
      </c>
      <c r="EM10" s="127"/>
      <c r="EN10" s="127"/>
      <c r="EO10" s="126" t="e">
        <f>[1]PO!V29</f>
        <v>#REF!</v>
      </c>
      <c r="EP10" s="127"/>
      <c r="EQ10" s="127"/>
      <c r="ER10" s="126" t="e">
        <f>[1]PO!V30</f>
        <v>#REF!</v>
      </c>
      <c r="ES10" s="127"/>
      <c r="ET10" s="127"/>
      <c r="EU10" s="126" t="e">
        <f>[1]PO!V31</f>
        <v>#REF!</v>
      </c>
      <c r="EV10" s="127"/>
      <c r="EW10" s="127"/>
      <c r="EX10" s="126" t="e">
        <f>[1]PO!V32</f>
        <v>#REF!</v>
      </c>
      <c r="EY10" s="127"/>
      <c r="EZ10" s="127"/>
      <c r="FA10" s="126" t="e">
        <f>[1]PO!V33</f>
        <v>#REF!</v>
      </c>
      <c r="FB10" s="127"/>
      <c r="FC10" s="127"/>
      <c r="FD10" s="126" t="e">
        <f>[1]PO!V34</f>
        <v>#REF!</v>
      </c>
      <c r="FE10" s="127"/>
      <c r="FF10" s="127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126" t="e">
        <f>'[2]29'!V13</f>
        <v>#REF!</v>
      </c>
      <c r="GA10" s="127"/>
      <c r="GB10" s="127"/>
      <c r="GC10" s="126" t="e">
        <f>'[2]29'!V14</f>
        <v>#REF!</v>
      </c>
      <c r="GD10" s="127"/>
      <c r="GE10" s="127"/>
      <c r="GF10" s="126" t="e">
        <f>'[2]29'!V15</f>
        <v>#REF!</v>
      </c>
      <c r="GG10" s="127"/>
      <c r="GH10" s="127"/>
      <c r="GI10" s="126" t="e">
        <f>'[2]29'!V16</f>
        <v>#REF!</v>
      </c>
      <c r="GJ10" s="127"/>
      <c r="GK10" s="127"/>
      <c r="GL10" s="126" t="e">
        <f>'[2]29'!V17</f>
        <v>#REF!</v>
      </c>
      <c r="GM10" s="127"/>
      <c r="GN10" s="127"/>
      <c r="GO10" s="126" t="e">
        <f>'[2]29'!V18</f>
        <v>#REF!</v>
      </c>
      <c r="GP10" s="127"/>
      <c r="GQ10" s="127"/>
      <c r="GR10" s="126" t="e">
        <f>'[2]29'!V19</f>
        <v>#REF!</v>
      </c>
      <c r="GS10" s="127"/>
      <c r="GT10" s="127"/>
      <c r="GU10" s="126" t="e">
        <f>'[2]29'!V20</f>
        <v>#REF!</v>
      </c>
      <c r="GV10" s="127"/>
      <c r="GW10" s="127"/>
      <c r="GX10" s="126" t="e">
        <f>'[2]29'!V21</f>
        <v>#REF!</v>
      </c>
      <c r="GY10" s="127"/>
      <c r="GZ10" s="127"/>
      <c r="HA10" s="126" t="e">
        <f>'[2]29'!V22</f>
        <v>#REF!</v>
      </c>
      <c r="HB10" s="127"/>
      <c r="HC10" s="127"/>
      <c r="HD10" s="126" t="e">
        <f>'[2]29'!V23</f>
        <v>#REF!</v>
      </c>
      <c r="HE10" s="127"/>
      <c r="HF10" s="127"/>
      <c r="HG10" s="126" t="e">
        <f>'[2]29'!V24</f>
        <v>#REF!</v>
      </c>
      <c r="HH10" s="127"/>
      <c r="HI10" s="127"/>
      <c r="HJ10" s="126" t="e">
        <f>'[2]29'!V25</f>
        <v>#REF!</v>
      </c>
      <c r="HK10" s="127"/>
      <c r="HL10" s="127"/>
      <c r="HM10" s="126" t="e">
        <f>'[2]29'!V26</f>
        <v>#REF!</v>
      </c>
      <c r="HN10" s="127"/>
      <c r="HO10" s="127"/>
      <c r="HP10" s="126" t="e">
        <f>'[2]29'!V27</f>
        <v>#REF!</v>
      </c>
      <c r="HQ10" s="127"/>
      <c r="HR10" s="127"/>
      <c r="HS10" s="126" t="e">
        <f>'[2]29'!V28</f>
        <v>#REF!</v>
      </c>
      <c r="HT10" s="127"/>
      <c r="HU10" s="127"/>
      <c r="HV10" s="126" t="e">
        <f>'[2]29'!V29</f>
        <v>#REF!</v>
      </c>
      <c r="HW10" s="127"/>
      <c r="HX10" s="127"/>
      <c r="HY10" s="126" t="e">
        <f>'[2]29'!V30</f>
        <v>#REF!</v>
      </c>
      <c r="HZ10" s="127"/>
      <c r="IA10" s="127"/>
      <c r="IB10" s="126" t="e">
        <f>'[2]29'!V31</f>
        <v>#REF!</v>
      </c>
      <c r="IC10" s="127"/>
      <c r="ID10" s="127"/>
      <c r="IE10" s="126" t="e">
        <f>'[2]29'!V32</f>
        <v>#REF!</v>
      </c>
      <c r="IF10" s="127"/>
      <c r="IG10" s="127"/>
      <c r="IH10" s="126" t="e">
        <f>'[2]29'!V33</f>
        <v>#REF!</v>
      </c>
      <c r="II10" s="127"/>
      <c r="IJ10" s="127"/>
      <c r="IK10" s="126" t="e">
        <f>'[2]29'!V34</f>
        <v>#REF!</v>
      </c>
      <c r="IL10" s="127"/>
      <c r="IM10" s="127"/>
      <c r="IN10" s="37"/>
      <c r="IO10" s="37"/>
      <c r="IP10" s="36"/>
      <c r="IQ10" s="36"/>
      <c r="IR10" s="36"/>
      <c r="IS10" s="36"/>
      <c r="IT10" s="36"/>
      <c r="IU10" s="36"/>
    </row>
    <row r="11" spans="1:255" ht="5.25" customHeight="1">
      <c r="A11" s="36"/>
      <c r="B11" s="36"/>
      <c r="C11" s="141" t="str">
        <f>Reglage!B17</f>
        <v>PA</v>
      </c>
      <c r="D11" s="125"/>
      <c r="E11" s="125"/>
      <c r="F11" s="125"/>
      <c r="G11" s="125"/>
      <c r="H11" s="125"/>
      <c r="I11" s="125"/>
      <c r="J11" s="125"/>
      <c r="K11" s="142"/>
      <c r="L11" s="148">
        <f>PA!R13</f>
        <v>0</v>
      </c>
      <c r="M11" s="125"/>
      <c r="N11" s="129"/>
      <c r="O11" s="128">
        <f>IF(PA!R14=0,"",PA!R14)</f>
        <v>1</v>
      </c>
      <c r="P11" s="125"/>
      <c r="Q11" s="129"/>
      <c r="R11" s="148">
        <f>IF(PA!R15=0,"",PA!R15)</f>
        <v>2</v>
      </c>
      <c r="S11" s="125"/>
      <c r="T11" s="129"/>
      <c r="U11" s="128" t="str">
        <f>IF(PA!R16=0,"",PA!R16)</f>
        <v/>
      </c>
      <c r="V11" s="125"/>
      <c r="W11" s="129"/>
      <c r="X11" s="148" t="str">
        <f>IF(PA!R17=0,"",PA!R17)</f>
        <v/>
      </c>
      <c r="Y11" s="125"/>
      <c r="Z11" s="129"/>
      <c r="AA11" s="128" t="str">
        <f>IF(PA!R18=0,"",PA!R18)</f>
        <v/>
      </c>
      <c r="AB11" s="125"/>
      <c r="AC11" s="129"/>
      <c r="AD11" s="148" t="str">
        <f>IF(PA!R19=0,"",PA!R19)</f>
        <v/>
      </c>
      <c r="AE11" s="125"/>
      <c r="AF11" s="129"/>
      <c r="AG11" s="128" t="str">
        <f>IF(PA!R20=0,"",PA!R20)</f>
        <v/>
      </c>
      <c r="AH11" s="125"/>
      <c r="AI11" s="129"/>
      <c r="AJ11" s="148" t="str">
        <f>IF(PA!R21=0,"",PA!R21)</f>
        <v/>
      </c>
      <c r="AK11" s="125"/>
      <c r="AL11" s="129"/>
      <c r="AM11" s="128" t="str">
        <f>IF(PA!R22=0,"",PA!R22)</f>
        <v/>
      </c>
      <c r="AN11" s="125"/>
      <c r="AO11" s="129"/>
      <c r="AP11" s="148" t="str">
        <f>IF(PA!R23=0,"",PA!R23)</f>
        <v/>
      </c>
      <c r="AQ11" s="125"/>
      <c r="AR11" s="129"/>
      <c r="AS11" s="128" t="str">
        <f>IF(PA!R24=0,"",PA!R24)</f>
        <v/>
      </c>
      <c r="AT11" s="125"/>
      <c r="AU11" s="129"/>
      <c r="AV11" s="148" t="str">
        <f>IF(PA!R25=0,"",PA!R25)</f>
        <v/>
      </c>
      <c r="AW11" s="125"/>
      <c r="AX11" s="129"/>
      <c r="AY11" s="128" t="str">
        <f>IF(PA!R26=0,"",PA!R26)</f>
        <v/>
      </c>
      <c r="AZ11" s="125"/>
      <c r="BA11" s="129"/>
      <c r="BB11" s="148" t="str">
        <f>IF(PA!R27=0,"",PA!R27)</f>
        <v/>
      </c>
      <c r="BC11" s="125"/>
      <c r="BD11" s="129"/>
      <c r="BE11" s="128" t="str">
        <f>IF(PA!R28=0,"",PA!R28)</f>
        <v/>
      </c>
      <c r="BF11" s="125"/>
      <c r="BG11" s="129"/>
      <c r="BH11" s="148" t="str">
        <f>IF(PA!R29=0,"",PA!R29)</f>
        <v/>
      </c>
      <c r="BI11" s="125"/>
      <c r="BJ11" s="129"/>
      <c r="BK11" s="128" t="str">
        <f>IF(PA!R30=0,"",PA!R30)</f>
        <v/>
      </c>
      <c r="BL11" s="125"/>
      <c r="BM11" s="129"/>
      <c r="BN11" s="148" t="str">
        <f>IF(PA!R31=0,"",PA!R31)</f>
        <v/>
      </c>
      <c r="BO11" s="125"/>
      <c r="BP11" s="129"/>
      <c r="BQ11" s="128" t="str">
        <f>IF(PA!R32=0,"",PA!R32)</f>
        <v/>
      </c>
      <c r="BR11" s="125"/>
      <c r="BS11" s="129"/>
      <c r="BT11" s="148" t="str">
        <f>IF(PA!R33=0,"",PA!R33)</f>
        <v/>
      </c>
      <c r="BU11" s="125"/>
      <c r="BV11" s="129"/>
      <c r="BW11" s="128" t="str">
        <f>IF(PA!R34=0,"",PA!R34)</f>
        <v/>
      </c>
      <c r="BX11" s="125"/>
      <c r="BY11" s="142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141" t="str">
        <f>Reglage!G17</f>
        <v>PO</v>
      </c>
      <c r="CK11" s="125"/>
      <c r="CL11" s="125"/>
      <c r="CM11" s="125"/>
      <c r="CN11" s="125"/>
      <c r="CO11" s="125"/>
      <c r="CP11" s="125"/>
      <c r="CQ11" s="125"/>
      <c r="CR11" s="142"/>
      <c r="CS11" s="148" t="e">
        <f>[1]PO!R13</f>
        <v>#REF!</v>
      </c>
      <c r="CT11" s="125"/>
      <c r="CU11" s="129"/>
      <c r="CV11" s="128" t="e">
        <f>IF([1]PO!R14=0,"",[1]PO!R14)</f>
        <v>#REF!</v>
      </c>
      <c r="CW11" s="125"/>
      <c r="CX11" s="129"/>
      <c r="CY11" s="148" t="e">
        <f>IF([1]PO!R15=0,"",[1]PO!R15)</f>
        <v>#REF!</v>
      </c>
      <c r="CZ11" s="125"/>
      <c r="DA11" s="129"/>
      <c r="DB11" s="128" t="e">
        <f>IF([1]PO!R16=0,"",[1]PO!R16)</f>
        <v>#REF!</v>
      </c>
      <c r="DC11" s="125"/>
      <c r="DD11" s="129"/>
      <c r="DE11" s="148" t="e">
        <f>IF([1]PO!R17=0,"",[1]PO!R17)</f>
        <v>#REF!</v>
      </c>
      <c r="DF11" s="125"/>
      <c r="DG11" s="129"/>
      <c r="DH11" s="128" t="e">
        <f>IF([1]PO!R18=0,"",[1]PO!R18)</f>
        <v>#REF!</v>
      </c>
      <c r="DI11" s="125"/>
      <c r="DJ11" s="129"/>
      <c r="DK11" s="148" t="e">
        <f>IF([1]PO!R19=0,"",[1]PO!R19)</f>
        <v>#REF!</v>
      </c>
      <c r="DL11" s="125"/>
      <c r="DM11" s="129"/>
      <c r="DN11" s="128" t="e">
        <f>IF([1]PO!R20=0,"",[1]PO!R20)</f>
        <v>#REF!</v>
      </c>
      <c r="DO11" s="125"/>
      <c r="DP11" s="129"/>
      <c r="DQ11" s="148" t="e">
        <f>IF([1]PO!R21=0,"",[1]PO!R21)</f>
        <v>#REF!</v>
      </c>
      <c r="DR11" s="125"/>
      <c r="DS11" s="129"/>
      <c r="DT11" s="128" t="e">
        <f>IF([1]PO!R22=0,"",[1]PO!R22)</f>
        <v>#REF!</v>
      </c>
      <c r="DU11" s="125"/>
      <c r="DV11" s="129"/>
      <c r="DW11" s="148" t="e">
        <f>IF([1]PO!R23=0,"",[1]PO!R23)</f>
        <v>#REF!</v>
      </c>
      <c r="DX11" s="125"/>
      <c r="DY11" s="129"/>
      <c r="DZ11" s="128" t="e">
        <f>IF([1]PO!R24=0,"",[1]PO!R24)</f>
        <v>#REF!</v>
      </c>
      <c r="EA11" s="125"/>
      <c r="EB11" s="129"/>
      <c r="EC11" s="148" t="e">
        <f>IF([1]PO!R25=0,"",[1]PO!R25)</f>
        <v>#REF!</v>
      </c>
      <c r="ED11" s="125"/>
      <c r="EE11" s="129"/>
      <c r="EF11" s="128" t="e">
        <f>IF([1]PO!R26=0,"",[1]PO!R26)</f>
        <v>#REF!</v>
      </c>
      <c r="EG11" s="125"/>
      <c r="EH11" s="129"/>
      <c r="EI11" s="148" t="e">
        <f>IF([1]PO!R27=0,"",[1]PO!R27)</f>
        <v>#REF!</v>
      </c>
      <c r="EJ11" s="125"/>
      <c r="EK11" s="129"/>
      <c r="EL11" s="128" t="e">
        <f>IF([1]PO!R28=0,"",[1]PO!R28)</f>
        <v>#REF!</v>
      </c>
      <c r="EM11" s="125"/>
      <c r="EN11" s="129"/>
      <c r="EO11" s="148" t="e">
        <f>IF([1]PO!R29=0,"",[1]PO!R29)</f>
        <v>#REF!</v>
      </c>
      <c r="EP11" s="125"/>
      <c r="EQ11" s="129"/>
      <c r="ER11" s="128" t="e">
        <f>IF([1]PO!R30=0,"",[1]PO!R30)</f>
        <v>#REF!</v>
      </c>
      <c r="ES11" s="125"/>
      <c r="ET11" s="129"/>
      <c r="EU11" s="148" t="e">
        <f>IF([1]PO!R31=0,"",[1]PO!R31)</f>
        <v>#REF!</v>
      </c>
      <c r="EV11" s="125"/>
      <c r="EW11" s="129"/>
      <c r="EX11" s="128" t="e">
        <f>IF([1]PO!R32=0,"",[1]PO!R32)</f>
        <v>#REF!</v>
      </c>
      <c r="EY11" s="125"/>
      <c r="EZ11" s="129"/>
      <c r="FA11" s="148" t="e">
        <f>IF([1]PO!R33=0,"",[1]PO!R33)</f>
        <v>#REF!</v>
      </c>
      <c r="FB11" s="125"/>
      <c r="FC11" s="129"/>
      <c r="FD11" s="128" t="e">
        <f>IF([1]PO!R34=0,"",[1]PO!R34)</f>
        <v>#REF!</v>
      </c>
      <c r="FE11" s="125"/>
      <c r="FF11" s="142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141">
        <f>Reglage!L17</f>
        <v>29</v>
      </c>
      <c r="FR11" s="125"/>
      <c r="FS11" s="125"/>
      <c r="FT11" s="125"/>
      <c r="FU11" s="125"/>
      <c r="FV11" s="125"/>
      <c r="FW11" s="125"/>
      <c r="FX11" s="125"/>
      <c r="FY11" s="142"/>
      <c r="FZ11" s="148" t="e">
        <f>'[2]29'!R13</f>
        <v>#REF!</v>
      </c>
      <c r="GA11" s="125"/>
      <c r="GB11" s="129"/>
      <c r="GC11" s="128" t="e">
        <f>IF('[2]29'!R14=0,"",'[2]29'!R14)</f>
        <v>#REF!</v>
      </c>
      <c r="GD11" s="125"/>
      <c r="GE11" s="129"/>
      <c r="GF11" s="148" t="e">
        <f>IF('[2]29'!R15=0,"",'[2]29'!R15)</f>
        <v>#REF!</v>
      </c>
      <c r="GG11" s="125"/>
      <c r="GH11" s="129"/>
      <c r="GI11" s="128" t="e">
        <f>IF('[2]29'!R16=0,"",'[2]29'!R16)</f>
        <v>#REF!</v>
      </c>
      <c r="GJ11" s="125"/>
      <c r="GK11" s="129"/>
      <c r="GL11" s="148" t="e">
        <f>IF('[2]29'!R17=0,"",'[2]29'!R17)</f>
        <v>#REF!</v>
      </c>
      <c r="GM11" s="125"/>
      <c r="GN11" s="129"/>
      <c r="GO11" s="128" t="e">
        <f>IF('[2]29'!R18=0,"",'[2]29'!R18)</f>
        <v>#REF!</v>
      </c>
      <c r="GP11" s="125"/>
      <c r="GQ11" s="129"/>
      <c r="GR11" s="148" t="e">
        <f>IF('[2]29'!R19=0,"",'[2]29'!R19)</f>
        <v>#REF!</v>
      </c>
      <c r="GS11" s="125"/>
      <c r="GT11" s="129"/>
      <c r="GU11" s="128" t="e">
        <f>IF('[2]29'!R20=0,"",'[2]29'!R20)</f>
        <v>#REF!</v>
      </c>
      <c r="GV11" s="125"/>
      <c r="GW11" s="129"/>
      <c r="GX11" s="148" t="e">
        <f>IF('[2]29'!R21=0,"",'[2]29'!R21)</f>
        <v>#REF!</v>
      </c>
      <c r="GY11" s="125"/>
      <c r="GZ11" s="129"/>
      <c r="HA11" s="128" t="e">
        <f>IF('[2]29'!R22=0,"",'[2]29'!R22)</f>
        <v>#REF!</v>
      </c>
      <c r="HB11" s="125"/>
      <c r="HC11" s="129"/>
      <c r="HD11" s="148" t="e">
        <f>IF('[2]29'!R23=0,"",'[2]29'!R23)</f>
        <v>#REF!</v>
      </c>
      <c r="HE11" s="125"/>
      <c r="HF11" s="129"/>
      <c r="HG11" s="128" t="e">
        <f>IF('[2]29'!R24=0,"",'[2]29'!R24)</f>
        <v>#REF!</v>
      </c>
      <c r="HH11" s="125"/>
      <c r="HI11" s="129"/>
      <c r="HJ11" s="148" t="e">
        <f>IF('[2]29'!R25=0,"",'[2]29'!R25)</f>
        <v>#REF!</v>
      </c>
      <c r="HK11" s="125"/>
      <c r="HL11" s="129"/>
      <c r="HM11" s="128" t="e">
        <f>IF('[2]29'!R26=0,"",'[2]29'!R26)</f>
        <v>#REF!</v>
      </c>
      <c r="HN11" s="125"/>
      <c r="HO11" s="129"/>
      <c r="HP11" s="148" t="e">
        <f>IF('[2]29'!R27=0,"",'[2]29'!R27)</f>
        <v>#REF!</v>
      </c>
      <c r="HQ11" s="125"/>
      <c r="HR11" s="129"/>
      <c r="HS11" s="128" t="e">
        <f>IF('[2]29'!R28=0,"",'[2]29'!R28)</f>
        <v>#REF!</v>
      </c>
      <c r="HT11" s="125"/>
      <c r="HU11" s="129"/>
      <c r="HV11" s="148" t="e">
        <f>IF('[2]29'!R29=0,"",'[2]29'!R29)</f>
        <v>#REF!</v>
      </c>
      <c r="HW11" s="125"/>
      <c r="HX11" s="129"/>
      <c r="HY11" s="128" t="e">
        <f>IF('[2]29'!R30=0,"",'[2]29'!R30)</f>
        <v>#REF!</v>
      </c>
      <c r="HZ11" s="125"/>
      <c r="IA11" s="129"/>
      <c r="IB11" s="148" t="e">
        <f>IF('[2]29'!R31=0,"",'[2]29'!R31)</f>
        <v>#REF!</v>
      </c>
      <c r="IC11" s="125"/>
      <c r="ID11" s="129"/>
      <c r="IE11" s="128" t="e">
        <f>IF('[2]29'!R32=0,"",'[2]29'!R32)</f>
        <v>#REF!</v>
      </c>
      <c r="IF11" s="125"/>
      <c r="IG11" s="129"/>
      <c r="IH11" s="148" t="e">
        <f>IF('[2]29'!R33=0,"",'[2]29'!R33)</f>
        <v>#REF!</v>
      </c>
      <c r="II11" s="125"/>
      <c r="IJ11" s="129"/>
      <c r="IK11" s="128" t="e">
        <f>IF('[2]29'!R34=0,"",'[2]29'!R34)</f>
        <v>#REF!</v>
      </c>
      <c r="IL11" s="125"/>
      <c r="IM11" s="142"/>
      <c r="IN11" s="37"/>
      <c r="IO11" s="37"/>
      <c r="IP11" s="36"/>
      <c r="IQ11" s="36"/>
      <c r="IR11" s="36"/>
      <c r="IS11" s="36"/>
      <c r="IT11" s="36"/>
      <c r="IU11" s="36"/>
    </row>
    <row r="12" spans="1:255" ht="5.25" customHeight="1">
      <c r="A12" s="36"/>
      <c r="B12" s="36"/>
      <c r="C12" s="143"/>
      <c r="D12" s="131"/>
      <c r="E12" s="131"/>
      <c r="F12" s="131"/>
      <c r="G12" s="131"/>
      <c r="H12" s="131"/>
      <c r="I12" s="131"/>
      <c r="J12" s="131"/>
      <c r="K12" s="144"/>
      <c r="L12" s="131"/>
      <c r="M12" s="131"/>
      <c r="N12" s="132"/>
      <c r="O12" s="130"/>
      <c r="P12" s="131"/>
      <c r="Q12" s="132"/>
      <c r="R12" s="131"/>
      <c r="S12" s="131"/>
      <c r="T12" s="132"/>
      <c r="U12" s="130"/>
      <c r="V12" s="131"/>
      <c r="W12" s="132"/>
      <c r="X12" s="131"/>
      <c r="Y12" s="131"/>
      <c r="Z12" s="132"/>
      <c r="AA12" s="130"/>
      <c r="AB12" s="131"/>
      <c r="AC12" s="132"/>
      <c r="AD12" s="131"/>
      <c r="AE12" s="131"/>
      <c r="AF12" s="132"/>
      <c r="AG12" s="130"/>
      <c r="AH12" s="131"/>
      <c r="AI12" s="132"/>
      <c r="AJ12" s="131"/>
      <c r="AK12" s="131"/>
      <c r="AL12" s="132"/>
      <c r="AM12" s="130"/>
      <c r="AN12" s="131"/>
      <c r="AO12" s="132"/>
      <c r="AP12" s="131"/>
      <c r="AQ12" s="131"/>
      <c r="AR12" s="132"/>
      <c r="AS12" s="130"/>
      <c r="AT12" s="131"/>
      <c r="AU12" s="132"/>
      <c r="AV12" s="131"/>
      <c r="AW12" s="131"/>
      <c r="AX12" s="132"/>
      <c r="AY12" s="130"/>
      <c r="AZ12" s="131"/>
      <c r="BA12" s="132"/>
      <c r="BB12" s="131"/>
      <c r="BC12" s="131"/>
      <c r="BD12" s="132"/>
      <c r="BE12" s="130"/>
      <c r="BF12" s="131"/>
      <c r="BG12" s="132"/>
      <c r="BH12" s="131"/>
      <c r="BI12" s="131"/>
      <c r="BJ12" s="132"/>
      <c r="BK12" s="130"/>
      <c r="BL12" s="131"/>
      <c r="BM12" s="132"/>
      <c r="BN12" s="131"/>
      <c r="BO12" s="131"/>
      <c r="BP12" s="132"/>
      <c r="BQ12" s="130"/>
      <c r="BR12" s="131"/>
      <c r="BS12" s="132"/>
      <c r="BT12" s="131"/>
      <c r="BU12" s="131"/>
      <c r="BV12" s="132"/>
      <c r="BW12" s="130"/>
      <c r="BX12" s="131"/>
      <c r="BY12" s="144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143"/>
      <c r="CK12" s="131"/>
      <c r="CL12" s="131"/>
      <c r="CM12" s="131"/>
      <c r="CN12" s="131"/>
      <c r="CO12" s="131"/>
      <c r="CP12" s="131"/>
      <c r="CQ12" s="131"/>
      <c r="CR12" s="144"/>
      <c r="CS12" s="131"/>
      <c r="CT12" s="131"/>
      <c r="CU12" s="132"/>
      <c r="CV12" s="130"/>
      <c r="CW12" s="131"/>
      <c r="CX12" s="132"/>
      <c r="CY12" s="131"/>
      <c r="CZ12" s="131"/>
      <c r="DA12" s="132"/>
      <c r="DB12" s="130"/>
      <c r="DC12" s="131"/>
      <c r="DD12" s="132"/>
      <c r="DE12" s="131"/>
      <c r="DF12" s="131"/>
      <c r="DG12" s="132"/>
      <c r="DH12" s="130"/>
      <c r="DI12" s="131"/>
      <c r="DJ12" s="132"/>
      <c r="DK12" s="131"/>
      <c r="DL12" s="131"/>
      <c r="DM12" s="132"/>
      <c r="DN12" s="130"/>
      <c r="DO12" s="131"/>
      <c r="DP12" s="132"/>
      <c r="DQ12" s="131"/>
      <c r="DR12" s="131"/>
      <c r="DS12" s="132"/>
      <c r="DT12" s="130"/>
      <c r="DU12" s="131"/>
      <c r="DV12" s="132"/>
      <c r="DW12" s="131"/>
      <c r="DX12" s="131"/>
      <c r="DY12" s="132"/>
      <c r="DZ12" s="130"/>
      <c r="EA12" s="131"/>
      <c r="EB12" s="132"/>
      <c r="EC12" s="131"/>
      <c r="ED12" s="131"/>
      <c r="EE12" s="132"/>
      <c r="EF12" s="130"/>
      <c r="EG12" s="131"/>
      <c r="EH12" s="132"/>
      <c r="EI12" s="131"/>
      <c r="EJ12" s="131"/>
      <c r="EK12" s="132"/>
      <c r="EL12" s="130"/>
      <c r="EM12" s="131"/>
      <c r="EN12" s="132"/>
      <c r="EO12" s="131"/>
      <c r="EP12" s="131"/>
      <c r="EQ12" s="132"/>
      <c r="ER12" s="130"/>
      <c r="ES12" s="131"/>
      <c r="ET12" s="132"/>
      <c r="EU12" s="131"/>
      <c r="EV12" s="131"/>
      <c r="EW12" s="132"/>
      <c r="EX12" s="130"/>
      <c r="EY12" s="131"/>
      <c r="EZ12" s="132"/>
      <c r="FA12" s="131"/>
      <c r="FB12" s="131"/>
      <c r="FC12" s="132"/>
      <c r="FD12" s="130"/>
      <c r="FE12" s="131"/>
      <c r="FF12" s="144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143"/>
      <c r="FR12" s="131"/>
      <c r="FS12" s="131"/>
      <c r="FT12" s="131"/>
      <c r="FU12" s="131"/>
      <c r="FV12" s="131"/>
      <c r="FW12" s="131"/>
      <c r="FX12" s="131"/>
      <c r="FY12" s="144"/>
      <c r="FZ12" s="131"/>
      <c r="GA12" s="131"/>
      <c r="GB12" s="132"/>
      <c r="GC12" s="130"/>
      <c r="GD12" s="131"/>
      <c r="GE12" s="132"/>
      <c r="GF12" s="131"/>
      <c r="GG12" s="131"/>
      <c r="GH12" s="132"/>
      <c r="GI12" s="130"/>
      <c r="GJ12" s="131"/>
      <c r="GK12" s="132"/>
      <c r="GL12" s="131"/>
      <c r="GM12" s="131"/>
      <c r="GN12" s="132"/>
      <c r="GO12" s="130"/>
      <c r="GP12" s="131"/>
      <c r="GQ12" s="132"/>
      <c r="GR12" s="131"/>
      <c r="GS12" s="131"/>
      <c r="GT12" s="132"/>
      <c r="GU12" s="130"/>
      <c r="GV12" s="131"/>
      <c r="GW12" s="132"/>
      <c r="GX12" s="131"/>
      <c r="GY12" s="131"/>
      <c r="GZ12" s="132"/>
      <c r="HA12" s="130"/>
      <c r="HB12" s="131"/>
      <c r="HC12" s="132"/>
      <c r="HD12" s="131"/>
      <c r="HE12" s="131"/>
      <c r="HF12" s="132"/>
      <c r="HG12" s="130"/>
      <c r="HH12" s="131"/>
      <c r="HI12" s="132"/>
      <c r="HJ12" s="131"/>
      <c r="HK12" s="131"/>
      <c r="HL12" s="132"/>
      <c r="HM12" s="130"/>
      <c r="HN12" s="131"/>
      <c r="HO12" s="132"/>
      <c r="HP12" s="131"/>
      <c r="HQ12" s="131"/>
      <c r="HR12" s="132"/>
      <c r="HS12" s="130"/>
      <c r="HT12" s="131"/>
      <c r="HU12" s="132"/>
      <c r="HV12" s="131"/>
      <c r="HW12" s="131"/>
      <c r="HX12" s="132"/>
      <c r="HY12" s="130"/>
      <c r="HZ12" s="131"/>
      <c r="IA12" s="132"/>
      <c r="IB12" s="131"/>
      <c r="IC12" s="131"/>
      <c r="ID12" s="132"/>
      <c r="IE12" s="130"/>
      <c r="IF12" s="131"/>
      <c r="IG12" s="132"/>
      <c r="IH12" s="131"/>
      <c r="II12" s="131"/>
      <c r="IJ12" s="132"/>
      <c r="IK12" s="130"/>
      <c r="IL12" s="131"/>
      <c r="IM12" s="144"/>
      <c r="IN12" s="37"/>
      <c r="IO12" s="37"/>
      <c r="IP12" s="36"/>
      <c r="IQ12" s="36"/>
      <c r="IR12" s="36"/>
      <c r="IS12" s="36"/>
      <c r="IT12" s="36"/>
      <c r="IU12" s="36"/>
    </row>
    <row r="13" spans="1:255" ht="5.25" customHeight="1">
      <c r="A13" s="36"/>
      <c r="B13" s="36"/>
      <c r="C13" s="143"/>
      <c r="D13" s="131"/>
      <c r="E13" s="131"/>
      <c r="F13" s="131"/>
      <c r="G13" s="131"/>
      <c r="H13" s="131"/>
      <c r="I13" s="131"/>
      <c r="J13" s="131"/>
      <c r="K13" s="144"/>
      <c r="L13" s="134"/>
      <c r="M13" s="134"/>
      <c r="N13" s="135"/>
      <c r="O13" s="133"/>
      <c r="P13" s="134"/>
      <c r="Q13" s="135"/>
      <c r="R13" s="134"/>
      <c r="S13" s="134"/>
      <c r="T13" s="135"/>
      <c r="U13" s="133"/>
      <c r="V13" s="134"/>
      <c r="W13" s="135"/>
      <c r="X13" s="134"/>
      <c r="Y13" s="134"/>
      <c r="Z13" s="135"/>
      <c r="AA13" s="133"/>
      <c r="AB13" s="134"/>
      <c r="AC13" s="135"/>
      <c r="AD13" s="134"/>
      <c r="AE13" s="134"/>
      <c r="AF13" s="135"/>
      <c r="AG13" s="133"/>
      <c r="AH13" s="134"/>
      <c r="AI13" s="135"/>
      <c r="AJ13" s="134"/>
      <c r="AK13" s="134"/>
      <c r="AL13" s="135"/>
      <c r="AM13" s="133"/>
      <c r="AN13" s="134"/>
      <c r="AO13" s="135"/>
      <c r="AP13" s="134"/>
      <c r="AQ13" s="134"/>
      <c r="AR13" s="135"/>
      <c r="AS13" s="133"/>
      <c r="AT13" s="134"/>
      <c r="AU13" s="135"/>
      <c r="AV13" s="134"/>
      <c r="AW13" s="134"/>
      <c r="AX13" s="135"/>
      <c r="AY13" s="133"/>
      <c r="AZ13" s="134"/>
      <c r="BA13" s="135"/>
      <c r="BB13" s="134"/>
      <c r="BC13" s="134"/>
      <c r="BD13" s="135"/>
      <c r="BE13" s="133"/>
      <c r="BF13" s="134"/>
      <c r="BG13" s="135"/>
      <c r="BH13" s="134"/>
      <c r="BI13" s="134"/>
      <c r="BJ13" s="135"/>
      <c r="BK13" s="133"/>
      <c r="BL13" s="134"/>
      <c r="BM13" s="135"/>
      <c r="BN13" s="134"/>
      <c r="BO13" s="134"/>
      <c r="BP13" s="135"/>
      <c r="BQ13" s="133"/>
      <c r="BR13" s="134"/>
      <c r="BS13" s="135"/>
      <c r="BT13" s="134"/>
      <c r="BU13" s="134"/>
      <c r="BV13" s="135"/>
      <c r="BW13" s="133"/>
      <c r="BX13" s="134"/>
      <c r="BY13" s="152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143"/>
      <c r="CK13" s="131"/>
      <c r="CL13" s="131"/>
      <c r="CM13" s="131"/>
      <c r="CN13" s="131"/>
      <c r="CO13" s="131"/>
      <c r="CP13" s="131"/>
      <c r="CQ13" s="131"/>
      <c r="CR13" s="144"/>
      <c r="CS13" s="134"/>
      <c r="CT13" s="134"/>
      <c r="CU13" s="135"/>
      <c r="CV13" s="133"/>
      <c r="CW13" s="134"/>
      <c r="CX13" s="135"/>
      <c r="CY13" s="134"/>
      <c r="CZ13" s="134"/>
      <c r="DA13" s="135"/>
      <c r="DB13" s="133"/>
      <c r="DC13" s="134"/>
      <c r="DD13" s="135"/>
      <c r="DE13" s="134"/>
      <c r="DF13" s="134"/>
      <c r="DG13" s="135"/>
      <c r="DH13" s="133"/>
      <c r="DI13" s="134"/>
      <c r="DJ13" s="135"/>
      <c r="DK13" s="134"/>
      <c r="DL13" s="134"/>
      <c r="DM13" s="135"/>
      <c r="DN13" s="133"/>
      <c r="DO13" s="134"/>
      <c r="DP13" s="135"/>
      <c r="DQ13" s="134"/>
      <c r="DR13" s="134"/>
      <c r="DS13" s="135"/>
      <c r="DT13" s="133"/>
      <c r="DU13" s="134"/>
      <c r="DV13" s="135"/>
      <c r="DW13" s="134"/>
      <c r="DX13" s="134"/>
      <c r="DY13" s="135"/>
      <c r="DZ13" s="133"/>
      <c r="EA13" s="134"/>
      <c r="EB13" s="135"/>
      <c r="EC13" s="134"/>
      <c r="ED13" s="134"/>
      <c r="EE13" s="135"/>
      <c r="EF13" s="133"/>
      <c r="EG13" s="134"/>
      <c r="EH13" s="135"/>
      <c r="EI13" s="134"/>
      <c r="EJ13" s="134"/>
      <c r="EK13" s="135"/>
      <c r="EL13" s="133"/>
      <c r="EM13" s="134"/>
      <c r="EN13" s="135"/>
      <c r="EO13" s="134"/>
      <c r="EP13" s="134"/>
      <c r="EQ13" s="135"/>
      <c r="ER13" s="133"/>
      <c r="ES13" s="134"/>
      <c r="ET13" s="135"/>
      <c r="EU13" s="134"/>
      <c r="EV13" s="134"/>
      <c r="EW13" s="135"/>
      <c r="EX13" s="133"/>
      <c r="EY13" s="134"/>
      <c r="EZ13" s="135"/>
      <c r="FA13" s="134"/>
      <c r="FB13" s="134"/>
      <c r="FC13" s="135"/>
      <c r="FD13" s="133"/>
      <c r="FE13" s="134"/>
      <c r="FF13" s="152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143"/>
      <c r="FR13" s="131"/>
      <c r="FS13" s="131"/>
      <c r="FT13" s="131"/>
      <c r="FU13" s="131"/>
      <c r="FV13" s="131"/>
      <c r="FW13" s="131"/>
      <c r="FX13" s="131"/>
      <c r="FY13" s="144"/>
      <c r="FZ13" s="134"/>
      <c r="GA13" s="134"/>
      <c r="GB13" s="135"/>
      <c r="GC13" s="133"/>
      <c r="GD13" s="134"/>
      <c r="GE13" s="135"/>
      <c r="GF13" s="134"/>
      <c r="GG13" s="134"/>
      <c r="GH13" s="135"/>
      <c r="GI13" s="133"/>
      <c r="GJ13" s="134"/>
      <c r="GK13" s="135"/>
      <c r="GL13" s="134"/>
      <c r="GM13" s="134"/>
      <c r="GN13" s="135"/>
      <c r="GO13" s="133"/>
      <c r="GP13" s="134"/>
      <c r="GQ13" s="135"/>
      <c r="GR13" s="134"/>
      <c r="GS13" s="134"/>
      <c r="GT13" s="135"/>
      <c r="GU13" s="133"/>
      <c r="GV13" s="134"/>
      <c r="GW13" s="135"/>
      <c r="GX13" s="134"/>
      <c r="GY13" s="134"/>
      <c r="GZ13" s="135"/>
      <c r="HA13" s="133"/>
      <c r="HB13" s="134"/>
      <c r="HC13" s="135"/>
      <c r="HD13" s="134"/>
      <c r="HE13" s="134"/>
      <c r="HF13" s="135"/>
      <c r="HG13" s="133"/>
      <c r="HH13" s="134"/>
      <c r="HI13" s="135"/>
      <c r="HJ13" s="134"/>
      <c r="HK13" s="134"/>
      <c r="HL13" s="135"/>
      <c r="HM13" s="133"/>
      <c r="HN13" s="134"/>
      <c r="HO13" s="135"/>
      <c r="HP13" s="134"/>
      <c r="HQ13" s="134"/>
      <c r="HR13" s="135"/>
      <c r="HS13" s="133"/>
      <c r="HT13" s="134"/>
      <c r="HU13" s="135"/>
      <c r="HV13" s="134"/>
      <c r="HW13" s="134"/>
      <c r="HX13" s="135"/>
      <c r="HY13" s="133"/>
      <c r="HZ13" s="134"/>
      <c r="IA13" s="135"/>
      <c r="IB13" s="134"/>
      <c r="IC13" s="134"/>
      <c r="ID13" s="135"/>
      <c r="IE13" s="133"/>
      <c r="IF13" s="134"/>
      <c r="IG13" s="135"/>
      <c r="IH13" s="134"/>
      <c r="II13" s="134"/>
      <c r="IJ13" s="135"/>
      <c r="IK13" s="133"/>
      <c r="IL13" s="134"/>
      <c r="IM13" s="152"/>
      <c r="IN13" s="37"/>
      <c r="IO13" s="37"/>
      <c r="IP13" s="36"/>
      <c r="IQ13" s="36"/>
      <c r="IR13" s="36"/>
      <c r="IS13" s="36"/>
      <c r="IT13" s="36"/>
      <c r="IU13" s="36"/>
    </row>
    <row r="14" spans="1:255" ht="5.25" customHeight="1">
      <c r="A14" s="36"/>
      <c r="B14" s="36"/>
      <c r="C14" s="143"/>
      <c r="D14" s="131"/>
      <c r="E14" s="131"/>
      <c r="F14" s="131"/>
      <c r="G14" s="131"/>
      <c r="H14" s="131"/>
      <c r="I14" s="131"/>
      <c r="J14" s="131"/>
      <c r="K14" s="144"/>
      <c r="L14" s="147" t="str">
        <f>IF(PA!R35=0,"",PA!R35)</f>
        <v/>
      </c>
      <c r="M14" s="137"/>
      <c r="N14" s="138"/>
      <c r="O14" s="136" t="str">
        <f>IF(PA!R36=0,"",PA!R36)</f>
        <v/>
      </c>
      <c r="P14" s="137"/>
      <c r="Q14" s="138"/>
      <c r="R14" s="136" t="str">
        <f>IF(PA!R37=0,"",PA!R37)</f>
        <v/>
      </c>
      <c r="S14" s="137"/>
      <c r="T14" s="138"/>
      <c r="U14" s="136" t="str">
        <f>IF(PA!R38=0,"",PA!R38)</f>
        <v/>
      </c>
      <c r="V14" s="137"/>
      <c r="W14" s="138"/>
      <c r="X14" s="136" t="str">
        <f>IF(PA!R39=0,"",PA!R39)</f>
        <v/>
      </c>
      <c r="Y14" s="137"/>
      <c r="Z14" s="138"/>
      <c r="AA14" s="136" t="str">
        <f>IF(PA!R40=0,"",PA!R40)</f>
        <v/>
      </c>
      <c r="AB14" s="137"/>
      <c r="AC14" s="138"/>
      <c r="AD14" s="136" t="str">
        <f>IF(PA!R41=0,"",PA!R41)</f>
        <v/>
      </c>
      <c r="AE14" s="137"/>
      <c r="AF14" s="138"/>
      <c r="AG14" s="136" t="str">
        <f>IF(PA!R42=0,"",PA!R42)</f>
        <v/>
      </c>
      <c r="AH14" s="137"/>
      <c r="AI14" s="138"/>
      <c r="AJ14" s="136" t="str">
        <f>IF(PA!R43=0,"",PA!R43)</f>
        <v/>
      </c>
      <c r="AK14" s="137"/>
      <c r="AL14" s="138"/>
      <c r="AM14" s="136" t="str">
        <f>IF(PA!R44=0,"",PA!R44)</f>
        <v/>
      </c>
      <c r="AN14" s="137"/>
      <c r="AO14" s="138"/>
      <c r="AP14" s="136" t="str">
        <f>IF(PA!R45=0,"",PA!R45)</f>
        <v/>
      </c>
      <c r="AQ14" s="137"/>
      <c r="AR14" s="138"/>
      <c r="AS14" s="136" t="str">
        <f>IF(PA!R46=0,"",PA!R46)</f>
        <v/>
      </c>
      <c r="AT14" s="137"/>
      <c r="AU14" s="138"/>
      <c r="AV14" s="136" t="str">
        <f>IF(PA!R47=0,"",PA!R47)</f>
        <v/>
      </c>
      <c r="AW14" s="137"/>
      <c r="AX14" s="138"/>
      <c r="AY14" s="136" t="str">
        <f>IF(PA!R48=0,"",PA!R48)</f>
        <v/>
      </c>
      <c r="AZ14" s="137"/>
      <c r="BA14" s="138"/>
      <c r="BB14" s="136" t="str">
        <f>IF(PA!R49=0,"",PA!R49)</f>
        <v/>
      </c>
      <c r="BC14" s="137"/>
      <c r="BD14" s="138"/>
      <c r="BE14" s="136" t="str">
        <f>IF(PA!R50=0,"",PA!R50)</f>
        <v/>
      </c>
      <c r="BF14" s="137"/>
      <c r="BG14" s="138"/>
      <c r="BH14" s="136" t="str">
        <f>IF(PA!R51=0,"",PA!R51)</f>
        <v/>
      </c>
      <c r="BI14" s="137"/>
      <c r="BJ14" s="138"/>
      <c r="BK14" s="136" t="str">
        <f>IF(PA!R52=0,"",PA!R52)</f>
        <v/>
      </c>
      <c r="BL14" s="137"/>
      <c r="BM14" s="138"/>
      <c r="BN14" s="136" t="str">
        <f>IF(PA!R53=0,"",PA!R53)</f>
        <v/>
      </c>
      <c r="BO14" s="137"/>
      <c r="BP14" s="138"/>
      <c r="BQ14" s="136" t="str">
        <f>IF(PA!R54=0,"",PA!R54)</f>
        <v/>
      </c>
      <c r="BR14" s="137"/>
      <c r="BS14" s="138"/>
      <c r="BT14" s="136" t="str">
        <f>IF(PA!R55=0,"",PA!R55)</f>
        <v/>
      </c>
      <c r="BU14" s="137"/>
      <c r="BV14" s="138"/>
      <c r="BW14" s="136" t="str">
        <f>IF(PA!R56=0,"",PA!R56)</f>
        <v/>
      </c>
      <c r="BX14" s="137"/>
      <c r="BY14" s="14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143"/>
      <c r="CK14" s="131"/>
      <c r="CL14" s="131"/>
      <c r="CM14" s="131"/>
      <c r="CN14" s="131"/>
      <c r="CO14" s="131"/>
      <c r="CP14" s="131"/>
      <c r="CQ14" s="131"/>
      <c r="CR14" s="144"/>
      <c r="CS14" s="147" t="e">
        <f>IF([1]PO!R35=0,"",[1]PO!R35)</f>
        <v>#REF!</v>
      </c>
      <c r="CT14" s="137"/>
      <c r="CU14" s="138"/>
      <c r="CV14" s="136" t="e">
        <f>IF([1]PO!R36=0,"",[1]PO!R36)</f>
        <v>#REF!</v>
      </c>
      <c r="CW14" s="137"/>
      <c r="CX14" s="138"/>
      <c r="CY14" s="136" t="e">
        <f>IF([1]PO!R37=0,"",[1]PO!R37)</f>
        <v>#REF!</v>
      </c>
      <c r="CZ14" s="137"/>
      <c r="DA14" s="138"/>
      <c r="DB14" s="136" t="e">
        <f>IF([1]PO!R38=0,"",[1]PO!R38)</f>
        <v>#REF!</v>
      </c>
      <c r="DC14" s="137"/>
      <c r="DD14" s="138"/>
      <c r="DE14" s="136" t="e">
        <f>IF([1]PO!R39=0,"",[1]PO!R39)</f>
        <v>#REF!</v>
      </c>
      <c r="DF14" s="137"/>
      <c r="DG14" s="138"/>
      <c r="DH14" s="136" t="e">
        <f>IF([1]PO!R40=0,"",[1]PO!R40)</f>
        <v>#REF!</v>
      </c>
      <c r="DI14" s="137"/>
      <c r="DJ14" s="138"/>
      <c r="DK14" s="136" t="e">
        <f>IF([1]PO!R41=0,"",[1]PO!R41)</f>
        <v>#REF!</v>
      </c>
      <c r="DL14" s="137"/>
      <c r="DM14" s="138"/>
      <c r="DN14" s="136" t="e">
        <f>IF([1]PO!R42=0,"",[1]PO!R42)</f>
        <v>#REF!</v>
      </c>
      <c r="DO14" s="137"/>
      <c r="DP14" s="138"/>
      <c r="DQ14" s="136" t="e">
        <f>IF([1]PO!R43=0,"",[1]PO!R43)</f>
        <v>#REF!</v>
      </c>
      <c r="DR14" s="137"/>
      <c r="DS14" s="138"/>
      <c r="DT14" s="136" t="e">
        <f>IF([1]PO!R44=0,"",[1]PO!R44)</f>
        <v>#REF!</v>
      </c>
      <c r="DU14" s="137"/>
      <c r="DV14" s="138"/>
      <c r="DW14" s="136" t="e">
        <f>IF([1]PO!R45=0,"",[1]PO!R45)</f>
        <v>#REF!</v>
      </c>
      <c r="DX14" s="137"/>
      <c r="DY14" s="138"/>
      <c r="DZ14" s="136" t="e">
        <f>IF([1]PO!R46=0,"",[1]PO!R46)</f>
        <v>#REF!</v>
      </c>
      <c r="EA14" s="137"/>
      <c r="EB14" s="138"/>
      <c r="EC14" s="136" t="e">
        <f>IF([1]PO!R47=0,"",[1]PO!R47)</f>
        <v>#REF!</v>
      </c>
      <c r="ED14" s="137"/>
      <c r="EE14" s="138"/>
      <c r="EF14" s="136" t="e">
        <f>IF([1]PO!R48=0,"",[1]PO!R48)</f>
        <v>#REF!</v>
      </c>
      <c r="EG14" s="137"/>
      <c r="EH14" s="138"/>
      <c r="EI14" s="136" t="e">
        <f>IF([1]PO!R49=0,"",[1]PO!R49)</f>
        <v>#REF!</v>
      </c>
      <c r="EJ14" s="137"/>
      <c r="EK14" s="138"/>
      <c r="EL14" s="136" t="e">
        <f>IF([1]PO!R50=0,"",[1]PO!R50)</f>
        <v>#REF!</v>
      </c>
      <c r="EM14" s="137"/>
      <c r="EN14" s="138"/>
      <c r="EO14" s="136" t="e">
        <f>IF([1]PO!R51=0,"",[1]PO!R51)</f>
        <v>#REF!</v>
      </c>
      <c r="EP14" s="137"/>
      <c r="EQ14" s="138"/>
      <c r="ER14" s="136" t="e">
        <f>IF([1]PO!R52=0,"",[1]PO!R52)</f>
        <v>#REF!</v>
      </c>
      <c r="ES14" s="137"/>
      <c r="ET14" s="138"/>
      <c r="EU14" s="136" t="e">
        <f>IF([1]PO!R53=0,"",[1]PO!R53)</f>
        <v>#REF!</v>
      </c>
      <c r="EV14" s="137"/>
      <c r="EW14" s="138"/>
      <c r="EX14" s="136" t="e">
        <f>IF([1]PO!R54=0,"",[1]PO!R54)</f>
        <v>#REF!</v>
      </c>
      <c r="EY14" s="137"/>
      <c r="EZ14" s="138"/>
      <c r="FA14" s="136" t="e">
        <f>IF([1]PO!R55=0,"",[1]PO!R55)</f>
        <v>#REF!</v>
      </c>
      <c r="FB14" s="137"/>
      <c r="FC14" s="138"/>
      <c r="FD14" s="136" t="e">
        <f>IF([1]PO!R56=0,"",[1]PO!R56)</f>
        <v>#REF!</v>
      </c>
      <c r="FE14" s="137"/>
      <c r="FF14" s="14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143"/>
      <c r="FR14" s="131"/>
      <c r="FS14" s="131"/>
      <c r="FT14" s="131"/>
      <c r="FU14" s="131"/>
      <c r="FV14" s="131"/>
      <c r="FW14" s="131"/>
      <c r="FX14" s="131"/>
      <c r="FY14" s="144"/>
      <c r="FZ14" s="147" t="e">
        <f>IF('[2]29'!R35=0,"",'[2]29'!R35)</f>
        <v>#REF!</v>
      </c>
      <c r="GA14" s="137"/>
      <c r="GB14" s="138"/>
      <c r="GC14" s="136" t="e">
        <f>IF('[2]29'!R36=0,"",'[2]29'!R36)</f>
        <v>#REF!</v>
      </c>
      <c r="GD14" s="137"/>
      <c r="GE14" s="138"/>
      <c r="GF14" s="136" t="e">
        <f>IF('[2]29'!R37=0,"",'[2]29'!R37)</f>
        <v>#REF!</v>
      </c>
      <c r="GG14" s="137"/>
      <c r="GH14" s="138"/>
      <c r="GI14" s="136" t="e">
        <f>IF('[2]29'!R38=0,"",'[2]29'!R38)</f>
        <v>#REF!</v>
      </c>
      <c r="GJ14" s="137"/>
      <c r="GK14" s="138"/>
      <c r="GL14" s="136" t="e">
        <f>IF('[2]29'!R39=0,"",'[2]29'!R39)</f>
        <v>#REF!</v>
      </c>
      <c r="GM14" s="137"/>
      <c r="GN14" s="138"/>
      <c r="GO14" s="136" t="e">
        <f>IF('[2]29'!R40=0,"",'[2]29'!R40)</f>
        <v>#REF!</v>
      </c>
      <c r="GP14" s="137"/>
      <c r="GQ14" s="138"/>
      <c r="GR14" s="136" t="e">
        <f>IF('[2]29'!R41=0,"",'[2]29'!R41)</f>
        <v>#REF!</v>
      </c>
      <c r="GS14" s="137"/>
      <c r="GT14" s="138"/>
      <c r="GU14" s="136" t="e">
        <f>IF('[2]29'!R42=0,"",'[2]29'!R42)</f>
        <v>#REF!</v>
      </c>
      <c r="GV14" s="137"/>
      <c r="GW14" s="138"/>
      <c r="GX14" s="136" t="e">
        <f>IF('[2]29'!R43=0,"",'[2]29'!R43)</f>
        <v>#REF!</v>
      </c>
      <c r="GY14" s="137"/>
      <c r="GZ14" s="138"/>
      <c r="HA14" s="136" t="e">
        <f>IF('[2]29'!R44=0,"",'[2]29'!R44)</f>
        <v>#REF!</v>
      </c>
      <c r="HB14" s="137"/>
      <c r="HC14" s="138"/>
      <c r="HD14" s="136" t="e">
        <f>IF('[2]29'!R45=0,"",'[2]29'!R45)</f>
        <v>#REF!</v>
      </c>
      <c r="HE14" s="137"/>
      <c r="HF14" s="138"/>
      <c r="HG14" s="136" t="e">
        <f>IF('[2]29'!R46=0,"",'[2]29'!R46)</f>
        <v>#REF!</v>
      </c>
      <c r="HH14" s="137"/>
      <c r="HI14" s="138"/>
      <c r="HJ14" s="136" t="e">
        <f>IF('[2]29'!R47=0,"",'[2]29'!R47)</f>
        <v>#REF!</v>
      </c>
      <c r="HK14" s="137"/>
      <c r="HL14" s="138"/>
      <c r="HM14" s="136" t="e">
        <f>IF('[2]29'!R48=0,"",'[2]29'!R48)</f>
        <v>#REF!</v>
      </c>
      <c r="HN14" s="137"/>
      <c r="HO14" s="138"/>
      <c r="HP14" s="136" t="e">
        <f>IF('[2]29'!R49=0,"",'[2]29'!R49)</f>
        <v>#REF!</v>
      </c>
      <c r="HQ14" s="137"/>
      <c r="HR14" s="138"/>
      <c r="HS14" s="136" t="e">
        <f>IF('[2]29'!R50=0,"",'[2]29'!R50)</f>
        <v>#REF!</v>
      </c>
      <c r="HT14" s="137"/>
      <c r="HU14" s="138"/>
      <c r="HV14" s="136" t="e">
        <f>IF('[2]29'!R51=0,"",'[2]29'!R51)</f>
        <v>#REF!</v>
      </c>
      <c r="HW14" s="137"/>
      <c r="HX14" s="138"/>
      <c r="HY14" s="136" t="e">
        <f>IF('[2]29'!R52=0,"",'[2]29'!R52)</f>
        <v>#REF!</v>
      </c>
      <c r="HZ14" s="137"/>
      <c r="IA14" s="138"/>
      <c r="IB14" s="136" t="e">
        <f>IF('[2]29'!R53=0,"",'[2]29'!R53)</f>
        <v>#REF!</v>
      </c>
      <c r="IC14" s="137"/>
      <c r="ID14" s="138"/>
      <c r="IE14" s="136" t="e">
        <f>IF('[2]29'!R54=0,"",'[2]29'!R54)</f>
        <v>#REF!</v>
      </c>
      <c r="IF14" s="137"/>
      <c r="IG14" s="138"/>
      <c r="IH14" s="136" t="e">
        <f>IF('[2]29'!R55=0,"",'[2]29'!R55)</f>
        <v>#REF!</v>
      </c>
      <c r="II14" s="137"/>
      <c r="IJ14" s="138"/>
      <c r="IK14" s="136" t="e">
        <f>IF('[2]29'!R56=0,"",'[2]29'!R56)</f>
        <v>#REF!</v>
      </c>
      <c r="IL14" s="137"/>
      <c r="IM14" s="149"/>
      <c r="IN14" s="37"/>
      <c r="IO14" s="37"/>
      <c r="IP14" s="36"/>
      <c r="IQ14" s="36"/>
      <c r="IR14" s="36"/>
      <c r="IS14" s="36"/>
      <c r="IT14" s="36"/>
      <c r="IU14" s="36"/>
    </row>
    <row r="15" spans="1:255" ht="5.25" customHeight="1">
      <c r="A15" s="36"/>
      <c r="B15" s="36"/>
      <c r="C15" s="143"/>
      <c r="D15" s="131"/>
      <c r="E15" s="131"/>
      <c r="F15" s="131"/>
      <c r="G15" s="131"/>
      <c r="H15" s="131"/>
      <c r="I15" s="131"/>
      <c r="J15" s="131"/>
      <c r="K15" s="144"/>
      <c r="L15" s="131"/>
      <c r="M15" s="131"/>
      <c r="N15" s="132"/>
      <c r="O15" s="130"/>
      <c r="P15" s="131"/>
      <c r="Q15" s="132"/>
      <c r="R15" s="130"/>
      <c r="S15" s="131"/>
      <c r="T15" s="132"/>
      <c r="U15" s="130"/>
      <c r="V15" s="131"/>
      <c r="W15" s="132"/>
      <c r="X15" s="130"/>
      <c r="Y15" s="131"/>
      <c r="Z15" s="132"/>
      <c r="AA15" s="130"/>
      <c r="AB15" s="131"/>
      <c r="AC15" s="132"/>
      <c r="AD15" s="130"/>
      <c r="AE15" s="131"/>
      <c r="AF15" s="132"/>
      <c r="AG15" s="130"/>
      <c r="AH15" s="131"/>
      <c r="AI15" s="132"/>
      <c r="AJ15" s="130"/>
      <c r="AK15" s="131"/>
      <c r="AL15" s="132"/>
      <c r="AM15" s="130"/>
      <c r="AN15" s="131"/>
      <c r="AO15" s="132"/>
      <c r="AP15" s="130"/>
      <c r="AQ15" s="131"/>
      <c r="AR15" s="132"/>
      <c r="AS15" s="130"/>
      <c r="AT15" s="131"/>
      <c r="AU15" s="132"/>
      <c r="AV15" s="130"/>
      <c r="AW15" s="131"/>
      <c r="AX15" s="132"/>
      <c r="AY15" s="130"/>
      <c r="AZ15" s="131"/>
      <c r="BA15" s="132"/>
      <c r="BB15" s="130"/>
      <c r="BC15" s="131"/>
      <c r="BD15" s="132"/>
      <c r="BE15" s="130"/>
      <c r="BF15" s="131"/>
      <c r="BG15" s="132"/>
      <c r="BH15" s="130"/>
      <c r="BI15" s="131"/>
      <c r="BJ15" s="132"/>
      <c r="BK15" s="130"/>
      <c r="BL15" s="131"/>
      <c r="BM15" s="132"/>
      <c r="BN15" s="130"/>
      <c r="BO15" s="131"/>
      <c r="BP15" s="132"/>
      <c r="BQ15" s="130"/>
      <c r="BR15" s="131"/>
      <c r="BS15" s="132"/>
      <c r="BT15" s="130"/>
      <c r="BU15" s="131"/>
      <c r="BV15" s="132"/>
      <c r="BW15" s="130"/>
      <c r="BX15" s="131"/>
      <c r="BY15" s="144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143"/>
      <c r="CK15" s="131"/>
      <c r="CL15" s="131"/>
      <c r="CM15" s="131"/>
      <c r="CN15" s="131"/>
      <c r="CO15" s="131"/>
      <c r="CP15" s="131"/>
      <c r="CQ15" s="131"/>
      <c r="CR15" s="144"/>
      <c r="CS15" s="131"/>
      <c r="CT15" s="131"/>
      <c r="CU15" s="132"/>
      <c r="CV15" s="130"/>
      <c r="CW15" s="131"/>
      <c r="CX15" s="132"/>
      <c r="CY15" s="130"/>
      <c r="CZ15" s="131"/>
      <c r="DA15" s="132"/>
      <c r="DB15" s="130"/>
      <c r="DC15" s="131"/>
      <c r="DD15" s="132"/>
      <c r="DE15" s="130"/>
      <c r="DF15" s="131"/>
      <c r="DG15" s="132"/>
      <c r="DH15" s="130"/>
      <c r="DI15" s="131"/>
      <c r="DJ15" s="132"/>
      <c r="DK15" s="130"/>
      <c r="DL15" s="131"/>
      <c r="DM15" s="132"/>
      <c r="DN15" s="130"/>
      <c r="DO15" s="131"/>
      <c r="DP15" s="132"/>
      <c r="DQ15" s="130"/>
      <c r="DR15" s="131"/>
      <c r="DS15" s="132"/>
      <c r="DT15" s="130"/>
      <c r="DU15" s="131"/>
      <c r="DV15" s="132"/>
      <c r="DW15" s="130"/>
      <c r="DX15" s="131"/>
      <c r="DY15" s="132"/>
      <c r="DZ15" s="130"/>
      <c r="EA15" s="131"/>
      <c r="EB15" s="132"/>
      <c r="EC15" s="130"/>
      <c r="ED15" s="131"/>
      <c r="EE15" s="132"/>
      <c r="EF15" s="130"/>
      <c r="EG15" s="131"/>
      <c r="EH15" s="132"/>
      <c r="EI15" s="130"/>
      <c r="EJ15" s="131"/>
      <c r="EK15" s="132"/>
      <c r="EL15" s="130"/>
      <c r="EM15" s="131"/>
      <c r="EN15" s="132"/>
      <c r="EO15" s="130"/>
      <c r="EP15" s="131"/>
      <c r="EQ15" s="132"/>
      <c r="ER15" s="130"/>
      <c r="ES15" s="131"/>
      <c r="ET15" s="132"/>
      <c r="EU15" s="130"/>
      <c r="EV15" s="131"/>
      <c r="EW15" s="132"/>
      <c r="EX15" s="130"/>
      <c r="EY15" s="131"/>
      <c r="EZ15" s="132"/>
      <c r="FA15" s="130"/>
      <c r="FB15" s="131"/>
      <c r="FC15" s="132"/>
      <c r="FD15" s="130"/>
      <c r="FE15" s="131"/>
      <c r="FF15" s="144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143"/>
      <c r="FR15" s="131"/>
      <c r="FS15" s="131"/>
      <c r="FT15" s="131"/>
      <c r="FU15" s="131"/>
      <c r="FV15" s="131"/>
      <c r="FW15" s="131"/>
      <c r="FX15" s="131"/>
      <c r="FY15" s="144"/>
      <c r="FZ15" s="131"/>
      <c r="GA15" s="131"/>
      <c r="GB15" s="132"/>
      <c r="GC15" s="130"/>
      <c r="GD15" s="131"/>
      <c r="GE15" s="132"/>
      <c r="GF15" s="130"/>
      <c r="GG15" s="131"/>
      <c r="GH15" s="132"/>
      <c r="GI15" s="130"/>
      <c r="GJ15" s="131"/>
      <c r="GK15" s="132"/>
      <c r="GL15" s="130"/>
      <c r="GM15" s="131"/>
      <c r="GN15" s="132"/>
      <c r="GO15" s="130"/>
      <c r="GP15" s="131"/>
      <c r="GQ15" s="132"/>
      <c r="GR15" s="130"/>
      <c r="GS15" s="131"/>
      <c r="GT15" s="132"/>
      <c r="GU15" s="130"/>
      <c r="GV15" s="131"/>
      <c r="GW15" s="132"/>
      <c r="GX15" s="130"/>
      <c r="GY15" s="131"/>
      <c r="GZ15" s="132"/>
      <c r="HA15" s="130"/>
      <c r="HB15" s="131"/>
      <c r="HC15" s="132"/>
      <c r="HD15" s="130"/>
      <c r="HE15" s="131"/>
      <c r="HF15" s="132"/>
      <c r="HG15" s="130"/>
      <c r="HH15" s="131"/>
      <c r="HI15" s="132"/>
      <c r="HJ15" s="130"/>
      <c r="HK15" s="131"/>
      <c r="HL15" s="132"/>
      <c r="HM15" s="130"/>
      <c r="HN15" s="131"/>
      <c r="HO15" s="132"/>
      <c r="HP15" s="130"/>
      <c r="HQ15" s="131"/>
      <c r="HR15" s="132"/>
      <c r="HS15" s="130"/>
      <c r="HT15" s="131"/>
      <c r="HU15" s="132"/>
      <c r="HV15" s="130"/>
      <c r="HW15" s="131"/>
      <c r="HX15" s="132"/>
      <c r="HY15" s="130"/>
      <c r="HZ15" s="131"/>
      <c r="IA15" s="132"/>
      <c r="IB15" s="130"/>
      <c r="IC15" s="131"/>
      <c r="ID15" s="132"/>
      <c r="IE15" s="130"/>
      <c r="IF15" s="131"/>
      <c r="IG15" s="132"/>
      <c r="IH15" s="130"/>
      <c r="II15" s="131"/>
      <c r="IJ15" s="132"/>
      <c r="IK15" s="130"/>
      <c r="IL15" s="131"/>
      <c r="IM15" s="144"/>
      <c r="IN15" s="37"/>
      <c r="IO15" s="37"/>
      <c r="IP15" s="36"/>
      <c r="IQ15" s="36"/>
      <c r="IR15" s="36"/>
      <c r="IS15" s="36"/>
      <c r="IT15" s="36"/>
      <c r="IU15" s="36"/>
    </row>
    <row r="16" spans="1:255" ht="5.25" customHeight="1">
      <c r="A16" s="36"/>
      <c r="B16" s="36"/>
      <c r="C16" s="145"/>
      <c r="D16" s="127"/>
      <c r="E16" s="127"/>
      <c r="F16" s="127"/>
      <c r="G16" s="127"/>
      <c r="H16" s="127"/>
      <c r="I16" s="127"/>
      <c r="J16" s="127"/>
      <c r="K16" s="146"/>
      <c r="L16" s="127"/>
      <c r="M16" s="127"/>
      <c r="N16" s="140"/>
      <c r="O16" s="139"/>
      <c r="P16" s="127"/>
      <c r="Q16" s="140"/>
      <c r="R16" s="139"/>
      <c r="S16" s="127"/>
      <c r="T16" s="140"/>
      <c r="U16" s="139"/>
      <c r="V16" s="127"/>
      <c r="W16" s="140"/>
      <c r="X16" s="139"/>
      <c r="Y16" s="127"/>
      <c r="Z16" s="140"/>
      <c r="AA16" s="139"/>
      <c r="AB16" s="127"/>
      <c r="AC16" s="140"/>
      <c r="AD16" s="139"/>
      <c r="AE16" s="127"/>
      <c r="AF16" s="140"/>
      <c r="AG16" s="139"/>
      <c r="AH16" s="127"/>
      <c r="AI16" s="140"/>
      <c r="AJ16" s="139"/>
      <c r="AK16" s="127"/>
      <c r="AL16" s="140"/>
      <c r="AM16" s="139"/>
      <c r="AN16" s="127"/>
      <c r="AO16" s="140"/>
      <c r="AP16" s="139"/>
      <c r="AQ16" s="127"/>
      <c r="AR16" s="140"/>
      <c r="AS16" s="139"/>
      <c r="AT16" s="127"/>
      <c r="AU16" s="140"/>
      <c r="AV16" s="139"/>
      <c r="AW16" s="127"/>
      <c r="AX16" s="140"/>
      <c r="AY16" s="139"/>
      <c r="AZ16" s="127"/>
      <c r="BA16" s="140"/>
      <c r="BB16" s="139"/>
      <c r="BC16" s="127"/>
      <c r="BD16" s="140"/>
      <c r="BE16" s="139"/>
      <c r="BF16" s="127"/>
      <c r="BG16" s="140"/>
      <c r="BH16" s="139"/>
      <c r="BI16" s="127"/>
      <c r="BJ16" s="140"/>
      <c r="BK16" s="139"/>
      <c r="BL16" s="127"/>
      <c r="BM16" s="140"/>
      <c r="BN16" s="139"/>
      <c r="BO16" s="127"/>
      <c r="BP16" s="140"/>
      <c r="BQ16" s="139"/>
      <c r="BR16" s="127"/>
      <c r="BS16" s="140"/>
      <c r="BT16" s="139"/>
      <c r="BU16" s="127"/>
      <c r="BV16" s="140"/>
      <c r="BW16" s="139"/>
      <c r="BX16" s="127"/>
      <c r="BY16" s="146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145"/>
      <c r="CK16" s="127"/>
      <c r="CL16" s="127"/>
      <c r="CM16" s="127"/>
      <c r="CN16" s="127"/>
      <c r="CO16" s="127"/>
      <c r="CP16" s="127"/>
      <c r="CQ16" s="127"/>
      <c r="CR16" s="146"/>
      <c r="CS16" s="127"/>
      <c r="CT16" s="127"/>
      <c r="CU16" s="140"/>
      <c r="CV16" s="139"/>
      <c r="CW16" s="127"/>
      <c r="CX16" s="140"/>
      <c r="CY16" s="139"/>
      <c r="CZ16" s="127"/>
      <c r="DA16" s="140"/>
      <c r="DB16" s="139"/>
      <c r="DC16" s="127"/>
      <c r="DD16" s="140"/>
      <c r="DE16" s="139"/>
      <c r="DF16" s="127"/>
      <c r="DG16" s="140"/>
      <c r="DH16" s="139"/>
      <c r="DI16" s="127"/>
      <c r="DJ16" s="140"/>
      <c r="DK16" s="139"/>
      <c r="DL16" s="127"/>
      <c r="DM16" s="140"/>
      <c r="DN16" s="139"/>
      <c r="DO16" s="127"/>
      <c r="DP16" s="140"/>
      <c r="DQ16" s="139"/>
      <c r="DR16" s="127"/>
      <c r="DS16" s="140"/>
      <c r="DT16" s="139"/>
      <c r="DU16" s="127"/>
      <c r="DV16" s="140"/>
      <c r="DW16" s="139"/>
      <c r="DX16" s="127"/>
      <c r="DY16" s="140"/>
      <c r="DZ16" s="139"/>
      <c r="EA16" s="127"/>
      <c r="EB16" s="140"/>
      <c r="EC16" s="139"/>
      <c r="ED16" s="127"/>
      <c r="EE16" s="140"/>
      <c r="EF16" s="139"/>
      <c r="EG16" s="127"/>
      <c r="EH16" s="140"/>
      <c r="EI16" s="139"/>
      <c r="EJ16" s="127"/>
      <c r="EK16" s="140"/>
      <c r="EL16" s="139"/>
      <c r="EM16" s="127"/>
      <c r="EN16" s="140"/>
      <c r="EO16" s="139"/>
      <c r="EP16" s="127"/>
      <c r="EQ16" s="140"/>
      <c r="ER16" s="139"/>
      <c r="ES16" s="127"/>
      <c r="ET16" s="140"/>
      <c r="EU16" s="139"/>
      <c r="EV16" s="127"/>
      <c r="EW16" s="140"/>
      <c r="EX16" s="139"/>
      <c r="EY16" s="127"/>
      <c r="EZ16" s="140"/>
      <c r="FA16" s="139"/>
      <c r="FB16" s="127"/>
      <c r="FC16" s="140"/>
      <c r="FD16" s="139"/>
      <c r="FE16" s="127"/>
      <c r="FF16" s="146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145"/>
      <c r="FR16" s="127"/>
      <c r="FS16" s="127"/>
      <c r="FT16" s="127"/>
      <c r="FU16" s="127"/>
      <c r="FV16" s="127"/>
      <c r="FW16" s="127"/>
      <c r="FX16" s="127"/>
      <c r="FY16" s="146"/>
      <c r="FZ16" s="127"/>
      <c r="GA16" s="127"/>
      <c r="GB16" s="140"/>
      <c r="GC16" s="139"/>
      <c r="GD16" s="127"/>
      <c r="GE16" s="140"/>
      <c r="GF16" s="139"/>
      <c r="GG16" s="127"/>
      <c r="GH16" s="140"/>
      <c r="GI16" s="139"/>
      <c r="GJ16" s="127"/>
      <c r="GK16" s="140"/>
      <c r="GL16" s="139"/>
      <c r="GM16" s="127"/>
      <c r="GN16" s="140"/>
      <c r="GO16" s="139"/>
      <c r="GP16" s="127"/>
      <c r="GQ16" s="140"/>
      <c r="GR16" s="139"/>
      <c r="GS16" s="127"/>
      <c r="GT16" s="140"/>
      <c r="GU16" s="139"/>
      <c r="GV16" s="127"/>
      <c r="GW16" s="140"/>
      <c r="GX16" s="139"/>
      <c r="GY16" s="127"/>
      <c r="GZ16" s="140"/>
      <c r="HA16" s="139"/>
      <c r="HB16" s="127"/>
      <c r="HC16" s="140"/>
      <c r="HD16" s="139"/>
      <c r="HE16" s="127"/>
      <c r="HF16" s="140"/>
      <c r="HG16" s="139"/>
      <c r="HH16" s="127"/>
      <c r="HI16" s="140"/>
      <c r="HJ16" s="139"/>
      <c r="HK16" s="127"/>
      <c r="HL16" s="140"/>
      <c r="HM16" s="139"/>
      <c r="HN16" s="127"/>
      <c r="HO16" s="140"/>
      <c r="HP16" s="139"/>
      <c r="HQ16" s="127"/>
      <c r="HR16" s="140"/>
      <c r="HS16" s="139"/>
      <c r="HT16" s="127"/>
      <c r="HU16" s="140"/>
      <c r="HV16" s="139"/>
      <c r="HW16" s="127"/>
      <c r="HX16" s="140"/>
      <c r="HY16" s="139"/>
      <c r="HZ16" s="127"/>
      <c r="IA16" s="140"/>
      <c r="IB16" s="139"/>
      <c r="IC16" s="127"/>
      <c r="ID16" s="140"/>
      <c r="IE16" s="139"/>
      <c r="IF16" s="127"/>
      <c r="IG16" s="140"/>
      <c r="IH16" s="139"/>
      <c r="II16" s="127"/>
      <c r="IJ16" s="140"/>
      <c r="IK16" s="139"/>
      <c r="IL16" s="127"/>
      <c r="IM16" s="146"/>
      <c r="IN16" s="37"/>
      <c r="IO16" s="37"/>
      <c r="IP16" s="36"/>
      <c r="IQ16" s="36"/>
      <c r="IR16" s="36"/>
      <c r="IS16" s="36"/>
      <c r="IT16" s="36"/>
      <c r="IU16" s="36"/>
    </row>
    <row r="17" spans="1:255" ht="5.25" customHeight="1">
      <c r="A17" s="36"/>
      <c r="B17" s="36"/>
      <c r="C17" s="40"/>
      <c r="D17" s="40"/>
      <c r="E17" s="40"/>
      <c r="F17" s="40"/>
      <c r="G17" s="40"/>
      <c r="H17" s="40"/>
      <c r="I17" s="40"/>
      <c r="J17" s="40"/>
      <c r="K17" s="40"/>
      <c r="L17" s="124">
        <f>PA!V35</f>
        <v>0</v>
      </c>
      <c r="M17" s="125"/>
      <c r="N17" s="125"/>
      <c r="O17" s="124">
        <f>PA!V36</f>
        <v>0</v>
      </c>
      <c r="P17" s="125"/>
      <c r="Q17" s="125"/>
      <c r="R17" s="124">
        <f>PA!V37</f>
        <v>0</v>
      </c>
      <c r="S17" s="125"/>
      <c r="T17" s="125"/>
      <c r="U17" s="124">
        <f>PA!V38</f>
        <v>0</v>
      </c>
      <c r="V17" s="125"/>
      <c r="W17" s="125"/>
      <c r="X17" s="124">
        <f>PA!V39</f>
        <v>0</v>
      </c>
      <c r="Y17" s="125"/>
      <c r="Z17" s="125"/>
      <c r="AA17" s="124">
        <f>PA!V40</f>
        <v>0</v>
      </c>
      <c r="AB17" s="125"/>
      <c r="AC17" s="125"/>
      <c r="AD17" s="124">
        <f>PA!V41</f>
        <v>0</v>
      </c>
      <c r="AE17" s="125"/>
      <c r="AF17" s="125"/>
      <c r="AG17" s="124">
        <f>PA!V42</f>
        <v>0</v>
      </c>
      <c r="AH17" s="125"/>
      <c r="AI17" s="125"/>
      <c r="AJ17" s="124">
        <f>PA!V43</f>
        <v>0</v>
      </c>
      <c r="AK17" s="125"/>
      <c r="AL17" s="125"/>
      <c r="AM17" s="124">
        <f>PA!V44</f>
        <v>0</v>
      </c>
      <c r="AN17" s="125"/>
      <c r="AO17" s="125"/>
      <c r="AP17" s="124">
        <f>PA!V45</f>
        <v>0</v>
      </c>
      <c r="AQ17" s="125"/>
      <c r="AR17" s="125"/>
      <c r="AS17" s="124">
        <f>PA!V46</f>
        <v>0</v>
      </c>
      <c r="AT17" s="125"/>
      <c r="AU17" s="125"/>
      <c r="AV17" s="124">
        <f>PA!V47</f>
        <v>0</v>
      </c>
      <c r="AW17" s="125"/>
      <c r="AX17" s="125"/>
      <c r="AY17" s="124">
        <f>PA!V48</f>
        <v>0</v>
      </c>
      <c r="AZ17" s="125"/>
      <c r="BA17" s="125"/>
      <c r="BB17" s="124">
        <f>PA!V49</f>
        <v>0</v>
      </c>
      <c r="BC17" s="125"/>
      <c r="BD17" s="125"/>
      <c r="BE17" s="124">
        <f>PA!V50</f>
        <v>0</v>
      </c>
      <c r="BF17" s="125"/>
      <c r="BG17" s="125"/>
      <c r="BH17" s="124">
        <f>PA!V51</f>
        <v>0</v>
      </c>
      <c r="BI17" s="125"/>
      <c r="BJ17" s="125"/>
      <c r="BK17" s="124">
        <f>PA!V52</f>
        <v>0</v>
      </c>
      <c r="BL17" s="125"/>
      <c r="BM17" s="125"/>
      <c r="BN17" s="124">
        <f>PA!V53</f>
        <v>0</v>
      </c>
      <c r="BO17" s="125"/>
      <c r="BP17" s="125"/>
      <c r="BQ17" s="124">
        <f>PA!V54</f>
        <v>0</v>
      </c>
      <c r="BR17" s="125"/>
      <c r="BS17" s="125"/>
      <c r="BT17" s="124">
        <f>PA!V55</f>
        <v>0</v>
      </c>
      <c r="BU17" s="125"/>
      <c r="BV17" s="125"/>
      <c r="BW17" s="124">
        <f>PA!V56</f>
        <v>0</v>
      </c>
      <c r="BX17" s="125"/>
      <c r="BY17" s="125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40"/>
      <c r="CK17" s="40"/>
      <c r="CL17" s="40"/>
      <c r="CM17" s="40"/>
      <c r="CN17" s="40"/>
      <c r="CO17" s="40"/>
      <c r="CP17" s="40"/>
      <c r="CQ17" s="40"/>
      <c r="CR17" s="40"/>
      <c r="CS17" s="124" t="e">
        <f>[1]PO!V35</f>
        <v>#REF!</v>
      </c>
      <c r="CT17" s="125"/>
      <c r="CU17" s="125"/>
      <c r="CV17" s="124" t="e">
        <f>[1]PO!V36</f>
        <v>#REF!</v>
      </c>
      <c r="CW17" s="125"/>
      <c r="CX17" s="125"/>
      <c r="CY17" s="124" t="e">
        <f>[1]PO!V37</f>
        <v>#REF!</v>
      </c>
      <c r="CZ17" s="125"/>
      <c r="DA17" s="125"/>
      <c r="DB17" s="124" t="e">
        <f>[1]PO!V38</f>
        <v>#REF!</v>
      </c>
      <c r="DC17" s="125"/>
      <c r="DD17" s="125"/>
      <c r="DE17" s="124" t="e">
        <f>[1]PO!V39</f>
        <v>#REF!</v>
      </c>
      <c r="DF17" s="125"/>
      <c r="DG17" s="125"/>
      <c r="DH17" s="124" t="e">
        <f>[1]PO!V40</f>
        <v>#REF!</v>
      </c>
      <c r="DI17" s="125"/>
      <c r="DJ17" s="125"/>
      <c r="DK17" s="124" t="e">
        <f>[1]PO!V41</f>
        <v>#REF!</v>
      </c>
      <c r="DL17" s="125"/>
      <c r="DM17" s="125"/>
      <c r="DN17" s="124" t="e">
        <f>[1]PO!V42</f>
        <v>#REF!</v>
      </c>
      <c r="DO17" s="125"/>
      <c r="DP17" s="125"/>
      <c r="DQ17" s="124" t="e">
        <f>[1]PO!V43</f>
        <v>#REF!</v>
      </c>
      <c r="DR17" s="125"/>
      <c r="DS17" s="125"/>
      <c r="DT17" s="124" t="e">
        <f>[1]PO!V44</f>
        <v>#REF!</v>
      </c>
      <c r="DU17" s="125"/>
      <c r="DV17" s="125"/>
      <c r="DW17" s="124" t="e">
        <f>[1]PO!V45</f>
        <v>#REF!</v>
      </c>
      <c r="DX17" s="125"/>
      <c r="DY17" s="125"/>
      <c r="DZ17" s="124" t="e">
        <f>[1]PO!V46</f>
        <v>#REF!</v>
      </c>
      <c r="EA17" s="125"/>
      <c r="EB17" s="125"/>
      <c r="EC17" s="124" t="e">
        <f>[1]PO!V47</f>
        <v>#REF!</v>
      </c>
      <c r="ED17" s="125"/>
      <c r="EE17" s="125"/>
      <c r="EF17" s="124" t="e">
        <f>[1]PO!V48</f>
        <v>#REF!</v>
      </c>
      <c r="EG17" s="125"/>
      <c r="EH17" s="125"/>
      <c r="EI17" s="124" t="e">
        <f>[1]PO!V49</f>
        <v>#REF!</v>
      </c>
      <c r="EJ17" s="125"/>
      <c r="EK17" s="125"/>
      <c r="EL17" s="124" t="e">
        <f>[1]PO!V50</f>
        <v>#REF!</v>
      </c>
      <c r="EM17" s="125"/>
      <c r="EN17" s="125"/>
      <c r="EO17" s="124" t="e">
        <f>[1]PO!V51</f>
        <v>#REF!</v>
      </c>
      <c r="EP17" s="125"/>
      <c r="EQ17" s="125"/>
      <c r="ER17" s="124" t="e">
        <f>[1]PO!V52</f>
        <v>#REF!</v>
      </c>
      <c r="ES17" s="125"/>
      <c r="ET17" s="125"/>
      <c r="EU17" s="124" t="e">
        <f>[1]PO!V53</f>
        <v>#REF!</v>
      </c>
      <c r="EV17" s="125"/>
      <c r="EW17" s="125"/>
      <c r="EX17" s="124" t="e">
        <f>[1]PO!V54</f>
        <v>#REF!</v>
      </c>
      <c r="EY17" s="125"/>
      <c r="EZ17" s="125"/>
      <c r="FA17" s="124" t="e">
        <f>[1]PO!V55</f>
        <v>#REF!</v>
      </c>
      <c r="FB17" s="125"/>
      <c r="FC17" s="125"/>
      <c r="FD17" s="124" t="e">
        <f>[1]PO!V56</f>
        <v>#REF!</v>
      </c>
      <c r="FE17" s="125"/>
      <c r="FF17" s="125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40"/>
      <c r="FR17" s="40"/>
      <c r="FS17" s="40"/>
      <c r="FT17" s="40"/>
      <c r="FU17" s="40"/>
      <c r="FV17" s="40"/>
      <c r="FW17" s="40"/>
      <c r="FX17" s="40"/>
      <c r="FY17" s="40"/>
      <c r="FZ17" s="124" t="e">
        <f>'[2]29'!V35</f>
        <v>#REF!</v>
      </c>
      <c r="GA17" s="125"/>
      <c r="GB17" s="125"/>
      <c r="GC17" s="124" t="e">
        <f>'[2]29'!V36</f>
        <v>#REF!</v>
      </c>
      <c r="GD17" s="125"/>
      <c r="GE17" s="125"/>
      <c r="GF17" s="124" t="e">
        <f>'[2]29'!V37</f>
        <v>#REF!</v>
      </c>
      <c r="GG17" s="125"/>
      <c r="GH17" s="125"/>
      <c r="GI17" s="124" t="e">
        <f>'[2]29'!V38</f>
        <v>#REF!</v>
      </c>
      <c r="GJ17" s="125"/>
      <c r="GK17" s="125"/>
      <c r="GL17" s="124" t="e">
        <f>'[2]29'!V39</f>
        <v>#REF!</v>
      </c>
      <c r="GM17" s="125"/>
      <c r="GN17" s="125"/>
      <c r="GO17" s="124" t="e">
        <f>'[2]29'!V40</f>
        <v>#REF!</v>
      </c>
      <c r="GP17" s="125"/>
      <c r="GQ17" s="125"/>
      <c r="GR17" s="124" t="e">
        <f>'[2]29'!V41</f>
        <v>#REF!</v>
      </c>
      <c r="GS17" s="125"/>
      <c r="GT17" s="125"/>
      <c r="GU17" s="124" t="e">
        <f>'[2]29'!V42</f>
        <v>#REF!</v>
      </c>
      <c r="GV17" s="125"/>
      <c r="GW17" s="125"/>
      <c r="GX17" s="124" t="e">
        <f>'[2]29'!V43</f>
        <v>#REF!</v>
      </c>
      <c r="GY17" s="125"/>
      <c r="GZ17" s="125"/>
      <c r="HA17" s="124" t="e">
        <f>'[2]29'!V44</f>
        <v>#REF!</v>
      </c>
      <c r="HB17" s="125"/>
      <c r="HC17" s="125"/>
      <c r="HD17" s="124" t="e">
        <f>'[2]29'!V45</f>
        <v>#REF!</v>
      </c>
      <c r="HE17" s="125"/>
      <c r="HF17" s="125"/>
      <c r="HG17" s="124" t="e">
        <f>'[2]29'!V46</f>
        <v>#REF!</v>
      </c>
      <c r="HH17" s="125"/>
      <c r="HI17" s="125"/>
      <c r="HJ17" s="124" t="e">
        <f>'[2]29'!V47</f>
        <v>#REF!</v>
      </c>
      <c r="HK17" s="125"/>
      <c r="HL17" s="125"/>
      <c r="HM17" s="124" t="e">
        <f>'[2]29'!V48</f>
        <v>#REF!</v>
      </c>
      <c r="HN17" s="125"/>
      <c r="HO17" s="125"/>
      <c r="HP17" s="124" t="e">
        <f>'[2]29'!V49</f>
        <v>#REF!</v>
      </c>
      <c r="HQ17" s="125"/>
      <c r="HR17" s="125"/>
      <c r="HS17" s="124" t="e">
        <f>'[2]29'!V50</f>
        <v>#REF!</v>
      </c>
      <c r="HT17" s="125"/>
      <c r="HU17" s="125"/>
      <c r="HV17" s="124" t="e">
        <f>'[2]29'!V51</f>
        <v>#REF!</v>
      </c>
      <c r="HW17" s="125"/>
      <c r="HX17" s="125"/>
      <c r="HY17" s="124" t="e">
        <f>'[2]29'!V52</f>
        <v>#REF!</v>
      </c>
      <c r="HZ17" s="125"/>
      <c r="IA17" s="125"/>
      <c r="IB17" s="124" t="e">
        <f>'[2]29'!V53</f>
        <v>#REF!</v>
      </c>
      <c r="IC17" s="125"/>
      <c r="ID17" s="125"/>
      <c r="IE17" s="124" t="e">
        <f>'[2]29'!V54</f>
        <v>#REF!</v>
      </c>
      <c r="IF17" s="125"/>
      <c r="IG17" s="125"/>
      <c r="IH17" s="124" t="e">
        <f>'[2]29'!V55</f>
        <v>#REF!</v>
      </c>
      <c r="II17" s="125"/>
      <c r="IJ17" s="125"/>
      <c r="IK17" s="124" t="e">
        <f>'[2]29'!V56</f>
        <v>#REF!</v>
      </c>
      <c r="IL17" s="125"/>
      <c r="IM17" s="125"/>
      <c r="IN17" s="36"/>
      <c r="IO17" s="36"/>
      <c r="IP17" s="36"/>
      <c r="IQ17" s="36"/>
      <c r="IR17" s="36"/>
      <c r="IS17" s="36"/>
      <c r="IT17" s="36"/>
      <c r="IU17" s="36"/>
    </row>
    <row r="18" spans="1:255" ht="5.25" customHeight="1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41"/>
      <c r="GA18" s="41"/>
      <c r="GB18" s="41"/>
      <c r="GC18" s="41"/>
      <c r="GD18" s="41"/>
      <c r="GE18" s="41"/>
      <c r="GF18" s="41"/>
      <c r="GG18" s="41"/>
      <c r="GH18" s="41"/>
      <c r="GI18" s="41"/>
      <c r="GJ18" s="41"/>
      <c r="GK18" s="41"/>
      <c r="GL18" s="41"/>
      <c r="GM18" s="41"/>
      <c r="GN18" s="41"/>
      <c r="GO18" s="41"/>
      <c r="GP18" s="41"/>
      <c r="GQ18" s="41"/>
      <c r="GR18" s="41"/>
      <c r="GS18" s="41"/>
      <c r="GT18" s="41"/>
      <c r="GU18" s="41"/>
      <c r="GV18" s="41"/>
      <c r="GW18" s="41"/>
      <c r="GX18" s="41"/>
      <c r="GY18" s="41"/>
      <c r="GZ18" s="41"/>
      <c r="HA18" s="41"/>
      <c r="HB18" s="41"/>
      <c r="HC18" s="41"/>
      <c r="HD18" s="41"/>
      <c r="HE18" s="41"/>
      <c r="HF18" s="41"/>
      <c r="HG18" s="41"/>
      <c r="HH18" s="41"/>
      <c r="HI18" s="41"/>
      <c r="HJ18" s="41"/>
      <c r="HK18" s="41"/>
      <c r="HL18" s="41"/>
      <c r="HM18" s="41"/>
      <c r="HN18" s="41"/>
      <c r="HO18" s="41"/>
      <c r="HP18" s="41"/>
      <c r="HQ18" s="41"/>
      <c r="HR18" s="41"/>
      <c r="HS18" s="41"/>
      <c r="HT18" s="41"/>
      <c r="HU18" s="41"/>
      <c r="HV18" s="41"/>
      <c r="HW18" s="41"/>
      <c r="HX18" s="41"/>
      <c r="HY18" s="41"/>
      <c r="HZ18" s="41"/>
      <c r="IA18" s="41"/>
      <c r="IB18" s="41"/>
      <c r="IC18" s="41"/>
      <c r="ID18" s="41"/>
      <c r="IE18" s="41"/>
      <c r="IF18" s="41"/>
      <c r="IG18" s="41"/>
      <c r="IH18" s="41"/>
      <c r="II18" s="41"/>
      <c r="IJ18" s="41"/>
      <c r="IK18" s="41"/>
      <c r="IL18" s="41"/>
      <c r="IM18" s="41"/>
      <c r="IN18" s="42"/>
      <c r="IO18" s="42"/>
      <c r="IP18" s="36"/>
      <c r="IQ18" s="36"/>
      <c r="IR18" s="36"/>
      <c r="IS18" s="36"/>
      <c r="IT18" s="36"/>
      <c r="IU18" s="36"/>
    </row>
    <row r="19" spans="1:255" ht="5.25" customHeight="1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6"/>
      <c r="CK19" s="36"/>
      <c r="CL19" s="36"/>
      <c r="CM19" s="36"/>
      <c r="CN19" s="36"/>
      <c r="CO19" s="36"/>
      <c r="CP19" s="36"/>
      <c r="CQ19" s="36"/>
      <c r="CR19" s="36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6"/>
      <c r="FR19" s="36"/>
      <c r="FS19" s="36"/>
      <c r="FT19" s="36"/>
      <c r="FU19" s="36"/>
      <c r="FV19" s="36"/>
      <c r="FW19" s="36"/>
      <c r="FX19" s="36"/>
      <c r="FY19" s="36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  <c r="IM19" s="41"/>
      <c r="IN19" s="42"/>
      <c r="IO19" s="42"/>
      <c r="IP19" s="36"/>
      <c r="IQ19" s="36"/>
      <c r="IR19" s="36"/>
      <c r="IS19" s="36"/>
      <c r="IT19" s="36"/>
      <c r="IU19" s="36"/>
    </row>
    <row r="20" spans="1:255" ht="5.25" customHeight="1">
      <c r="A20" s="36"/>
      <c r="B20" s="36"/>
      <c r="C20" s="151" t="e">
        <f>IF(OR(COUNTIF([3]PB!P:P,Reglage!A1)&gt;0,COUNTIF([3]PB!Q:Q,Reglage!A1)&gt;0),"Pdts à retirer en "&amp;C29,IF(OR(COUNTIF([3]PB!P:P,Reglage!A2)&gt;0,COUNTIF([3]PB!Q:Q,Reglage!A2)&gt;0),"Pdts à destocker en "&amp;C29,IF(OR(COUNTIF([3]PB!P:P,Reglage!A4)&gt;0,COUNTIF([3]PB!Q:Q,Reglage!A4)&gt;0),"Problème réglage alerte sur feuille reglage",IF(BT20&lt;&gt;"","Rien à signaler","Rien à signaler mais, il reste des allées non contrôlées"))))</f>
        <v>#VALUE!</v>
      </c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42"/>
      <c r="BT20" s="150" t="e">
        <f>IF(COUNT([3]PB!R13:R56)=COUNTIF([3]PB!V13:V56,"x"),"Allée OK","")</f>
        <v>#VALUE!</v>
      </c>
      <c r="BU20" s="125"/>
      <c r="BV20" s="125"/>
      <c r="BW20" s="125"/>
      <c r="BX20" s="125"/>
      <c r="BY20" s="142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151" t="e">
        <f>IF(OR(COUNTIF([4]PP!P:P,Reglage!A1)&gt;0,COUNTIF([4]PP!Q:Q,Reglage!A1)&gt;0),"Pdts à retirer en "&amp;CJ29,IF(OR(COUNTIF([4]PP!P:P,Reglage!A2)&gt;0,COUNTIF([4]PP!Q:Q,Reglage!A2)&gt;0),"Pdts à destocker en "&amp;CJ29,IF(OR(COUNTIF([4]PP!P:P,Reglage!A4)&gt;0,COUNTIF([4]PP!Q:Q,Reglage!A4)&gt;0),"Problème réglage alerte sur feuille reglage",IF(FA20&lt;&gt;"","Rien à signaler","Rien à signaler mais, il reste des allées non contrôlées"))))</f>
        <v>#VALUE!</v>
      </c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42"/>
      <c r="FA20" s="150" t="e">
        <f>IF(COUNT([4]PP!R13:R56)=COUNTIF([4]PP!V13:V56,"x"),"Allée OK","")</f>
        <v>#VALUE!</v>
      </c>
      <c r="FB20" s="125"/>
      <c r="FC20" s="125"/>
      <c r="FD20" s="125"/>
      <c r="FE20" s="125"/>
      <c r="FF20" s="142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151" t="e">
        <f>IF(OR(COUNTIF('[5]30'!P:P,Reglage!A1)&gt;0,COUNTIF('[5]30'!Q:Q,Reglage!A1)&gt;0),"Pdts à retirer en "&amp;FQ29,IF(OR(COUNTIF('[5]30'!P:P,Reglage!A2)&gt;0,COUNTIF('[5]30'!Q:Q,Reglage!A2)&gt;0),"Pdts à destocker en "&amp;FQ29,IF(OR(COUNTIF('[5]30'!P:P,Reglage!A4)&gt;0,COUNTIF('[5]30'!Q:Q,Reglage!A4)&gt;0),"Problème réglage alerte sur feuille reglage",IF(IH20&lt;&gt;"","Rien à signaler","Rien à signaler mais, il reste des allées non contrôlées"))))</f>
        <v>#VALUE!</v>
      </c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42"/>
      <c r="IH20" s="150" t="e">
        <f>IF(COUNT('[5]30'!R13:R56)=COUNTIF('[5]30'!V13:V56,"x"),"Allée OK","")</f>
        <v>#VALUE!</v>
      </c>
      <c r="II20" s="125"/>
      <c r="IJ20" s="125"/>
      <c r="IK20" s="125"/>
      <c r="IL20" s="125"/>
      <c r="IM20" s="142"/>
      <c r="IN20" s="42"/>
      <c r="IO20" s="42"/>
      <c r="IP20" s="36"/>
      <c r="IQ20" s="36"/>
      <c r="IR20" s="36"/>
      <c r="IS20" s="36"/>
      <c r="IT20" s="36"/>
      <c r="IU20" s="36"/>
    </row>
    <row r="21" spans="1:255" ht="5.25" customHeight="1">
      <c r="A21" s="36"/>
      <c r="B21" s="36"/>
      <c r="C21" s="143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44"/>
      <c r="BT21" s="143"/>
      <c r="BU21" s="131"/>
      <c r="BV21" s="131"/>
      <c r="BW21" s="131"/>
      <c r="BX21" s="131"/>
      <c r="BY21" s="144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143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44"/>
      <c r="FA21" s="143"/>
      <c r="FB21" s="131"/>
      <c r="FC21" s="131"/>
      <c r="FD21" s="131"/>
      <c r="FE21" s="131"/>
      <c r="FF21" s="144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143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44"/>
      <c r="IH21" s="143"/>
      <c r="II21" s="131"/>
      <c r="IJ21" s="131"/>
      <c r="IK21" s="131"/>
      <c r="IL21" s="131"/>
      <c r="IM21" s="144"/>
      <c r="IN21" s="42"/>
      <c r="IO21" s="42"/>
      <c r="IP21" s="36"/>
      <c r="IQ21" s="36"/>
      <c r="IR21" s="36"/>
      <c r="IS21" s="36"/>
      <c r="IT21" s="36"/>
      <c r="IU21" s="36"/>
    </row>
    <row r="22" spans="1:255" ht="5.25" customHeight="1">
      <c r="A22" s="36"/>
      <c r="B22" s="36"/>
      <c r="C22" s="143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44"/>
      <c r="BT22" s="143"/>
      <c r="BU22" s="131"/>
      <c r="BV22" s="131"/>
      <c r="BW22" s="131"/>
      <c r="BX22" s="131"/>
      <c r="BY22" s="144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143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44"/>
      <c r="FA22" s="143"/>
      <c r="FB22" s="131"/>
      <c r="FC22" s="131"/>
      <c r="FD22" s="131"/>
      <c r="FE22" s="131"/>
      <c r="FF22" s="144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143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44"/>
      <c r="IH22" s="143"/>
      <c r="II22" s="131"/>
      <c r="IJ22" s="131"/>
      <c r="IK22" s="131"/>
      <c r="IL22" s="131"/>
      <c r="IM22" s="144"/>
      <c r="IN22" s="42"/>
      <c r="IO22" s="42"/>
      <c r="IP22" s="36"/>
      <c r="IQ22" s="36"/>
      <c r="IR22" s="36"/>
      <c r="IS22" s="36"/>
      <c r="IT22" s="36"/>
      <c r="IU22" s="36"/>
    </row>
    <row r="23" spans="1:255" ht="5.25" customHeight="1">
      <c r="A23" s="36"/>
      <c r="B23" s="36"/>
      <c r="C23" s="143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44"/>
      <c r="BT23" s="143"/>
      <c r="BU23" s="131"/>
      <c r="BV23" s="131"/>
      <c r="BW23" s="131"/>
      <c r="BX23" s="131"/>
      <c r="BY23" s="144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143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44"/>
      <c r="FA23" s="143"/>
      <c r="FB23" s="131"/>
      <c r="FC23" s="131"/>
      <c r="FD23" s="131"/>
      <c r="FE23" s="131"/>
      <c r="FF23" s="144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143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44"/>
      <c r="IH23" s="143"/>
      <c r="II23" s="131"/>
      <c r="IJ23" s="131"/>
      <c r="IK23" s="131"/>
      <c r="IL23" s="131"/>
      <c r="IM23" s="144"/>
      <c r="IN23" s="42"/>
      <c r="IO23" s="42"/>
      <c r="IP23" s="36"/>
      <c r="IQ23" s="36"/>
      <c r="IR23" s="36"/>
      <c r="IS23" s="36"/>
      <c r="IT23" s="36"/>
      <c r="IU23" s="36"/>
    </row>
    <row r="24" spans="1:255" ht="5.25" customHeight="1">
      <c r="A24" s="36"/>
      <c r="B24" s="36"/>
      <c r="C24" s="143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44"/>
      <c r="BT24" s="143"/>
      <c r="BU24" s="131"/>
      <c r="BV24" s="131"/>
      <c r="BW24" s="131"/>
      <c r="BX24" s="131"/>
      <c r="BY24" s="144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143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44"/>
      <c r="FA24" s="143"/>
      <c r="FB24" s="131"/>
      <c r="FC24" s="131"/>
      <c r="FD24" s="131"/>
      <c r="FE24" s="131"/>
      <c r="FF24" s="144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143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44"/>
      <c r="IH24" s="143"/>
      <c r="II24" s="131"/>
      <c r="IJ24" s="131"/>
      <c r="IK24" s="131"/>
      <c r="IL24" s="131"/>
      <c r="IM24" s="144"/>
      <c r="IN24" s="42"/>
      <c r="IO24" s="42"/>
      <c r="IP24" s="36"/>
      <c r="IQ24" s="36"/>
      <c r="IR24" s="36"/>
      <c r="IS24" s="36"/>
      <c r="IT24" s="36"/>
      <c r="IU24" s="36"/>
    </row>
    <row r="25" spans="1:255" ht="5.25" customHeight="1">
      <c r="A25" s="36"/>
      <c r="B25" s="36"/>
      <c r="C25" s="143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44"/>
      <c r="BT25" s="143"/>
      <c r="BU25" s="131"/>
      <c r="BV25" s="131"/>
      <c r="BW25" s="131"/>
      <c r="BX25" s="131"/>
      <c r="BY25" s="144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143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44"/>
      <c r="FA25" s="143"/>
      <c r="FB25" s="131"/>
      <c r="FC25" s="131"/>
      <c r="FD25" s="131"/>
      <c r="FE25" s="131"/>
      <c r="FF25" s="144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143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44"/>
      <c r="IH25" s="143"/>
      <c r="II25" s="131"/>
      <c r="IJ25" s="131"/>
      <c r="IK25" s="131"/>
      <c r="IL25" s="131"/>
      <c r="IM25" s="144"/>
      <c r="IN25" s="42"/>
      <c r="IO25" s="42"/>
      <c r="IP25" s="36"/>
      <c r="IQ25" s="36"/>
      <c r="IR25" s="36"/>
      <c r="IS25" s="36"/>
      <c r="IT25" s="36"/>
      <c r="IU25" s="36"/>
    </row>
    <row r="26" spans="1:255" ht="5.25" customHeight="1">
      <c r="A26" s="36"/>
      <c r="B26" s="36"/>
      <c r="C26" s="145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46"/>
      <c r="BT26" s="145"/>
      <c r="BU26" s="127"/>
      <c r="BV26" s="127"/>
      <c r="BW26" s="127"/>
      <c r="BX26" s="127"/>
      <c r="BY26" s="14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145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46"/>
      <c r="FA26" s="145"/>
      <c r="FB26" s="127"/>
      <c r="FC26" s="127"/>
      <c r="FD26" s="127"/>
      <c r="FE26" s="127"/>
      <c r="FF26" s="14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145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46"/>
      <c r="IH26" s="145"/>
      <c r="II26" s="127"/>
      <c r="IJ26" s="127"/>
      <c r="IK26" s="127"/>
      <c r="IL26" s="127"/>
      <c r="IM26" s="146"/>
      <c r="IN26" s="42"/>
      <c r="IO26" s="42"/>
      <c r="IP26" s="36"/>
      <c r="IQ26" s="36"/>
      <c r="IR26" s="36"/>
      <c r="IS26" s="36"/>
      <c r="IT26" s="36"/>
      <c r="IU26" s="36"/>
    </row>
    <row r="27" spans="1:255" ht="5.25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42"/>
      <c r="IO27" s="42"/>
      <c r="IP27" s="36"/>
      <c r="IQ27" s="36"/>
      <c r="IR27" s="36"/>
      <c r="IS27" s="36"/>
      <c r="IT27" s="36"/>
      <c r="IU27" s="36"/>
    </row>
    <row r="28" spans="1:255" ht="5.25" customHeight="1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126" t="e">
        <f>[3]PB!V13</f>
        <v>#REF!</v>
      </c>
      <c r="M28" s="127"/>
      <c r="N28" s="127"/>
      <c r="O28" s="126" t="e">
        <f>[3]PB!V14</f>
        <v>#REF!</v>
      </c>
      <c r="P28" s="127"/>
      <c r="Q28" s="127"/>
      <c r="R28" s="126" t="e">
        <f>[3]PB!V15</f>
        <v>#REF!</v>
      </c>
      <c r="S28" s="127"/>
      <c r="T28" s="127"/>
      <c r="U28" s="126" t="e">
        <f>[3]PB!V16</f>
        <v>#REF!</v>
      </c>
      <c r="V28" s="127"/>
      <c r="W28" s="127"/>
      <c r="X28" s="126" t="e">
        <f>[3]PB!V17</f>
        <v>#REF!</v>
      </c>
      <c r="Y28" s="127"/>
      <c r="Z28" s="127"/>
      <c r="AA28" s="126" t="e">
        <f>[3]PB!V18</f>
        <v>#REF!</v>
      </c>
      <c r="AB28" s="127"/>
      <c r="AC28" s="127"/>
      <c r="AD28" s="126" t="e">
        <f>[3]PB!V19</f>
        <v>#REF!</v>
      </c>
      <c r="AE28" s="127"/>
      <c r="AF28" s="127"/>
      <c r="AG28" s="126" t="e">
        <f>[3]PB!V20</f>
        <v>#REF!</v>
      </c>
      <c r="AH28" s="127"/>
      <c r="AI28" s="127"/>
      <c r="AJ28" s="126" t="e">
        <f>[3]PB!V21</f>
        <v>#REF!</v>
      </c>
      <c r="AK28" s="127"/>
      <c r="AL28" s="127"/>
      <c r="AM28" s="126" t="e">
        <f>[3]PB!V22</f>
        <v>#REF!</v>
      </c>
      <c r="AN28" s="127"/>
      <c r="AO28" s="127"/>
      <c r="AP28" s="126" t="e">
        <f>[3]PB!V23</f>
        <v>#REF!</v>
      </c>
      <c r="AQ28" s="127"/>
      <c r="AR28" s="127"/>
      <c r="AS28" s="126" t="e">
        <f>[3]PB!V24</f>
        <v>#REF!</v>
      </c>
      <c r="AT28" s="127"/>
      <c r="AU28" s="127"/>
      <c r="AV28" s="126" t="e">
        <f>[3]PB!V25</f>
        <v>#REF!</v>
      </c>
      <c r="AW28" s="127"/>
      <c r="AX28" s="127"/>
      <c r="AY28" s="126" t="e">
        <f>[3]PB!V26</f>
        <v>#REF!</v>
      </c>
      <c r="AZ28" s="127"/>
      <c r="BA28" s="127"/>
      <c r="BB28" s="126" t="e">
        <f>[3]PB!V27</f>
        <v>#REF!</v>
      </c>
      <c r="BC28" s="127"/>
      <c r="BD28" s="127"/>
      <c r="BE28" s="126" t="e">
        <f>[3]PB!V28</f>
        <v>#REF!</v>
      </c>
      <c r="BF28" s="127"/>
      <c r="BG28" s="127"/>
      <c r="BH28" s="126" t="e">
        <f>[3]PB!V29</f>
        <v>#REF!</v>
      </c>
      <c r="BI28" s="127"/>
      <c r="BJ28" s="127"/>
      <c r="BK28" s="126" t="e">
        <f>[3]PB!V30</f>
        <v>#REF!</v>
      </c>
      <c r="BL28" s="127"/>
      <c r="BM28" s="127"/>
      <c r="BN28" s="126" t="e">
        <f>[3]PB!V31</f>
        <v>#REF!</v>
      </c>
      <c r="BO28" s="127"/>
      <c r="BP28" s="127"/>
      <c r="BQ28" s="126" t="e">
        <f>[3]PB!V32</f>
        <v>#REF!</v>
      </c>
      <c r="BR28" s="127"/>
      <c r="BS28" s="127"/>
      <c r="BT28" s="126" t="e">
        <f>[3]PB!V33</f>
        <v>#REF!</v>
      </c>
      <c r="BU28" s="127"/>
      <c r="BV28" s="127"/>
      <c r="BW28" s="126" t="e">
        <f>[3]PB!V34</f>
        <v>#REF!</v>
      </c>
      <c r="BX28" s="127"/>
      <c r="BY28" s="127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126" t="e">
        <f>[4]PP!V13</f>
        <v>#REF!</v>
      </c>
      <c r="CT28" s="127"/>
      <c r="CU28" s="127"/>
      <c r="CV28" s="126" t="e">
        <f>[4]PP!V14</f>
        <v>#REF!</v>
      </c>
      <c r="CW28" s="127"/>
      <c r="CX28" s="127"/>
      <c r="CY28" s="126" t="e">
        <f>[4]PP!V15</f>
        <v>#REF!</v>
      </c>
      <c r="CZ28" s="127"/>
      <c r="DA28" s="127"/>
      <c r="DB28" s="126" t="e">
        <f>[4]PP!V16</f>
        <v>#REF!</v>
      </c>
      <c r="DC28" s="127"/>
      <c r="DD28" s="127"/>
      <c r="DE28" s="126" t="e">
        <f>[4]PP!V17</f>
        <v>#REF!</v>
      </c>
      <c r="DF28" s="127"/>
      <c r="DG28" s="127"/>
      <c r="DH28" s="126" t="e">
        <f>[4]PP!V18</f>
        <v>#REF!</v>
      </c>
      <c r="DI28" s="127"/>
      <c r="DJ28" s="127"/>
      <c r="DK28" s="126" t="e">
        <f>[4]PP!V19</f>
        <v>#REF!</v>
      </c>
      <c r="DL28" s="127"/>
      <c r="DM28" s="127"/>
      <c r="DN28" s="126" t="e">
        <f>[4]PP!V20</f>
        <v>#REF!</v>
      </c>
      <c r="DO28" s="127"/>
      <c r="DP28" s="127"/>
      <c r="DQ28" s="126" t="e">
        <f>[4]PP!V21</f>
        <v>#REF!</v>
      </c>
      <c r="DR28" s="127"/>
      <c r="DS28" s="127"/>
      <c r="DT28" s="126" t="e">
        <f>[4]PP!V22</f>
        <v>#REF!</v>
      </c>
      <c r="DU28" s="127"/>
      <c r="DV28" s="127"/>
      <c r="DW28" s="126" t="e">
        <f>[4]PP!V23</f>
        <v>#REF!</v>
      </c>
      <c r="DX28" s="127"/>
      <c r="DY28" s="127"/>
      <c r="DZ28" s="126" t="e">
        <f>[4]PP!V24</f>
        <v>#REF!</v>
      </c>
      <c r="EA28" s="127"/>
      <c r="EB28" s="127"/>
      <c r="EC28" s="126" t="e">
        <f>[4]PP!V25</f>
        <v>#REF!</v>
      </c>
      <c r="ED28" s="127"/>
      <c r="EE28" s="127"/>
      <c r="EF28" s="126" t="e">
        <f>[4]PP!V26</f>
        <v>#REF!</v>
      </c>
      <c r="EG28" s="127"/>
      <c r="EH28" s="127"/>
      <c r="EI28" s="126" t="e">
        <f>[4]PP!V27</f>
        <v>#REF!</v>
      </c>
      <c r="EJ28" s="127"/>
      <c r="EK28" s="127"/>
      <c r="EL28" s="126" t="e">
        <f>[4]PP!V28</f>
        <v>#REF!</v>
      </c>
      <c r="EM28" s="127"/>
      <c r="EN28" s="127"/>
      <c r="EO28" s="126" t="e">
        <f>[4]PP!V29</f>
        <v>#REF!</v>
      </c>
      <c r="EP28" s="127"/>
      <c r="EQ28" s="127"/>
      <c r="ER28" s="126" t="e">
        <f>[4]PP!V30</f>
        <v>#REF!</v>
      </c>
      <c r="ES28" s="127"/>
      <c r="ET28" s="127"/>
      <c r="EU28" s="126" t="e">
        <f>[4]PP!V31</f>
        <v>#REF!</v>
      </c>
      <c r="EV28" s="127"/>
      <c r="EW28" s="127"/>
      <c r="EX28" s="126" t="e">
        <f>[4]PP!V32</f>
        <v>#REF!</v>
      </c>
      <c r="EY28" s="127"/>
      <c r="EZ28" s="127"/>
      <c r="FA28" s="126" t="e">
        <f>[4]PP!V33</f>
        <v>#REF!</v>
      </c>
      <c r="FB28" s="127"/>
      <c r="FC28" s="127"/>
      <c r="FD28" s="126" t="e">
        <f>[4]PP!V34</f>
        <v>#REF!</v>
      </c>
      <c r="FE28" s="127"/>
      <c r="FF28" s="127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126" t="e">
        <f>'[5]30'!V13</f>
        <v>#REF!</v>
      </c>
      <c r="GA28" s="127"/>
      <c r="GB28" s="127"/>
      <c r="GC28" s="126" t="e">
        <f>'[5]30'!V14</f>
        <v>#REF!</v>
      </c>
      <c r="GD28" s="127"/>
      <c r="GE28" s="127"/>
      <c r="GF28" s="126" t="e">
        <f>'[5]30'!V15</f>
        <v>#REF!</v>
      </c>
      <c r="GG28" s="127"/>
      <c r="GH28" s="127"/>
      <c r="GI28" s="126" t="e">
        <f>'[5]30'!V16</f>
        <v>#REF!</v>
      </c>
      <c r="GJ28" s="127"/>
      <c r="GK28" s="127"/>
      <c r="GL28" s="126" t="e">
        <f>'[5]30'!V17</f>
        <v>#REF!</v>
      </c>
      <c r="GM28" s="127"/>
      <c r="GN28" s="127"/>
      <c r="GO28" s="126" t="e">
        <f>'[5]30'!V18</f>
        <v>#REF!</v>
      </c>
      <c r="GP28" s="127"/>
      <c r="GQ28" s="127"/>
      <c r="GR28" s="126" t="e">
        <f>'[5]30'!V19</f>
        <v>#REF!</v>
      </c>
      <c r="GS28" s="127"/>
      <c r="GT28" s="127"/>
      <c r="GU28" s="126" t="e">
        <f>'[5]30'!V20</f>
        <v>#REF!</v>
      </c>
      <c r="GV28" s="127"/>
      <c r="GW28" s="127"/>
      <c r="GX28" s="126" t="e">
        <f>'[5]30'!V21</f>
        <v>#REF!</v>
      </c>
      <c r="GY28" s="127"/>
      <c r="GZ28" s="127"/>
      <c r="HA28" s="126" t="e">
        <f>'[5]30'!V22</f>
        <v>#REF!</v>
      </c>
      <c r="HB28" s="127"/>
      <c r="HC28" s="127"/>
      <c r="HD28" s="126" t="e">
        <f>'[5]30'!V23</f>
        <v>#REF!</v>
      </c>
      <c r="HE28" s="127"/>
      <c r="HF28" s="127"/>
      <c r="HG28" s="126" t="e">
        <f>'[5]30'!V24</f>
        <v>#REF!</v>
      </c>
      <c r="HH28" s="127"/>
      <c r="HI28" s="127"/>
      <c r="HJ28" s="126" t="e">
        <f>'[5]30'!V25</f>
        <v>#REF!</v>
      </c>
      <c r="HK28" s="127"/>
      <c r="HL28" s="127"/>
      <c r="HM28" s="126" t="e">
        <f>'[5]30'!V26</f>
        <v>#REF!</v>
      </c>
      <c r="HN28" s="127"/>
      <c r="HO28" s="127"/>
      <c r="HP28" s="126" t="e">
        <f>'[5]30'!V27</f>
        <v>#REF!</v>
      </c>
      <c r="HQ28" s="127"/>
      <c r="HR28" s="127"/>
      <c r="HS28" s="126" t="e">
        <f>'[5]30'!V28</f>
        <v>#REF!</v>
      </c>
      <c r="HT28" s="127"/>
      <c r="HU28" s="127"/>
      <c r="HV28" s="126" t="e">
        <f>'[5]30'!V29</f>
        <v>#REF!</v>
      </c>
      <c r="HW28" s="127"/>
      <c r="HX28" s="127"/>
      <c r="HY28" s="126" t="e">
        <f>'[5]30'!V30</f>
        <v>#REF!</v>
      </c>
      <c r="HZ28" s="127"/>
      <c r="IA28" s="127"/>
      <c r="IB28" s="126" t="e">
        <f>'[5]30'!V31</f>
        <v>#REF!</v>
      </c>
      <c r="IC28" s="127"/>
      <c r="ID28" s="127"/>
      <c r="IE28" s="126" t="e">
        <f>'[5]30'!V32</f>
        <v>#REF!</v>
      </c>
      <c r="IF28" s="127"/>
      <c r="IG28" s="127"/>
      <c r="IH28" s="126" t="e">
        <f>'[5]30'!V33</f>
        <v>#REF!</v>
      </c>
      <c r="II28" s="127"/>
      <c r="IJ28" s="127"/>
      <c r="IK28" s="126" t="e">
        <f>'[5]30'!V34</f>
        <v>#REF!</v>
      </c>
      <c r="IL28" s="127"/>
      <c r="IM28" s="127"/>
      <c r="IN28" s="42"/>
      <c r="IO28" s="42"/>
      <c r="IP28" s="36"/>
      <c r="IQ28" s="36"/>
      <c r="IR28" s="36"/>
      <c r="IS28" s="36"/>
      <c r="IT28" s="36"/>
      <c r="IU28" s="36"/>
    </row>
    <row r="29" spans="1:255" ht="5.25" customHeight="1">
      <c r="A29" s="36"/>
      <c r="B29" s="36"/>
      <c r="C29" s="141" t="str">
        <f>Reglage!B18</f>
        <v>PB</v>
      </c>
      <c r="D29" s="125"/>
      <c r="E29" s="125"/>
      <c r="F29" s="125"/>
      <c r="G29" s="125"/>
      <c r="H29" s="125"/>
      <c r="I29" s="125"/>
      <c r="J29" s="125"/>
      <c r="K29" s="142"/>
      <c r="L29" s="148" t="e">
        <f>[3]PB!R13</f>
        <v>#REF!</v>
      </c>
      <c r="M29" s="125"/>
      <c r="N29" s="129"/>
      <c r="O29" s="128" t="e">
        <f>IF([3]PB!R14=0,"",[3]PB!R14)</f>
        <v>#REF!</v>
      </c>
      <c r="P29" s="125"/>
      <c r="Q29" s="129"/>
      <c r="R29" s="148" t="e">
        <f>IF([3]PB!R15=0,"",[3]PB!R15)</f>
        <v>#REF!</v>
      </c>
      <c r="S29" s="125"/>
      <c r="T29" s="129"/>
      <c r="U29" s="128" t="e">
        <f>IF([3]PB!R16=0,"",[3]PB!R16)</f>
        <v>#REF!</v>
      </c>
      <c r="V29" s="125"/>
      <c r="W29" s="129"/>
      <c r="X29" s="148" t="e">
        <f>IF([3]PB!R17=0,"",[3]PB!R17)</f>
        <v>#REF!</v>
      </c>
      <c r="Y29" s="125"/>
      <c r="Z29" s="129"/>
      <c r="AA29" s="128" t="e">
        <f>IF([3]PB!R18=0,"",[3]PB!R18)</f>
        <v>#REF!</v>
      </c>
      <c r="AB29" s="125"/>
      <c r="AC29" s="129"/>
      <c r="AD29" s="148" t="e">
        <f>IF([3]PB!R19=0,"",[3]PB!R19)</f>
        <v>#REF!</v>
      </c>
      <c r="AE29" s="125"/>
      <c r="AF29" s="129"/>
      <c r="AG29" s="128" t="e">
        <f>IF([3]PB!R20=0,"",[3]PB!R20)</f>
        <v>#REF!</v>
      </c>
      <c r="AH29" s="125"/>
      <c r="AI29" s="129"/>
      <c r="AJ29" s="148" t="e">
        <f>IF([3]PB!R21=0,"",[3]PB!R21)</f>
        <v>#REF!</v>
      </c>
      <c r="AK29" s="125"/>
      <c r="AL29" s="129"/>
      <c r="AM29" s="128" t="e">
        <f>IF([3]PB!R22=0,"",[3]PB!R22)</f>
        <v>#REF!</v>
      </c>
      <c r="AN29" s="125"/>
      <c r="AO29" s="129"/>
      <c r="AP29" s="148" t="e">
        <f>IF([3]PB!R23=0,"",[3]PB!R23)</f>
        <v>#REF!</v>
      </c>
      <c r="AQ29" s="125"/>
      <c r="AR29" s="129"/>
      <c r="AS29" s="128" t="e">
        <f>IF([3]PB!R24=0,"",[3]PB!R24)</f>
        <v>#REF!</v>
      </c>
      <c r="AT29" s="125"/>
      <c r="AU29" s="129"/>
      <c r="AV29" s="148" t="e">
        <f>IF([3]PB!R25=0,"",[3]PB!R25)</f>
        <v>#REF!</v>
      </c>
      <c r="AW29" s="125"/>
      <c r="AX29" s="129"/>
      <c r="AY29" s="128" t="e">
        <f>IF([3]PB!R26=0,"",[3]PB!R26)</f>
        <v>#REF!</v>
      </c>
      <c r="AZ29" s="125"/>
      <c r="BA29" s="129"/>
      <c r="BB29" s="148" t="e">
        <f>IF([3]PB!R27=0,"",[3]PB!R27)</f>
        <v>#REF!</v>
      </c>
      <c r="BC29" s="125"/>
      <c r="BD29" s="129"/>
      <c r="BE29" s="128" t="e">
        <f>IF([3]PB!R28=0,"",[3]PB!R28)</f>
        <v>#REF!</v>
      </c>
      <c r="BF29" s="125"/>
      <c r="BG29" s="129"/>
      <c r="BH29" s="148" t="e">
        <f>IF([3]PB!R29=0,"",[3]PB!R29)</f>
        <v>#REF!</v>
      </c>
      <c r="BI29" s="125"/>
      <c r="BJ29" s="129"/>
      <c r="BK29" s="128" t="e">
        <f>IF([3]PB!R30=0,"",[3]PB!R30)</f>
        <v>#REF!</v>
      </c>
      <c r="BL29" s="125"/>
      <c r="BM29" s="129"/>
      <c r="BN29" s="128" t="e">
        <f>IF([3]PB!R31=0,"",[3]PB!R31)</f>
        <v>#REF!</v>
      </c>
      <c r="BO29" s="125"/>
      <c r="BP29" s="129"/>
      <c r="BQ29" s="128" t="e">
        <f>IF([3]PB!R32=0,"",[3]PB!R32)</f>
        <v>#REF!</v>
      </c>
      <c r="BR29" s="125"/>
      <c r="BS29" s="129"/>
      <c r="BT29" s="128" t="e">
        <f>IF([3]PB!R33=0,"",[3]PB!R33)</f>
        <v>#REF!</v>
      </c>
      <c r="BU29" s="125"/>
      <c r="BV29" s="129"/>
      <c r="BW29" s="128" t="e">
        <f>IF([3]PB!R34=0,"",[3]PB!R34)</f>
        <v>#REF!</v>
      </c>
      <c r="BX29" s="125"/>
      <c r="BY29" s="142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141" t="str">
        <f>Reglage!G18</f>
        <v>PP</v>
      </c>
      <c r="CK29" s="125"/>
      <c r="CL29" s="125"/>
      <c r="CM29" s="125"/>
      <c r="CN29" s="125"/>
      <c r="CO29" s="125"/>
      <c r="CP29" s="125"/>
      <c r="CQ29" s="125"/>
      <c r="CR29" s="142"/>
      <c r="CS29" s="148" t="e">
        <f>[4]PP!R13</f>
        <v>#REF!</v>
      </c>
      <c r="CT29" s="125"/>
      <c r="CU29" s="129"/>
      <c r="CV29" s="128" t="e">
        <f>IF([4]PP!R14=0,"",[4]PP!R14)</f>
        <v>#REF!</v>
      </c>
      <c r="CW29" s="125"/>
      <c r="CX29" s="129"/>
      <c r="CY29" s="148" t="e">
        <f>IF([4]PP!R15=0,"",[4]PP!R15)</f>
        <v>#REF!</v>
      </c>
      <c r="CZ29" s="125"/>
      <c r="DA29" s="129"/>
      <c r="DB29" s="128" t="e">
        <f>IF([4]PP!R16=0,"",[4]PP!R16)</f>
        <v>#REF!</v>
      </c>
      <c r="DC29" s="125"/>
      <c r="DD29" s="129"/>
      <c r="DE29" s="148" t="e">
        <f>IF([4]PP!R17=0,"",[4]PP!R17)</f>
        <v>#REF!</v>
      </c>
      <c r="DF29" s="125"/>
      <c r="DG29" s="129"/>
      <c r="DH29" s="128" t="e">
        <f>IF([4]PP!R18=0,"",[4]PP!R18)</f>
        <v>#REF!</v>
      </c>
      <c r="DI29" s="125"/>
      <c r="DJ29" s="129"/>
      <c r="DK29" s="148" t="e">
        <f>IF([4]PP!R19=0,"",[4]PP!R19)</f>
        <v>#REF!</v>
      </c>
      <c r="DL29" s="125"/>
      <c r="DM29" s="129"/>
      <c r="DN29" s="128" t="e">
        <f>IF([4]PP!R20=0,"",[4]PP!R20)</f>
        <v>#REF!</v>
      </c>
      <c r="DO29" s="125"/>
      <c r="DP29" s="129"/>
      <c r="DQ29" s="148" t="e">
        <f>IF([4]PP!R21=0,"",[4]PP!R21)</f>
        <v>#REF!</v>
      </c>
      <c r="DR29" s="125"/>
      <c r="DS29" s="129"/>
      <c r="DT29" s="128" t="e">
        <f>IF([4]PP!R22=0,"",[4]PP!R22)</f>
        <v>#REF!</v>
      </c>
      <c r="DU29" s="125"/>
      <c r="DV29" s="129"/>
      <c r="DW29" s="148" t="e">
        <f>IF([4]PP!R23=0,"",[4]PP!R23)</f>
        <v>#REF!</v>
      </c>
      <c r="DX29" s="125"/>
      <c r="DY29" s="129"/>
      <c r="DZ29" s="128" t="e">
        <f>IF([4]PP!R24=0,"",[4]PP!R24)</f>
        <v>#REF!</v>
      </c>
      <c r="EA29" s="125"/>
      <c r="EB29" s="129"/>
      <c r="EC29" s="148" t="e">
        <f>IF([4]PP!R25=0,"",[4]PP!R25)</f>
        <v>#REF!</v>
      </c>
      <c r="ED29" s="125"/>
      <c r="EE29" s="129"/>
      <c r="EF29" s="128" t="e">
        <f>IF([4]PP!R26=0,"",[4]PP!R26)</f>
        <v>#REF!</v>
      </c>
      <c r="EG29" s="125"/>
      <c r="EH29" s="129"/>
      <c r="EI29" s="148" t="e">
        <f>IF([4]PP!R27=0,"",[4]PP!R27)</f>
        <v>#REF!</v>
      </c>
      <c r="EJ29" s="125"/>
      <c r="EK29" s="129"/>
      <c r="EL29" s="128" t="e">
        <f>IF([4]PP!R28=0,"",[4]PP!R28)</f>
        <v>#REF!</v>
      </c>
      <c r="EM29" s="125"/>
      <c r="EN29" s="129"/>
      <c r="EO29" s="148" t="e">
        <f>IF([4]PP!R29=0,"",[4]PP!R29)</f>
        <v>#REF!</v>
      </c>
      <c r="EP29" s="125"/>
      <c r="EQ29" s="129"/>
      <c r="ER29" s="128" t="e">
        <f>IF([4]PP!R30=0,"",[4]PP!R30)</f>
        <v>#REF!</v>
      </c>
      <c r="ES29" s="125"/>
      <c r="ET29" s="129"/>
      <c r="EU29" s="128" t="e">
        <f>IF([4]PP!R31=0,"",[4]PP!R31)</f>
        <v>#REF!</v>
      </c>
      <c r="EV29" s="125"/>
      <c r="EW29" s="129"/>
      <c r="EX29" s="128" t="e">
        <f>IF([4]PP!R32=0,"",[4]PP!R32)</f>
        <v>#REF!</v>
      </c>
      <c r="EY29" s="125"/>
      <c r="EZ29" s="129"/>
      <c r="FA29" s="128" t="e">
        <f>IF([4]PP!R33=0,"",[4]PP!R33)</f>
        <v>#REF!</v>
      </c>
      <c r="FB29" s="125"/>
      <c r="FC29" s="129"/>
      <c r="FD29" s="128" t="e">
        <f>IF([4]PP!R34=0,"",[4]PP!R34)</f>
        <v>#REF!</v>
      </c>
      <c r="FE29" s="125"/>
      <c r="FF29" s="142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141">
        <f>Reglage!L18</f>
        <v>30</v>
      </c>
      <c r="FR29" s="125"/>
      <c r="FS29" s="125"/>
      <c r="FT29" s="125"/>
      <c r="FU29" s="125"/>
      <c r="FV29" s="125"/>
      <c r="FW29" s="125"/>
      <c r="FX29" s="125"/>
      <c r="FY29" s="142"/>
      <c r="FZ29" s="148" t="e">
        <f>'[5]30'!R13</f>
        <v>#REF!</v>
      </c>
      <c r="GA29" s="125"/>
      <c r="GB29" s="129"/>
      <c r="GC29" s="128" t="e">
        <f>IF('[5]30'!R14=0,"",'[5]30'!R14)</f>
        <v>#REF!</v>
      </c>
      <c r="GD29" s="125"/>
      <c r="GE29" s="129"/>
      <c r="GF29" s="148" t="e">
        <f>IF('[5]30'!R15=0,"",'[5]30'!R15)</f>
        <v>#REF!</v>
      </c>
      <c r="GG29" s="125"/>
      <c r="GH29" s="129"/>
      <c r="GI29" s="128" t="e">
        <f>IF('[5]30'!R16=0,"",'[5]30'!R16)</f>
        <v>#REF!</v>
      </c>
      <c r="GJ29" s="125"/>
      <c r="GK29" s="129"/>
      <c r="GL29" s="148" t="e">
        <f>IF('[5]30'!R17=0,"",'[5]30'!R17)</f>
        <v>#REF!</v>
      </c>
      <c r="GM29" s="125"/>
      <c r="GN29" s="129"/>
      <c r="GO29" s="128" t="e">
        <f>IF('[5]30'!R18=0,"",'[5]30'!R18)</f>
        <v>#REF!</v>
      </c>
      <c r="GP29" s="125"/>
      <c r="GQ29" s="129"/>
      <c r="GR29" s="148" t="e">
        <f>IF('[5]30'!R19=0,"",'[5]30'!R19)</f>
        <v>#REF!</v>
      </c>
      <c r="GS29" s="125"/>
      <c r="GT29" s="129"/>
      <c r="GU29" s="128" t="e">
        <f>IF('[5]30'!R20=0,"",'[5]30'!R20)</f>
        <v>#REF!</v>
      </c>
      <c r="GV29" s="125"/>
      <c r="GW29" s="129"/>
      <c r="GX29" s="148" t="e">
        <f>IF('[5]30'!R21=0,"",'[5]30'!R21)</f>
        <v>#REF!</v>
      </c>
      <c r="GY29" s="125"/>
      <c r="GZ29" s="129"/>
      <c r="HA29" s="128" t="e">
        <f>IF('[5]30'!R22=0,"",'[5]30'!R22)</f>
        <v>#REF!</v>
      </c>
      <c r="HB29" s="125"/>
      <c r="HC29" s="129"/>
      <c r="HD29" s="148" t="e">
        <f>IF('[5]30'!R23=0,"",'[5]30'!R23)</f>
        <v>#REF!</v>
      </c>
      <c r="HE29" s="125"/>
      <c r="HF29" s="129"/>
      <c r="HG29" s="128" t="e">
        <f>IF('[5]30'!R24=0,"",'[5]30'!R24)</f>
        <v>#REF!</v>
      </c>
      <c r="HH29" s="125"/>
      <c r="HI29" s="129"/>
      <c r="HJ29" s="148" t="e">
        <f>IF('[5]30'!R25=0,"",'[5]30'!R25)</f>
        <v>#REF!</v>
      </c>
      <c r="HK29" s="125"/>
      <c r="HL29" s="129"/>
      <c r="HM29" s="128" t="e">
        <f>IF('[5]30'!R26=0,"",'[5]30'!R26)</f>
        <v>#REF!</v>
      </c>
      <c r="HN29" s="125"/>
      <c r="HO29" s="129"/>
      <c r="HP29" s="148" t="e">
        <f>IF('[5]30'!R27=0,"",'[5]30'!R27)</f>
        <v>#REF!</v>
      </c>
      <c r="HQ29" s="125"/>
      <c r="HR29" s="129"/>
      <c r="HS29" s="128" t="e">
        <f>IF('[5]30'!R28=0,"",'[5]30'!R28)</f>
        <v>#REF!</v>
      </c>
      <c r="HT29" s="125"/>
      <c r="HU29" s="129"/>
      <c r="HV29" s="148" t="e">
        <f>IF('[5]30'!R29=0,"",'[5]30'!R29)</f>
        <v>#REF!</v>
      </c>
      <c r="HW29" s="125"/>
      <c r="HX29" s="129"/>
      <c r="HY29" s="128" t="e">
        <f>IF('[5]30'!R30=0,"",'[5]30'!R30)</f>
        <v>#REF!</v>
      </c>
      <c r="HZ29" s="125"/>
      <c r="IA29" s="129"/>
      <c r="IB29" s="128" t="e">
        <f>IF('[5]30'!R31=0,"",'[5]30'!R31)</f>
        <v>#REF!</v>
      </c>
      <c r="IC29" s="125"/>
      <c r="ID29" s="129"/>
      <c r="IE29" s="128" t="e">
        <f>IF('[5]30'!R32=0,"",'[5]30'!R32)</f>
        <v>#REF!</v>
      </c>
      <c r="IF29" s="125"/>
      <c r="IG29" s="129"/>
      <c r="IH29" s="128" t="e">
        <f>IF('[5]30'!R33=0,"",'[5]30'!R33)</f>
        <v>#REF!</v>
      </c>
      <c r="II29" s="125"/>
      <c r="IJ29" s="129"/>
      <c r="IK29" s="128" t="e">
        <f>IF('[5]30'!R34=0,"",'[5]30'!R34)</f>
        <v>#REF!</v>
      </c>
      <c r="IL29" s="125"/>
      <c r="IM29" s="142"/>
      <c r="IN29" s="42"/>
      <c r="IO29" s="42"/>
      <c r="IP29" s="36"/>
      <c r="IQ29" s="36"/>
      <c r="IR29" s="36"/>
      <c r="IS29" s="36"/>
      <c r="IT29" s="36"/>
      <c r="IU29" s="36"/>
    </row>
    <row r="30" spans="1:255" ht="5.25" customHeight="1">
      <c r="A30" s="36"/>
      <c r="B30" s="36"/>
      <c r="C30" s="143"/>
      <c r="D30" s="131"/>
      <c r="E30" s="131"/>
      <c r="F30" s="131"/>
      <c r="G30" s="131"/>
      <c r="H30" s="131"/>
      <c r="I30" s="131"/>
      <c r="J30" s="131"/>
      <c r="K30" s="144"/>
      <c r="L30" s="131"/>
      <c r="M30" s="131"/>
      <c r="N30" s="132"/>
      <c r="O30" s="130"/>
      <c r="P30" s="131"/>
      <c r="Q30" s="132"/>
      <c r="R30" s="131"/>
      <c r="S30" s="131"/>
      <c r="T30" s="132"/>
      <c r="U30" s="130"/>
      <c r="V30" s="131"/>
      <c r="W30" s="132"/>
      <c r="X30" s="131"/>
      <c r="Y30" s="131"/>
      <c r="Z30" s="132"/>
      <c r="AA30" s="130"/>
      <c r="AB30" s="131"/>
      <c r="AC30" s="132"/>
      <c r="AD30" s="131"/>
      <c r="AE30" s="131"/>
      <c r="AF30" s="132"/>
      <c r="AG30" s="130"/>
      <c r="AH30" s="131"/>
      <c r="AI30" s="132"/>
      <c r="AJ30" s="131"/>
      <c r="AK30" s="131"/>
      <c r="AL30" s="132"/>
      <c r="AM30" s="130"/>
      <c r="AN30" s="131"/>
      <c r="AO30" s="132"/>
      <c r="AP30" s="131"/>
      <c r="AQ30" s="131"/>
      <c r="AR30" s="132"/>
      <c r="AS30" s="130"/>
      <c r="AT30" s="131"/>
      <c r="AU30" s="132"/>
      <c r="AV30" s="131"/>
      <c r="AW30" s="131"/>
      <c r="AX30" s="132"/>
      <c r="AY30" s="130"/>
      <c r="AZ30" s="131"/>
      <c r="BA30" s="132"/>
      <c r="BB30" s="131"/>
      <c r="BC30" s="131"/>
      <c r="BD30" s="132"/>
      <c r="BE30" s="130"/>
      <c r="BF30" s="131"/>
      <c r="BG30" s="132"/>
      <c r="BH30" s="131"/>
      <c r="BI30" s="131"/>
      <c r="BJ30" s="132"/>
      <c r="BK30" s="130"/>
      <c r="BL30" s="131"/>
      <c r="BM30" s="132"/>
      <c r="BN30" s="130"/>
      <c r="BO30" s="131"/>
      <c r="BP30" s="132"/>
      <c r="BQ30" s="130"/>
      <c r="BR30" s="131"/>
      <c r="BS30" s="132"/>
      <c r="BT30" s="130"/>
      <c r="BU30" s="131"/>
      <c r="BV30" s="132"/>
      <c r="BW30" s="130"/>
      <c r="BX30" s="131"/>
      <c r="BY30" s="144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143"/>
      <c r="CK30" s="131"/>
      <c r="CL30" s="131"/>
      <c r="CM30" s="131"/>
      <c r="CN30" s="131"/>
      <c r="CO30" s="131"/>
      <c r="CP30" s="131"/>
      <c r="CQ30" s="131"/>
      <c r="CR30" s="144"/>
      <c r="CS30" s="131"/>
      <c r="CT30" s="131"/>
      <c r="CU30" s="132"/>
      <c r="CV30" s="130"/>
      <c r="CW30" s="131"/>
      <c r="CX30" s="132"/>
      <c r="CY30" s="131"/>
      <c r="CZ30" s="131"/>
      <c r="DA30" s="132"/>
      <c r="DB30" s="130"/>
      <c r="DC30" s="131"/>
      <c r="DD30" s="132"/>
      <c r="DE30" s="131"/>
      <c r="DF30" s="131"/>
      <c r="DG30" s="132"/>
      <c r="DH30" s="130"/>
      <c r="DI30" s="131"/>
      <c r="DJ30" s="132"/>
      <c r="DK30" s="131"/>
      <c r="DL30" s="131"/>
      <c r="DM30" s="132"/>
      <c r="DN30" s="130"/>
      <c r="DO30" s="131"/>
      <c r="DP30" s="132"/>
      <c r="DQ30" s="131"/>
      <c r="DR30" s="131"/>
      <c r="DS30" s="132"/>
      <c r="DT30" s="130"/>
      <c r="DU30" s="131"/>
      <c r="DV30" s="132"/>
      <c r="DW30" s="131"/>
      <c r="DX30" s="131"/>
      <c r="DY30" s="132"/>
      <c r="DZ30" s="130"/>
      <c r="EA30" s="131"/>
      <c r="EB30" s="132"/>
      <c r="EC30" s="131"/>
      <c r="ED30" s="131"/>
      <c r="EE30" s="132"/>
      <c r="EF30" s="130"/>
      <c r="EG30" s="131"/>
      <c r="EH30" s="132"/>
      <c r="EI30" s="131"/>
      <c r="EJ30" s="131"/>
      <c r="EK30" s="132"/>
      <c r="EL30" s="130"/>
      <c r="EM30" s="131"/>
      <c r="EN30" s="132"/>
      <c r="EO30" s="131"/>
      <c r="EP30" s="131"/>
      <c r="EQ30" s="132"/>
      <c r="ER30" s="130"/>
      <c r="ES30" s="131"/>
      <c r="ET30" s="132"/>
      <c r="EU30" s="130"/>
      <c r="EV30" s="131"/>
      <c r="EW30" s="132"/>
      <c r="EX30" s="130"/>
      <c r="EY30" s="131"/>
      <c r="EZ30" s="132"/>
      <c r="FA30" s="130"/>
      <c r="FB30" s="131"/>
      <c r="FC30" s="132"/>
      <c r="FD30" s="130"/>
      <c r="FE30" s="131"/>
      <c r="FF30" s="144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143"/>
      <c r="FR30" s="131"/>
      <c r="FS30" s="131"/>
      <c r="FT30" s="131"/>
      <c r="FU30" s="131"/>
      <c r="FV30" s="131"/>
      <c r="FW30" s="131"/>
      <c r="FX30" s="131"/>
      <c r="FY30" s="144"/>
      <c r="FZ30" s="131"/>
      <c r="GA30" s="131"/>
      <c r="GB30" s="132"/>
      <c r="GC30" s="130"/>
      <c r="GD30" s="131"/>
      <c r="GE30" s="132"/>
      <c r="GF30" s="131"/>
      <c r="GG30" s="131"/>
      <c r="GH30" s="132"/>
      <c r="GI30" s="130"/>
      <c r="GJ30" s="131"/>
      <c r="GK30" s="132"/>
      <c r="GL30" s="131"/>
      <c r="GM30" s="131"/>
      <c r="GN30" s="132"/>
      <c r="GO30" s="130"/>
      <c r="GP30" s="131"/>
      <c r="GQ30" s="132"/>
      <c r="GR30" s="131"/>
      <c r="GS30" s="131"/>
      <c r="GT30" s="132"/>
      <c r="GU30" s="130"/>
      <c r="GV30" s="131"/>
      <c r="GW30" s="132"/>
      <c r="GX30" s="131"/>
      <c r="GY30" s="131"/>
      <c r="GZ30" s="132"/>
      <c r="HA30" s="130"/>
      <c r="HB30" s="131"/>
      <c r="HC30" s="132"/>
      <c r="HD30" s="131"/>
      <c r="HE30" s="131"/>
      <c r="HF30" s="132"/>
      <c r="HG30" s="130"/>
      <c r="HH30" s="131"/>
      <c r="HI30" s="132"/>
      <c r="HJ30" s="131"/>
      <c r="HK30" s="131"/>
      <c r="HL30" s="132"/>
      <c r="HM30" s="130"/>
      <c r="HN30" s="131"/>
      <c r="HO30" s="132"/>
      <c r="HP30" s="131"/>
      <c r="HQ30" s="131"/>
      <c r="HR30" s="132"/>
      <c r="HS30" s="130"/>
      <c r="HT30" s="131"/>
      <c r="HU30" s="132"/>
      <c r="HV30" s="131"/>
      <c r="HW30" s="131"/>
      <c r="HX30" s="132"/>
      <c r="HY30" s="130"/>
      <c r="HZ30" s="131"/>
      <c r="IA30" s="132"/>
      <c r="IB30" s="130"/>
      <c r="IC30" s="131"/>
      <c r="ID30" s="132"/>
      <c r="IE30" s="130"/>
      <c r="IF30" s="131"/>
      <c r="IG30" s="132"/>
      <c r="IH30" s="130"/>
      <c r="II30" s="131"/>
      <c r="IJ30" s="132"/>
      <c r="IK30" s="130"/>
      <c r="IL30" s="131"/>
      <c r="IM30" s="144"/>
      <c r="IN30" s="42"/>
      <c r="IO30" s="42"/>
      <c r="IP30" s="36"/>
      <c r="IQ30" s="36"/>
      <c r="IR30" s="36"/>
      <c r="IS30" s="36"/>
      <c r="IT30" s="36"/>
      <c r="IU30" s="36"/>
    </row>
    <row r="31" spans="1:255" ht="5.25" customHeight="1">
      <c r="A31" s="36"/>
      <c r="B31" s="36"/>
      <c r="C31" s="143"/>
      <c r="D31" s="131"/>
      <c r="E31" s="131"/>
      <c r="F31" s="131"/>
      <c r="G31" s="131"/>
      <c r="H31" s="131"/>
      <c r="I31" s="131"/>
      <c r="J31" s="131"/>
      <c r="K31" s="144"/>
      <c r="L31" s="134"/>
      <c r="M31" s="134"/>
      <c r="N31" s="135"/>
      <c r="O31" s="133"/>
      <c r="P31" s="134"/>
      <c r="Q31" s="135"/>
      <c r="R31" s="134"/>
      <c r="S31" s="134"/>
      <c r="T31" s="135"/>
      <c r="U31" s="133"/>
      <c r="V31" s="134"/>
      <c r="W31" s="135"/>
      <c r="X31" s="134"/>
      <c r="Y31" s="134"/>
      <c r="Z31" s="135"/>
      <c r="AA31" s="133"/>
      <c r="AB31" s="134"/>
      <c r="AC31" s="135"/>
      <c r="AD31" s="134"/>
      <c r="AE31" s="134"/>
      <c r="AF31" s="135"/>
      <c r="AG31" s="133"/>
      <c r="AH31" s="134"/>
      <c r="AI31" s="135"/>
      <c r="AJ31" s="134"/>
      <c r="AK31" s="134"/>
      <c r="AL31" s="135"/>
      <c r="AM31" s="133"/>
      <c r="AN31" s="134"/>
      <c r="AO31" s="135"/>
      <c r="AP31" s="134"/>
      <c r="AQ31" s="134"/>
      <c r="AR31" s="135"/>
      <c r="AS31" s="133"/>
      <c r="AT31" s="134"/>
      <c r="AU31" s="135"/>
      <c r="AV31" s="134"/>
      <c r="AW31" s="134"/>
      <c r="AX31" s="135"/>
      <c r="AY31" s="133"/>
      <c r="AZ31" s="134"/>
      <c r="BA31" s="135"/>
      <c r="BB31" s="134"/>
      <c r="BC31" s="134"/>
      <c r="BD31" s="135"/>
      <c r="BE31" s="133"/>
      <c r="BF31" s="134"/>
      <c r="BG31" s="135"/>
      <c r="BH31" s="134"/>
      <c r="BI31" s="134"/>
      <c r="BJ31" s="135"/>
      <c r="BK31" s="133"/>
      <c r="BL31" s="134"/>
      <c r="BM31" s="135"/>
      <c r="BN31" s="133"/>
      <c r="BO31" s="134"/>
      <c r="BP31" s="135"/>
      <c r="BQ31" s="133"/>
      <c r="BR31" s="134"/>
      <c r="BS31" s="135"/>
      <c r="BT31" s="133"/>
      <c r="BU31" s="134"/>
      <c r="BV31" s="135"/>
      <c r="BW31" s="133"/>
      <c r="BX31" s="134"/>
      <c r="BY31" s="152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143"/>
      <c r="CK31" s="131"/>
      <c r="CL31" s="131"/>
      <c r="CM31" s="131"/>
      <c r="CN31" s="131"/>
      <c r="CO31" s="131"/>
      <c r="CP31" s="131"/>
      <c r="CQ31" s="131"/>
      <c r="CR31" s="144"/>
      <c r="CS31" s="134"/>
      <c r="CT31" s="134"/>
      <c r="CU31" s="135"/>
      <c r="CV31" s="133"/>
      <c r="CW31" s="134"/>
      <c r="CX31" s="135"/>
      <c r="CY31" s="134"/>
      <c r="CZ31" s="134"/>
      <c r="DA31" s="135"/>
      <c r="DB31" s="133"/>
      <c r="DC31" s="134"/>
      <c r="DD31" s="135"/>
      <c r="DE31" s="134"/>
      <c r="DF31" s="134"/>
      <c r="DG31" s="135"/>
      <c r="DH31" s="133"/>
      <c r="DI31" s="134"/>
      <c r="DJ31" s="135"/>
      <c r="DK31" s="134"/>
      <c r="DL31" s="134"/>
      <c r="DM31" s="135"/>
      <c r="DN31" s="133"/>
      <c r="DO31" s="134"/>
      <c r="DP31" s="135"/>
      <c r="DQ31" s="134"/>
      <c r="DR31" s="134"/>
      <c r="DS31" s="135"/>
      <c r="DT31" s="133"/>
      <c r="DU31" s="134"/>
      <c r="DV31" s="135"/>
      <c r="DW31" s="134"/>
      <c r="DX31" s="134"/>
      <c r="DY31" s="135"/>
      <c r="DZ31" s="133"/>
      <c r="EA31" s="134"/>
      <c r="EB31" s="135"/>
      <c r="EC31" s="134"/>
      <c r="ED31" s="134"/>
      <c r="EE31" s="135"/>
      <c r="EF31" s="133"/>
      <c r="EG31" s="134"/>
      <c r="EH31" s="135"/>
      <c r="EI31" s="134"/>
      <c r="EJ31" s="134"/>
      <c r="EK31" s="135"/>
      <c r="EL31" s="133"/>
      <c r="EM31" s="134"/>
      <c r="EN31" s="135"/>
      <c r="EO31" s="134"/>
      <c r="EP31" s="134"/>
      <c r="EQ31" s="135"/>
      <c r="ER31" s="133"/>
      <c r="ES31" s="134"/>
      <c r="ET31" s="135"/>
      <c r="EU31" s="133"/>
      <c r="EV31" s="134"/>
      <c r="EW31" s="135"/>
      <c r="EX31" s="133"/>
      <c r="EY31" s="134"/>
      <c r="EZ31" s="135"/>
      <c r="FA31" s="133"/>
      <c r="FB31" s="134"/>
      <c r="FC31" s="135"/>
      <c r="FD31" s="133"/>
      <c r="FE31" s="134"/>
      <c r="FF31" s="152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143"/>
      <c r="FR31" s="131"/>
      <c r="FS31" s="131"/>
      <c r="FT31" s="131"/>
      <c r="FU31" s="131"/>
      <c r="FV31" s="131"/>
      <c r="FW31" s="131"/>
      <c r="FX31" s="131"/>
      <c r="FY31" s="144"/>
      <c r="FZ31" s="134"/>
      <c r="GA31" s="134"/>
      <c r="GB31" s="135"/>
      <c r="GC31" s="133"/>
      <c r="GD31" s="134"/>
      <c r="GE31" s="135"/>
      <c r="GF31" s="134"/>
      <c r="GG31" s="134"/>
      <c r="GH31" s="135"/>
      <c r="GI31" s="133"/>
      <c r="GJ31" s="134"/>
      <c r="GK31" s="135"/>
      <c r="GL31" s="134"/>
      <c r="GM31" s="134"/>
      <c r="GN31" s="135"/>
      <c r="GO31" s="133"/>
      <c r="GP31" s="134"/>
      <c r="GQ31" s="135"/>
      <c r="GR31" s="134"/>
      <c r="GS31" s="134"/>
      <c r="GT31" s="135"/>
      <c r="GU31" s="133"/>
      <c r="GV31" s="134"/>
      <c r="GW31" s="135"/>
      <c r="GX31" s="134"/>
      <c r="GY31" s="134"/>
      <c r="GZ31" s="135"/>
      <c r="HA31" s="133"/>
      <c r="HB31" s="134"/>
      <c r="HC31" s="135"/>
      <c r="HD31" s="134"/>
      <c r="HE31" s="134"/>
      <c r="HF31" s="135"/>
      <c r="HG31" s="133"/>
      <c r="HH31" s="134"/>
      <c r="HI31" s="135"/>
      <c r="HJ31" s="134"/>
      <c r="HK31" s="134"/>
      <c r="HL31" s="135"/>
      <c r="HM31" s="133"/>
      <c r="HN31" s="134"/>
      <c r="HO31" s="135"/>
      <c r="HP31" s="134"/>
      <c r="HQ31" s="134"/>
      <c r="HR31" s="135"/>
      <c r="HS31" s="133"/>
      <c r="HT31" s="134"/>
      <c r="HU31" s="135"/>
      <c r="HV31" s="134"/>
      <c r="HW31" s="134"/>
      <c r="HX31" s="135"/>
      <c r="HY31" s="133"/>
      <c r="HZ31" s="134"/>
      <c r="IA31" s="135"/>
      <c r="IB31" s="133"/>
      <c r="IC31" s="134"/>
      <c r="ID31" s="135"/>
      <c r="IE31" s="133"/>
      <c r="IF31" s="134"/>
      <c r="IG31" s="135"/>
      <c r="IH31" s="133"/>
      <c r="II31" s="134"/>
      <c r="IJ31" s="135"/>
      <c r="IK31" s="133"/>
      <c r="IL31" s="134"/>
      <c r="IM31" s="152"/>
      <c r="IN31" s="42"/>
      <c r="IO31" s="42"/>
      <c r="IP31" s="36"/>
      <c r="IQ31" s="36"/>
      <c r="IR31" s="36"/>
      <c r="IS31" s="36"/>
      <c r="IT31" s="36"/>
      <c r="IU31" s="36"/>
    </row>
    <row r="32" spans="1:255" ht="5.25" customHeight="1">
      <c r="A32" s="36"/>
      <c r="B32" s="36"/>
      <c r="C32" s="143"/>
      <c r="D32" s="131"/>
      <c r="E32" s="131"/>
      <c r="F32" s="131"/>
      <c r="G32" s="131"/>
      <c r="H32" s="131"/>
      <c r="I32" s="131"/>
      <c r="J32" s="131"/>
      <c r="K32" s="144"/>
      <c r="L32" s="147" t="e">
        <f>IF([3]PB!R35=0,"",[3]PB!R35)</f>
        <v>#REF!</v>
      </c>
      <c r="M32" s="137"/>
      <c r="N32" s="138"/>
      <c r="O32" s="136" t="e">
        <f>IF([3]PB!R36=0,"",[3]PB!R36)</f>
        <v>#REF!</v>
      </c>
      <c r="P32" s="137"/>
      <c r="Q32" s="138"/>
      <c r="R32" s="136" t="e">
        <f>IF([3]PB!R37=0,"",[3]PB!R37)</f>
        <v>#REF!</v>
      </c>
      <c r="S32" s="137"/>
      <c r="T32" s="138"/>
      <c r="U32" s="136" t="e">
        <f>IF([3]PB!R38=0,"",[3]PB!R38)</f>
        <v>#REF!</v>
      </c>
      <c r="V32" s="137"/>
      <c r="W32" s="138"/>
      <c r="X32" s="136" t="e">
        <f>IF([3]PB!R39=0,"",[3]PB!R39)</f>
        <v>#REF!</v>
      </c>
      <c r="Y32" s="137"/>
      <c r="Z32" s="138"/>
      <c r="AA32" s="136" t="e">
        <f>IF([3]PB!R40=0,"",[3]PB!R40)</f>
        <v>#REF!</v>
      </c>
      <c r="AB32" s="137"/>
      <c r="AC32" s="138"/>
      <c r="AD32" s="136" t="e">
        <f>IF([3]PB!R41=0,"",[3]PB!R41)</f>
        <v>#REF!</v>
      </c>
      <c r="AE32" s="137"/>
      <c r="AF32" s="138"/>
      <c r="AG32" s="136" t="e">
        <f>IF([3]PB!R42=0,"",[3]PB!R42)</f>
        <v>#REF!</v>
      </c>
      <c r="AH32" s="137"/>
      <c r="AI32" s="138"/>
      <c r="AJ32" s="136" t="e">
        <f>IF([3]PB!R43=0,"",[3]PB!R43)</f>
        <v>#REF!</v>
      </c>
      <c r="AK32" s="137"/>
      <c r="AL32" s="138"/>
      <c r="AM32" s="136" t="e">
        <f>IF([3]PB!R44=0,"",[3]PB!R44)</f>
        <v>#REF!</v>
      </c>
      <c r="AN32" s="137"/>
      <c r="AO32" s="138"/>
      <c r="AP32" s="136" t="e">
        <f>IF([3]PB!R45=0,"",[3]PB!R45)</f>
        <v>#REF!</v>
      </c>
      <c r="AQ32" s="137"/>
      <c r="AR32" s="138"/>
      <c r="AS32" s="136" t="e">
        <f>IF([3]PB!R46=0,"",[3]PB!R46)</f>
        <v>#REF!</v>
      </c>
      <c r="AT32" s="137"/>
      <c r="AU32" s="138"/>
      <c r="AV32" s="136" t="e">
        <f>IF([3]PB!R47=0,"",[3]PB!R47)</f>
        <v>#REF!</v>
      </c>
      <c r="AW32" s="137"/>
      <c r="AX32" s="138"/>
      <c r="AY32" s="136" t="e">
        <f>IF([3]PB!R48=0,"",[3]PB!R48)</f>
        <v>#REF!</v>
      </c>
      <c r="AZ32" s="137"/>
      <c r="BA32" s="138"/>
      <c r="BB32" s="136" t="e">
        <f>IF([3]PB!R49=0,"",[3]PB!R49)</f>
        <v>#REF!</v>
      </c>
      <c r="BC32" s="137"/>
      <c r="BD32" s="138"/>
      <c r="BE32" s="136" t="e">
        <f>IF([3]PB!R50=0,"",[3]PB!R50)</f>
        <v>#REF!</v>
      </c>
      <c r="BF32" s="137"/>
      <c r="BG32" s="138"/>
      <c r="BH32" s="136" t="e">
        <f>IF([3]PB!R51=0,"",[3]PB!R51)</f>
        <v>#REF!</v>
      </c>
      <c r="BI32" s="137"/>
      <c r="BJ32" s="138"/>
      <c r="BK32" s="136" t="e">
        <f>IF([3]PB!R52=0,"",[3]PB!R52)</f>
        <v>#REF!</v>
      </c>
      <c r="BL32" s="137"/>
      <c r="BM32" s="138"/>
      <c r="BN32" s="136" t="e">
        <f>IF([3]PB!R53=0,"",[3]PB!R53)</f>
        <v>#REF!</v>
      </c>
      <c r="BO32" s="137"/>
      <c r="BP32" s="138"/>
      <c r="BQ32" s="136" t="e">
        <f>IF([3]PB!R54=0,"",[3]PB!R54)</f>
        <v>#REF!</v>
      </c>
      <c r="BR32" s="137"/>
      <c r="BS32" s="138"/>
      <c r="BT32" s="136" t="e">
        <f>IF([3]PB!R55=0,"",[3]PB!R55)</f>
        <v>#REF!</v>
      </c>
      <c r="BU32" s="137"/>
      <c r="BV32" s="138"/>
      <c r="BW32" s="136" t="e">
        <f>IF([3]PB!R56=0,"",[3]PB!R56)</f>
        <v>#REF!</v>
      </c>
      <c r="BX32" s="137"/>
      <c r="BY32" s="14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143"/>
      <c r="CK32" s="131"/>
      <c r="CL32" s="131"/>
      <c r="CM32" s="131"/>
      <c r="CN32" s="131"/>
      <c r="CO32" s="131"/>
      <c r="CP32" s="131"/>
      <c r="CQ32" s="131"/>
      <c r="CR32" s="144"/>
      <c r="CS32" s="147" t="e">
        <f>IF([4]PP!R35=0,"",[4]PP!R35)</f>
        <v>#REF!</v>
      </c>
      <c r="CT32" s="137"/>
      <c r="CU32" s="138"/>
      <c r="CV32" s="136" t="e">
        <f>IF([4]PP!R36=0,"",[4]PP!R36)</f>
        <v>#REF!</v>
      </c>
      <c r="CW32" s="137"/>
      <c r="CX32" s="138"/>
      <c r="CY32" s="136" t="e">
        <f>IF([4]PP!R37=0,"",[4]PP!R37)</f>
        <v>#REF!</v>
      </c>
      <c r="CZ32" s="137"/>
      <c r="DA32" s="138"/>
      <c r="DB32" s="136" t="e">
        <f>IF([4]PP!R38=0,"",[4]PP!R38)</f>
        <v>#REF!</v>
      </c>
      <c r="DC32" s="137"/>
      <c r="DD32" s="138"/>
      <c r="DE32" s="136" t="e">
        <f>IF([4]PP!R39=0,"",[4]PP!R39)</f>
        <v>#REF!</v>
      </c>
      <c r="DF32" s="137"/>
      <c r="DG32" s="138"/>
      <c r="DH32" s="136" t="e">
        <f>IF([4]PP!R40=0,"",[4]PP!R40)</f>
        <v>#REF!</v>
      </c>
      <c r="DI32" s="137"/>
      <c r="DJ32" s="138"/>
      <c r="DK32" s="136" t="e">
        <f>IF([4]PP!R41=0,"",[4]PP!R41)</f>
        <v>#REF!</v>
      </c>
      <c r="DL32" s="137"/>
      <c r="DM32" s="138"/>
      <c r="DN32" s="136" t="e">
        <f>IF([4]PP!R42=0,"",[4]PP!R42)</f>
        <v>#REF!</v>
      </c>
      <c r="DO32" s="137"/>
      <c r="DP32" s="138"/>
      <c r="DQ32" s="136" t="e">
        <f>IF([4]PP!R43=0,"",[4]PP!R43)</f>
        <v>#REF!</v>
      </c>
      <c r="DR32" s="137"/>
      <c r="DS32" s="138"/>
      <c r="DT32" s="136" t="e">
        <f>IF([4]PP!R44=0,"",[4]PP!R44)</f>
        <v>#REF!</v>
      </c>
      <c r="DU32" s="137"/>
      <c r="DV32" s="138"/>
      <c r="DW32" s="136" t="e">
        <f>IF([4]PP!R45=0,"",[4]PP!R45)</f>
        <v>#REF!</v>
      </c>
      <c r="DX32" s="137"/>
      <c r="DY32" s="138"/>
      <c r="DZ32" s="136" t="e">
        <f>IF([4]PP!R46=0,"",[4]PP!R46)</f>
        <v>#REF!</v>
      </c>
      <c r="EA32" s="137"/>
      <c r="EB32" s="138"/>
      <c r="EC32" s="136" t="e">
        <f>IF([4]PP!R47=0,"",[4]PP!R47)</f>
        <v>#REF!</v>
      </c>
      <c r="ED32" s="137"/>
      <c r="EE32" s="138"/>
      <c r="EF32" s="136" t="e">
        <f>IF([4]PP!R48=0,"",[4]PP!R48)</f>
        <v>#REF!</v>
      </c>
      <c r="EG32" s="137"/>
      <c r="EH32" s="138"/>
      <c r="EI32" s="136" t="e">
        <f>IF([4]PP!R49=0,"",[4]PP!R49)</f>
        <v>#REF!</v>
      </c>
      <c r="EJ32" s="137"/>
      <c r="EK32" s="138"/>
      <c r="EL32" s="136" t="e">
        <f>IF([4]PP!R50=0,"",[4]PP!R50)</f>
        <v>#REF!</v>
      </c>
      <c r="EM32" s="137"/>
      <c r="EN32" s="138"/>
      <c r="EO32" s="136" t="e">
        <f>IF([4]PP!R51=0,"",[4]PP!R51)</f>
        <v>#REF!</v>
      </c>
      <c r="EP32" s="137"/>
      <c r="EQ32" s="138"/>
      <c r="ER32" s="136" t="e">
        <f>IF([4]PP!R52=0,"",[4]PP!R52)</f>
        <v>#REF!</v>
      </c>
      <c r="ES32" s="137"/>
      <c r="ET32" s="138"/>
      <c r="EU32" s="136" t="e">
        <f>IF([4]PP!R53=0,"",[4]PP!R53)</f>
        <v>#REF!</v>
      </c>
      <c r="EV32" s="137"/>
      <c r="EW32" s="138"/>
      <c r="EX32" s="136" t="e">
        <f>IF([4]PP!R54=0,"",[4]PP!R54)</f>
        <v>#REF!</v>
      </c>
      <c r="EY32" s="137"/>
      <c r="EZ32" s="138"/>
      <c r="FA32" s="136" t="e">
        <f>IF([4]PP!R55=0,"",[4]PP!R55)</f>
        <v>#REF!</v>
      </c>
      <c r="FB32" s="137"/>
      <c r="FC32" s="138"/>
      <c r="FD32" s="136" t="e">
        <f>IF([4]PP!R56=0,"",[4]PP!R56)</f>
        <v>#REF!</v>
      </c>
      <c r="FE32" s="137"/>
      <c r="FF32" s="14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143"/>
      <c r="FR32" s="131"/>
      <c r="FS32" s="131"/>
      <c r="FT32" s="131"/>
      <c r="FU32" s="131"/>
      <c r="FV32" s="131"/>
      <c r="FW32" s="131"/>
      <c r="FX32" s="131"/>
      <c r="FY32" s="144"/>
      <c r="FZ32" s="147" t="e">
        <f>IF('[5]30'!R35=0,"",'[5]30'!R35)</f>
        <v>#REF!</v>
      </c>
      <c r="GA32" s="137"/>
      <c r="GB32" s="138"/>
      <c r="GC32" s="136" t="e">
        <f>IF('[5]30'!R36=0,"",'[5]30'!R36)</f>
        <v>#REF!</v>
      </c>
      <c r="GD32" s="137"/>
      <c r="GE32" s="138"/>
      <c r="GF32" s="136" t="e">
        <f>IF('[5]30'!R37=0,"",'[5]30'!R37)</f>
        <v>#REF!</v>
      </c>
      <c r="GG32" s="137"/>
      <c r="GH32" s="138"/>
      <c r="GI32" s="136" t="e">
        <f>IF('[5]30'!R38=0,"",'[5]30'!R38)</f>
        <v>#REF!</v>
      </c>
      <c r="GJ32" s="137"/>
      <c r="GK32" s="138"/>
      <c r="GL32" s="136" t="e">
        <f>IF('[5]30'!R39=0,"",'[5]30'!R39)</f>
        <v>#REF!</v>
      </c>
      <c r="GM32" s="137"/>
      <c r="GN32" s="138"/>
      <c r="GO32" s="136" t="e">
        <f>IF('[5]30'!R40=0,"",'[5]30'!R40)</f>
        <v>#REF!</v>
      </c>
      <c r="GP32" s="137"/>
      <c r="GQ32" s="138"/>
      <c r="GR32" s="136" t="e">
        <f>IF('[5]30'!R41=0,"",'[5]30'!R41)</f>
        <v>#REF!</v>
      </c>
      <c r="GS32" s="137"/>
      <c r="GT32" s="138"/>
      <c r="GU32" s="136" t="e">
        <f>IF('[5]30'!R42=0,"",'[5]30'!R42)</f>
        <v>#REF!</v>
      </c>
      <c r="GV32" s="137"/>
      <c r="GW32" s="138"/>
      <c r="GX32" s="136" t="e">
        <f>IF('[5]30'!R43=0,"",'[5]30'!R43)</f>
        <v>#REF!</v>
      </c>
      <c r="GY32" s="137"/>
      <c r="GZ32" s="138"/>
      <c r="HA32" s="136" t="e">
        <f>IF('[5]30'!R44=0,"",'[5]30'!R44)</f>
        <v>#REF!</v>
      </c>
      <c r="HB32" s="137"/>
      <c r="HC32" s="138"/>
      <c r="HD32" s="136" t="e">
        <f>IF('[5]30'!R45=0,"",'[5]30'!R45)</f>
        <v>#REF!</v>
      </c>
      <c r="HE32" s="137"/>
      <c r="HF32" s="138"/>
      <c r="HG32" s="136" t="e">
        <f>IF('[5]30'!R46=0,"",'[5]30'!R46)</f>
        <v>#REF!</v>
      </c>
      <c r="HH32" s="137"/>
      <c r="HI32" s="138"/>
      <c r="HJ32" s="136" t="e">
        <f>IF('[5]30'!R47=0,"",'[5]30'!R47)</f>
        <v>#REF!</v>
      </c>
      <c r="HK32" s="137"/>
      <c r="HL32" s="138"/>
      <c r="HM32" s="136" t="e">
        <f>IF('[5]30'!R48=0,"",'[5]30'!R48)</f>
        <v>#REF!</v>
      </c>
      <c r="HN32" s="137"/>
      <c r="HO32" s="138"/>
      <c r="HP32" s="136" t="e">
        <f>IF('[5]30'!R49=0,"",'[5]30'!R49)</f>
        <v>#REF!</v>
      </c>
      <c r="HQ32" s="137"/>
      <c r="HR32" s="138"/>
      <c r="HS32" s="136" t="e">
        <f>IF('[5]30'!R50=0,"",'[5]30'!R50)</f>
        <v>#REF!</v>
      </c>
      <c r="HT32" s="137"/>
      <c r="HU32" s="138"/>
      <c r="HV32" s="136" t="e">
        <f>IF('[5]30'!R51=0,"",'[5]30'!R51)</f>
        <v>#REF!</v>
      </c>
      <c r="HW32" s="137"/>
      <c r="HX32" s="138"/>
      <c r="HY32" s="136" t="e">
        <f>IF('[5]30'!R52=0,"",'[5]30'!R52)</f>
        <v>#REF!</v>
      </c>
      <c r="HZ32" s="137"/>
      <c r="IA32" s="138"/>
      <c r="IB32" s="136" t="e">
        <f>IF('[5]30'!R53=0,"",'[5]30'!R53)</f>
        <v>#REF!</v>
      </c>
      <c r="IC32" s="137"/>
      <c r="ID32" s="138"/>
      <c r="IE32" s="136" t="e">
        <f>IF('[5]30'!R54=0,"",'[5]30'!R54)</f>
        <v>#REF!</v>
      </c>
      <c r="IF32" s="137"/>
      <c r="IG32" s="138"/>
      <c r="IH32" s="136" t="e">
        <f>IF('[5]30'!R55=0,"",'[5]30'!R55)</f>
        <v>#REF!</v>
      </c>
      <c r="II32" s="137"/>
      <c r="IJ32" s="138"/>
      <c r="IK32" s="136" t="e">
        <f>IF('[5]30'!R56=0,"",'[5]30'!R56)</f>
        <v>#REF!</v>
      </c>
      <c r="IL32" s="137"/>
      <c r="IM32" s="149"/>
      <c r="IN32" s="42"/>
      <c r="IO32" s="42"/>
      <c r="IP32" s="36"/>
      <c r="IQ32" s="36"/>
      <c r="IR32" s="36"/>
      <c r="IS32" s="36"/>
      <c r="IT32" s="36"/>
      <c r="IU32" s="36"/>
    </row>
    <row r="33" spans="1:255" ht="5.25" customHeight="1">
      <c r="A33" s="36"/>
      <c r="B33" s="36"/>
      <c r="C33" s="143"/>
      <c r="D33" s="131"/>
      <c r="E33" s="131"/>
      <c r="F33" s="131"/>
      <c r="G33" s="131"/>
      <c r="H33" s="131"/>
      <c r="I33" s="131"/>
      <c r="J33" s="131"/>
      <c r="K33" s="144"/>
      <c r="L33" s="131"/>
      <c r="M33" s="131"/>
      <c r="N33" s="132"/>
      <c r="O33" s="130"/>
      <c r="P33" s="131"/>
      <c r="Q33" s="132"/>
      <c r="R33" s="130"/>
      <c r="S33" s="131"/>
      <c r="T33" s="132"/>
      <c r="U33" s="130"/>
      <c r="V33" s="131"/>
      <c r="W33" s="132"/>
      <c r="X33" s="130"/>
      <c r="Y33" s="131"/>
      <c r="Z33" s="132"/>
      <c r="AA33" s="130"/>
      <c r="AB33" s="131"/>
      <c r="AC33" s="132"/>
      <c r="AD33" s="130"/>
      <c r="AE33" s="131"/>
      <c r="AF33" s="132"/>
      <c r="AG33" s="130"/>
      <c r="AH33" s="131"/>
      <c r="AI33" s="132"/>
      <c r="AJ33" s="130"/>
      <c r="AK33" s="131"/>
      <c r="AL33" s="132"/>
      <c r="AM33" s="130"/>
      <c r="AN33" s="131"/>
      <c r="AO33" s="132"/>
      <c r="AP33" s="130"/>
      <c r="AQ33" s="131"/>
      <c r="AR33" s="132"/>
      <c r="AS33" s="130"/>
      <c r="AT33" s="131"/>
      <c r="AU33" s="132"/>
      <c r="AV33" s="130"/>
      <c r="AW33" s="131"/>
      <c r="AX33" s="132"/>
      <c r="AY33" s="130"/>
      <c r="AZ33" s="131"/>
      <c r="BA33" s="132"/>
      <c r="BB33" s="130"/>
      <c r="BC33" s="131"/>
      <c r="BD33" s="132"/>
      <c r="BE33" s="130"/>
      <c r="BF33" s="131"/>
      <c r="BG33" s="132"/>
      <c r="BH33" s="130"/>
      <c r="BI33" s="131"/>
      <c r="BJ33" s="132"/>
      <c r="BK33" s="130"/>
      <c r="BL33" s="131"/>
      <c r="BM33" s="132"/>
      <c r="BN33" s="130"/>
      <c r="BO33" s="131"/>
      <c r="BP33" s="132"/>
      <c r="BQ33" s="130"/>
      <c r="BR33" s="131"/>
      <c r="BS33" s="132"/>
      <c r="BT33" s="130"/>
      <c r="BU33" s="131"/>
      <c r="BV33" s="132"/>
      <c r="BW33" s="130"/>
      <c r="BX33" s="131"/>
      <c r="BY33" s="144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143"/>
      <c r="CK33" s="131"/>
      <c r="CL33" s="131"/>
      <c r="CM33" s="131"/>
      <c r="CN33" s="131"/>
      <c r="CO33" s="131"/>
      <c r="CP33" s="131"/>
      <c r="CQ33" s="131"/>
      <c r="CR33" s="144"/>
      <c r="CS33" s="131"/>
      <c r="CT33" s="131"/>
      <c r="CU33" s="132"/>
      <c r="CV33" s="130"/>
      <c r="CW33" s="131"/>
      <c r="CX33" s="132"/>
      <c r="CY33" s="130"/>
      <c r="CZ33" s="131"/>
      <c r="DA33" s="132"/>
      <c r="DB33" s="130"/>
      <c r="DC33" s="131"/>
      <c r="DD33" s="132"/>
      <c r="DE33" s="130"/>
      <c r="DF33" s="131"/>
      <c r="DG33" s="132"/>
      <c r="DH33" s="130"/>
      <c r="DI33" s="131"/>
      <c r="DJ33" s="132"/>
      <c r="DK33" s="130"/>
      <c r="DL33" s="131"/>
      <c r="DM33" s="132"/>
      <c r="DN33" s="130"/>
      <c r="DO33" s="131"/>
      <c r="DP33" s="132"/>
      <c r="DQ33" s="130"/>
      <c r="DR33" s="131"/>
      <c r="DS33" s="132"/>
      <c r="DT33" s="130"/>
      <c r="DU33" s="131"/>
      <c r="DV33" s="132"/>
      <c r="DW33" s="130"/>
      <c r="DX33" s="131"/>
      <c r="DY33" s="132"/>
      <c r="DZ33" s="130"/>
      <c r="EA33" s="131"/>
      <c r="EB33" s="132"/>
      <c r="EC33" s="130"/>
      <c r="ED33" s="131"/>
      <c r="EE33" s="132"/>
      <c r="EF33" s="130"/>
      <c r="EG33" s="131"/>
      <c r="EH33" s="132"/>
      <c r="EI33" s="130"/>
      <c r="EJ33" s="131"/>
      <c r="EK33" s="132"/>
      <c r="EL33" s="130"/>
      <c r="EM33" s="131"/>
      <c r="EN33" s="132"/>
      <c r="EO33" s="130"/>
      <c r="EP33" s="131"/>
      <c r="EQ33" s="132"/>
      <c r="ER33" s="130"/>
      <c r="ES33" s="131"/>
      <c r="ET33" s="132"/>
      <c r="EU33" s="130"/>
      <c r="EV33" s="131"/>
      <c r="EW33" s="132"/>
      <c r="EX33" s="130"/>
      <c r="EY33" s="131"/>
      <c r="EZ33" s="132"/>
      <c r="FA33" s="130"/>
      <c r="FB33" s="131"/>
      <c r="FC33" s="132"/>
      <c r="FD33" s="130"/>
      <c r="FE33" s="131"/>
      <c r="FF33" s="144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143"/>
      <c r="FR33" s="131"/>
      <c r="FS33" s="131"/>
      <c r="FT33" s="131"/>
      <c r="FU33" s="131"/>
      <c r="FV33" s="131"/>
      <c r="FW33" s="131"/>
      <c r="FX33" s="131"/>
      <c r="FY33" s="144"/>
      <c r="FZ33" s="131"/>
      <c r="GA33" s="131"/>
      <c r="GB33" s="132"/>
      <c r="GC33" s="130"/>
      <c r="GD33" s="131"/>
      <c r="GE33" s="132"/>
      <c r="GF33" s="130"/>
      <c r="GG33" s="131"/>
      <c r="GH33" s="132"/>
      <c r="GI33" s="130"/>
      <c r="GJ33" s="131"/>
      <c r="GK33" s="132"/>
      <c r="GL33" s="130"/>
      <c r="GM33" s="131"/>
      <c r="GN33" s="132"/>
      <c r="GO33" s="130"/>
      <c r="GP33" s="131"/>
      <c r="GQ33" s="132"/>
      <c r="GR33" s="130"/>
      <c r="GS33" s="131"/>
      <c r="GT33" s="132"/>
      <c r="GU33" s="130"/>
      <c r="GV33" s="131"/>
      <c r="GW33" s="132"/>
      <c r="GX33" s="130"/>
      <c r="GY33" s="131"/>
      <c r="GZ33" s="132"/>
      <c r="HA33" s="130"/>
      <c r="HB33" s="131"/>
      <c r="HC33" s="132"/>
      <c r="HD33" s="130"/>
      <c r="HE33" s="131"/>
      <c r="HF33" s="132"/>
      <c r="HG33" s="130"/>
      <c r="HH33" s="131"/>
      <c r="HI33" s="132"/>
      <c r="HJ33" s="130"/>
      <c r="HK33" s="131"/>
      <c r="HL33" s="132"/>
      <c r="HM33" s="130"/>
      <c r="HN33" s="131"/>
      <c r="HO33" s="132"/>
      <c r="HP33" s="130"/>
      <c r="HQ33" s="131"/>
      <c r="HR33" s="132"/>
      <c r="HS33" s="130"/>
      <c r="HT33" s="131"/>
      <c r="HU33" s="132"/>
      <c r="HV33" s="130"/>
      <c r="HW33" s="131"/>
      <c r="HX33" s="132"/>
      <c r="HY33" s="130"/>
      <c r="HZ33" s="131"/>
      <c r="IA33" s="132"/>
      <c r="IB33" s="130"/>
      <c r="IC33" s="131"/>
      <c r="ID33" s="132"/>
      <c r="IE33" s="130"/>
      <c r="IF33" s="131"/>
      <c r="IG33" s="132"/>
      <c r="IH33" s="130"/>
      <c r="II33" s="131"/>
      <c r="IJ33" s="132"/>
      <c r="IK33" s="130"/>
      <c r="IL33" s="131"/>
      <c r="IM33" s="144"/>
      <c r="IN33" s="42"/>
      <c r="IO33" s="42"/>
      <c r="IP33" s="36"/>
      <c r="IQ33" s="36"/>
      <c r="IR33" s="36"/>
      <c r="IS33" s="36"/>
      <c r="IT33" s="36"/>
      <c r="IU33" s="36"/>
    </row>
    <row r="34" spans="1:255" ht="5.25" customHeight="1">
      <c r="A34" s="36"/>
      <c r="B34" s="36"/>
      <c r="C34" s="145"/>
      <c r="D34" s="127"/>
      <c r="E34" s="127"/>
      <c r="F34" s="127"/>
      <c r="G34" s="127"/>
      <c r="H34" s="127"/>
      <c r="I34" s="127"/>
      <c r="J34" s="127"/>
      <c r="K34" s="146"/>
      <c r="L34" s="127"/>
      <c r="M34" s="127"/>
      <c r="N34" s="140"/>
      <c r="O34" s="139"/>
      <c r="P34" s="127"/>
      <c r="Q34" s="140"/>
      <c r="R34" s="139"/>
      <c r="S34" s="127"/>
      <c r="T34" s="140"/>
      <c r="U34" s="139"/>
      <c r="V34" s="127"/>
      <c r="W34" s="140"/>
      <c r="X34" s="139"/>
      <c r="Y34" s="127"/>
      <c r="Z34" s="140"/>
      <c r="AA34" s="139"/>
      <c r="AB34" s="127"/>
      <c r="AC34" s="140"/>
      <c r="AD34" s="139"/>
      <c r="AE34" s="127"/>
      <c r="AF34" s="140"/>
      <c r="AG34" s="139"/>
      <c r="AH34" s="127"/>
      <c r="AI34" s="140"/>
      <c r="AJ34" s="139"/>
      <c r="AK34" s="127"/>
      <c r="AL34" s="140"/>
      <c r="AM34" s="139"/>
      <c r="AN34" s="127"/>
      <c r="AO34" s="140"/>
      <c r="AP34" s="139"/>
      <c r="AQ34" s="127"/>
      <c r="AR34" s="140"/>
      <c r="AS34" s="139"/>
      <c r="AT34" s="127"/>
      <c r="AU34" s="140"/>
      <c r="AV34" s="139"/>
      <c r="AW34" s="127"/>
      <c r="AX34" s="140"/>
      <c r="AY34" s="139"/>
      <c r="AZ34" s="127"/>
      <c r="BA34" s="140"/>
      <c r="BB34" s="139"/>
      <c r="BC34" s="127"/>
      <c r="BD34" s="140"/>
      <c r="BE34" s="139"/>
      <c r="BF34" s="127"/>
      <c r="BG34" s="140"/>
      <c r="BH34" s="139"/>
      <c r="BI34" s="127"/>
      <c r="BJ34" s="140"/>
      <c r="BK34" s="139"/>
      <c r="BL34" s="127"/>
      <c r="BM34" s="140"/>
      <c r="BN34" s="139"/>
      <c r="BO34" s="127"/>
      <c r="BP34" s="140"/>
      <c r="BQ34" s="139"/>
      <c r="BR34" s="127"/>
      <c r="BS34" s="140"/>
      <c r="BT34" s="139"/>
      <c r="BU34" s="127"/>
      <c r="BV34" s="140"/>
      <c r="BW34" s="139"/>
      <c r="BX34" s="127"/>
      <c r="BY34" s="146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145"/>
      <c r="CK34" s="127"/>
      <c r="CL34" s="127"/>
      <c r="CM34" s="127"/>
      <c r="CN34" s="127"/>
      <c r="CO34" s="127"/>
      <c r="CP34" s="127"/>
      <c r="CQ34" s="127"/>
      <c r="CR34" s="146"/>
      <c r="CS34" s="127"/>
      <c r="CT34" s="127"/>
      <c r="CU34" s="140"/>
      <c r="CV34" s="139"/>
      <c r="CW34" s="127"/>
      <c r="CX34" s="140"/>
      <c r="CY34" s="139"/>
      <c r="CZ34" s="127"/>
      <c r="DA34" s="140"/>
      <c r="DB34" s="139"/>
      <c r="DC34" s="127"/>
      <c r="DD34" s="140"/>
      <c r="DE34" s="139"/>
      <c r="DF34" s="127"/>
      <c r="DG34" s="140"/>
      <c r="DH34" s="139"/>
      <c r="DI34" s="127"/>
      <c r="DJ34" s="140"/>
      <c r="DK34" s="139"/>
      <c r="DL34" s="127"/>
      <c r="DM34" s="140"/>
      <c r="DN34" s="139"/>
      <c r="DO34" s="127"/>
      <c r="DP34" s="140"/>
      <c r="DQ34" s="139"/>
      <c r="DR34" s="127"/>
      <c r="DS34" s="140"/>
      <c r="DT34" s="139"/>
      <c r="DU34" s="127"/>
      <c r="DV34" s="140"/>
      <c r="DW34" s="139"/>
      <c r="DX34" s="127"/>
      <c r="DY34" s="140"/>
      <c r="DZ34" s="139"/>
      <c r="EA34" s="127"/>
      <c r="EB34" s="140"/>
      <c r="EC34" s="139"/>
      <c r="ED34" s="127"/>
      <c r="EE34" s="140"/>
      <c r="EF34" s="139"/>
      <c r="EG34" s="127"/>
      <c r="EH34" s="140"/>
      <c r="EI34" s="139"/>
      <c r="EJ34" s="127"/>
      <c r="EK34" s="140"/>
      <c r="EL34" s="139"/>
      <c r="EM34" s="127"/>
      <c r="EN34" s="140"/>
      <c r="EO34" s="139"/>
      <c r="EP34" s="127"/>
      <c r="EQ34" s="140"/>
      <c r="ER34" s="139"/>
      <c r="ES34" s="127"/>
      <c r="ET34" s="140"/>
      <c r="EU34" s="139"/>
      <c r="EV34" s="127"/>
      <c r="EW34" s="140"/>
      <c r="EX34" s="139"/>
      <c r="EY34" s="127"/>
      <c r="EZ34" s="140"/>
      <c r="FA34" s="139"/>
      <c r="FB34" s="127"/>
      <c r="FC34" s="140"/>
      <c r="FD34" s="139"/>
      <c r="FE34" s="127"/>
      <c r="FF34" s="146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145"/>
      <c r="FR34" s="127"/>
      <c r="FS34" s="127"/>
      <c r="FT34" s="127"/>
      <c r="FU34" s="127"/>
      <c r="FV34" s="127"/>
      <c r="FW34" s="127"/>
      <c r="FX34" s="127"/>
      <c r="FY34" s="146"/>
      <c r="FZ34" s="127"/>
      <c r="GA34" s="127"/>
      <c r="GB34" s="140"/>
      <c r="GC34" s="139"/>
      <c r="GD34" s="127"/>
      <c r="GE34" s="140"/>
      <c r="GF34" s="139"/>
      <c r="GG34" s="127"/>
      <c r="GH34" s="140"/>
      <c r="GI34" s="139"/>
      <c r="GJ34" s="127"/>
      <c r="GK34" s="140"/>
      <c r="GL34" s="139"/>
      <c r="GM34" s="127"/>
      <c r="GN34" s="140"/>
      <c r="GO34" s="139"/>
      <c r="GP34" s="127"/>
      <c r="GQ34" s="140"/>
      <c r="GR34" s="139"/>
      <c r="GS34" s="127"/>
      <c r="GT34" s="140"/>
      <c r="GU34" s="139"/>
      <c r="GV34" s="127"/>
      <c r="GW34" s="140"/>
      <c r="GX34" s="139"/>
      <c r="GY34" s="127"/>
      <c r="GZ34" s="140"/>
      <c r="HA34" s="139"/>
      <c r="HB34" s="127"/>
      <c r="HC34" s="140"/>
      <c r="HD34" s="139"/>
      <c r="HE34" s="127"/>
      <c r="HF34" s="140"/>
      <c r="HG34" s="139"/>
      <c r="HH34" s="127"/>
      <c r="HI34" s="140"/>
      <c r="HJ34" s="139"/>
      <c r="HK34" s="127"/>
      <c r="HL34" s="140"/>
      <c r="HM34" s="139"/>
      <c r="HN34" s="127"/>
      <c r="HO34" s="140"/>
      <c r="HP34" s="139"/>
      <c r="HQ34" s="127"/>
      <c r="HR34" s="140"/>
      <c r="HS34" s="139"/>
      <c r="HT34" s="127"/>
      <c r="HU34" s="140"/>
      <c r="HV34" s="139"/>
      <c r="HW34" s="127"/>
      <c r="HX34" s="140"/>
      <c r="HY34" s="139"/>
      <c r="HZ34" s="127"/>
      <c r="IA34" s="140"/>
      <c r="IB34" s="139"/>
      <c r="IC34" s="127"/>
      <c r="ID34" s="140"/>
      <c r="IE34" s="139"/>
      <c r="IF34" s="127"/>
      <c r="IG34" s="140"/>
      <c r="IH34" s="139"/>
      <c r="II34" s="127"/>
      <c r="IJ34" s="140"/>
      <c r="IK34" s="139"/>
      <c r="IL34" s="127"/>
      <c r="IM34" s="146"/>
      <c r="IN34" s="42"/>
      <c r="IO34" s="42"/>
      <c r="IP34" s="36"/>
      <c r="IQ34" s="36"/>
      <c r="IR34" s="36"/>
      <c r="IS34" s="36"/>
      <c r="IT34" s="36"/>
      <c r="IU34" s="36"/>
    </row>
    <row r="35" spans="1:255" ht="5.25" customHeight="1">
      <c r="A35" s="36"/>
      <c r="B35" s="36"/>
      <c r="C35" s="101"/>
      <c r="D35" s="101"/>
      <c r="E35" s="101"/>
      <c r="F35" s="101"/>
      <c r="G35" s="101"/>
      <c r="H35" s="101"/>
      <c r="I35" s="101"/>
      <c r="J35" s="101"/>
      <c r="K35" s="101"/>
      <c r="L35" s="124" t="e">
        <f>[3]PB!V35</f>
        <v>#REF!</v>
      </c>
      <c r="M35" s="125"/>
      <c r="N35" s="125"/>
      <c r="O35" s="124" t="e">
        <f>[3]PB!V36</f>
        <v>#REF!</v>
      </c>
      <c r="P35" s="125"/>
      <c r="Q35" s="125"/>
      <c r="R35" s="124" t="e">
        <f>[3]PB!V37</f>
        <v>#REF!</v>
      </c>
      <c r="S35" s="125"/>
      <c r="T35" s="125"/>
      <c r="U35" s="124" t="e">
        <f>[3]PB!V38</f>
        <v>#REF!</v>
      </c>
      <c r="V35" s="125"/>
      <c r="W35" s="125"/>
      <c r="X35" s="124" t="e">
        <f>[3]PB!V39</f>
        <v>#REF!</v>
      </c>
      <c r="Y35" s="125"/>
      <c r="Z35" s="125"/>
      <c r="AA35" s="124" t="e">
        <f>[3]PB!V40</f>
        <v>#REF!</v>
      </c>
      <c r="AB35" s="125"/>
      <c r="AC35" s="125"/>
      <c r="AD35" s="124" t="e">
        <f>[3]PB!V41</f>
        <v>#REF!</v>
      </c>
      <c r="AE35" s="125"/>
      <c r="AF35" s="125"/>
      <c r="AG35" s="124" t="e">
        <f>[3]PB!V42</f>
        <v>#REF!</v>
      </c>
      <c r="AH35" s="125"/>
      <c r="AI35" s="125"/>
      <c r="AJ35" s="124" t="e">
        <f>[3]PB!V43</f>
        <v>#REF!</v>
      </c>
      <c r="AK35" s="125"/>
      <c r="AL35" s="125"/>
      <c r="AM35" s="124" t="e">
        <f>[3]PB!V44</f>
        <v>#REF!</v>
      </c>
      <c r="AN35" s="125"/>
      <c r="AO35" s="125"/>
      <c r="AP35" s="124" t="e">
        <f>[3]PB!V45</f>
        <v>#REF!</v>
      </c>
      <c r="AQ35" s="125"/>
      <c r="AR35" s="125"/>
      <c r="AS35" s="124" t="e">
        <f>[3]PB!V46</f>
        <v>#REF!</v>
      </c>
      <c r="AT35" s="125"/>
      <c r="AU35" s="125"/>
      <c r="AV35" s="124" t="e">
        <f>[3]PB!V47</f>
        <v>#REF!</v>
      </c>
      <c r="AW35" s="125"/>
      <c r="AX35" s="125"/>
      <c r="AY35" s="124" t="e">
        <f>[3]PB!V48</f>
        <v>#REF!</v>
      </c>
      <c r="AZ35" s="125"/>
      <c r="BA35" s="125"/>
      <c r="BB35" s="124" t="e">
        <f>[3]PB!V49</f>
        <v>#REF!</v>
      </c>
      <c r="BC35" s="125"/>
      <c r="BD35" s="125"/>
      <c r="BE35" s="124" t="e">
        <f>[3]PB!V50</f>
        <v>#REF!</v>
      </c>
      <c r="BF35" s="125"/>
      <c r="BG35" s="125"/>
      <c r="BH35" s="124" t="e">
        <f>[3]PB!V51</f>
        <v>#REF!</v>
      </c>
      <c r="BI35" s="125"/>
      <c r="BJ35" s="125"/>
      <c r="BK35" s="124" t="e">
        <f>[3]PB!V52</f>
        <v>#REF!</v>
      </c>
      <c r="BL35" s="125"/>
      <c r="BM35" s="125"/>
      <c r="BN35" s="124" t="e">
        <f>[3]PB!V53</f>
        <v>#REF!</v>
      </c>
      <c r="BO35" s="125"/>
      <c r="BP35" s="125"/>
      <c r="BQ35" s="124" t="e">
        <f>[3]PB!V54</f>
        <v>#REF!</v>
      </c>
      <c r="BR35" s="125"/>
      <c r="BS35" s="125"/>
      <c r="BT35" s="124" t="e">
        <f>[3]PB!V55</f>
        <v>#REF!</v>
      </c>
      <c r="BU35" s="125"/>
      <c r="BV35" s="125"/>
      <c r="BW35" s="124" t="e">
        <f>[3]PB!V56</f>
        <v>#REF!</v>
      </c>
      <c r="BX35" s="125"/>
      <c r="BY35" s="125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101"/>
      <c r="CK35" s="101"/>
      <c r="CL35" s="101"/>
      <c r="CM35" s="101"/>
      <c r="CN35" s="101"/>
      <c r="CO35" s="101"/>
      <c r="CP35" s="101"/>
      <c r="CQ35" s="101"/>
      <c r="CR35" s="101"/>
      <c r="CS35" s="124" t="e">
        <f>[4]PP!V35</f>
        <v>#REF!</v>
      </c>
      <c r="CT35" s="125"/>
      <c r="CU35" s="125"/>
      <c r="CV35" s="124" t="e">
        <f>[4]PP!V36</f>
        <v>#REF!</v>
      </c>
      <c r="CW35" s="125"/>
      <c r="CX35" s="125"/>
      <c r="CY35" s="124" t="e">
        <f>[4]PP!V37</f>
        <v>#REF!</v>
      </c>
      <c r="CZ35" s="125"/>
      <c r="DA35" s="125"/>
      <c r="DB35" s="124" t="e">
        <f>[4]PP!V38</f>
        <v>#REF!</v>
      </c>
      <c r="DC35" s="125"/>
      <c r="DD35" s="125"/>
      <c r="DE35" s="124" t="e">
        <f>[4]PP!V39</f>
        <v>#REF!</v>
      </c>
      <c r="DF35" s="125"/>
      <c r="DG35" s="125"/>
      <c r="DH35" s="124" t="e">
        <f>[4]PP!V40</f>
        <v>#REF!</v>
      </c>
      <c r="DI35" s="125"/>
      <c r="DJ35" s="125"/>
      <c r="DK35" s="124" t="e">
        <f>[4]PP!V41</f>
        <v>#REF!</v>
      </c>
      <c r="DL35" s="125"/>
      <c r="DM35" s="125"/>
      <c r="DN35" s="124" t="e">
        <f>[4]PP!V42</f>
        <v>#REF!</v>
      </c>
      <c r="DO35" s="125"/>
      <c r="DP35" s="125"/>
      <c r="DQ35" s="124" t="e">
        <f>[4]PP!V43</f>
        <v>#REF!</v>
      </c>
      <c r="DR35" s="125"/>
      <c r="DS35" s="125"/>
      <c r="DT35" s="124" t="e">
        <f>[4]PP!V44</f>
        <v>#REF!</v>
      </c>
      <c r="DU35" s="125"/>
      <c r="DV35" s="125"/>
      <c r="DW35" s="124" t="e">
        <f>[4]PP!V45</f>
        <v>#REF!</v>
      </c>
      <c r="DX35" s="125"/>
      <c r="DY35" s="125"/>
      <c r="DZ35" s="124" t="e">
        <f>[4]PP!V46</f>
        <v>#REF!</v>
      </c>
      <c r="EA35" s="125"/>
      <c r="EB35" s="125"/>
      <c r="EC35" s="124" t="e">
        <f>[4]PP!V47</f>
        <v>#REF!</v>
      </c>
      <c r="ED35" s="125"/>
      <c r="EE35" s="125"/>
      <c r="EF35" s="124" t="e">
        <f>[4]PP!V48</f>
        <v>#REF!</v>
      </c>
      <c r="EG35" s="125"/>
      <c r="EH35" s="125"/>
      <c r="EI35" s="124" t="e">
        <f>[4]PP!V49</f>
        <v>#REF!</v>
      </c>
      <c r="EJ35" s="125"/>
      <c r="EK35" s="125"/>
      <c r="EL35" s="124" t="e">
        <f>[4]PP!V50</f>
        <v>#REF!</v>
      </c>
      <c r="EM35" s="125"/>
      <c r="EN35" s="125"/>
      <c r="EO35" s="124" t="e">
        <f>[4]PP!V51</f>
        <v>#REF!</v>
      </c>
      <c r="EP35" s="125"/>
      <c r="EQ35" s="125"/>
      <c r="ER35" s="124" t="e">
        <f>[4]PP!V52</f>
        <v>#REF!</v>
      </c>
      <c r="ES35" s="125"/>
      <c r="ET35" s="125"/>
      <c r="EU35" s="124" t="e">
        <f>[4]PP!V53</f>
        <v>#REF!</v>
      </c>
      <c r="EV35" s="125"/>
      <c r="EW35" s="125"/>
      <c r="EX35" s="124" t="e">
        <f>[4]PP!V54</f>
        <v>#REF!</v>
      </c>
      <c r="EY35" s="125"/>
      <c r="EZ35" s="125"/>
      <c r="FA35" s="124" t="e">
        <f>[4]PP!V55</f>
        <v>#REF!</v>
      </c>
      <c r="FB35" s="125"/>
      <c r="FC35" s="125"/>
      <c r="FD35" s="124" t="e">
        <f>[4]PP!V56</f>
        <v>#REF!</v>
      </c>
      <c r="FE35" s="125"/>
      <c r="FF35" s="125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101"/>
      <c r="FR35" s="101"/>
      <c r="FS35" s="101"/>
      <c r="FT35" s="101"/>
      <c r="FU35" s="101"/>
      <c r="FV35" s="101"/>
      <c r="FW35" s="101"/>
      <c r="FX35" s="101"/>
      <c r="FY35" s="101"/>
      <c r="FZ35" s="124" t="e">
        <f>'[5]30'!V35</f>
        <v>#REF!</v>
      </c>
      <c r="GA35" s="125"/>
      <c r="GB35" s="125"/>
      <c r="GC35" s="124" t="e">
        <f>'[5]30'!V36</f>
        <v>#REF!</v>
      </c>
      <c r="GD35" s="125"/>
      <c r="GE35" s="125"/>
      <c r="GF35" s="124" t="e">
        <f>'[5]30'!V37</f>
        <v>#REF!</v>
      </c>
      <c r="GG35" s="125"/>
      <c r="GH35" s="125"/>
      <c r="GI35" s="124" t="e">
        <f>'[5]30'!V38</f>
        <v>#REF!</v>
      </c>
      <c r="GJ35" s="125"/>
      <c r="GK35" s="125"/>
      <c r="GL35" s="124" t="e">
        <f>'[5]30'!V39</f>
        <v>#REF!</v>
      </c>
      <c r="GM35" s="125"/>
      <c r="GN35" s="125"/>
      <c r="GO35" s="124" t="e">
        <f>'[5]30'!V40</f>
        <v>#REF!</v>
      </c>
      <c r="GP35" s="125"/>
      <c r="GQ35" s="125"/>
      <c r="GR35" s="124" t="e">
        <f>'[5]30'!V41</f>
        <v>#REF!</v>
      </c>
      <c r="GS35" s="125"/>
      <c r="GT35" s="125"/>
      <c r="GU35" s="124" t="e">
        <f>'[5]30'!V42</f>
        <v>#REF!</v>
      </c>
      <c r="GV35" s="125"/>
      <c r="GW35" s="125"/>
      <c r="GX35" s="124" t="e">
        <f>'[5]30'!V43</f>
        <v>#REF!</v>
      </c>
      <c r="GY35" s="125"/>
      <c r="GZ35" s="125"/>
      <c r="HA35" s="124" t="e">
        <f>'[5]30'!V44</f>
        <v>#REF!</v>
      </c>
      <c r="HB35" s="125"/>
      <c r="HC35" s="125"/>
      <c r="HD35" s="124" t="e">
        <f>'[5]30'!V45</f>
        <v>#REF!</v>
      </c>
      <c r="HE35" s="125"/>
      <c r="HF35" s="125"/>
      <c r="HG35" s="124" t="e">
        <f>'[5]30'!V46</f>
        <v>#REF!</v>
      </c>
      <c r="HH35" s="125"/>
      <c r="HI35" s="125"/>
      <c r="HJ35" s="124" t="e">
        <f>'[5]30'!V47</f>
        <v>#REF!</v>
      </c>
      <c r="HK35" s="125"/>
      <c r="HL35" s="125"/>
      <c r="HM35" s="124" t="e">
        <f>'[5]30'!V48</f>
        <v>#REF!</v>
      </c>
      <c r="HN35" s="125"/>
      <c r="HO35" s="125"/>
      <c r="HP35" s="124" t="e">
        <f>'[5]30'!V49</f>
        <v>#REF!</v>
      </c>
      <c r="HQ35" s="125"/>
      <c r="HR35" s="125"/>
      <c r="HS35" s="124" t="e">
        <f>'[5]30'!V50</f>
        <v>#REF!</v>
      </c>
      <c r="HT35" s="125"/>
      <c r="HU35" s="125"/>
      <c r="HV35" s="124" t="e">
        <f>'[5]30'!V51</f>
        <v>#REF!</v>
      </c>
      <c r="HW35" s="125"/>
      <c r="HX35" s="125"/>
      <c r="HY35" s="124" t="e">
        <f>'[5]30'!V52</f>
        <v>#REF!</v>
      </c>
      <c r="HZ35" s="125"/>
      <c r="IA35" s="125"/>
      <c r="IB35" s="124" t="e">
        <f>'[5]30'!V53</f>
        <v>#REF!</v>
      </c>
      <c r="IC35" s="125"/>
      <c r="ID35" s="125"/>
      <c r="IE35" s="124" t="e">
        <f>'[5]30'!V54</f>
        <v>#REF!</v>
      </c>
      <c r="IF35" s="125"/>
      <c r="IG35" s="125"/>
      <c r="IH35" s="124" t="e">
        <f>'[5]30'!V55</f>
        <v>#REF!</v>
      </c>
      <c r="II35" s="125"/>
      <c r="IJ35" s="125"/>
      <c r="IK35" s="124" t="e">
        <f>'[5]30'!V56</f>
        <v>#REF!</v>
      </c>
      <c r="IL35" s="125"/>
      <c r="IM35" s="125"/>
      <c r="IN35" s="42"/>
      <c r="IO35" s="42"/>
      <c r="IP35" s="36"/>
      <c r="IQ35" s="36"/>
      <c r="IR35" s="36"/>
      <c r="IS35" s="36"/>
      <c r="IT35" s="36"/>
      <c r="IU35" s="36"/>
    </row>
    <row r="36" spans="1:255" ht="5.25" customHeight="1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6"/>
      <c r="CB36" s="36"/>
      <c r="CC36" s="36"/>
      <c r="CD36" s="102"/>
      <c r="CE36" s="102"/>
      <c r="CF36" s="102"/>
      <c r="CG36" s="102"/>
      <c r="CH36" s="102"/>
      <c r="CI36" s="102"/>
      <c r="CJ36" s="102"/>
      <c r="CK36" s="102"/>
      <c r="CL36" s="102"/>
      <c r="CM36" s="102"/>
      <c r="CN36" s="102"/>
      <c r="CO36" s="102"/>
      <c r="CP36" s="102"/>
      <c r="CQ36" s="102"/>
      <c r="CR36" s="102"/>
      <c r="CS36" s="102"/>
      <c r="CT36" s="102"/>
      <c r="CU36" s="102"/>
      <c r="CV36" s="102"/>
      <c r="CW36" s="102"/>
      <c r="CX36" s="102"/>
      <c r="CY36" s="102"/>
      <c r="CZ36" s="102"/>
      <c r="DA36" s="102"/>
      <c r="DB36" s="102"/>
      <c r="DC36" s="102"/>
      <c r="DD36" s="102"/>
      <c r="DE36" s="102"/>
      <c r="DF36" s="102"/>
      <c r="DG36" s="102"/>
      <c r="DH36" s="102"/>
      <c r="DI36" s="102"/>
      <c r="DJ36" s="102"/>
      <c r="DK36" s="102"/>
      <c r="DL36" s="102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/>
      <c r="DY36" s="102"/>
      <c r="DZ36" s="102"/>
      <c r="EA36" s="102"/>
      <c r="EB36" s="102"/>
      <c r="EC36" s="102"/>
      <c r="ED36" s="102"/>
      <c r="EE36" s="102"/>
      <c r="EF36" s="102"/>
      <c r="EG36" s="102"/>
      <c r="EH36" s="102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7"/>
      <c r="FH36" s="36"/>
      <c r="FI36" s="36"/>
      <c r="FJ36" s="36"/>
      <c r="FK36" s="102"/>
      <c r="FL36" s="102"/>
      <c r="FM36" s="102"/>
      <c r="FN36" s="102"/>
      <c r="FO36" s="102"/>
      <c r="FP36" s="102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2"/>
      <c r="IO36" s="42"/>
      <c r="IP36" s="36"/>
      <c r="IQ36" s="36"/>
      <c r="IR36" s="36"/>
      <c r="IS36" s="36"/>
      <c r="IT36" s="36"/>
      <c r="IU36" s="36"/>
    </row>
    <row r="37" spans="1:255" ht="5.25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6"/>
      <c r="CK37" s="36"/>
      <c r="CL37" s="36"/>
      <c r="CM37" s="36"/>
      <c r="CN37" s="36"/>
      <c r="CO37" s="36"/>
      <c r="CP37" s="36"/>
      <c r="CQ37" s="36"/>
      <c r="CR37" s="36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6"/>
      <c r="FR37" s="36"/>
      <c r="FS37" s="36"/>
      <c r="FT37" s="36"/>
      <c r="FU37" s="36"/>
      <c r="FV37" s="36"/>
      <c r="FW37" s="36"/>
      <c r="FX37" s="36"/>
      <c r="FY37" s="36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2"/>
      <c r="IO37" s="42"/>
      <c r="IP37" s="36"/>
      <c r="IQ37" s="36"/>
      <c r="IR37" s="36"/>
      <c r="IS37" s="36"/>
      <c r="IT37" s="36"/>
      <c r="IU37" s="36"/>
    </row>
    <row r="38" spans="1:255" ht="5.25" customHeight="1">
      <c r="A38" s="36"/>
      <c r="B38" s="36"/>
      <c r="C38" s="151" t="e">
        <f>IF(OR(COUNTIF([6]PC!P:P,Reglage!A1)&gt;0,COUNTIF([6]PC!Q:Q,Reglage!A1)&gt;0),"Pdts à retirer en "&amp;C47,IF(OR(COUNTIF([6]PC!P:P,Reglage!A2)&gt;0,COUNTIF([6]PC!Q:Q,Reglage!A2)&gt;0),"Pdts à destocker en "&amp;C47,IF(OR(COUNTIF([6]PC!P:P,Reglage!A4)&gt;0,COUNTIF([6]PC!Q:Q,Reglage!A4)&gt;0),"Problème réglage alerte sur feuille reglage",IF(BT38&lt;&gt;"","Rien à signaler","Rien à signaler mais, il reste des allées non contrôlées"))))</f>
        <v>#VALUE!</v>
      </c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42"/>
      <c r="BT38" s="150" t="e">
        <f>IF(COUNT([6]PC!R13:R56)=COUNTIF([6]PC!V13:V56,"x"),"Allée OK","")</f>
        <v>#VALUE!</v>
      </c>
      <c r="BU38" s="125"/>
      <c r="BV38" s="125"/>
      <c r="BW38" s="125"/>
      <c r="BX38" s="125"/>
      <c r="BY38" s="142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151" t="e">
        <f>IF(OR(COUNTIF([7]PQ!P:P,Reglage!A1)&gt;0,COUNTIF([7]PQ!Q:Q,Reglage!A1)&gt;0),"Pdts à retirer en "&amp;CJ47,IF(OR(COUNTIF([7]PQ!P:P,Reglage!A2)&gt;0,COUNTIF([7]PQ!Q:Q,Reglage!A2)&gt;0),"Pdts à destocker en "&amp;CJ47,IF(OR(COUNTIF([7]PQ!P:P,Reglage!A4)&gt;0,COUNTIF([7]PQ!Q:Q,Reglage!A4)&gt;0),"Problème réglage alerte sur feuille reglage",IF(FA38&lt;&gt;"","Rien à signaler","Rien à signaler mais, il reste des allées non contrôlées"))))</f>
        <v>#VALUE!</v>
      </c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42"/>
      <c r="FA38" s="150" t="e">
        <f>IF(COUNT([7]PQ!R13:R56)=COUNTIF([7]PQ!V13:V56,"x"),"Allée OK","")</f>
        <v>#VALUE!</v>
      </c>
      <c r="FB38" s="125"/>
      <c r="FC38" s="125"/>
      <c r="FD38" s="125"/>
      <c r="FE38" s="125"/>
      <c r="FF38" s="142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151" t="e">
        <f>IF(OR(COUNTIF('[8]31'!P:P,Reglage!A1)&gt;0,COUNTIF('[8]31'!Q:Q,Reglage!A1)&gt;0),"Pdts à retirer en "&amp;FQ47,IF(OR(COUNTIF('[8]31'!P:P,Reglage!A2)&gt;0,COUNTIF('[8]31'!Q:Q,Reglage!A2)&gt;0),"Pdts à destocker en "&amp;FQ47,IF(OR(COUNTIF('[8]31'!P:P,Reglage!A4)&gt;0,COUNTIF('[8]31'!Q:Q,Reglage!A4)&gt;0),"Problème réglage alerte sur feuille reglage",IF(IH38&lt;&gt;"","Rien à signaler","Rien à signaler mais, il reste des allées non contrôlées"))))</f>
        <v>#VALUE!</v>
      </c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42"/>
      <c r="IH38" s="150" t="e">
        <f>IF(COUNT('[8]31'!R13:R56)=COUNTIF('[8]31'!V13:V56,"x"),"Allée OK","")</f>
        <v>#VALUE!</v>
      </c>
      <c r="II38" s="125"/>
      <c r="IJ38" s="125"/>
      <c r="IK38" s="125"/>
      <c r="IL38" s="125"/>
      <c r="IM38" s="142"/>
      <c r="IN38" s="42"/>
      <c r="IO38" s="42"/>
      <c r="IP38" s="36"/>
      <c r="IQ38" s="36"/>
      <c r="IR38" s="36"/>
      <c r="IS38" s="36"/>
      <c r="IT38" s="36"/>
      <c r="IU38" s="36"/>
    </row>
    <row r="39" spans="1:255" ht="5.25" customHeight="1">
      <c r="A39" s="36"/>
      <c r="B39" s="36"/>
      <c r="C39" s="143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44"/>
      <c r="BT39" s="143"/>
      <c r="BU39" s="131"/>
      <c r="BV39" s="131"/>
      <c r="BW39" s="131"/>
      <c r="BX39" s="131"/>
      <c r="BY39" s="144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143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44"/>
      <c r="FA39" s="143"/>
      <c r="FB39" s="131"/>
      <c r="FC39" s="131"/>
      <c r="FD39" s="131"/>
      <c r="FE39" s="131"/>
      <c r="FF39" s="144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143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44"/>
      <c r="IH39" s="143"/>
      <c r="II39" s="131"/>
      <c r="IJ39" s="131"/>
      <c r="IK39" s="131"/>
      <c r="IL39" s="131"/>
      <c r="IM39" s="144"/>
      <c r="IN39" s="42"/>
      <c r="IO39" s="42"/>
      <c r="IP39" s="36"/>
      <c r="IQ39" s="36"/>
      <c r="IR39" s="36"/>
      <c r="IS39" s="36"/>
      <c r="IT39" s="36"/>
      <c r="IU39" s="36"/>
    </row>
    <row r="40" spans="1:255" ht="5.25" customHeight="1">
      <c r="A40" s="36"/>
      <c r="B40" s="36"/>
      <c r="C40" s="143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44"/>
      <c r="BT40" s="143"/>
      <c r="BU40" s="131"/>
      <c r="BV40" s="131"/>
      <c r="BW40" s="131"/>
      <c r="BX40" s="131"/>
      <c r="BY40" s="144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143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44"/>
      <c r="FA40" s="143"/>
      <c r="FB40" s="131"/>
      <c r="FC40" s="131"/>
      <c r="FD40" s="131"/>
      <c r="FE40" s="131"/>
      <c r="FF40" s="144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143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44"/>
      <c r="IH40" s="143"/>
      <c r="II40" s="131"/>
      <c r="IJ40" s="131"/>
      <c r="IK40" s="131"/>
      <c r="IL40" s="131"/>
      <c r="IM40" s="144"/>
      <c r="IN40" s="42"/>
      <c r="IO40" s="42"/>
      <c r="IP40" s="36"/>
      <c r="IQ40" s="36"/>
      <c r="IR40" s="36"/>
      <c r="IS40" s="36"/>
      <c r="IT40" s="36"/>
      <c r="IU40" s="36"/>
    </row>
    <row r="41" spans="1:255" ht="5.25" customHeight="1">
      <c r="A41" s="36"/>
      <c r="B41" s="36"/>
      <c r="C41" s="143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44"/>
      <c r="BT41" s="143"/>
      <c r="BU41" s="131"/>
      <c r="BV41" s="131"/>
      <c r="BW41" s="131"/>
      <c r="BX41" s="131"/>
      <c r="BY41" s="144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143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44"/>
      <c r="FA41" s="143"/>
      <c r="FB41" s="131"/>
      <c r="FC41" s="131"/>
      <c r="FD41" s="131"/>
      <c r="FE41" s="131"/>
      <c r="FF41" s="144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143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44"/>
      <c r="IH41" s="143"/>
      <c r="II41" s="131"/>
      <c r="IJ41" s="131"/>
      <c r="IK41" s="131"/>
      <c r="IL41" s="131"/>
      <c r="IM41" s="144"/>
      <c r="IN41" s="42"/>
      <c r="IO41" s="42"/>
      <c r="IP41" s="36"/>
      <c r="IQ41" s="36"/>
      <c r="IR41" s="36"/>
      <c r="IS41" s="36"/>
      <c r="IT41" s="36"/>
      <c r="IU41" s="36"/>
    </row>
    <row r="42" spans="1:255" ht="5.25" customHeight="1">
      <c r="A42" s="36"/>
      <c r="B42" s="36"/>
      <c r="C42" s="143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44"/>
      <c r="BT42" s="143"/>
      <c r="BU42" s="131"/>
      <c r="BV42" s="131"/>
      <c r="BW42" s="131"/>
      <c r="BX42" s="131"/>
      <c r="BY42" s="144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143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44"/>
      <c r="FA42" s="143"/>
      <c r="FB42" s="131"/>
      <c r="FC42" s="131"/>
      <c r="FD42" s="131"/>
      <c r="FE42" s="131"/>
      <c r="FF42" s="144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143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44"/>
      <c r="IH42" s="143"/>
      <c r="II42" s="131"/>
      <c r="IJ42" s="131"/>
      <c r="IK42" s="131"/>
      <c r="IL42" s="131"/>
      <c r="IM42" s="144"/>
      <c r="IN42" s="42"/>
      <c r="IO42" s="42"/>
      <c r="IP42" s="36"/>
      <c r="IQ42" s="36"/>
      <c r="IR42" s="36"/>
      <c r="IS42" s="36"/>
      <c r="IT42" s="36"/>
      <c r="IU42" s="36"/>
    </row>
    <row r="43" spans="1:255" ht="5.25" customHeight="1">
      <c r="A43" s="36"/>
      <c r="B43" s="36"/>
      <c r="C43" s="143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44"/>
      <c r="BT43" s="143"/>
      <c r="BU43" s="131"/>
      <c r="BV43" s="131"/>
      <c r="BW43" s="131"/>
      <c r="BX43" s="131"/>
      <c r="BY43" s="144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143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44"/>
      <c r="FA43" s="143"/>
      <c r="FB43" s="131"/>
      <c r="FC43" s="131"/>
      <c r="FD43" s="131"/>
      <c r="FE43" s="131"/>
      <c r="FF43" s="144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143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44"/>
      <c r="IH43" s="143"/>
      <c r="II43" s="131"/>
      <c r="IJ43" s="131"/>
      <c r="IK43" s="131"/>
      <c r="IL43" s="131"/>
      <c r="IM43" s="144"/>
      <c r="IN43" s="42"/>
      <c r="IO43" s="42"/>
      <c r="IP43" s="36"/>
      <c r="IQ43" s="36"/>
      <c r="IR43" s="36"/>
      <c r="IS43" s="36"/>
      <c r="IT43" s="36"/>
      <c r="IU43" s="36"/>
    </row>
    <row r="44" spans="1:255" ht="5.25" customHeight="1">
      <c r="A44" s="36"/>
      <c r="B44" s="36"/>
      <c r="C44" s="145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46"/>
      <c r="BT44" s="145"/>
      <c r="BU44" s="127"/>
      <c r="BV44" s="127"/>
      <c r="BW44" s="127"/>
      <c r="BX44" s="127"/>
      <c r="BY44" s="14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145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46"/>
      <c r="FA44" s="145"/>
      <c r="FB44" s="127"/>
      <c r="FC44" s="127"/>
      <c r="FD44" s="127"/>
      <c r="FE44" s="127"/>
      <c r="FF44" s="14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145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46"/>
      <c r="IH44" s="145"/>
      <c r="II44" s="127"/>
      <c r="IJ44" s="127"/>
      <c r="IK44" s="127"/>
      <c r="IL44" s="127"/>
      <c r="IM44" s="146"/>
      <c r="IN44" s="42"/>
      <c r="IO44" s="42"/>
      <c r="IP44" s="36"/>
      <c r="IQ44" s="36"/>
      <c r="IR44" s="36"/>
      <c r="IS44" s="36"/>
      <c r="IT44" s="36"/>
      <c r="IU44" s="36"/>
    </row>
    <row r="45" spans="1:255" ht="5.25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42"/>
      <c r="IO45" s="42"/>
      <c r="IP45" s="36"/>
      <c r="IQ45" s="36"/>
      <c r="IR45" s="36"/>
      <c r="IS45" s="36"/>
      <c r="IT45" s="36"/>
      <c r="IU45" s="36"/>
    </row>
    <row r="46" spans="1:255" ht="5.25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126" t="e">
        <f>[6]PC!V13</f>
        <v>#REF!</v>
      </c>
      <c r="M46" s="127"/>
      <c r="N46" s="127"/>
      <c r="O46" s="126" t="e">
        <f>[6]PC!V14</f>
        <v>#REF!</v>
      </c>
      <c r="P46" s="127"/>
      <c r="Q46" s="127"/>
      <c r="R46" s="126" t="e">
        <f>[6]PC!V15</f>
        <v>#REF!</v>
      </c>
      <c r="S46" s="127"/>
      <c r="T46" s="127"/>
      <c r="U46" s="126" t="e">
        <f>[6]PC!V16</f>
        <v>#REF!</v>
      </c>
      <c r="V46" s="127"/>
      <c r="W46" s="127"/>
      <c r="X46" s="126" t="e">
        <f>[6]PC!V17</f>
        <v>#REF!</v>
      </c>
      <c r="Y46" s="127"/>
      <c r="Z46" s="127"/>
      <c r="AA46" s="126" t="e">
        <f>[6]PC!V18</f>
        <v>#REF!</v>
      </c>
      <c r="AB46" s="127"/>
      <c r="AC46" s="127"/>
      <c r="AD46" s="126" t="e">
        <f>[6]PC!V19</f>
        <v>#REF!</v>
      </c>
      <c r="AE46" s="127"/>
      <c r="AF46" s="127"/>
      <c r="AG46" s="126" t="e">
        <f>[6]PC!V20</f>
        <v>#REF!</v>
      </c>
      <c r="AH46" s="127"/>
      <c r="AI46" s="127"/>
      <c r="AJ46" s="126" t="e">
        <f>[6]PC!V21</f>
        <v>#REF!</v>
      </c>
      <c r="AK46" s="127"/>
      <c r="AL46" s="127"/>
      <c r="AM46" s="126" t="e">
        <f>[6]PC!V22</f>
        <v>#REF!</v>
      </c>
      <c r="AN46" s="127"/>
      <c r="AO46" s="127"/>
      <c r="AP46" s="126" t="e">
        <f>[6]PC!V23</f>
        <v>#REF!</v>
      </c>
      <c r="AQ46" s="127"/>
      <c r="AR46" s="127"/>
      <c r="AS46" s="126" t="e">
        <f>[6]PC!V24</f>
        <v>#REF!</v>
      </c>
      <c r="AT46" s="127"/>
      <c r="AU46" s="127"/>
      <c r="AV46" s="126" t="e">
        <f>[6]PC!V25</f>
        <v>#REF!</v>
      </c>
      <c r="AW46" s="127"/>
      <c r="AX46" s="127"/>
      <c r="AY46" s="126" t="e">
        <f>[6]PC!V26</f>
        <v>#REF!</v>
      </c>
      <c r="AZ46" s="127"/>
      <c r="BA46" s="127"/>
      <c r="BB46" s="126" t="e">
        <f>[6]PC!V27</f>
        <v>#REF!</v>
      </c>
      <c r="BC46" s="127"/>
      <c r="BD46" s="127"/>
      <c r="BE46" s="126" t="e">
        <f>[6]PC!V28</f>
        <v>#REF!</v>
      </c>
      <c r="BF46" s="127"/>
      <c r="BG46" s="127"/>
      <c r="BH46" s="126" t="e">
        <f>[6]PC!V29</f>
        <v>#REF!</v>
      </c>
      <c r="BI46" s="127"/>
      <c r="BJ46" s="127"/>
      <c r="BK46" s="126" t="e">
        <f>[6]PC!V30</f>
        <v>#REF!</v>
      </c>
      <c r="BL46" s="127"/>
      <c r="BM46" s="127"/>
      <c r="BN46" s="126" t="e">
        <f>[6]PC!V31</f>
        <v>#REF!</v>
      </c>
      <c r="BO46" s="127"/>
      <c r="BP46" s="127"/>
      <c r="BQ46" s="126" t="e">
        <f>[6]PC!V32</f>
        <v>#REF!</v>
      </c>
      <c r="BR46" s="127"/>
      <c r="BS46" s="127"/>
      <c r="BT46" s="126" t="e">
        <f>[6]PC!V33</f>
        <v>#REF!</v>
      </c>
      <c r="BU46" s="127"/>
      <c r="BV46" s="127"/>
      <c r="BW46" s="126" t="e">
        <f>[6]PC!V34</f>
        <v>#REF!</v>
      </c>
      <c r="BX46" s="127"/>
      <c r="BY46" s="127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126" t="e">
        <f>[7]PQ!V13</f>
        <v>#REF!</v>
      </c>
      <c r="CT46" s="127"/>
      <c r="CU46" s="127"/>
      <c r="CV46" s="126" t="e">
        <f>[7]PQ!V14</f>
        <v>#REF!</v>
      </c>
      <c r="CW46" s="127"/>
      <c r="CX46" s="127"/>
      <c r="CY46" s="126" t="e">
        <f>[7]PQ!V15</f>
        <v>#REF!</v>
      </c>
      <c r="CZ46" s="127"/>
      <c r="DA46" s="127"/>
      <c r="DB46" s="126" t="e">
        <f>[7]PQ!V16</f>
        <v>#REF!</v>
      </c>
      <c r="DC46" s="127"/>
      <c r="DD46" s="127"/>
      <c r="DE46" s="126" t="e">
        <f>[7]PQ!V17</f>
        <v>#REF!</v>
      </c>
      <c r="DF46" s="127"/>
      <c r="DG46" s="127"/>
      <c r="DH46" s="126" t="e">
        <f>[7]PQ!V18</f>
        <v>#REF!</v>
      </c>
      <c r="DI46" s="127"/>
      <c r="DJ46" s="127"/>
      <c r="DK46" s="126" t="e">
        <f>[7]PQ!V19</f>
        <v>#REF!</v>
      </c>
      <c r="DL46" s="127"/>
      <c r="DM46" s="127"/>
      <c r="DN46" s="126" t="e">
        <f>[7]PQ!V20</f>
        <v>#REF!</v>
      </c>
      <c r="DO46" s="127"/>
      <c r="DP46" s="127"/>
      <c r="DQ46" s="126" t="e">
        <f>[7]PQ!V21</f>
        <v>#REF!</v>
      </c>
      <c r="DR46" s="127"/>
      <c r="DS46" s="127"/>
      <c r="DT46" s="126" t="e">
        <f>[7]PQ!V22</f>
        <v>#REF!</v>
      </c>
      <c r="DU46" s="127"/>
      <c r="DV46" s="127"/>
      <c r="DW46" s="126" t="e">
        <f>[7]PQ!V23</f>
        <v>#REF!</v>
      </c>
      <c r="DX46" s="127"/>
      <c r="DY46" s="127"/>
      <c r="DZ46" s="126" t="e">
        <f>[7]PQ!V24</f>
        <v>#REF!</v>
      </c>
      <c r="EA46" s="127"/>
      <c r="EB46" s="127"/>
      <c r="EC46" s="126" t="e">
        <f>[7]PQ!V25</f>
        <v>#REF!</v>
      </c>
      <c r="ED46" s="127"/>
      <c r="EE46" s="127"/>
      <c r="EF46" s="126" t="e">
        <f>[7]PQ!V26</f>
        <v>#REF!</v>
      </c>
      <c r="EG46" s="127"/>
      <c r="EH46" s="127"/>
      <c r="EI46" s="126" t="e">
        <f>[7]PQ!V27</f>
        <v>#REF!</v>
      </c>
      <c r="EJ46" s="127"/>
      <c r="EK46" s="127"/>
      <c r="EL46" s="126" t="e">
        <f>[7]PQ!V28</f>
        <v>#REF!</v>
      </c>
      <c r="EM46" s="127"/>
      <c r="EN46" s="127"/>
      <c r="EO46" s="126" t="e">
        <f>[7]PQ!V29</f>
        <v>#REF!</v>
      </c>
      <c r="EP46" s="127"/>
      <c r="EQ46" s="127"/>
      <c r="ER46" s="126" t="e">
        <f>[7]PQ!V30</f>
        <v>#REF!</v>
      </c>
      <c r="ES46" s="127"/>
      <c r="ET46" s="127"/>
      <c r="EU46" s="126" t="e">
        <f>[7]PQ!V31</f>
        <v>#REF!</v>
      </c>
      <c r="EV46" s="127"/>
      <c r="EW46" s="127"/>
      <c r="EX46" s="126" t="e">
        <f>[7]PQ!V32</f>
        <v>#REF!</v>
      </c>
      <c r="EY46" s="127"/>
      <c r="EZ46" s="127"/>
      <c r="FA46" s="126" t="e">
        <f>[7]PQ!V33</f>
        <v>#REF!</v>
      </c>
      <c r="FB46" s="127"/>
      <c r="FC46" s="127"/>
      <c r="FD46" s="126" t="e">
        <f>[7]PQ!V34</f>
        <v>#REF!</v>
      </c>
      <c r="FE46" s="127"/>
      <c r="FF46" s="127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126" t="e">
        <f>'[8]31'!V13</f>
        <v>#REF!</v>
      </c>
      <c r="GA46" s="127"/>
      <c r="GB46" s="127"/>
      <c r="GC46" s="126" t="e">
        <f>'[8]31'!V14</f>
        <v>#REF!</v>
      </c>
      <c r="GD46" s="127"/>
      <c r="GE46" s="127"/>
      <c r="GF46" s="126" t="e">
        <f>'[8]31'!V15</f>
        <v>#REF!</v>
      </c>
      <c r="GG46" s="127"/>
      <c r="GH46" s="127"/>
      <c r="GI46" s="126" t="e">
        <f>'[8]31'!V16</f>
        <v>#REF!</v>
      </c>
      <c r="GJ46" s="127"/>
      <c r="GK46" s="127"/>
      <c r="GL46" s="126" t="e">
        <f>'[8]31'!V17</f>
        <v>#REF!</v>
      </c>
      <c r="GM46" s="127"/>
      <c r="GN46" s="127"/>
      <c r="GO46" s="126" t="e">
        <f>'[8]31'!V18</f>
        <v>#REF!</v>
      </c>
      <c r="GP46" s="127"/>
      <c r="GQ46" s="127"/>
      <c r="GR46" s="126" t="e">
        <f>'[8]31'!V19</f>
        <v>#REF!</v>
      </c>
      <c r="GS46" s="127"/>
      <c r="GT46" s="127"/>
      <c r="GU46" s="126" t="e">
        <f>'[8]31'!V20</f>
        <v>#REF!</v>
      </c>
      <c r="GV46" s="127"/>
      <c r="GW46" s="127"/>
      <c r="GX46" s="126" t="e">
        <f>'[8]31'!V21</f>
        <v>#REF!</v>
      </c>
      <c r="GY46" s="127"/>
      <c r="GZ46" s="127"/>
      <c r="HA46" s="126" t="e">
        <f>'[8]31'!V22</f>
        <v>#REF!</v>
      </c>
      <c r="HB46" s="127"/>
      <c r="HC46" s="127"/>
      <c r="HD46" s="126" t="e">
        <f>'[8]31'!V23</f>
        <v>#REF!</v>
      </c>
      <c r="HE46" s="127"/>
      <c r="HF46" s="127"/>
      <c r="HG46" s="126" t="e">
        <f>'[8]31'!V24</f>
        <v>#REF!</v>
      </c>
      <c r="HH46" s="127"/>
      <c r="HI46" s="127"/>
      <c r="HJ46" s="126" t="e">
        <f>'[8]31'!V25</f>
        <v>#REF!</v>
      </c>
      <c r="HK46" s="127"/>
      <c r="HL46" s="127"/>
      <c r="HM46" s="126" t="e">
        <f>'[8]31'!V26</f>
        <v>#REF!</v>
      </c>
      <c r="HN46" s="127"/>
      <c r="HO46" s="127"/>
      <c r="HP46" s="126" t="e">
        <f>'[8]31'!V27</f>
        <v>#REF!</v>
      </c>
      <c r="HQ46" s="127"/>
      <c r="HR46" s="127"/>
      <c r="HS46" s="126" t="e">
        <f>'[8]31'!V28</f>
        <v>#REF!</v>
      </c>
      <c r="HT46" s="127"/>
      <c r="HU46" s="127"/>
      <c r="HV46" s="126" t="e">
        <f>'[8]31'!V29</f>
        <v>#REF!</v>
      </c>
      <c r="HW46" s="127"/>
      <c r="HX46" s="127"/>
      <c r="HY46" s="126" t="e">
        <f>'[8]31'!V30</f>
        <v>#REF!</v>
      </c>
      <c r="HZ46" s="127"/>
      <c r="IA46" s="127"/>
      <c r="IB46" s="126" t="e">
        <f>'[8]31'!V31</f>
        <v>#REF!</v>
      </c>
      <c r="IC46" s="127"/>
      <c r="ID46" s="127"/>
      <c r="IE46" s="126" t="e">
        <f>'[8]31'!V32</f>
        <v>#REF!</v>
      </c>
      <c r="IF46" s="127"/>
      <c r="IG46" s="127"/>
      <c r="IH46" s="126" t="e">
        <f>'[8]31'!V33</f>
        <v>#REF!</v>
      </c>
      <c r="II46" s="127"/>
      <c r="IJ46" s="127"/>
      <c r="IK46" s="126" t="e">
        <f>'[8]31'!V34</f>
        <v>#REF!</v>
      </c>
      <c r="IL46" s="127"/>
      <c r="IM46" s="127"/>
      <c r="IN46" s="42"/>
      <c r="IO46" s="42"/>
      <c r="IP46" s="36"/>
      <c r="IQ46" s="36"/>
      <c r="IR46" s="36"/>
      <c r="IS46" s="36"/>
      <c r="IT46" s="36"/>
      <c r="IU46" s="36"/>
    </row>
    <row r="47" spans="1:255" ht="5.25" customHeight="1">
      <c r="A47" s="36"/>
      <c r="B47" s="36"/>
      <c r="C47" s="141" t="str">
        <f>Reglage!B19</f>
        <v>PC</v>
      </c>
      <c r="D47" s="125"/>
      <c r="E47" s="125"/>
      <c r="F47" s="125"/>
      <c r="G47" s="125"/>
      <c r="H47" s="125"/>
      <c r="I47" s="125"/>
      <c r="J47" s="125"/>
      <c r="K47" s="142"/>
      <c r="L47" s="148" t="e">
        <f>[6]PC!R13</f>
        <v>#REF!</v>
      </c>
      <c r="M47" s="125"/>
      <c r="N47" s="129"/>
      <c r="O47" s="128" t="e">
        <f>IF([6]PC!R14=0,"",[6]PC!R14)</f>
        <v>#REF!</v>
      </c>
      <c r="P47" s="125"/>
      <c r="Q47" s="129"/>
      <c r="R47" s="148" t="e">
        <f>IF([6]PC!R15=0,"",[6]PC!R15)</f>
        <v>#REF!</v>
      </c>
      <c r="S47" s="125"/>
      <c r="T47" s="129"/>
      <c r="U47" s="128" t="e">
        <f>IF([6]PC!R16=C380,"",[6]PC!R16)</f>
        <v>#REF!</v>
      </c>
      <c r="V47" s="125"/>
      <c r="W47" s="129"/>
      <c r="X47" s="148" t="e">
        <f>IF([6]PC!R17=0,"",[6]PC!R17)</f>
        <v>#REF!</v>
      </c>
      <c r="Y47" s="125"/>
      <c r="Z47" s="129"/>
      <c r="AA47" s="128" t="e">
        <f>IF([6]PC!R18=0,"",[6]PC!R18)</f>
        <v>#REF!</v>
      </c>
      <c r="AB47" s="125"/>
      <c r="AC47" s="129"/>
      <c r="AD47" s="148" t="e">
        <f>IF([6]PC!R19=0,"",[6]PC!R19)</f>
        <v>#REF!</v>
      </c>
      <c r="AE47" s="125"/>
      <c r="AF47" s="129"/>
      <c r="AG47" s="128" t="e">
        <f>IF([6]PC!R20=0,"",[6]PC!R20)</f>
        <v>#REF!</v>
      </c>
      <c r="AH47" s="125"/>
      <c r="AI47" s="129"/>
      <c r="AJ47" s="148" t="e">
        <f>IF([6]PC!R21=0,"",[6]PC!R21)</f>
        <v>#REF!</v>
      </c>
      <c r="AK47" s="125"/>
      <c r="AL47" s="129"/>
      <c r="AM47" s="128" t="e">
        <f>IF([6]PC!R22=0,"",[6]PC!R22)</f>
        <v>#REF!</v>
      </c>
      <c r="AN47" s="125"/>
      <c r="AO47" s="129"/>
      <c r="AP47" s="148" t="e">
        <f>IF([6]PC!R23=0,"",[6]PC!R23)</f>
        <v>#REF!</v>
      </c>
      <c r="AQ47" s="125"/>
      <c r="AR47" s="129"/>
      <c r="AS47" s="128" t="e">
        <f>IF([6]PC!R24=0,"",[6]PC!R24)</f>
        <v>#REF!</v>
      </c>
      <c r="AT47" s="125"/>
      <c r="AU47" s="129"/>
      <c r="AV47" s="148" t="e">
        <f>IF([6]PC!R25=0,"",[6]PC!R25)</f>
        <v>#REF!</v>
      </c>
      <c r="AW47" s="125"/>
      <c r="AX47" s="129"/>
      <c r="AY47" s="128" t="e">
        <f>IF([6]PC!R26=0,"",[6]PC!R26)</f>
        <v>#REF!</v>
      </c>
      <c r="AZ47" s="125"/>
      <c r="BA47" s="129"/>
      <c r="BB47" s="148" t="e">
        <f>IF([6]PC!R27=0,"",[6]PC!R27)</f>
        <v>#REF!</v>
      </c>
      <c r="BC47" s="125"/>
      <c r="BD47" s="129"/>
      <c r="BE47" s="128" t="e">
        <f>IF([6]PC!R28=0,"",[6]PC!R28)</f>
        <v>#REF!</v>
      </c>
      <c r="BF47" s="125"/>
      <c r="BG47" s="129"/>
      <c r="BH47" s="148" t="e">
        <f>IF([6]PC!R29=0,"",[6]PC!R29)</f>
        <v>#REF!</v>
      </c>
      <c r="BI47" s="125"/>
      <c r="BJ47" s="129"/>
      <c r="BK47" s="128" t="e">
        <f>IF([6]PC!R30=0,"",[6]PC!R30)</f>
        <v>#REF!</v>
      </c>
      <c r="BL47" s="125"/>
      <c r="BM47" s="129"/>
      <c r="BN47" s="128" t="e">
        <f>IF([6]PC!R31=0,"",[6]PC!R31)</f>
        <v>#REF!</v>
      </c>
      <c r="BO47" s="125"/>
      <c r="BP47" s="129"/>
      <c r="BQ47" s="128" t="e">
        <f>IF([6]PC!R32=0,"",[6]PC!R32)</f>
        <v>#REF!</v>
      </c>
      <c r="BR47" s="125"/>
      <c r="BS47" s="129"/>
      <c r="BT47" s="128" t="e">
        <f>IF([6]PC!R33=0,"",[6]PC!R33)</f>
        <v>#REF!</v>
      </c>
      <c r="BU47" s="125"/>
      <c r="BV47" s="129"/>
      <c r="BW47" s="128" t="e">
        <f>IF([6]PC!R34=0,"",[6]PC!R34)</f>
        <v>#REF!</v>
      </c>
      <c r="BX47" s="125"/>
      <c r="BY47" s="142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141" t="str">
        <f>Reglage!G19</f>
        <v>PQ</v>
      </c>
      <c r="CK47" s="125"/>
      <c r="CL47" s="125"/>
      <c r="CM47" s="125"/>
      <c r="CN47" s="125"/>
      <c r="CO47" s="125"/>
      <c r="CP47" s="125"/>
      <c r="CQ47" s="125"/>
      <c r="CR47" s="142"/>
      <c r="CS47" s="148" t="e">
        <f>[7]PQ!R13</f>
        <v>#REF!</v>
      </c>
      <c r="CT47" s="125"/>
      <c r="CU47" s="129"/>
      <c r="CV47" s="128" t="e">
        <f>IF([7]PQ!R14=0,"",[7]PQ!R14)</f>
        <v>#REF!</v>
      </c>
      <c r="CW47" s="125"/>
      <c r="CX47" s="129"/>
      <c r="CY47" s="148" t="e">
        <f>IF([7]PQ!R15=0,"",[7]PQ!R15)</f>
        <v>#REF!</v>
      </c>
      <c r="CZ47" s="125"/>
      <c r="DA47" s="129"/>
      <c r="DB47" s="128" t="e">
        <f>IF([7]PQ!R16=0,"",[7]PQ!R16)</f>
        <v>#REF!</v>
      </c>
      <c r="DC47" s="125"/>
      <c r="DD47" s="129"/>
      <c r="DE47" s="148" t="e">
        <f>IF([7]PQ!R17=0,"",[7]PQ!R17)</f>
        <v>#REF!</v>
      </c>
      <c r="DF47" s="125"/>
      <c r="DG47" s="129"/>
      <c r="DH47" s="128" t="e">
        <f>IF([7]PQ!R18=0,"",[7]PQ!R18)</f>
        <v>#REF!</v>
      </c>
      <c r="DI47" s="125"/>
      <c r="DJ47" s="129"/>
      <c r="DK47" s="148" t="e">
        <f>IF([7]PQ!R19=0,"",[7]PQ!R19)</f>
        <v>#REF!</v>
      </c>
      <c r="DL47" s="125"/>
      <c r="DM47" s="129"/>
      <c r="DN47" s="128" t="e">
        <f>IF([7]PQ!R20=0,"",[7]PQ!R20)</f>
        <v>#REF!</v>
      </c>
      <c r="DO47" s="125"/>
      <c r="DP47" s="129"/>
      <c r="DQ47" s="148" t="e">
        <f>IF([7]PQ!R21=0,"",[7]PQ!R21)</f>
        <v>#REF!</v>
      </c>
      <c r="DR47" s="125"/>
      <c r="DS47" s="129"/>
      <c r="DT47" s="128" t="e">
        <f>IF([7]PQ!R22=0,"",[7]PQ!R22)</f>
        <v>#REF!</v>
      </c>
      <c r="DU47" s="125"/>
      <c r="DV47" s="129"/>
      <c r="DW47" s="148" t="e">
        <f>IF([7]PQ!R23=0,"",[7]PQ!R23)</f>
        <v>#REF!</v>
      </c>
      <c r="DX47" s="125"/>
      <c r="DY47" s="129"/>
      <c r="DZ47" s="128" t="e">
        <f>IF([7]PQ!R24=0,"",[7]PQ!R24)</f>
        <v>#REF!</v>
      </c>
      <c r="EA47" s="125"/>
      <c r="EB47" s="129"/>
      <c r="EC47" s="148" t="e">
        <f>IF([7]PQ!R25=0,"",[7]PQ!R25)</f>
        <v>#REF!</v>
      </c>
      <c r="ED47" s="125"/>
      <c r="EE47" s="129"/>
      <c r="EF47" s="128" t="e">
        <f>IF([7]PQ!R26=0,"",[7]PQ!R26)</f>
        <v>#REF!</v>
      </c>
      <c r="EG47" s="125"/>
      <c r="EH47" s="129"/>
      <c r="EI47" s="148" t="e">
        <f>IF([7]PQ!R27=0,"",[7]PQ!R27)</f>
        <v>#REF!</v>
      </c>
      <c r="EJ47" s="125"/>
      <c r="EK47" s="129"/>
      <c r="EL47" s="128" t="e">
        <f>IF([7]PQ!R28=0,"",[7]PQ!R28)</f>
        <v>#REF!</v>
      </c>
      <c r="EM47" s="125"/>
      <c r="EN47" s="129"/>
      <c r="EO47" s="148" t="e">
        <f>IF([7]PQ!R29=0,"",[7]PQ!R29)</f>
        <v>#REF!</v>
      </c>
      <c r="EP47" s="125"/>
      <c r="EQ47" s="129"/>
      <c r="ER47" s="128" t="e">
        <f>IF([7]PQ!R30=0,"",[7]PQ!R30)</f>
        <v>#REF!</v>
      </c>
      <c r="ES47" s="125"/>
      <c r="ET47" s="129"/>
      <c r="EU47" s="128" t="e">
        <f>IF([7]PQ!R31=0,"",[7]PQ!R31)</f>
        <v>#REF!</v>
      </c>
      <c r="EV47" s="125"/>
      <c r="EW47" s="129"/>
      <c r="EX47" s="128" t="e">
        <f>IF([7]PQ!R32=0,"",[7]PQ!R32)</f>
        <v>#REF!</v>
      </c>
      <c r="EY47" s="125"/>
      <c r="EZ47" s="129"/>
      <c r="FA47" s="128" t="e">
        <f>IF([7]PQ!R33=0,"",[7]PQ!R33)</f>
        <v>#REF!</v>
      </c>
      <c r="FB47" s="125"/>
      <c r="FC47" s="129"/>
      <c r="FD47" s="128" t="e">
        <f>IF([7]PQ!R34=0,"",[7]PQ!R34)</f>
        <v>#REF!</v>
      </c>
      <c r="FE47" s="125"/>
      <c r="FF47" s="142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141">
        <f>Reglage!L19</f>
        <v>31</v>
      </c>
      <c r="FR47" s="125"/>
      <c r="FS47" s="125"/>
      <c r="FT47" s="125"/>
      <c r="FU47" s="125"/>
      <c r="FV47" s="125"/>
      <c r="FW47" s="125"/>
      <c r="FX47" s="125"/>
      <c r="FY47" s="142"/>
      <c r="FZ47" s="148" t="e">
        <f>'[8]31'!R13</f>
        <v>#REF!</v>
      </c>
      <c r="GA47" s="125"/>
      <c r="GB47" s="129"/>
      <c r="GC47" s="128" t="e">
        <f>IF('[8]31'!R14=0,"",'[8]31'!R14)</f>
        <v>#REF!</v>
      </c>
      <c r="GD47" s="125"/>
      <c r="GE47" s="129"/>
      <c r="GF47" s="148" t="e">
        <f>IF('[8]31'!R15=0,"",'[8]31'!R15)</f>
        <v>#REF!</v>
      </c>
      <c r="GG47" s="125"/>
      <c r="GH47" s="129"/>
      <c r="GI47" s="128" t="e">
        <f>IF('[8]31'!R16=0,"",'[8]31'!R16)</f>
        <v>#REF!</v>
      </c>
      <c r="GJ47" s="125"/>
      <c r="GK47" s="129"/>
      <c r="GL47" s="148" t="e">
        <f>IF('[8]31'!R17=0,"",'[8]31'!R17)</f>
        <v>#REF!</v>
      </c>
      <c r="GM47" s="125"/>
      <c r="GN47" s="129"/>
      <c r="GO47" s="128" t="e">
        <f>IF('[8]31'!R18=0,"",'[8]31'!R18)</f>
        <v>#REF!</v>
      </c>
      <c r="GP47" s="125"/>
      <c r="GQ47" s="129"/>
      <c r="GR47" s="148" t="e">
        <f>IF('[8]31'!R19=0,"",'[8]31'!R19)</f>
        <v>#REF!</v>
      </c>
      <c r="GS47" s="125"/>
      <c r="GT47" s="129"/>
      <c r="GU47" s="128" t="e">
        <f>IF('[8]31'!R20=0,"",'[8]31'!R20)</f>
        <v>#REF!</v>
      </c>
      <c r="GV47" s="125"/>
      <c r="GW47" s="129"/>
      <c r="GX47" s="148" t="e">
        <f>IF('[8]31'!R21=0,"",'[8]31'!R21)</f>
        <v>#REF!</v>
      </c>
      <c r="GY47" s="125"/>
      <c r="GZ47" s="129"/>
      <c r="HA47" s="128" t="e">
        <f>IF('[8]31'!R22=0,"",'[8]31'!R22)</f>
        <v>#REF!</v>
      </c>
      <c r="HB47" s="125"/>
      <c r="HC47" s="129"/>
      <c r="HD47" s="148" t="e">
        <f>IF('[8]31'!R23=0,"",'[8]31'!R23)</f>
        <v>#REF!</v>
      </c>
      <c r="HE47" s="125"/>
      <c r="HF47" s="129"/>
      <c r="HG47" s="128" t="e">
        <f>IF('[8]31'!R24=0,"",'[8]31'!R24)</f>
        <v>#REF!</v>
      </c>
      <c r="HH47" s="125"/>
      <c r="HI47" s="129"/>
      <c r="HJ47" s="148" t="e">
        <f>IF('[8]31'!R25=0,"",'[8]31'!R25)</f>
        <v>#REF!</v>
      </c>
      <c r="HK47" s="125"/>
      <c r="HL47" s="129"/>
      <c r="HM47" s="128" t="e">
        <f>IF('[8]31'!R26=0,"",'[8]31'!R26)</f>
        <v>#REF!</v>
      </c>
      <c r="HN47" s="125"/>
      <c r="HO47" s="129"/>
      <c r="HP47" s="148" t="e">
        <f>IF('[8]31'!R27=0,"",'[8]31'!R27)</f>
        <v>#REF!</v>
      </c>
      <c r="HQ47" s="125"/>
      <c r="HR47" s="129"/>
      <c r="HS47" s="128" t="e">
        <f>IF('[8]31'!R28=0,"",'[8]31'!R28)</f>
        <v>#REF!</v>
      </c>
      <c r="HT47" s="125"/>
      <c r="HU47" s="129"/>
      <c r="HV47" s="148" t="e">
        <f>IF('[8]31'!R29=0,"",'[8]31'!R29)</f>
        <v>#REF!</v>
      </c>
      <c r="HW47" s="125"/>
      <c r="HX47" s="129"/>
      <c r="HY47" s="128" t="e">
        <f>IF('[8]31'!R30=0,"",'[8]31'!R30)</f>
        <v>#REF!</v>
      </c>
      <c r="HZ47" s="125"/>
      <c r="IA47" s="129"/>
      <c r="IB47" s="128" t="e">
        <f>IF('[8]31'!R31=0,"",'[8]31'!R31)</f>
        <v>#REF!</v>
      </c>
      <c r="IC47" s="125"/>
      <c r="ID47" s="129"/>
      <c r="IE47" s="128" t="e">
        <f>IF('[8]31'!R32=0,"",'[8]31'!R32)</f>
        <v>#REF!</v>
      </c>
      <c r="IF47" s="125"/>
      <c r="IG47" s="129"/>
      <c r="IH47" s="128" t="e">
        <f>IF('[8]31'!R33=0,"",'[8]31'!R33)</f>
        <v>#REF!</v>
      </c>
      <c r="II47" s="125"/>
      <c r="IJ47" s="129"/>
      <c r="IK47" s="128" t="e">
        <f>IF('[8]31'!R34=0,"",'[8]31'!R34)</f>
        <v>#REF!</v>
      </c>
      <c r="IL47" s="125"/>
      <c r="IM47" s="142"/>
      <c r="IN47" s="42"/>
      <c r="IO47" s="42"/>
      <c r="IP47" s="36"/>
      <c r="IQ47" s="36"/>
      <c r="IR47" s="36"/>
      <c r="IS47" s="36"/>
      <c r="IT47" s="36"/>
      <c r="IU47" s="36"/>
    </row>
    <row r="48" spans="1:255" ht="5.25" customHeight="1">
      <c r="A48" s="36"/>
      <c r="B48" s="36"/>
      <c r="C48" s="143"/>
      <c r="D48" s="131"/>
      <c r="E48" s="131"/>
      <c r="F48" s="131"/>
      <c r="G48" s="131"/>
      <c r="H48" s="131"/>
      <c r="I48" s="131"/>
      <c r="J48" s="131"/>
      <c r="K48" s="144"/>
      <c r="L48" s="131"/>
      <c r="M48" s="131"/>
      <c r="N48" s="132"/>
      <c r="O48" s="130"/>
      <c r="P48" s="131"/>
      <c r="Q48" s="132"/>
      <c r="R48" s="131"/>
      <c r="S48" s="131"/>
      <c r="T48" s="132"/>
      <c r="U48" s="130"/>
      <c r="V48" s="131"/>
      <c r="W48" s="132"/>
      <c r="X48" s="131"/>
      <c r="Y48" s="131"/>
      <c r="Z48" s="132"/>
      <c r="AA48" s="130"/>
      <c r="AB48" s="131"/>
      <c r="AC48" s="132"/>
      <c r="AD48" s="131"/>
      <c r="AE48" s="131"/>
      <c r="AF48" s="132"/>
      <c r="AG48" s="130"/>
      <c r="AH48" s="131"/>
      <c r="AI48" s="132"/>
      <c r="AJ48" s="131"/>
      <c r="AK48" s="131"/>
      <c r="AL48" s="132"/>
      <c r="AM48" s="130"/>
      <c r="AN48" s="131"/>
      <c r="AO48" s="132"/>
      <c r="AP48" s="131"/>
      <c r="AQ48" s="131"/>
      <c r="AR48" s="132"/>
      <c r="AS48" s="130"/>
      <c r="AT48" s="131"/>
      <c r="AU48" s="132"/>
      <c r="AV48" s="131"/>
      <c r="AW48" s="131"/>
      <c r="AX48" s="132"/>
      <c r="AY48" s="130"/>
      <c r="AZ48" s="131"/>
      <c r="BA48" s="132"/>
      <c r="BB48" s="131"/>
      <c r="BC48" s="131"/>
      <c r="BD48" s="132"/>
      <c r="BE48" s="130"/>
      <c r="BF48" s="131"/>
      <c r="BG48" s="132"/>
      <c r="BH48" s="131"/>
      <c r="BI48" s="131"/>
      <c r="BJ48" s="132"/>
      <c r="BK48" s="130"/>
      <c r="BL48" s="131"/>
      <c r="BM48" s="132"/>
      <c r="BN48" s="130"/>
      <c r="BO48" s="131"/>
      <c r="BP48" s="132"/>
      <c r="BQ48" s="130"/>
      <c r="BR48" s="131"/>
      <c r="BS48" s="132"/>
      <c r="BT48" s="130"/>
      <c r="BU48" s="131"/>
      <c r="BV48" s="132"/>
      <c r="BW48" s="130"/>
      <c r="BX48" s="131"/>
      <c r="BY48" s="144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143"/>
      <c r="CK48" s="131"/>
      <c r="CL48" s="131"/>
      <c r="CM48" s="131"/>
      <c r="CN48" s="131"/>
      <c r="CO48" s="131"/>
      <c r="CP48" s="131"/>
      <c r="CQ48" s="131"/>
      <c r="CR48" s="144"/>
      <c r="CS48" s="131"/>
      <c r="CT48" s="131"/>
      <c r="CU48" s="132"/>
      <c r="CV48" s="130"/>
      <c r="CW48" s="131"/>
      <c r="CX48" s="132"/>
      <c r="CY48" s="131"/>
      <c r="CZ48" s="131"/>
      <c r="DA48" s="132"/>
      <c r="DB48" s="130"/>
      <c r="DC48" s="131"/>
      <c r="DD48" s="132"/>
      <c r="DE48" s="131"/>
      <c r="DF48" s="131"/>
      <c r="DG48" s="132"/>
      <c r="DH48" s="130"/>
      <c r="DI48" s="131"/>
      <c r="DJ48" s="132"/>
      <c r="DK48" s="131"/>
      <c r="DL48" s="131"/>
      <c r="DM48" s="132"/>
      <c r="DN48" s="130"/>
      <c r="DO48" s="131"/>
      <c r="DP48" s="132"/>
      <c r="DQ48" s="131"/>
      <c r="DR48" s="131"/>
      <c r="DS48" s="132"/>
      <c r="DT48" s="130"/>
      <c r="DU48" s="131"/>
      <c r="DV48" s="132"/>
      <c r="DW48" s="131"/>
      <c r="DX48" s="131"/>
      <c r="DY48" s="132"/>
      <c r="DZ48" s="130"/>
      <c r="EA48" s="131"/>
      <c r="EB48" s="132"/>
      <c r="EC48" s="131"/>
      <c r="ED48" s="131"/>
      <c r="EE48" s="132"/>
      <c r="EF48" s="130"/>
      <c r="EG48" s="131"/>
      <c r="EH48" s="132"/>
      <c r="EI48" s="131"/>
      <c r="EJ48" s="131"/>
      <c r="EK48" s="132"/>
      <c r="EL48" s="130"/>
      <c r="EM48" s="131"/>
      <c r="EN48" s="132"/>
      <c r="EO48" s="131"/>
      <c r="EP48" s="131"/>
      <c r="EQ48" s="132"/>
      <c r="ER48" s="130"/>
      <c r="ES48" s="131"/>
      <c r="ET48" s="132"/>
      <c r="EU48" s="130"/>
      <c r="EV48" s="131"/>
      <c r="EW48" s="132"/>
      <c r="EX48" s="130"/>
      <c r="EY48" s="131"/>
      <c r="EZ48" s="132"/>
      <c r="FA48" s="130"/>
      <c r="FB48" s="131"/>
      <c r="FC48" s="132"/>
      <c r="FD48" s="130"/>
      <c r="FE48" s="131"/>
      <c r="FF48" s="144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143"/>
      <c r="FR48" s="131"/>
      <c r="FS48" s="131"/>
      <c r="FT48" s="131"/>
      <c r="FU48" s="131"/>
      <c r="FV48" s="131"/>
      <c r="FW48" s="131"/>
      <c r="FX48" s="131"/>
      <c r="FY48" s="144"/>
      <c r="FZ48" s="131"/>
      <c r="GA48" s="131"/>
      <c r="GB48" s="132"/>
      <c r="GC48" s="130"/>
      <c r="GD48" s="131"/>
      <c r="GE48" s="132"/>
      <c r="GF48" s="131"/>
      <c r="GG48" s="131"/>
      <c r="GH48" s="132"/>
      <c r="GI48" s="130"/>
      <c r="GJ48" s="131"/>
      <c r="GK48" s="132"/>
      <c r="GL48" s="131"/>
      <c r="GM48" s="131"/>
      <c r="GN48" s="132"/>
      <c r="GO48" s="130"/>
      <c r="GP48" s="131"/>
      <c r="GQ48" s="132"/>
      <c r="GR48" s="131"/>
      <c r="GS48" s="131"/>
      <c r="GT48" s="132"/>
      <c r="GU48" s="130"/>
      <c r="GV48" s="131"/>
      <c r="GW48" s="132"/>
      <c r="GX48" s="131"/>
      <c r="GY48" s="131"/>
      <c r="GZ48" s="132"/>
      <c r="HA48" s="130"/>
      <c r="HB48" s="131"/>
      <c r="HC48" s="132"/>
      <c r="HD48" s="131"/>
      <c r="HE48" s="131"/>
      <c r="HF48" s="132"/>
      <c r="HG48" s="130"/>
      <c r="HH48" s="131"/>
      <c r="HI48" s="132"/>
      <c r="HJ48" s="131"/>
      <c r="HK48" s="131"/>
      <c r="HL48" s="132"/>
      <c r="HM48" s="130"/>
      <c r="HN48" s="131"/>
      <c r="HO48" s="132"/>
      <c r="HP48" s="131"/>
      <c r="HQ48" s="131"/>
      <c r="HR48" s="132"/>
      <c r="HS48" s="130"/>
      <c r="HT48" s="131"/>
      <c r="HU48" s="132"/>
      <c r="HV48" s="131"/>
      <c r="HW48" s="131"/>
      <c r="HX48" s="132"/>
      <c r="HY48" s="130"/>
      <c r="HZ48" s="131"/>
      <c r="IA48" s="132"/>
      <c r="IB48" s="130"/>
      <c r="IC48" s="131"/>
      <c r="ID48" s="132"/>
      <c r="IE48" s="130"/>
      <c r="IF48" s="131"/>
      <c r="IG48" s="132"/>
      <c r="IH48" s="130"/>
      <c r="II48" s="131"/>
      <c r="IJ48" s="132"/>
      <c r="IK48" s="130"/>
      <c r="IL48" s="131"/>
      <c r="IM48" s="144"/>
      <c r="IN48" s="42"/>
      <c r="IO48" s="42"/>
      <c r="IP48" s="36"/>
      <c r="IQ48" s="36"/>
      <c r="IR48" s="36"/>
      <c r="IS48" s="36"/>
      <c r="IT48" s="36"/>
      <c r="IU48" s="36"/>
    </row>
    <row r="49" spans="1:255" ht="5.25" customHeight="1">
      <c r="A49" s="36"/>
      <c r="B49" s="36"/>
      <c r="C49" s="143"/>
      <c r="D49" s="131"/>
      <c r="E49" s="131"/>
      <c r="F49" s="131"/>
      <c r="G49" s="131"/>
      <c r="H49" s="131"/>
      <c r="I49" s="131"/>
      <c r="J49" s="131"/>
      <c r="K49" s="144"/>
      <c r="L49" s="134"/>
      <c r="M49" s="134"/>
      <c r="N49" s="135"/>
      <c r="O49" s="133"/>
      <c r="P49" s="134"/>
      <c r="Q49" s="135"/>
      <c r="R49" s="134"/>
      <c r="S49" s="134"/>
      <c r="T49" s="135"/>
      <c r="U49" s="133"/>
      <c r="V49" s="134"/>
      <c r="W49" s="135"/>
      <c r="X49" s="134"/>
      <c r="Y49" s="134"/>
      <c r="Z49" s="135"/>
      <c r="AA49" s="133"/>
      <c r="AB49" s="134"/>
      <c r="AC49" s="135"/>
      <c r="AD49" s="134"/>
      <c r="AE49" s="134"/>
      <c r="AF49" s="135"/>
      <c r="AG49" s="133"/>
      <c r="AH49" s="134"/>
      <c r="AI49" s="135"/>
      <c r="AJ49" s="134"/>
      <c r="AK49" s="134"/>
      <c r="AL49" s="135"/>
      <c r="AM49" s="133"/>
      <c r="AN49" s="134"/>
      <c r="AO49" s="135"/>
      <c r="AP49" s="134"/>
      <c r="AQ49" s="134"/>
      <c r="AR49" s="135"/>
      <c r="AS49" s="133"/>
      <c r="AT49" s="134"/>
      <c r="AU49" s="135"/>
      <c r="AV49" s="134"/>
      <c r="AW49" s="134"/>
      <c r="AX49" s="135"/>
      <c r="AY49" s="133"/>
      <c r="AZ49" s="134"/>
      <c r="BA49" s="135"/>
      <c r="BB49" s="134"/>
      <c r="BC49" s="134"/>
      <c r="BD49" s="135"/>
      <c r="BE49" s="133"/>
      <c r="BF49" s="134"/>
      <c r="BG49" s="135"/>
      <c r="BH49" s="134"/>
      <c r="BI49" s="134"/>
      <c r="BJ49" s="135"/>
      <c r="BK49" s="133"/>
      <c r="BL49" s="134"/>
      <c r="BM49" s="135"/>
      <c r="BN49" s="133"/>
      <c r="BO49" s="134"/>
      <c r="BP49" s="135"/>
      <c r="BQ49" s="133"/>
      <c r="BR49" s="134"/>
      <c r="BS49" s="135"/>
      <c r="BT49" s="133"/>
      <c r="BU49" s="134"/>
      <c r="BV49" s="135"/>
      <c r="BW49" s="133"/>
      <c r="BX49" s="134"/>
      <c r="BY49" s="152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143"/>
      <c r="CK49" s="131"/>
      <c r="CL49" s="131"/>
      <c r="CM49" s="131"/>
      <c r="CN49" s="131"/>
      <c r="CO49" s="131"/>
      <c r="CP49" s="131"/>
      <c r="CQ49" s="131"/>
      <c r="CR49" s="144"/>
      <c r="CS49" s="134"/>
      <c r="CT49" s="134"/>
      <c r="CU49" s="135"/>
      <c r="CV49" s="133"/>
      <c r="CW49" s="134"/>
      <c r="CX49" s="135"/>
      <c r="CY49" s="134"/>
      <c r="CZ49" s="134"/>
      <c r="DA49" s="135"/>
      <c r="DB49" s="133"/>
      <c r="DC49" s="134"/>
      <c r="DD49" s="135"/>
      <c r="DE49" s="134"/>
      <c r="DF49" s="134"/>
      <c r="DG49" s="135"/>
      <c r="DH49" s="133"/>
      <c r="DI49" s="134"/>
      <c r="DJ49" s="135"/>
      <c r="DK49" s="134"/>
      <c r="DL49" s="134"/>
      <c r="DM49" s="135"/>
      <c r="DN49" s="133"/>
      <c r="DO49" s="134"/>
      <c r="DP49" s="135"/>
      <c r="DQ49" s="134"/>
      <c r="DR49" s="134"/>
      <c r="DS49" s="135"/>
      <c r="DT49" s="133"/>
      <c r="DU49" s="134"/>
      <c r="DV49" s="135"/>
      <c r="DW49" s="134"/>
      <c r="DX49" s="134"/>
      <c r="DY49" s="135"/>
      <c r="DZ49" s="133"/>
      <c r="EA49" s="134"/>
      <c r="EB49" s="135"/>
      <c r="EC49" s="134"/>
      <c r="ED49" s="134"/>
      <c r="EE49" s="135"/>
      <c r="EF49" s="133"/>
      <c r="EG49" s="134"/>
      <c r="EH49" s="135"/>
      <c r="EI49" s="134"/>
      <c r="EJ49" s="134"/>
      <c r="EK49" s="135"/>
      <c r="EL49" s="133"/>
      <c r="EM49" s="134"/>
      <c r="EN49" s="135"/>
      <c r="EO49" s="134"/>
      <c r="EP49" s="134"/>
      <c r="EQ49" s="135"/>
      <c r="ER49" s="133"/>
      <c r="ES49" s="134"/>
      <c r="ET49" s="135"/>
      <c r="EU49" s="133"/>
      <c r="EV49" s="134"/>
      <c r="EW49" s="135"/>
      <c r="EX49" s="133"/>
      <c r="EY49" s="134"/>
      <c r="EZ49" s="135"/>
      <c r="FA49" s="133"/>
      <c r="FB49" s="134"/>
      <c r="FC49" s="135"/>
      <c r="FD49" s="133"/>
      <c r="FE49" s="134"/>
      <c r="FF49" s="152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143"/>
      <c r="FR49" s="131"/>
      <c r="FS49" s="131"/>
      <c r="FT49" s="131"/>
      <c r="FU49" s="131"/>
      <c r="FV49" s="131"/>
      <c r="FW49" s="131"/>
      <c r="FX49" s="131"/>
      <c r="FY49" s="144"/>
      <c r="FZ49" s="134"/>
      <c r="GA49" s="134"/>
      <c r="GB49" s="135"/>
      <c r="GC49" s="133"/>
      <c r="GD49" s="134"/>
      <c r="GE49" s="135"/>
      <c r="GF49" s="134"/>
      <c r="GG49" s="134"/>
      <c r="GH49" s="135"/>
      <c r="GI49" s="133"/>
      <c r="GJ49" s="134"/>
      <c r="GK49" s="135"/>
      <c r="GL49" s="134"/>
      <c r="GM49" s="134"/>
      <c r="GN49" s="135"/>
      <c r="GO49" s="133"/>
      <c r="GP49" s="134"/>
      <c r="GQ49" s="135"/>
      <c r="GR49" s="134"/>
      <c r="GS49" s="134"/>
      <c r="GT49" s="135"/>
      <c r="GU49" s="133"/>
      <c r="GV49" s="134"/>
      <c r="GW49" s="135"/>
      <c r="GX49" s="134"/>
      <c r="GY49" s="134"/>
      <c r="GZ49" s="135"/>
      <c r="HA49" s="133"/>
      <c r="HB49" s="134"/>
      <c r="HC49" s="135"/>
      <c r="HD49" s="134"/>
      <c r="HE49" s="134"/>
      <c r="HF49" s="135"/>
      <c r="HG49" s="133"/>
      <c r="HH49" s="134"/>
      <c r="HI49" s="135"/>
      <c r="HJ49" s="134"/>
      <c r="HK49" s="134"/>
      <c r="HL49" s="135"/>
      <c r="HM49" s="133"/>
      <c r="HN49" s="134"/>
      <c r="HO49" s="135"/>
      <c r="HP49" s="134"/>
      <c r="HQ49" s="134"/>
      <c r="HR49" s="135"/>
      <c r="HS49" s="133"/>
      <c r="HT49" s="134"/>
      <c r="HU49" s="135"/>
      <c r="HV49" s="134"/>
      <c r="HW49" s="134"/>
      <c r="HX49" s="135"/>
      <c r="HY49" s="133"/>
      <c r="HZ49" s="134"/>
      <c r="IA49" s="135"/>
      <c r="IB49" s="133"/>
      <c r="IC49" s="134"/>
      <c r="ID49" s="135"/>
      <c r="IE49" s="133"/>
      <c r="IF49" s="134"/>
      <c r="IG49" s="135"/>
      <c r="IH49" s="133"/>
      <c r="II49" s="134"/>
      <c r="IJ49" s="135"/>
      <c r="IK49" s="133"/>
      <c r="IL49" s="134"/>
      <c r="IM49" s="152"/>
      <c r="IN49" s="42"/>
      <c r="IO49" s="42"/>
      <c r="IP49" s="36"/>
      <c r="IQ49" s="36"/>
      <c r="IR49" s="36"/>
      <c r="IS49" s="36"/>
      <c r="IT49" s="36"/>
      <c r="IU49" s="36"/>
    </row>
    <row r="50" spans="1:255" ht="5.25" customHeight="1">
      <c r="A50" s="36"/>
      <c r="B50" s="36"/>
      <c r="C50" s="143"/>
      <c r="D50" s="131"/>
      <c r="E50" s="131"/>
      <c r="F50" s="131"/>
      <c r="G50" s="131"/>
      <c r="H50" s="131"/>
      <c r="I50" s="131"/>
      <c r="J50" s="131"/>
      <c r="K50" s="144"/>
      <c r="L50" s="147" t="e">
        <f>IF([6]PC!R35=0,"",[6]PC!R35)</f>
        <v>#REF!</v>
      </c>
      <c r="M50" s="137"/>
      <c r="N50" s="138"/>
      <c r="O50" s="136" t="e">
        <f>IF([6]PC!R36=0,"",[6]PC!R36)</f>
        <v>#REF!</v>
      </c>
      <c r="P50" s="137"/>
      <c r="Q50" s="138"/>
      <c r="R50" s="136" t="e">
        <f>IF([6]PC!R37=0,"",[6]PC!R37)</f>
        <v>#REF!</v>
      </c>
      <c r="S50" s="137"/>
      <c r="T50" s="138"/>
      <c r="U50" s="136" t="e">
        <f>IF([6]PC!R38=0,"",[6]PC!R38)</f>
        <v>#REF!</v>
      </c>
      <c r="V50" s="137"/>
      <c r="W50" s="138"/>
      <c r="X50" s="136" t="e">
        <f>IF([6]PC!R39=0,"",[6]PC!R39)</f>
        <v>#REF!</v>
      </c>
      <c r="Y50" s="137"/>
      <c r="Z50" s="138"/>
      <c r="AA50" s="136" t="e">
        <f>IF([6]PC!R40=0,"",[6]PC!R40)</f>
        <v>#REF!</v>
      </c>
      <c r="AB50" s="137"/>
      <c r="AC50" s="138"/>
      <c r="AD50" s="136" t="e">
        <f>IF([6]PC!R41=0,"",[6]PC!R41)</f>
        <v>#REF!</v>
      </c>
      <c r="AE50" s="137"/>
      <c r="AF50" s="138"/>
      <c r="AG50" s="136" t="e">
        <f>IF([6]PC!R42=0,"",[6]PC!R42)</f>
        <v>#REF!</v>
      </c>
      <c r="AH50" s="137"/>
      <c r="AI50" s="138"/>
      <c r="AJ50" s="136" t="e">
        <f>IF([6]PC!R43=0,"",[6]PC!R43)</f>
        <v>#REF!</v>
      </c>
      <c r="AK50" s="137"/>
      <c r="AL50" s="138"/>
      <c r="AM50" s="136" t="e">
        <f>IF([6]PC!R44=0,"",[6]PC!R44)</f>
        <v>#REF!</v>
      </c>
      <c r="AN50" s="137"/>
      <c r="AO50" s="138"/>
      <c r="AP50" s="136" t="e">
        <f>IF([6]PC!R45=0,"",[6]PC!R45)</f>
        <v>#REF!</v>
      </c>
      <c r="AQ50" s="137"/>
      <c r="AR50" s="138"/>
      <c r="AS50" s="136" t="e">
        <f>IF([6]PC!R46=0,"",[6]PC!R46)</f>
        <v>#REF!</v>
      </c>
      <c r="AT50" s="137"/>
      <c r="AU50" s="138"/>
      <c r="AV50" s="136" t="e">
        <f>IF([6]PC!R47=0,"",[6]PC!R47)</f>
        <v>#REF!</v>
      </c>
      <c r="AW50" s="137"/>
      <c r="AX50" s="138"/>
      <c r="AY50" s="136" t="e">
        <f>IF([6]PC!R48=0,"",[6]PC!R48)</f>
        <v>#REF!</v>
      </c>
      <c r="AZ50" s="137"/>
      <c r="BA50" s="138"/>
      <c r="BB50" s="136" t="e">
        <f>IF([6]PC!R49=0,"",[6]PC!R49)</f>
        <v>#REF!</v>
      </c>
      <c r="BC50" s="137"/>
      <c r="BD50" s="138"/>
      <c r="BE50" s="136" t="e">
        <f>IF([6]PC!R50=0,"",[6]PC!R50)</f>
        <v>#REF!</v>
      </c>
      <c r="BF50" s="137"/>
      <c r="BG50" s="138"/>
      <c r="BH50" s="136" t="e">
        <f>IF([6]PC!R51=0,"",[6]PC!R51)</f>
        <v>#REF!</v>
      </c>
      <c r="BI50" s="137"/>
      <c r="BJ50" s="138"/>
      <c r="BK50" s="136" t="e">
        <f>IF([6]PC!R52=0,"",[6]PC!R52)</f>
        <v>#REF!</v>
      </c>
      <c r="BL50" s="137"/>
      <c r="BM50" s="138"/>
      <c r="BN50" s="136" t="e">
        <f>IF([6]PC!R53=0,"",[6]PC!R53)</f>
        <v>#REF!</v>
      </c>
      <c r="BO50" s="137"/>
      <c r="BP50" s="138"/>
      <c r="BQ50" s="136" t="e">
        <f>IF([6]PC!R54=0,"",[6]PC!R54)</f>
        <v>#REF!</v>
      </c>
      <c r="BR50" s="137"/>
      <c r="BS50" s="138"/>
      <c r="BT50" s="136" t="e">
        <f>IF([6]PC!R55=0,"",[6]PC!R55)</f>
        <v>#REF!</v>
      </c>
      <c r="BU50" s="137"/>
      <c r="BV50" s="138"/>
      <c r="BW50" s="136" t="e">
        <f>IF([6]PC!R56=0,"",[6]PC!R56)</f>
        <v>#REF!</v>
      </c>
      <c r="BX50" s="137"/>
      <c r="BY50" s="14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143"/>
      <c r="CK50" s="131"/>
      <c r="CL50" s="131"/>
      <c r="CM50" s="131"/>
      <c r="CN50" s="131"/>
      <c r="CO50" s="131"/>
      <c r="CP50" s="131"/>
      <c r="CQ50" s="131"/>
      <c r="CR50" s="144"/>
      <c r="CS50" s="147" t="e">
        <f>IF([7]PQ!R35=0,"",[7]PQ!R35)</f>
        <v>#REF!</v>
      </c>
      <c r="CT50" s="137"/>
      <c r="CU50" s="138"/>
      <c r="CV50" s="136" t="e">
        <f>IF([7]PQ!R36=0,"",[7]PQ!R36)</f>
        <v>#REF!</v>
      </c>
      <c r="CW50" s="137"/>
      <c r="CX50" s="138"/>
      <c r="CY50" s="136" t="e">
        <f>IF([7]PQ!R37=0,"",[7]PQ!R37)</f>
        <v>#REF!</v>
      </c>
      <c r="CZ50" s="137"/>
      <c r="DA50" s="138"/>
      <c r="DB50" s="136" t="e">
        <f>IF([7]PQ!R38=0,"",[7]PQ!R38)</f>
        <v>#REF!</v>
      </c>
      <c r="DC50" s="137"/>
      <c r="DD50" s="138"/>
      <c r="DE50" s="136" t="e">
        <f>IF([7]PQ!R39=0,"",[7]PQ!R39)</f>
        <v>#REF!</v>
      </c>
      <c r="DF50" s="137"/>
      <c r="DG50" s="138"/>
      <c r="DH50" s="136" t="e">
        <f>IF([7]PQ!R40=0,"",[7]PQ!R40)</f>
        <v>#REF!</v>
      </c>
      <c r="DI50" s="137"/>
      <c r="DJ50" s="138"/>
      <c r="DK50" s="136" t="e">
        <f>IF([7]PQ!R41=0,"",[7]PQ!R41)</f>
        <v>#REF!</v>
      </c>
      <c r="DL50" s="137"/>
      <c r="DM50" s="138"/>
      <c r="DN50" s="136" t="e">
        <f>IF([7]PQ!R42=0,"",[7]PQ!R42)</f>
        <v>#REF!</v>
      </c>
      <c r="DO50" s="137"/>
      <c r="DP50" s="138"/>
      <c r="DQ50" s="136" t="e">
        <f>IF([7]PQ!R43=0,"",[7]PQ!R43)</f>
        <v>#REF!</v>
      </c>
      <c r="DR50" s="137"/>
      <c r="DS50" s="138"/>
      <c r="DT50" s="136" t="e">
        <f>IF([7]PQ!R44=0,"",[7]PQ!R44)</f>
        <v>#REF!</v>
      </c>
      <c r="DU50" s="137"/>
      <c r="DV50" s="138"/>
      <c r="DW50" s="136" t="e">
        <f>IF([7]PQ!R45=0,"",[7]PQ!R45)</f>
        <v>#REF!</v>
      </c>
      <c r="DX50" s="137"/>
      <c r="DY50" s="138"/>
      <c r="DZ50" s="136" t="e">
        <f>IF([7]PQ!R46=0,"",[7]PQ!R46)</f>
        <v>#REF!</v>
      </c>
      <c r="EA50" s="137"/>
      <c r="EB50" s="138"/>
      <c r="EC50" s="136" t="e">
        <f>IF([7]PQ!R47=0,"",[7]PQ!R47)</f>
        <v>#REF!</v>
      </c>
      <c r="ED50" s="137"/>
      <c r="EE50" s="138"/>
      <c r="EF50" s="136" t="e">
        <f>IF([7]PQ!R48=0,"",[7]PQ!R48)</f>
        <v>#REF!</v>
      </c>
      <c r="EG50" s="137"/>
      <c r="EH50" s="138"/>
      <c r="EI50" s="136" t="e">
        <f>IF([7]PQ!R49=0,"",[7]PQ!R49)</f>
        <v>#REF!</v>
      </c>
      <c r="EJ50" s="137"/>
      <c r="EK50" s="138"/>
      <c r="EL50" s="136" t="e">
        <f>IF([7]PQ!R50=0,"",[7]PQ!R50)</f>
        <v>#REF!</v>
      </c>
      <c r="EM50" s="137"/>
      <c r="EN50" s="138"/>
      <c r="EO50" s="136" t="e">
        <f>IF([7]PQ!R51=0,"",[7]PQ!R51)</f>
        <v>#REF!</v>
      </c>
      <c r="EP50" s="137"/>
      <c r="EQ50" s="138"/>
      <c r="ER50" s="136" t="e">
        <f>IF([7]PQ!R52=0,"",[7]PQ!R52)</f>
        <v>#REF!</v>
      </c>
      <c r="ES50" s="137"/>
      <c r="ET50" s="138"/>
      <c r="EU50" s="136" t="e">
        <f>IF([7]PQ!R53=0,"",[7]PQ!R53)</f>
        <v>#REF!</v>
      </c>
      <c r="EV50" s="137"/>
      <c r="EW50" s="138"/>
      <c r="EX50" s="136" t="e">
        <f>IF([7]PQ!R54=0,"",[7]PQ!R54)</f>
        <v>#REF!</v>
      </c>
      <c r="EY50" s="137"/>
      <c r="EZ50" s="138"/>
      <c r="FA50" s="136" t="e">
        <f>IF([7]PQ!R55=0,"",[7]PQ!R55)</f>
        <v>#REF!</v>
      </c>
      <c r="FB50" s="137"/>
      <c r="FC50" s="138"/>
      <c r="FD50" s="136" t="e">
        <f>IF([7]PQ!R56=0,"",[7]PQ!R56)</f>
        <v>#REF!</v>
      </c>
      <c r="FE50" s="137"/>
      <c r="FF50" s="14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143"/>
      <c r="FR50" s="131"/>
      <c r="FS50" s="131"/>
      <c r="FT50" s="131"/>
      <c r="FU50" s="131"/>
      <c r="FV50" s="131"/>
      <c r="FW50" s="131"/>
      <c r="FX50" s="131"/>
      <c r="FY50" s="144"/>
      <c r="FZ50" s="147" t="e">
        <f>IF('[8]31'!R35=0,"",'[8]31'!R35)</f>
        <v>#REF!</v>
      </c>
      <c r="GA50" s="137"/>
      <c r="GB50" s="138"/>
      <c r="GC50" s="136" t="e">
        <f>IF('[8]31'!R36=0,"",'[8]31'!R36)</f>
        <v>#REF!</v>
      </c>
      <c r="GD50" s="137"/>
      <c r="GE50" s="138"/>
      <c r="GF50" s="136" t="e">
        <f>IF('[8]31'!R37=0,"",'[8]31'!R37)</f>
        <v>#REF!</v>
      </c>
      <c r="GG50" s="137"/>
      <c r="GH50" s="138"/>
      <c r="GI50" s="136" t="e">
        <f>IF('[8]31'!R38=0,"",'[8]31'!R38)</f>
        <v>#REF!</v>
      </c>
      <c r="GJ50" s="137"/>
      <c r="GK50" s="138"/>
      <c r="GL50" s="136" t="e">
        <f>IF('[8]31'!R39=0,"",'[8]31'!R39)</f>
        <v>#REF!</v>
      </c>
      <c r="GM50" s="137"/>
      <c r="GN50" s="138"/>
      <c r="GO50" s="136" t="e">
        <f>IF('[8]31'!R40=0,"",'[8]31'!R40)</f>
        <v>#REF!</v>
      </c>
      <c r="GP50" s="137"/>
      <c r="GQ50" s="138"/>
      <c r="GR50" s="136" t="e">
        <f>IF('[8]31'!R41=0,"",'[8]31'!R41)</f>
        <v>#REF!</v>
      </c>
      <c r="GS50" s="137"/>
      <c r="GT50" s="138"/>
      <c r="GU50" s="136" t="e">
        <f>IF('[8]31'!R42=0,"",'[8]31'!R42)</f>
        <v>#REF!</v>
      </c>
      <c r="GV50" s="137"/>
      <c r="GW50" s="138"/>
      <c r="GX50" s="136" t="e">
        <f>IF('[8]31'!R43=0,"",'[8]31'!R43)</f>
        <v>#REF!</v>
      </c>
      <c r="GY50" s="137"/>
      <c r="GZ50" s="138"/>
      <c r="HA50" s="136" t="e">
        <f>IF('[8]31'!R44=0,"",'[8]31'!R44)</f>
        <v>#REF!</v>
      </c>
      <c r="HB50" s="137"/>
      <c r="HC50" s="138"/>
      <c r="HD50" s="136" t="e">
        <f>IF('[8]31'!R45=0,"",'[8]31'!R45)</f>
        <v>#REF!</v>
      </c>
      <c r="HE50" s="137"/>
      <c r="HF50" s="138"/>
      <c r="HG50" s="136" t="e">
        <f>IF('[8]31'!R46=0,"",'[8]31'!R46)</f>
        <v>#REF!</v>
      </c>
      <c r="HH50" s="137"/>
      <c r="HI50" s="138"/>
      <c r="HJ50" s="136" t="e">
        <f>IF('[8]31'!R47=0,"",'[8]31'!R47)</f>
        <v>#REF!</v>
      </c>
      <c r="HK50" s="137"/>
      <c r="HL50" s="138"/>
      <c r="HM50" s="136" t="e">
        <f>IF('[8]31'!R48=0,"",'[8]31'!R48)</f>
        <v>#REF!</v>
      </c>
      <c r="HN50" s="137"/>
      <c r="HO50" s="138"/>
      <c r="HP50" s="136" t="e">
        <f>IF('[8]31'!R49=0,"",'[8]31'!R49)</f>
        <v>#REF!</v>
      </c>
      <c r="HQ50" s="137"/>
      <c r="HR50" s="138"/>
      <c r="HS50" s="136" t="e">
        <f>IF('[8]31'!R50=0,"",'[8]31'!R50)</f>
        <v>#REF!</v>
      </c>
      <c r="HT50" s="137"/>
      <c r="HU50" s="138"/>
      <c r="HV50" s="136" t="e">
        <f>IF('[8]31'!R51=0,"",'[8]31'!R51)</f>
        <v>#REF!</v>
      </c>
      <c r="HW50" s="137"/>
      <c r="HX50" s="138"/>
      <c r="HY50" s="136" t="e">
        <f>IF('[8]31'!R52=0,"",'[8]31'!R52)</f>
        <v>#REF!</v>
      </c>
      <c r="HZ50" s="137"/>
      <c r="IA50" s="138"/>
      <c r="IB50" s="136" t="e">
        <f>IF('[8]31'!R53=0,"",'[8]31'!R53)</f>
        <v>#REF!</v>
      </c>
      <c r="IC50" s="137"/>
      <c r="ID50" s="138"/>
      <c r="IE50" s="136" t="e">
        <f>IF('[8]31'!R54=0,"",'[8]31'!R54)</f>
        <v>#REF!</v>
      </c>
      <c r="IF50" s="137"/>
      <c r="IG50" s="138"/>
      <c r="IH50" s="136" t="e">
        <f>IF('[8]31'!R55=0,"",'[8]31'!R55)</f>
        <v>#REF!</v>
      </c>
      <c r="II50" s="137"/>
      <c r="IJ50" s="138"/>
      <c r="IK50" s="136" t="e">
        <f>IF('[8]31'!R56=0,"",'[8]31'!R56)</f>
        <v>#REF!</v>
      </c>
      <c r="IL50" s="137"/>
      <c r="IM50" s="149"/>
      <c r="IN50" s="42"/>
      <c r="IO50" s="42"/>
      <c r="IP50" s="36"/>
      <c r="IQ50" s="36"/>
      <c r="IR50" s="36"/>
      <c r="IS50" s="36"/>
      <c r="IT50" s="36"/>
      <c r="IU50" s="36"/>
    </row>
    <row r="51" spans="1:255" ht="5.25" customHeight="1">
      <c r="A51" s="36"/>
      <c r="B51" s="36"/>
      <c r="C51" s="143"/>
      <c r="D51" s="131"/>
      <c r="E51" s="131"/>
      <c r="F51" s="131"/>
      <c r="G51" s="131"/>
      <c r="H51" s="131"/>
      <c r="I51" s="131"/>
      <c r="J51" s="131"/>
      <c r="K51" s="144"/>
      <c r="L51" s="131"/>
      <c r="M51" s="131"/>
      <c r="N51" s="132"/>
      <c r="O51" s="130"/>
      <c r="P51" s="131"/>
      <c r="Q51" s="132"/>
      <c r="R51" s="130"/>
      <c r="S51" s="131"/>
      <c r="T51" s="132"/>
      <c r="U51" s="130"/>
      <c r="V51" s="131"/>
      <c r="W51" s="132"/>
      <c r="X51" s="130"/>
      <c r="Y51" s="131"/>
      <c r="Z51" s="132"/>
      <c r="AA51" s="130"/>
      <c r="AB51" s="131"/>
      <c r="AC51" s="132"/>
      <c r="AD51" s="130"/>
      <c r="AE51" s="131"/>
      <c r="AF51" s="132"/>
      <c r="AG51" s="130"/>
      <c r="AH51" s="131"/>
      <c r="AI51" s="132"/>
      <c r="AJ51" s="130"/>
      <c r="AK51" s="131"/>
      <c r="AL51" s="132"/>
      <c r="AM51" s="130"/>
      <c r="AN51" s="131"/>
      <c r="AO51" s="132"/>
      <c r="AP51" s="130"/>
      <c r="AQ51" s="131"/>
      <c r="AR51" s="132"/>
      <c r="AS51" s="130"/>
      <c r="AT51" s="131"/>
      <c r="AU51" s="132"/>
      <c r="AV51" s="130"/>
      <c r="AW51" s="131"/>
      <c r="AX51" s="132"/>
      <c r="AY51" s="130"/>
      <c r="AZ51" s="131"/>
      <c r="BA51" s="132"/>
      <c r="BB51" s="130"/>
      <c r="BC51" s="131"/>
      <c r="BD51" s="132"/>
      <c r="BE51" s="130"/>
      <c r="BF51" s="131"/>
      <c r="BG51" s="132"/>
      <c r="BH51" s="130"/>
      <c r="BI51" s="131"/>
      <c r="BJ51" s="132"/>
      <c r="BK51" s="130"/>
      <c r="BL51" s="131"/>
      <c r="BM51" s="132"/>
      <c r="BN51" s="130"/>
      <c r="BO51" s="131"/>
      <c r="BP51" s="132"/>
      <c r="BQ51" s="130"/>
      <c r="BR51" s="131"/>
      <c r="BS51" s="132"/>
      <c r="BT51" s="130"/>
      <c r="BU51" s="131"/>
      <c r="BV51" s="132"/>
      <c r="BW51" s="130"/>
      <c r="BX51" s="131"/>
      <c r="BY51" s="144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143"/>
      <c r="CK51" s="131"/>
      <c r="CL51" s="131"/>
      <c r="CM51" s="131"/>
      <c r="CN51" s="131"/>
      <c r="CO51" s="131"/>
      <c r="CP51" s="131"/>
      <c r="CQ51" s="131"/>
      <c r="CR51" s="144"/>
      <c r="CS51" s="131"/>
      <c r="CT51" s="131"/>
      <c r="CU51" s="132"/>
      <c r="CV51" s="130"/>
      <c r="CW51" s="131"/>
      <c r="CX51" s="132"/>
      <c r="CY51" s="130"/>
      <c r="CZ51" s="131"/>
      <c r="DA51" s="132"/>
      <c r="DB51" s="130"/>
      <c r="DC51" s="131"/>
      <c r="DD51" s="132"/>
      <c r="DE51" s="130"/>
      <c r="DF51" s="131"/>
      <c r="DG51" s="132"/>
      <c r="DH51" s="130"/>
      <c r="DI51" s="131"/>
      <c r="DJ51" s="132"/>
      <c r="DK51" s="130"/>
      <c r="DL51" s="131"/>
      <c r="DM51" s="132"/>
      <c r="DN51" s="130"/>
      <c r="DO51" s="131"/>
      <c r="DP51" s="132"/>
      <c r="DQ51" s="130"/>
      <c r="DR51" s="131"/>
      <c r="DS51" s="132"/>
      <c r="DT51" s="130"/>
      <c r="DU51" s="131"/>
      <c r="DV51" s="132"/>
      <c r="DW51" s="130"/>
      <c r="DX51" s="131"/>
      <c r="DY51" s="132"/>
      <c r="DZ51" s="130"/>
      <c r="EA51" s="131"/>
      <c r="EB51" s="132"/>
      <c r="EC51" s="130"/>
      <c r="ED51" s="131"/>
      <c r="EE51" s="132"/>
      <c r="EF51" s="130"/>
      <c r="EG51" s="131"/>
      <c r="EH51" s="132"/>
      <c r="EI51" s="130"/>
      <c r="EJ51" s="131"/>
      <c r="EK51" s="132"/>
      <c r="EL51" s="130"/>
      <c r="EM51" s="131"/>
      <c r="EN51" s="132"/>
      <c r="EO51" s="130"/>
      <c r="EP51" s="131"/>
      <c r="EQ51" s="132"/>
      <c r="ER51" s="130"/>
      <c r="ES51" s="131"/>
      <c r="ET51" s="132"/>
      <c r="EU51" s="130"/>
      <c r="EV51" s="131"/>
      <c r="EW51" s="132"/>
      <c r="EX51" s="130"/>
      <c r="EY51" s="131"/>
      <c r="EZ51" s="132"/>
      <c r="FA51" s="130"/>
      <c r="FB51" s="131"/>
      <c r="FC51" s="132"/>
      <c r="FD51" s="130"/>
      <c r="FE51" s="131"/>
      <c r="FF51" s="144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143"/>
      <c r="FR51" s="131"/>
      <c r="FS51" s="131"/>
      <c r="FT51" s="131"/>
      <c r="FU51" s="131"/>
      <c r="FV51" s="131"/>
      <c r="FW51" s="131"/>
      <c r="FX51" s="131"/>
      <c r="FY51" s="144"/>
      <c r="FZ51" s="131"/>
      <c r="GA51" s="131"/>
      <c r="GB51" s="132"/>
      <c r="GC51" s="130"/>
      <c r="GD51" s="131"/>
      <c r="GE51" s="132"/>
      <c r="GF51" s="130"/>
      <c r="GG51" s="131"/>
      <c r="GH51" s="132"/>
      <c r="GI51" s="130"/>
      <c r="GJ51" s="131"/>
      <c r="GK51" s="132"/>
      <c r="GL51" s="130"/>
      <c r="GM51" s="131"/>
      <c r="GN51" s="132"/>
      <c r="GO51" s="130"/>
      <c r="GP51" s="131"/>
      <c r="GQ51" s="132"/>
      <c r="GR51" s="130"/>
      <c r="GS51" s="131"/>
      <c r="GT51" s="132"/>
      <c r="GU51" s="130"/>
      <c r="GV51" s="131"/>
      <c r="GW51" s="132"/>
      <c r="GX51" s="130"/>
      <c r="GY51" s="131"/>
      <c r="GZ51" s="132"/>
      <c r="HA51" s="130"/>
      <c r="HB51" s="131"/>
      <c r="HC51" s="132"/>
      <c r="HD51" s="130"/>
      <c r="HE51" s="131"/>
      <c r="HF51" s="132"/>
      <c r="HG51" s="130"/>
      <c r="HH51" s="131"/>
      <c r="HI51" s="132"/>
      <c r="HJ51" s="130"/>
      <c r="HK51" s="131"/>
      <c r="HL51" s="132"/>
      <c r="HM51" s="130"/>
      <c r="HN51" s="131"/>
      <c r="HO51" s="132"/>
      <c r="HP51" s="130"/>
      <c r="HQ51" s="131"/>
      <c r="HR51" s="132"/>
      <c r="HS51" s="130"/>
      <c r="HT51" s="131"/>
      <c r="HU51" s="132"/>
      <c r="HV51" s="130"/>
      <c r="HW51" s="131"/>
      <c r="HX51" s="132"/>
      <c r="HY51" s="130"/>
      <c r="HZ51" s="131"/>
      <c r="IA51" s="132"/>
      <c r="IB51" s="130"/>
      <c r="IC51" s="131"/>
      <c r="ID51" s="132"/>
      <c r="IE51" s="130"/>
      <c r="IF51" s="131"/>
      <c r="IG51" s="132"/>
      <c r="IH51" s="130"/>
      <c r="II51" s="131"/>
      <c r="IJ51" s="132"/>
      <c r="IK51" s="130"/>
      <c r="IL51" s="131"/>
      <c r="IM51" s="144"/>
      <c r="IN51" s="42"/>
      <c r="IO51" s="42"/>
      <c r="IP51" s="36"/>
      <c r="IQ51" s="36"/>
      <c r="IR51" s="36"/>
      <c r="IS51" s="36"/>
      <c r="IT51" s="36"/>
      <c r="IU51" s="36"/>
    </row>
    <row r="52" spans="1:255" ht="5.25" customHeight="1">
      <c r="A52" s="36"/>
      <c r="B52" s="36"/>
      <c r="C52" s="145"/>
      <c r="D52" s="127"/>
      <c r="E52" s="127"/>
      <c r="F52" s="127"/>
      <c r="G52" s="127"/>
      <c r="H52" s="127"/>
      <c r="I52" s="127"/>
      <c r="J52" s="127"/>
      <c r="K52" s="146"/>
      <c r="L52" s="127"/>
      <c r="M52" s="127"/>
      <c r="N52" s="140"/>
      <c r="O52" s="139"/>
      <c r="P52" s="127"/>
      <c r="Q52" s="140"/>
      <c r="R52" s="139"/>
      <c r="S52" s="127"/>
      <c r="T52" s="140"/>
      <c r="U52" s="139"/>
      <c r="V52" s="127"/>
      <c r="W52" s="140"/>
      <c r="X52" s="139"/>
      <c r="Y52" s="127"/>
      <c r="Z52" s="140"/>
      <c r="AA52" s="139"/>
      <c r="AB52" s="127"/>
      <c r="AC52" s="140"/>
      <c r="AD52" s="139"/>
      <c r="AE52" s="127"/>
      <c r="AF52" s="140"/>
      <c r="AG52" s="139"/>
      <c r="AH52" s="127"/>
      <c r="AI52" s="140"/>
      <c r="AJ52" s="139"/>
      <c r="AK52" s="127"/>
      <c r="AL52" s="140"/>
      <c r="AM52" s="139"/>
      <c r="AN52" s="127"/>
      <c r="AO52" s="140"/>
      <c r="AP52" s="139"/>
      <c r="AQ52" s="127"/>
      <c r="AR52" s="140"/>
      <c r="AS52" s="139"/>
      <c r="AT52" s="127"/>
      <c r="AU52" s="140"/>
      <c r="AV52" s="139"/>
      <c r="AW52" s="127"/>
      <c r="AX52" s="140"/>
      <c r="AY52" s="139"/>
      <c r="AZ52" s="127"/>
      <c r="BA52" s="140"/>
      <c r="BB52" s="139"/>
      <c r="BC52" s="127"/>
      <c r="BD52" s="140"/>
      <c r="BE52" s="139"/>
      <c r="BF52" s="127"/>
      <c r="BG52" s="140"/>
      <c r="BH52" s="139"/>
      <c r="BI52" s="127"/>
      <c r="BJ52" s="140"/>
      <c r="BK52" s="139"/>
      <c r="BL52" s="127"/>
      <c r="BM52" s="140"/>
      <c r="BN52" s="139"/>
      <c r="BO52" s="127"/>
      <c r="BP52" s="140"/>
      <c r="BQ52" s="139"/>
      <c r="BR52" s="127"/>
      <c r="BS52" s="140"/>
      <c r="BT52" s="139"/>
      <c r="BU52" s="127"/>
      <c r="BV52" s="140"/>
      <c r="BW52" s="139"/>
      <c r="BX52" s="127"/>
      <c r="BY52" s="146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145"/>
      <c r="CK52" s="127"/>
      <c r="CL52" s="127"/>
      <c r="CM52" s="127"/>
      <c r="CN52" s="127"/>
      <c r="CO52" s="127"/>
      <c r="CP52" s="127"/>
      <c r="CQ52" s="127"/>
      <c r="CR52" s="146"/>
      <c r="CS52" s="127"/>
      <c r="CT52" s="127"/>
      <c r="CU52" s="140"/>
      <c r="CV52" s="139"/>
      <c r="CW52" s="127"/>
      <c r="CX52" s="140"/>
      <c r="CY52" s="139"/>
      <c r="CZ52" s="127"/>
      <c r="DA52" s="140"/>
      <c r="DB52" s="139"/>
      <c r="DC52" s="127"/>
      <c r="DD52" s="140"/>
      <c r="DE52" s="139"/>
      <c r="DF52" s="127"/>
      <c r="DG52" s="140"/>
      <c r="DH52" s="139"/>
      <c r="DI52" s="127"/>
      <c r="DJ52" s="140"/>
      <c r="DK52" s="139"/>
      <c r="DL52" s="127"/>
      <c r="DM52" s="140"/>
      <c r="DN52" s="139"/>
      <c r="DO52" s="127"/>
      <c r="DP52" s="140"/>
      <c r="DQ52" s="139"/>
      <c r="DR52" s="127"/>
      <c r="DS52" s="140"/>
      <c r="DT52" s="139"/>
      <c r="DU52" s="127"/>
      <c r="DV52" s="140"/>
      <c r="DW52" s="139"/>
      <c r="DX52" s="127"/>
      <c r="DY52" s="140"/>
      <c r="DZ52" s="139"/>
      <c r="EA52" s="127"/>
      <c r="EB52" s="140"/>
      <c r="EC52" s="139"/>
      <c r="ED52" s="127"/>
      <c r="EE52" s="140"/>
      <c r="EF52" s="139"/>
      <c r="EG52" s="127"/>
      <c r="EH52" s="140"/>
      <c r="EI52" s="139"/>
      <c r="EJ52" s="127"/>
      <c r="EK52" s="140"/>
      <c r="EL52" s="139"/>
      <c r="EM52" s="127"/>
      <c r="EN52" s="140"/>
      <c r="EO52" s="139"/>
      <c r="EP52" s="127"/>
      <c r="EQ52" s="140"/>
      <c r="ER52" s="139"/>
      <c r="ES52" s="127"/>
      <c r="ET52" s="140"/>
      <c r="EU52" s="139"/>
      <c r="EV52" s="127"/>
      <c r="EW52" s="140"/>
      <c r="EX52" s="139"/>
      <c r="EY52" s="127"/>
      <c r="EZ52" s="140"/>
      <c r="FA52" s="139"/>
      <c r="FB52" s="127"/>
      <c r="FC52" s="140"/>
      <c r="FD52" s="139"/>
      <c r="FE52" s="127"/>
      <c r="FF52" s="146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145"/>
      <c r="FR52" s="127"/>
      <c r="FS52" s="127"/>
      <c r="FT52" s="127"/>
      <c r="FU52" s="127"/>
      <c r="FV52" s="127"/>
      <c r="FW52" s="127"/>
      <c r="FX52" s="127"/>
      <c r="FY52" s="146"/>
      <c r="FZ52" s="127"/>
      <c r="GA52" s="127"/>
      <c r="GB52" s="140"/>
      <c r="GC52" s="139"/>
      <c r="GD52" s="127"/>
      <c r="GE52" s="140"/>
      <c r="GF52" s="139"/>
      <c r="GG52" s="127"/>
      <c r="GH52" s="140"/>
      <c r="GI52" s="139"/>
      <c r="GJ52" s="127"/>
      <c r="GK52" s="140"/>
      <c r="GL52" s="139"/>
      <c r="GM52" s="127"/>
      <c r="GN52" s="140"/>
      <c r="GO52" s="139"/>
      <c r="GP52" s="127"/>
      <c r="GQ52" s="140"/>
      <c r="GR52" s="139"/>
      <c r="GS52" s="127"/>
      <c r="GT52" s="140"/>
      <c r="GU52" s="139"/>
      <c r="GV52" s="127"/>
      <c r="GW52" s="140"/>
      <c r="GX52" s="139"/>
      <c r="GY52" s="127"/>
      <c r="GZ52" s="140"/>
      <c r="HA52" s="139"/>
      <c r="HB52" s="127"/>
      <c r="HC52" s="140"/>
      <c r="HD52" s="139"/>
      <c r="HE52" s="127"/>
      <c r="HF52" s="140"/>
      <c r="HG52" s="139"/>
      <c r="HH52" s="127"/>
      <c r="HI52" s="140"/>
      <c r="HJ52" s="139"/>
      <c r="HK52" s="127"/>
      <c r="HL52" s="140"/>
      <c r="HM52" s="139"/>
      <c r="HN52" s="127"/>
      <c r="HO52" s="140"/>
      <c r="HP52" s="139"/>
      <c r="HQ52" s="127"/>
      <c r="HR52" s="140"/>
      <c r="HS52" s="139"/>
      <c r="HT52" s="127"/>
      <c r="HU52" s="140"/>
      <c r="HV52" s="139"/>
      <c r="HW52" s="127"/>
      <c r="HX52" s="140"/>
      <c r="HY52" s="139"/>
      <c r="HZ52" s="127"/>
      <c r="IA52" s="140"/>
      <c r="IB52" s="139"/>
      <c r="IC52" s="127"/>
      <c r="ID52" s="140"/>
      <c r="IE52" s="139"/>
      <c r="IF52" s="127"/>
      <c r="IG52" s="140"/>
      <c r="IH52" s="139"/>
      <c r="II52" s="127"/>
      <c r="IJ52" s="140"/>
      <c r="IK52" s="139"/>
      <c r="IL52" s="127"/>
      <c r="IM52" s="146"/>
      <c r="IN52" s="42"/>
      <c r="IO52" s="42"/>
      <c r="IP52" s="36"/>
      <c r="IQ52" s="36"/>
      <c r="IR52" s="36"/>
      <c r="IS52" s="36"/>
      <c r="IT52" s="36"/>
      <c r="IU52" s="36"/>
    </row>
    <row r="53" spans="1:255" ht="5.25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124" t="e">
        <f>[6]PC!V35</f>
        <v>#REF!</v>
      </c>
      <c r="M53" s="125"/>
      <c r="N53" s="125"/>
      <c r="O53" s="124" t="e">
        <f>[6]PC!V36</f>
        <v>#REF!</v>
      </c>
      <c r="P53" s="125"/>
      <c r="Q53" s="125"/>
      <c r="R53" s="124" t="e">
        <f>[6]PC!V37</f>
        <v>#REF!</v>
      </c>
      <c r="S53" s="125"/>
      <c r="T53" s="125"/>
      <c r="U53" s="124" t="e">
        <f>[6]PC!V38</f>
        <v>#REF!</v>
      </c>
      <c r="V53" s="125"/>
      <c r="W53" s="125"/>
      <c r="X53" s="124" t="e">
        <f>[6]PC!V39</f>
        <v>#REF!</v>
      </c>
      <c r="Y53" s="125"/>
      <c r="Z53" s="125"/>
      <c r="AA53" s="124" t="e">
        <f>[6]PC!V40</f>
        <v>#REF!</v>
      </c>
      <c r="AB53" s="125"/>
      <c r="AC53" s="125"/>
      <c r="AD53" s="124" t="e">
        <f>[6]PC!V41</f>
        <v>#REF!</v>
      </c>
      <c r="AE53" s="125"/>
      <c r="AF53" s="125"/>
      <c r="AG53" s="124" t="e">
        <f>[6]PC!V42</f>
        <v>#REF!</v>
      </c>
      <c r="AH53" s="125"/>
      <c r="AI53" s="125"/>
      <c r="AJ53" s="124" t="e">
        <f>[6]PC!V43</f>
        <v>#REF!</v>
      </c>
      <c r="AK53" s="125"/>
      <c r="AL53" s="125"/>
      <c r="AM53" s="124" t="e">
        <f>[6]PC!V44</f>
        <v>#REF!</v>
      </c>
      <c r="AN53" s="125"/>
      <c r="AO53" s="125"/>
      <c r="AP53" s="124" t="e">
        <f>[6]PC!V45</f>
        <v>#REF!</v>
      </c>
      <c r="AQ53" s="125"/>
      <c r="AR53" s="125"/>
      <c r="AS53" s="124" t="e">
        <f>[6]PC!V46</f>
        <v>#REF!</v>
      </c>
      <c r="AT53" s="125"/>
      <c r="AU53" s="125"/>
      <c r="AV53" s="124" t="e">
        <f>[6]PC!V47</f>
        <v>#REF!</v>
      </c>
      <c r="AW53" s="125"/>
      <c r="AX53" s="125"/>
      <c r="AY53" s="124" t="e">
        <f>[6]PC!V48</f>
        <v>#REF!</v>
      </c>
      <c r="AZ53" s="125"/>
      <c r="BA53" s="125"/>
      <c r="BB53" s="124" t="e">
        <f>[6]PC!V49</f>
        <v>#REF!</v>
      </c>
      <c r="BC53" s="125"/>
      <c r="BD53" s="125"/>
      <c r="BE53" s="124" t="e">
        <f>[6]PC!V50</f>
        <v>#REF!</v>
      </c>
      <c r="BF53" s="125"/>
      <c r="BG53" s="125"/>
      <c r="BH53" s="124" t="e">
        <f>[6]PC!V51</f>
        <v>#REF!</v>
      </c>
      <c r="BI53" s="125"/>
      <c r="BJ53" s="125"/>
      <c r="BK53" s="124" t="e">
        <f>[6]PC!V52</f>
        <v>#REF!</v>
      </c>
      <c r="BL53" s="125"/>
      <c r="BM53" s="125"/>
      <c r="BN53" s="124" t="e">
        <f>[6]PC!V53</f>
        <v>#REF!</v>
      </c>
      <c r="BO53" s="125"/>
      <c r="BP53" s="125"/>
      <c r="BQ53" s="124" t="e">
        <f>[6]PC!V54</f>
        <v>#REF!</v>
      </c>
      <c r="BR53" s="125"/>
      <c r="BS53" s="125"/>
      <c r="BT53" s="124" t="e">
        <f>[6]PC!V55</f>
        <v>#REF!</v>
      </c>
      <c r="BU53" s="125"/>
      <c r="BV53" s="125"/>
      <c r="BW53" s="124" t="e">
        <f>[6]PC!V56</f>
        <v>#REF!</v>
      </c>
      <c r="BX53" s="125"/>
      <c r="BY53" s="125"/>
      <c r="BZ53" s="37"/>
      <c r="CA53" s="36"/>
      <c r="CB53" s="36"/>
      <c r="CC53" s="36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24" t="e">
        <f>[7]PQ!V35</f>
        <v>#REF!</v>
      </c>
      <c r="CT53" s="125"/>
      <c r="CU53" s="125"/>
      <c r="CV53" s="124" t="e">
        <f>[7]PQ!V36</f>
        <v>#REF!</v>
      </c>
      <c r="CW53" s="125"/>
      <c r="CX53" s="125"/>
      <c r="CY53" s="124" t="e">
        <f>[7]PQ!V37</f>
        <v>#REF!</v>
      </c>
      <c r="CZ53" s="125"/>
      <c r="DA53" s="125"/>
      <c r="DB53" s="124" t="e">
        <f>[7]PQ!V38</f>
        <v>#REF!</v>
      </c>
      <c r="DC53" s="125"/>
      <c r="DD53" s="125"/>
      <c r="DE53" s="124" t="e">
        <f>[7]PQ!V39</f>
        <v>#REF!</v>
      </c>
      <c r="DF53" s="125"/>
      <c r="DG53" s="125"/>
      <c r="DH53" s="124" t="e">
        <f>[7]PQ!V40</f>
        <v>#REF!</v>
      </c>
      <c r="DI53" s="125"/>
      <c r="DJ53" s="125"/>
      <c r="DK53" s="124" t="e">
        <f>[7]PQ!V41</f>
        <v>#REF!</v>
      </c>
      <c r="DL53" s="125"/>
      <c r="DM53" s="125"/>
      <c r="DN53" s="124" t="e">
        <f>[7]PQ!V42</f>
        <v>#REF!</v>
      </c>
      <c r="DO53" s="125"/>
      <c r="DP53" s="125"/>
      <c r="DQ53" s="124" t="e">
        <f>[7]PQ!V43</f>
        <v>#REF!</v>
      </c>
      <c r="DR53" s="125"/>
      <c r="DS53" s="125"/>
      <c r="DT53" s="124" t="e">
        <f>[7]PQ!V44</f>
        <v>#REF!</v>
      </c>
      <c r="DU53" s="125"/>
      <c r="DV53" s="125"/>
      <c r="DW53" s="124" t="e">
        <f>[7]PQ!V45</f>
        <v>#REF!</v>
      </c>
      <c r="DX53" s="125"/>
      <c r="DY53" s="125"/>
      <c r="DZ53" s="124" t="e">
        <f>[7]PQ!V46</f>
        <v>#REF!</v>
      </c>
      <c r="EA53" s="125"/>
      <c r="EB53" s="125"/>
      <c r="EC53" s="124" t="e">
        <f>[7]PQ!V47</f>
        <v>#REF!</v>
      </c>
      <c r="ED53" s="125"/>
      <c r="EE53" s="125"/>
      <c r="EF53" s="124" t="e">
        <f>[7]PQ!V48</f>
        <v>#REF!</v>
      </c>
      <c r="EG53" s="125"/>
      <c r="EH53" s="125"/>
      <c r="EI53" s="124" t="e">
        <f>[7]PQ!V49</f>
        <v>#REF!</v>
      </c>
      <c r="EJ53" s="125"/>
      <c r="EK53" s="125"/>
      <c r="EL53" s="124" t="e">
        <f>[7]PQ!V50</f>
        <v>#REF!</v>
      </c>
      <c r="EM53" s="125"/>
      <c r="EN53" s="125"/>
      <c r="EO53" s="124" t="e">
        <f>[7]PQ!V51</f>
        <v>#REF!</v>
      </c>
      <c r="EP53" s="125"/>
      <c r="EQ53" s="125"/>
      <c r="ER53" s="124" t="e">
        <f>[7]PQ!V52</f>
        <v>#REF!</v>
      </c>
      <c r="ES53" s="125"/>
      <c r="ET53" s="125"/>
      <c r="EU53" s="124" t="e">
        <f>[7]PQ!V53</f>
        <v>#REF!</v>
      </c>
      <c r="EV53" s="125"/>
      <c r="EW53" s="125"/>
      <c r="EX53" s="124" t="e">
        <f>[7]PQ!V54</f>
        <v>#REF!</v>
      </c>
      <c r="EY53" s="125"/>
      <c r="EZ53" s="125"/>
      <c r="FA53" s="124" t="e">
        <f>[7]PQ!V55</f>
        <v>#REF!</v>
      </c>
      <c r="FB53" s="125"/>
      <c r="FC53" s="125"/>
      <c r="FD53" s="124" t="e">
        <f>[7]PQ!V56</f>
        <v>#REF!</v>
      </c>
      <c r="FE53" s="125"/>
      <c r="FF53" s="125"/>
      <c r="FG53" s="37"/>
      <c r="FH53" s="36"/>
      <c r="FI53" s="36"/>
      <c r="FJ53" s="36"/>
      <c r="FK53" s="102"/>
      <c r="FL53" s="102"/>
      <c r="FM53" s="102"/>
      <c r="FN53" s="102"/>
      <c r="FO53" s="102"/>
      <c r="FP53" s="102"/>
      <c r="FQ53" s="41"/>
      <c r="FR53" s="41"/>
      <c r="FS53" s="41"/>
      <c r="FT53" s="41"/>
      <c r="FU53" s="41"/>
      <c r="FV53" s="41"/>
      <c r="FW53" s="41"/>
      <c r="FX53" s="41"/>
      <c r="FY53" s="41"/>
      <c r="FZ53" s="124" t="e">
        <f>'[8]31'!V35</f>
        <v>#REF!</v>
      </c>
      <c r="GA53" s="125"/>
      <c r="GB53" s="125"/>
      <c r="GC53" s="124" t="e">
        <f>'[8]31'!V36</f>
        <v>#REF!</v>
      </c>
      <c r="GD53" s="125"/>
      <c r="GE53" s="125"/>
      <c r="GF53" s="124" t="e">
        <f>'[8]31'!V37</f>
        <v>#REF!</v>
      </c>
      <c r="GG53" s="125"/>
      <c r="GH53" s="125"/>
      <c r="GI53" s="124" t="e">
        <f>'[8]31'!V38</f>
        <v>#REF!</v>
      </c>
      <c r="GJ53" s="125"/>
      <c r="GK53" s="125"/>
      <c r="GL53" s="124" t="e">
        <f>'[8]31'!V39</f>
        <v>#REF!</v>
      </c>
      <c r="GM53" s="125"/>
      <c r="GN53" s="125"/>
      <c r="GO53" s="124" t="e">
        <f>'[8]31'!V40</f>
        <v>#REF!</v>
      </c>
      <c r="GP53" s="125"/>
      <c r="GQ53" s="125"/>
      <c r="GR53" s="124" t="e">
        <f>'[8]31'!V41</f>
        <v>#REF!</v>
      </c>
      <c r="GS53" s="125"/>
      <c r="GT53" s="125"/>
      <c r="GU53" s="124" t="e">
        <f>'[8]31'!V42</f>
        <v>#REF!</v>
      </c>
      <c r="GV53" s="125"/>
      <c r="GW53" s="125"/>
      <c r="GX53" s="124" t="e">
        <f>'[8]31'!V43</f>
        <v>#REF!</v>
      </c>
      <c r="GY53" s="125"/>
      <c r="GZ53" s="125"/>
      <c r="HA53" s="124" t="e">
        <f>'[8]31'!V44</f>
        <v>#REF!</v>
      </c>
      <c r="HB53" s="125"/>
      <c r="HC53" s="125"/>
      <c r="HD53" s="124" t="e">
        <f>'[8]31'!V45</f>
        <v>#REF!</v>
      </c>
      <c r="HE53" s="125"/>
      <c r="HF53" s="125"/>
      <c r="HG53" s="124" t="e">
        <f>'[8]31'!V46</f>
        <v>#REF!</v>
      </c>
      <c r="HH53" s="125"/>
      <c r="HI53" s="125"/>
      <c r="HJ53" s="124" t="e">
        <f>'[8]31'!V47</f>
        <v>#REF!</v>
      </c>
      <c r="HK53" s="125"/>
      <c r="HL53" s="125"/>
      <c r="HM53" s="124" t="e">
        <f>'[8]31'!V48</f>
        <v>#REF!</v>
      </c>
      <c r="HN53" s="125"/>
      <c r="HO53" s="125"/>
      <c r="HP53" s="124" t="e">
        <f>'[8]31'!V49</f>
        <v>#REF!</v>
      </c>
      <c r="HQ53" s="125"/>
      <c r="HR53" s="125"/>
      <c r="HS53" s="124" t="e">
        <f>'[8]31'!V50</f>
        <v>#REF!</v>
      </c>
      <c r="HT53" s="125"/>
      <c r="HU53" s="125"/>
      <c r="HV53" s="124" t="e">
        <f>'[8]31'!V51</f>
        <v>#REF!</v>
      </c>
      <c r="HW53" s="125"/>
      <c r="HX53" s="125"/>
      <c r="HY53" s="124" t="e">
        <f>'[8]31'!V52</f>
        <v>#REF!</v>
      </c>
      <c r="HZ53" s="125"/>
      <c r="IA53" s="125"/>
      <c r="IB53" s="124" t="e">
        <f>'[8]31'!V53</f>
        <v>#REF!</v>
      </c>
      <c r="IC53" s="125"/>
      <c r="ID53" s="125"/>
      <c r="IE53" s="124" t="e">
        <f>'[8]31'!V54</f>
        <v>#REF!</v>
      </c>
      <c r="IF53" s="125"/>
      <c r="IG53" s="125"/>
      <c r="IH53" s="124" t="e">
        <f>'[8]31'!V55</f>
        <v>#REF!</v>
      </c>
      <c r="II53" s="125"/>
      <c r="IJ53" s="125"/>
      <c r="IK53" s="124" t="e">
        <f>'[8]31'!V56</f>
        <v>#REF!</v>
      </c>
      <c r="IL53" s="125"/>
      <c r="IM53" s="125"/>
      <c r="IN53" s="42"/>
      <c r="IO53" s="42"/>
      <c r="IP53" s="36"/>
      <c r="IQ53" s="36"/>
      <c r="IR53" s="36"/>
      <c r="IS53" s="36"/>
      <c r="IT53" s="36"/>
      <c r="IU53" s="36"/>
    </row>
    <row r="54" spans="1:255" ht="5.25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6"/>
      <c r="CB54" s="36"/>
      <c r="CC54" s="36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7"/>
      <c r="FH54" s="36"/>
      <c r="FI54" s="36"/>
      <c r="FJ54" s="36"/>
      <c r="FK54" s="102"/>
      <c r="FL54" s="102"/>
      <c r="FM54" s="102"/>
      <c r="FN54" s="102"/>
      <c r="FO54" s="102"/>
      <c r="FP54" s="102"/>
      <c r="FQ54" s="102"/>
      <c r="FR54" s="102"/>
      <c r="FS54" s="102"/>
      <c r="FT54" s="102"/>
      <c r="FU54" s="102"/>
      <c r="FV54" s="102"/>
      <c r="FW54" s="102"/>
      <c r="FX54" s="102"/>
      <c r="FY54" s="102"/>
      <c r="FZ54" s="102"/>
      <c r="GA54" s="102"/>
      <c r="GB54" s="102"/>
      <c r="GC54" s="102"/>
      <c r="GD54" s="102"/>
      <c r="GE54" s="102"/>
      <c r="GF54" s="102"/>
      <c r="GG54" s="102"/>
      <c r="GH54" s="102"/>
      <c r="GI54" s="102"/>
      <c r="GJ54" s="102"/>
      <c r="GK54" s="102"/>
      <c r="GL54" s="102"/>
      <c r="GM54" s="102"/>
      <c r="GN54" s="102"/>
      <c r="GO54" s="102"/>
      <c r="GP54" s="102"/>
      <c r="GQ54" s="102"/>
      <c r="GR54" s="102"/>
      <c r="GS54" s="102"/>
      <c r="GT54" s="102"/>
      <c r="GU54" s="102"/>
      <c r="GV54" s="102"/>
      <c r="GW54" s="102"/>
      <c r="GX54" s="102"/>
      <c r="GY54" s="102"/>
      <c r="GZ54" s="102"/>
      <c r="HA54" s="102"/>
      <c r="HB54" s="102"/>
      <c r="HC54" s="102"/>
      <c r="HD54" s="102"/>
      <c r="HE54" s="102"/>
      <c r="HF54" s="102"/>
      <c r="HG54" s="102"/>
      <c r="HH54" s="102"/>
      <c r="HI54" s="102"/>
      <c r="HJ54" s="102"/>
      <c r="HK54" s="102"/>
      <c r="HL54" s="102"/>
      <c r="HM54" s="102"/>
      <c r="HN54" s="102"/>
      <c r="HO54" s="102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42"/>
      <c r="IO54" s="42"/>
      <c r="IP54" s="36"/>
      <c r="IQ54" s="36"/>
      <c r="IR54" s="36"/>
      <c r="IS54" s="36"/>
      <c r="IT54" s="36"/>
      <c r="IU54" s="36"/>
    </row>
    <row r="55" spans="1:255" ht="5.25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6"/>
      <c r="CK55" s="36"/>
      <c r="CL55" s="36"/>
      <c r="CM55" s="36"/>
      <c r="CN55" s="36"/>
      <c r="CO55" s="36"/>
      <c r="CP55" s="36"/>
      <c r="CQ55" s="36"/>
      <c r="CR55" s="36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6"/>
      <c r="FR55" s="36"/>
      <c r="FS55" s="36"/>
      <c r="FT55" s="36"/>
      <c r="FU55" s="36"/>
      <c r="FV55" s="36"/>
      <c r="FW55" s="36"/>
      <c r="FX55" s="36"/>
      <c r="FY55" s="36"/>
      <c r="FZ55" s="41"/>
      <c r="GA55" s="41"/>
      <c r="GB55" s="41"/>
      <c r="GC55" s="41"/>
      <c r="GD55" s="41"/>
      <c r="GE55" s="41"/>
      <c r="GF55" s="41"/>
      <c r="GG55" s="41"/>
      <c r="GH55" s="41"/>
      <c r="GI55" s="41"/>
      <c r="GJ55" s="41"/>
      <c r="GK55" s="41"/>
      <c r="GL55" s="41"/>
      <c r="GM55" s="41"/>
      <c r="GN55" s="41"/>
      <c r="GO55" s="41"/>
      <c r="GP55" s="41"/>
      <c r="GQ55" s="41"/>
      <c r="GR55" s="41"/>
      <c r="GS55" s="41"/>
      <c r="GT55" s="41"/>
      <c r="GU55" s="41"/>
      <c r="GV55" s="41"/>
      <c r="GW55" s="41"/>
      <c r="GX55" s="41"/>
      <c r="GY55" s="41"/>
      <c r="GZ55" s="41"/>
      <c r="HA55" s="41"/>
      <c r="HB55" s="41"/>
      <c r="HC55" s="41"/>
      <c r="HD55" s="41"/>
      <c r="HE55" s="41"/>
      <c r="HF55" s="41"/>
      <c r="HG55" s="41"/>
      <c r="HH55" s="41"/>
      <c r="HI55" s="41"/>
      <c r="HJ55" s="41"/>
      <c r="HK55" s="41"/>
      <c r="HL55" s="41"/>
      <c r="HM55" s="41"/>
      <c r="HN55" s="41"/>
      <c r="HO55" s="41"/>
      <c r="HP55" s="41"/>
      <c r="HQ55" s="41"/>
      <c r="HR55" s="41"/>
      <c r="HS55" s="41"/>
      <c r="HT55" s="41"/>
      <c r="HU55" s="41"/>
      <c r="HV55" s="41"/>
      <c r="HW55" s="41"/>
      <c r="HX55" s="41"/>
      <c r="HY55" s="41"/>
      <c r="HZ55" s="41"/>
      <c r="IA55" s="41"/>
      <c r="IB55" s="41"/>
      <c r="IC55" s="41"/>
      <c r="ID55" s="41"/>
      <c r="IE55" s="41"/>
      <c r="IF55" s="41"/>
      <c r="IG55" s="41"/>
      <c r="IH55" s="41"/>
      <c r="II55" s="41"/>
      <c r="IJ55" s="41"/>
      <c r="IK55" s="41"/>
      <c r="IL55" s="41"/>
      <c r="IM55" s="41"/>
      <c r="IN55" s="42"/>
      <c r="IO55" s="42"/>
      <c r="IP55" s="36"/>
      <c r="IQ55" s="36"/>
      <c r="IR55" s="36"/>
      <c r="IS55" s="36"/>
      <c r="IT55" s="36"/>
      <c r="IU55" s="36"/>
    </row>
    <row r="56" spans="1:255" ht="5.25" customHeight="1">
      <c r="A56" s="36"/>
      <c r="B56" s="36"/>
      <c r="C56" s="151" t="e">
        <f>IF(OR(COUNTIF([9]PD!P:P,Reglage!A1)&gt;0,COUNTIF([9]PD!Q:Q,Reglage!A1)&gt;0),"Pdts à retirer en "&amp;C65,IF(OR(COUNTIF([9]PD!P:P,Reglage!A2)&gt;0,COUNTIF([9]PD!Q:Q,Reglage!A2)&gt;0),"Pdts à destocker en "&amp;C65,IF(OR(COUNTIF([9]PD!P:P,Reglage!A4)&gt;0,COUNTIF([9]PD!Q:Q,Reglage!A4)&gt;0),"Problème réglage alerte sur feuille reglage",IF(BT56&lt;&gt;"","Rien à signaler","Rien à signaler mais, il reste des allées non contrôlées"))))</f>
        <v>#VALUE!</v>
      </c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42"/>
      <c r="BT56" s="150" t="e">
        <f>IF(COUNT([9]PD!R13:R56)=COUNTIF([9]PD!V13:V56,"x"),"Allée OK","")</f>
        <v>#VALUE!</v>
      </c>
      <c r="BU56" s="125"/>
      <c r="BV56" s="125"/>
      <c r="BW56" s="125"/>
      <c r="BX56" s="125"/>
      <c r="BY56" s="142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151" t="e">
        <f>IF(OR(COUNTIF([10]PR!P:P,Reglage!A1)&gt;0,COUNTIF([10]PR!Q:Q,Reglage!A1)&gt;0),"Pdts à retirer en "&amp;CJ65,IF(OR(COUNTIF([10]PR!P:P,Reglage!A2)&gt;0,COUNTIF([10]PR!Q:Q,Reglage!A2)&gt;0),"Pdts à destocker en "&amp;CJ65,IF(OR(COUNTIF([10]PR!P:P,Reglage!A4)&gt;0,COUNTIF([10]PR!Q:Q,Reglage!A4)&gt;0),"Problème réglage alerte sur feuille reglage",IF(FA56&lt;&gt;"","Rien à signaler","Rien à signaler mais, il reste des allées non contrôlées"))))</f>
        <v>#VALUE!</v>
      </c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42"/>
      <c r="FA56" s="150" t="e">
        <f>IF(COUNT([10]PR!R13:R56)=COUNTIF([10]PR!V13:V56,"x"),"Allée OK","")</f>
        <v>#VALUE!</v>
      </c>
      <c r="FB56" s="125"/>
      <c r="FC56" s="125"/>
      <c r="FD56" s="125"/>
      <c r="FE56" s="125"/>
      <c r="FF56" s="142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151" t="e">
        <f>IF(OR(COUNTIF('[11]32'!P:P,Reglage!A1)&gt;0,COUNTIF('[11]32'!Q:Q,Reglage!A1)&gt;0),"Pdts à retirer en "&amp;FQ65,IF(OR(COUNTIF('[11]32'!P:P,Reglage!A2)&gt;0,COUNTIF('[11]32'!Q:Q,Reglage!A2)&gt;0),"Pdts à destocker en "&amp;FQ65,IF(OR(COUNTIF('[11]32'!P:P,Reglage!A4)&gt;0,COUNTIF('[11]32'!Q:Q,Reglage!A4)&gt;0),"Problème réglage alerte sur feuille reglage",IF(IH56&lt;&gt;"","Rien à signaler","Rien à signaler mais, il reste des allées non contrôlées"))))</f>
        <v>#VALUE!</v>
      </c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42"/>
      <c r="IH56" s="150" t="e">
        <f>IF(COUNT('[11]32'!R13:R56)=COUNTIF('[11]32'!V13:V56,"x"),"Allée OK","")</f>
        <v>#VALUE!</v>
      </c>
      <c r="II56" s="125"/>
      <c r="IJ56" s="125"/>
      <c r="IK56" s="125"/>
      <c r="IL56" s="125"/>
      <c r="IM56" s="142"/>
      <c r="IN56" s="42"/>
      <c r="IO56" s="42"/>
      <c r="IP56" s="36"/>
      <c r="IQ56" s="36"/>
      <c r="IR56" s="36"/>
      <c r="IS56" s="36"/>
      <c r="IT56" s="36"/>
      <c r="IU56" s="36"/>
    </row>
    <row r="57" spans="1:255" ht="5.25" customHeight="1">
      <c r="A57" s="36"/>
      <c r="B57" s="120"/>
      <c r="C57" s="143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44"/>
      <c r="BT57" s="143"/>
      <c r="BU57" s="131"/>
      <c r="BV57" s="131"/>
      <c r="BW57" s="131"/>
      <c r="BX57" s="131"/>
      <c r="BY57" s="144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143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44"/>
      <c r="FA57" s="143"/>
      <c r="FB57" s="131"/>
      <c r="FC57" s="131"/>
      <c r="FD57" s="131"/>
      <c r="FE57" s="131"/>
      <c r="FF57" s="144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143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44"/>
      <c r="IH57" s="143"/>
      <c r="II57" s="131"/>
      <c r="IJ57" s="131"/>
      <c r="IK57" s="131"/>
      <c r="IL57" s="131"/>
      <c r="IM57" s="144"/>
      <c r="IN57" s="42"/>
      <c r="IO57" s="42"/>
      <c r="IP57" s="36"/>
      <c r="IQ57" s="36"/>
      <c r="IR57" s="36"/>
      <c r="IS57" s="36"/>
      <c r="IT57" s="36"/>
      <c r="IU57" s="36"/>
    </row>
    <row r="58" spans="1:255" ht="5.25" customHeight="1">
      <c r="A58" s="36"/>
      <c r="B58" s="120"/>
      <c r="C58" s="143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44"/>
      <c r="BT58" s="143"/>
      <c r="BU58" s="131"/>
      <c r="BV58" s="131"/>
      <c r="BW58" s="131"/>
      <c r="BX58" s="131"/>
      <c r="BY58" s="144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143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44"/>
      <c r="FA58" s="143"/>
      <c r="FB58" s="131"/>
      <c r="FC58" s="131"/>
      <c r="FD58" s="131"/>
      <c r="FE58" s="131"/>
      <c r="FF58" s="144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143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44"/>
      <c r="IH58" s="143"/>
      <c r="II58" s="131"/>
      <c r="IJ58" s="131"/>
      <c r="IK58" s="131"/>
      <c r="IL58" s="131"/>
      <c r="IM58" s="144"/>
      <c r="IN58" s="42"/>
      <c r="IO58" s="42"/>
      <c r="IP58" s="36"/>
      <c r="IQ58" s="36"/>
      <c r="IR58" s="36"/>
      <c r="IS58" s="36"/>
      <c r="IT58" s="36"/>
      <c r="IU58" s="36"/>
    </row>
    <row r="59" spans="1:255" ht="5.25" customHeight="1">
      <c r="A59" s="36"/>
      <c r="B59" s="120"/>
      <c r="C59" s="143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44"/>
      <c r="BT59" s="143"/>
      <c r="BU59" s="131"/>
      <c r="BV59" s="131"/>
      <c r="BW59" s="131"/>
      <c r="BX59" s="131"/>
      <c r="BY59" s="144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143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44"/>
      <c r="FA59" s="143"/>
      <c r="FB59" s="131"/>
      <c r="FC59" s="131"/>
      <c r="FD59" s="131"/>
      <c r="FE59" s="131"/>
      <c r="FF59" s="144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143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44"/>
      <c r="IH59" s="143"/>
      <c r="II59" s="131"/>
      <c r="IJ59" s="131"/>
      <c r="IK59" s="131"/>
      <c r="IL59" s="131"/>
      <c r="IM59" s="144"/>
      <c r="IN59" s="42"/>
      <c r="IO59" s="42"/>
      <c r="IP59" s="36"/>
      <c r="IQ59" s="36"/>
      <c r="IR59" s="36"/>
      <c r="IS59" s="36"/>
      <c r="IT59" s="36"/>
      <c r="IU59" s="36"/>
    </row>
    <row r="60" spans="1:255" ht="5.25" customHeight="1">
      <c r="A60" s="36"/>
      <c r="B60" s="120"/>
      <c r="C60" s="143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44"/>
      <c r="BT60" s="143"/>
      <c r="BU60" s="131"/>
      <c r="BV60" s="131"/>
      <c r="BW60" s="131"/>
      <c r="BX60" s="131"/>
      <c r="BY60" s="144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143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44"/>
      <c r="FA60" s="143"/>
      <c r="FB60" s="131"/>
      <c r="FC60" s="131"/>
      <c r="FD60" s="131"/>
      <c r="FE60" s="131"/>
      <c r="FF60" s="144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143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44"/>
      <c r="IH60" s="143"/>
      <c r="II60" s="131"/>
      <c r="IJ60" s="131"/>
      <c r="IK60" s="131"/>
      <c r="IL60" s="131"/>
      <c r="IM60" s="144"/>
      <c r="IN60" s="42"/>
      <c r="IO60" s="42"/>
      <c r="IP60" s="36"/>
      <c r="IQ60" s="36"/>
      <c r="IR60" s="36"/>
      <c r="IS60" s="36"/>
      <c r="IT60" s="36"/>
      <c r="IU60" s="36"/>
    </row>
    <row r="61" spans="1:255" ht="5.25" customHeight="1">
      <c r="A61" s="36"/>
      <c r="B61" s="120"/>
      <c r="C61" s="143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44"/>
      <c r="BT61" s="143"/>
      <c r="BU61" s="131"/>
      <c r="BV61" s="131"/>
      <c r="BW61" s="131"/>
      <c r="BX61" s="131"/>
      <c r="BY61" s="144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143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44"/>
      <c r="FA61" s="143"/>
      <c r="FB61" s="131"/>
      <c r="FC61" s="131"/>
      <c r="FD61" s="131"/>
      <c r="FE61" s="131"/>
      <c r="FF61" s="144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143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44"/>
      <c r="IH61" s="143"/>
      <c r="II61" s="131"/>
      <c r="IJ61" s="131"/>
      <c r="IK61" s="131"/>
      <c r="IL61" s="131"/>
      <c r="IM61" s="144"/>
      <c r="IN61" s="42"/>
      <c r="IO61" s="42"/>
      <c r="IP61" s="36"/>
      <c r="IQ61" s="36"/>
      <c r="IR61" s="36"/>
      <c r="IS61" s="36"/>
      <c r="IT61" s="36"/>
      <c r="IU61" s="36"/>
    </row>
    <row r="62" spans="1:255" ht="5.25" customHeight="1">
      <c r="A62" s="36"/>
      <c r="B62" s="120"/>
      <c r="C62" s="145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46"/>
      <c r="BT62" s="145"/>
      <c r="BU62" s="127"/>
      <c r="BV62" s="127"/>
      <c r="BW62" s="127"/>
      <c r="BX62" s="127"/>
      <c r="BY62" s="14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145"/>
      <c r="CK62" s="127"/>
      <c r="CL62" s="127"/>
      <c r="CM62" s="127"/>
      <c r="CN62" s="127"/>
      <c r="CO62" s="127"/>
      <c r="CP62" s="127"/>
      <c r="CQ62" s="127"/>
      <c r="CR62" s="127"/>
      <c r="CS62" s="127"/>
      <c r="CT62" s="127"/>
      <c r="CU62" s="127"/>
      <c r="CV62" s="127"/>
      <c r="CW62" s="127"/>
      <c r="CX62" s="127"/>
      <c r="CY62" s="127"/>
      <c r="CZ62" s="127"/>
      <c r="DA62" s="127"/>
      <c r="DB62" s="127"/>
      <c r="DC62" s="127"/>
      <c r="DD62" s="127"/>
      <c r="DE62" s="127"/>
      <c r="DF62" s="127"/>
      <c r="DG62" s="127"/>
      <c r="DH62" s="127"/>
      <c r="DI62" s="127"/>
      <c r="DJ62" s="127"/>
      <c r="DK62" s="127"/>
      <c r="DL62" s="127"/>
      <c r="DM62" s="127"/>
      <c r="DN62" s="127"/>
      <c r="DO62" s="127"/>
      <c r="DP62" s="127"/>
      <c r="DQ62" s="127"/>
      <c r="DR62" s="127"/>
      <c r="DS62" s="127"/>
      <c r="DT62" s="127"/>
      <c r="DU62" s="127"/>
      <c r="DV62" s="127"/>
      <c r="DW62" s="127"/>
      <c r="DX62" s="127"/>
      <c r="DY62" s="127"/>
      <c r="DZ62" s="127"/>
      <c r="EA62" s="127"/>
      <c r="EB62" s="127"/>
      <c r="EC62" s="127"/>
      <c r="ED62" s="127"/>
      <c r="EE62" s="127"/>
      <c r="EF62" s="127"/>
      <c r="EG62" s="127"/>
      <c r="EH62" s="127"/>
      <c r="EI62" s="127"/>
      <c r="EJ62" s="127"/>
      <c r="EK62" s="127"/>
      <c r="EL62" s="127"/>
      <c r="EM62" s="127"/>
      <c r="EN62" s="127"/>
      <c r="EO62" s="127"/>
      <c r="EP62" s="127"/>
      <c r="EQ62" s="127"/>
      <c r="ER62" s="127"/>
      <c r="ES62" s="127"/>
      <c r="ET62" s="127"/>
      <c r="EU62" s="127"/>
      <c r="EV62" s="127"/>
      <c r="EW62" s="127"/>
      <c r="EX62" s="127"/>
      <c r="EY62" s="127"/>
      <c r="EZ62" s="146"/>
      <c r="FA62" s="145"/>
      <c r="FB62" s="127"/>
      <c r="FC62" s="127"/>
      <c r="FD62" s="127"/>
      <c r="FE62" s="127"/>
      <c r="FF62" s="14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145"/>
      <c r="FR62" s="127"/>
      <c r="FS62" s="127"/>
      <c r="FT62" s="127"/>
      <c r="FU62" s="127"/>
      <c r="FV62" s="127"/>
      <c r="FW62" s="127"/>
      <c r="FX62" s="127"/>
      <c r="FY62" s="127"/>
      <c r="FZ62" s="127"/>
      <c r="GA62" s="127"/>
      <c r="GB62" s="127"/>
      <c r="GC62" s="127"/>
      <c r="GD62" s="127"/>
      <c r="GE62" s="127"/>
      <c r="GF62" s="127"/>
      <c r="GG62" s="127"/>
      <c r="GH62" s="127"/>
      <c r="GI62" s="127"/>
      <c r="GJ62" s="127"/>
      <c r="GK62" s="127"/>
      <c r="GL62" s="127"/>
      <c r="GM62" s="127"/>
      <c r="GN62" s="127"/>
      <c r="GO62" s="127"/>
      <c r="GP62" s="127"/>
      <c r="GQ62" s="127"/>
      <c r="GR62" s="127"/>
      <c r="GS62" s="127"/>
      <c r="GT62" s="127"/>
      <c r="GU62" s="127"/>
      <c r="GV62" s="127"/>
      <c r="GW62" s="127"/>
      <c r="GX62" s="127"/>
      <c r="GY62" s="127"/>
      <c r="GZ62" s="127"/>
      <c r="HA62" s="127"/>
      <c r="HB62" s="127"/>
      <c r="HC62" s="127"/>
      <c r="HD62" s="127"/>
      <c r="HE62" s="127"/>
      <c r="HF62" s="127"/>
      <c r="HG62" s="127"/>
      <c r="HH62" s="127"/>
      <c r="HI62" s="127"/>
      <c r="HJ62" s="127"/>
      <c r="HK62" s="127"/>
      <c r="HL62" s="127"/>
      <c r="HM62" s="127"/>
      <c r="HN62" s="127"/>
      <c r="HO62" s="127"/>
      <c r="HP62" s="127"/>
      <c r="HQ62" s="127"/>
      <c r="HR62" s="127"/>
      <c r="HS62" s="127"/>
      <c r="HT62" s="127"/>
      <c r="HU62" s="127"/>
      <c r="HV62" s="127"/>
      <c r="HW62" s="127"/>
      <c r="HX62" s="127"/>
      <c r="HY62" s="127"/>
      <c r="HZ62" s="127"/>
      <c r="IA62" s="127"/>
      <c r="IB62" s="127"/>
      <c r="IC62" s="127"/>
      <c r="ID62" s="127"/>
      <c r="IE62" s="127"/>
      <c r="IF62" s="127"/>
      <c r="IG62" s="146"/>
      <c r="IH62" s="145"/>
      <c r="II62" s="127"/>
      <c r="IJ62" s="127"/>
      <c r="IK62" s="127"/>
      <c r="IL62" s="127"/>
      <c r="IM62" s="146"/>
      <c r="IN62" s="42"/>
      <c r="IO62" s="42"/>
      <c r="IP62" s="36"/>
      <c r="IQ62" s="36"/>
      <c r="IR62" s="36"/>
      <c r="IS62" s="36"/>
      <c r="IT62" s="36"/>
      <c r="IU62" s="36"/>
    </row>
    <row r="63" spans="1:255" ht="5.25" customHeight="1">
      <c r="A63" s="36"/>
      <c r="B63" s="120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42"/>
      <c r="IO63" s="42"/>
      <c r="IP63" s="36"/>
      <c r="IQ63" s="36"/>
      <c r="IR63" s="36"/>
      <c r="IS63" s="36"/>
      <c r="IT63" s="36"/>
      <c r="IU63" s="36"/>
    </row>
    <row r="64" spans="1:255" ht="5.25" customHeight="1">
      <c r="A64" s="36"/>
      <c r="B64" s="120"/>
      <c r="C64" s="36"/>
      <c r="D64" s="36"/>
      <c r="E64" s="36"/>
      <c r="F64" s="36"/>
      <c r="G64" s="36"/>
      <c r="H64" s="36"/>
      <c r="I64" s="36"/>
      <c r="J64" s="36"/>
      <c r="K64" s="36"/>
      <c r="L64" s="126" t="e">
        <f>[9]PD!V13</f>
        <v>#REF!</v>
      </c>
      <c r="M64" s="127"/>
      <c r="N64" s="127"/>
      <c r="O64" s="126" t="e">
        <f>[9]PD!V14</f>
        <v>#REF!</v>
      </c>
      <c r="P64" s="127"/>
      <c r="Q64" s="127"/>
      <c r="R64" s="126" t="e">
        <f>[9]PD!V15</f>
        <v>#REF!</v>
      </c>
      <c r="S64" s="127"/>
      <c r="T64" s="127"/>
      <c r="U64" s="126" t="e">
        <f>[9]PD!V16</f>
        <v>#REF!</v>
      </c>
      <c r="V64" s="127"/>
      <c r="W64" s="127"/>
      <c r="X64" s="126" t="e">
        <f>[9]PD!V17</f>
        <v>#REF!</v>
      </c>
      <c r="Y64" s="127"/>
      <c r="Z64" s="127"/>
      <c r="AA64" s="126" t="e">
        <f>[9]PD!V18</f>
        <v>#REF!</v>
      </c>
      <c r="AB64" s="127"/>
      <c r="AC64" s="127"/>
      <c r="AD64" s="126" t="e">
        <f>[9]PD!V19</f>
        <v>#REF!</v>
      </c>
      <c r="AE64" s="127"/>
      <c r="AF64" s="127"/>
      <c r="AG64" s="126" t="e">
        <f>[9]PD!V20</f>
        <v>#REF!</v>
      </c>
      <c r="AH64" s="127"/>
      <c r="AI64" s="127"/>
      <c r="AJ64" s="126" t="e">
        <f>[9]PD!V21</f>
        <v>#REF!</v>
      </c>
      <c r="AK64" s="127"/>
      <c r="AL64" s="127"/>
      <c r="AM64" s="126" t="e">
        <f>[9]PD!V22</f>
        <v>#REF!</v>
      </c>
      <c r="AN64" s="127"/>
      <c r="AO64" s="127"/>
      <c r="AP64" s="126" t="e">
        <f>[9]PD!V23</f>
        <v>#REF!</v>
      </c>
      <c r="AQ64" s="127"/>
      <c r="AR64" s="127"/>
      <c r="AS64" s="126" t="e">
        <f>[9]PD!V24</f>
        <v>#REF!</v>
      </c>
      <c r="AT64" s="127"/>
      <c r="AU64" s="127"/>
      <c r="AV64" s="126" t="e">
        <f>[9]PD!V25</f>
        <v>#REF!</v>
      </c>
      <c r="AW64" s="127"/>
      <c r="AX64" s="127"/>
      <c r="AY64" s="126" t="e">
        <f>[9]PD!V26</f>
        <v>#REF!</v>
      </c>
      <c r="AZ64" s="127"/>
      <c r="BA64" s="127"/>
      <c r="BB64" s="126" t="e">
        <f>[9]PD!V27</f>
        <v>#REF!</v>
      </c>
      <c r="BC64" s="127"/>
      <c r="BD64" s="127"/>
      <c r="BE64" s="126" t="e">
        <f>[9]PD!V28</f>
        <v>#REF!</v>
      </c>
      <c r="BF64" s="127"/>
      <c r="BG64" s="127"/>
      <c r="BH64" s="126" t="e">
        <f>[9]PD!V29</f>
        <v>#REF!</v>
      </c>
      <c r="BI64" s="127"/>
      <c r="BJ64" s="127"/>
      <c r="BK64" s="126" t="e">
        <f>[9]PD!V30</f>
        <v>#REF!</v>
      </c>
      <c r="BL64" s="127"/>
      <c r="BM64" s="127"/>
      <c r="BN64" s="126" t="e">
        <f>[9]PD!V31</f>
        <v>#REF!</v>
      </c>
      <c r="BO64" s="127"/>
      <c r="BP64" s="127"/>
      <c r="BQ64" s="126" t="e">
        <f>[9]PD!V32</f>
        <v>#REF!</v>
      </c>
      <c r="BR64" s="127"/>
      <c r="BS64" s="127"/>
      <c r="BT64" s="126" t="e">
        <f>[9]PD!V33</f>
        <v>#REF!</v>
      </c>
      <c r="BU64" s="127"/>
      <c r="BV64" s="127"/>
      <c r="BW64" s="126" t="e">
        <f>[9]PD!V34</f>
        <v>#REF!</v>
      </c>
      <c r="BX64" s="127"/>
      <c r="BY64" s="127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126" t="e">
        <f>[10]PR!V13</f>
        <v>#REF!</v>
      </c>
      <c r="CT64" s="127"/>
      <c r="CU64" s="127"/>
      <c r="CV64" s="126" t="e">
        <f>[10]PR!V14</f>
        <v>#REF!</v>
      </c>
      <c r="CW64" s="127"/>
      <c r="CX64" s="127"/>
      <c r="CY64" s="126" t="e">
        <f>[10]PR!V15</f>
        <v>#REF!</v>
      </c>
      <c r="CZ64" s="127"/>
      <c r="DA64" s="127"/>
      <c r="DB64" s="126" t="e">
        <f>[10]PR!V16</f>
        <v>#REF!</v>
      </c>
      <c r="DC64" s="127"/>
      <c r="DD64" s="127"/>
      <c r="DE64" s="126" t="e">
        <f>[10]PR!V17</f>
        <v>#REF!</v>
      </c>
      <c r="DF64" s="127"/>
      <c r="DG64" s="127"/>
      <c r="DH64" s="126" t="e">
        <f>[10]PR!V18</f>
        <v>#REF!</v>
      </c>
      <c r="DI64" s="127"/>
      <c r="DJ64" s="127"/>
      <c r="DK64" s="126" t="e">
        <f>[10]PR!V19</f>
        <v>#REF!</v>
      </c>
      <c r="DL64" s="127"/>
      <c r="DM64" s="127"/>
      <c r="DN64" s="126" t="e">
        <f>[10]PR!V20</f>
        <v>#REF!</v>
      </c>
      <c r="DO64" s="127"/>
      <c r="DP64" s="127"/>
      <c r="DQ64" s="126" t="e">
        <f>[10]PR!V21</f>
        <v>#REF!</v>
      </c>
      <c r="DR64" s="127"/>
      <c r="DS64" s="127"/>
      <c r="DT64" s="126" t="e">
        <f>[10]PR!V22</f>
        <v>#REF!</v>
      </c>
      <c r="DU64" s="127"/>
      <c r="DV64" s="127"/>
      <c r="DW64" s="126" t="e">
        <f>[10]PR!V23</f>
        <v>#REF!</v>
      </c>
      <c r="DX64" s="127"/>
      <c r="DY64" s="127"/>
      <c r="DZ64" s="126" t="e">
        <f>[10]PR!V24</f>
        <v>#REF!</v>
      </c>
      <c r="EA64" s="127"/>
      <c r="EB64" s="127"/>
      <c r="EC64" s="126" t="e">
        <f>[10]PR!V25</f>
        <v>#REF!</v>
      </c>
      <c r="ED64" s="127"/>
      <c r="EE64" s="127"/>
      <c r="EF64" s="126" t="e">
        <f>[10]PR!V26</f>
        <v>#REF!</v>
      </c>
      <c r="EG64" s="127"/>
      <c r="EH64" s="127"/>
      <c r="EI64" s="126" t="e">
        <f>[10]PR!V27</f>
        <v>#REF!</v>
      </c>
      <c r="EJ64" s="127"/>
      <c r="EK64" s="127"/>
      <c r="EL64" s="126" t="e">
        <f>[10]PR!V28</f>
        <v>#REF!</v>
      </c>
      <c r="EM64" s="127"/>
      <c r="EN64" s="127"/>
      <c r="EO64" s="126" t="e">
        <f>[10]PR!V29</f>
        <v>#REF!</v>
      </c>
      <c r="EP64" s="127"/>
      <c r="EQ64" s="127"/>
      <c r="ER64" s="126" t="e">
        <f>[10]PR!V30</f>
        <v>#REF!</v>
      </c>
      <c r="ES64" s="127"/>
      <c r="ET64" s="127"/>
      <c r="EU64" s="126" t="e">
        <f>[10]PR!V31</f>
        <v>#REF!</v>
      </c>
      <c r="EV64" s="127"/>
      <c r="EW64" s="127"/>
      <c r="EX64" s="126" t="e">
        <f>[10]PR!V32</f>
        <v>#REF!</v>
      </c>
      <c r="EY64" s="127"/>
      <c r="EZ64" s="127"/>
      <c r="FA64" s="126" t="e">
        <f>[10]PR!V33</f>
        <v>#REF!</v>
      </c>
      <c r="FB64" s="127"/>
      <c r="FC64" s="127"/>
      <c r="FD64" s="126" t="e">
        <f>[10]PR!V34</f>
        <v>#REF!</v>
      </c>
      <c r="FE64" s="127"/>
      <c r="FF64" s="127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126" t="e">
        <f>'[11]32'!V13</f>
        <v>#REF!</v>
      </c>
      <c r="GA64" s="127"/>
      <c r="GB64" s="127"/>
      <c r="GC64" s="126" t="e">
        <f>'[11]32'!V14</f>
        <v>#REF!</v>
      </c>
      <c r="GD64" s="127"/>
      <c r="GE64" s="127"/>
      <c r="GF64" s="126" t="e">
        <f>'[11]32'!V15</f>
        <v>#REF!</v>
      </c>
      <c r="GG64" s="127"/>
      <c r="GH64" s="127"/>
      <c r="GI64" s="126" t="e">
        <f>'[11]32'!V16</f>
        <v>#REF!</v>
      </c>
      <c r="GJ64" s="127"/>
      <c r="GK64" s="127"/>
      <c r="GL64" s="126" t="e">
        <f>'[11]32'!V17</f>
        <v>#REF!</v>
      </c>
      <c r="GM64" s="127"/>
      <c r="GN64" s="127"/>
      <c r="GO64" s="126" t="e">
        <f>'[11]32'!V18</f>
        <v>#REF!</v>
      </c>
      <c r="GP64" s="127"/>
      <c r="GQ64" s="127"/>
      <c r="GR64" s="126" t="e">
        <f>'[11]32'!V19</f>
        <v>#REF!</v>
      </c>
      <c r="GS64" s="127"/>
      <c r="GT64" s="127"/>
      <c r="GU64" s="126" t="e">
        <f>'[11]32'!V20</f>
        <v>#REF!</v>
      </c>
      <c r="GV64" s="127"/>
      <c r="GW64" s="127"/>
      <c r="GX64" s="126" t="e">
        <f>'[11]32'!V21</f>
        <v>#REF!</v>
      </c>
      <c r="GY64" s="127"/>
      <c r="GZ64" s="127"/>
      <c r="HA64" s="126" t="e">
        <f>'[11]32'!V22</f>
        <v>#REF!</v>
      </c>
      <c r="HB64" s="127"/>
      <c r="HC64" s="127"/>
      <c r="HD64" s="126" t="e">
        <f>'[11]32'!V23</f>
        <v>#REF!</v>
      </c>
      <c r="HE64" s="127"/>
      <c r="HF64" s="127"/>
      <c r="HG64" s="126" t="e">
        <f>'[11]32'!V24</f>
        <v>#REF!</v>
      </c>
      <c r="HH64" s="127"/>
      <c r="HI64" s="127"/>
      <c r="HJ64" s="126" t="e">
        <f>'[11]32'!V25</f>
        <v>#REF!</v>
      </c>
      <c r="HK64" s="127"/>
      <c r="HL64" s="127"/>
      <c r="HM64" s="126" t="e">
        <f>'[11]32'!V26</f>
        <v>#REF!</v>
      </c>
      <c r="HN64" s="127"/>
      <c r="HO64" s="127"/>
      <c r="HP64" s="126" t="e">
        <f>'[11]32'!V27</f>
        <v>#REF!</v>
      </c>
      <c r="HQ64" s="127"/>
      <c r="HR64" s="127"/>
      <c r="HS64" s="126" t="e">
        <f>'[11]32'!V28</f>
        <v>#REF!</v>
      </c>
      <c r="HT64" s="127"/>
      <c r="HU64" s="127"/>
      <c r="HV64" s="126" t="e">
        <f>'[11]32'!V29</f>
        <v>#REF!</v>
      </c>
      <c r="HW64" s="127"/>
      <c r="HX64" s="127"/>
      <c r="HY64" s="126" t="e">
        <f>'[11]32'!V30</f>
        <v>#REF!</v>
      </c>
      <c r="HZ64" s="127"/>
      <c r="IA64" s="127"/>
      <c r="IB64" s="126" t="e">
        <f>'[11]32'!V31</f>
        <v>#REF!</v>
      </c>
      <c r="IC64" s="127"/>
      <c r="ID64" s="127"/>
      <c r="IE64" s="126" t="e">
        <f>'[11]32'!V32</f>
        <v>#REF!</v>
      </c>
      <c r="IF64" s="127"/>
      <c r="IG64" s="127"/>
      <c r="IH64" s="126" t="e">
        <f>'[11]32'!V33</f>
        <v>#REF!</v>
      </c>
      <c r="II64" s="127"/>
      <c r="IJ64" s="127"/>
      <c r="IK64" s="126" t="e">
        <f>'[11]32'!V34</f>
        <v>#REF!</v>
      </c>
      <c r="IL64" s="127"/>
      <c r="IM64" s="127"/>
      <c r="IN64" s="42"/>
      <c r="IO64" s="42"/>
      <c r="IP64" s="36"/>
      <c r="IQ64" s="36"/>
      <c r="IR64" s="36"/>
      <c r="IS64" s="36"/>
      <c r="IT64" s="36"/>
      <c r="IU64" s="36"/>
    </row>
    <row r="65" spans="1:255" ht="5.25" customHeight="1">
      <c r="A65" s="36"/>
      <c r="B65" s="120"/>
      <c r="C65" s="141" t="str">
        <f>Reglage!B20</f>
        <v>PD</v>
      </c>
      <c r="D65" s="125"/>
      <c r="E65" s="125"/>
      <c r="F65" s="125"/>
      <c r="G65" s="125"/>
      <c r="H65" s="125"/>
      <c r="I65" s="125"/>
      <c r="J65" s="125"/>
      <c r="K65" s="142"/>
      <c r="L65" s="148" t="e">
        <f>[9]PD!R13</f>
        <v>#REF!</v>
      </c>
      <c r="M65" s="125"/>
      <c r="N65" s="129"/>
      <c r="O65" s="128" t="e">
        <f>IF([9]PD!R14=0,"",[9]PD!R14)</f>
        <v>#REF!</v>
      </c>
      <c r="P65" s="125"/>
      <c r="Q65" s="129"/>
      <c r="R65" s="148" t="e">
        <f>IF([9]PD!R15=0,"",[9]PD!R15)</f>
        <v>#REF!</v>
      </c>
      <c r="S65" s="125"/>
      <c r="T65" s="129"/>
      <c r="U65" s="128" t="e">
        <f>IF([9]PD!R16=0,"",[9]PD!R16)</f>
        <v>#REF!</v>
      </c>
      <c r="V65" s="125"/>
      <c r="W65" s="129"/>
      <c r="X65" s="148" t="e">
        <f>IF([9]PD!R17=0,"",[9]PD!R17)</f>
        <v>#REF!</v>
      </c>
      <c r="Y65" s="125"/>
      <c r="Z65" s="129"/>
      <c r="AA65" s="128" t="e">
        <f>IF([9]PD!R18=0,"",[9]PD!R18)</f>
        <v>#REF!</v>
      </c>
      <c r="AB65" s="125"/>
      <c r="AC65" s="129"/>
      <c r="AD65" s="148" t="e">
        <f>IF([9]PD!R19=0,"",[9]PD!R19)</f>
        <v>#REF!</v>
      </c>
      <c r="AE65" s="125"/>
      <c r="AF65" s="129"/>
      <c r="AG65" s="128" t="e">
        <f>IF([9]PD!R20=0,"",[9]PD!R20)</f>
        <v>#REF!</v>
      </c>
      <c r="AH65" s="125"/>
      <c r="AI65" s="129"/>
      <c r="AJ65" s="148" t="e">
        <f>IF([9]PD!R21=0,"",[9]PD!R21)</f>
        <v>#REF!</v>
      </c>
      <c r="AK65" s="125"/>
      <c r="AL65" s="129"/>
      <c r="AM65" s="128" t="e">
        <f>IF([9]PD!R22=0,"",[9]PD!R22)</f>
        <v>#REF!</v>
      </c>
      <c r="AN65" s="125"/>
      <c r="AO65" s="129"/>
      <c r="AP65" s="148" t="e">
        <f>IF([9]PD!R23=0,"",[9]PD!R23)</f>
        <v>#REF!</v>
      </c>
      <c r="AQ65" s="125"/>
      <c r="AR65" s="129"/>
      <c r="AS65" s="128" t="e">
        <f>IF([9]PD!R24=0,"",[9]PD!R24)</f>
        <v>#REF!</v>
      </c>
      <c r="AT65" s="125"/>
      <c r="AU65" s="129"/>
      <c r="AV65" s="148" t="e">
        <f>IF([9]PD!R25=0,"",[9]PD!R25)</f>
        <v>#REF!</v>
      </c>
      <c r="AW65" s="125"/>
      <c r="AX65" s="129"/>
      <c r="AY65" s="128" t="e">
        <f>IF([9]PD!R26=0,"",[9]PD!R26)</f>
        <v>#REF!</v>
      </c>
      <c r="AZ65" s="125"/>
      <c r="BA65" s="129"/>
      <c r="BB65" s="148" t="e">
        <f>IF([9]PD!R27=0,"",[9]PD!R27)</f>
        <v>#REF!</v>
      </c>
      <c r="BC65" s="125"/>
      <c r="BD65" s="129"/>
      <c r="BE65" s="128" t="e">
        <f>IF([9]PD!R28=0,"",[9]PD!R28)</f>
        <v>#REF!</v>
      </c>
      <c r="BF65" s="125"/>
      <c r="BG65" s="129"/>
      <c r="BH65" s="148" t="e">
        <f>IF([9]PD!R29=0,"",[9]PD!R29)</f>
        <v>#REF!</v>
      </c>
      <c r="BI65" s="125"/>
      <c r="BJ65" s="129"/>
      <c r="BK65" s="128" t="e">
        <f>IF([9]PD!R30=0,"",[9]PD!R30)</f>
        <v>#REF!</v>
      </c>
      <c r="BL65" s="125"/>
      <c r="BM65" s="129"/>
      <c r="BN65" s="128" t="e">
        <f>IF([9]PD!R31=0,"",[9]PD!R31)</f>
        <v>#REF!</v>
      </c>
      <c r="BO65" s="125"/>
      <c r="BP65" s="129"/>
      <c r="BQ65" s="128" t="e">
        <f>IF([9]PD!R32=0,"",[9]PD!R32)</f>
        <v>#REF!</v>
      </c>
      <c r="BR65" s="125"/>
      <c r="BS65" s="129"/>
      <c r="BT65" s="128" t="e">
        <f>IF([9]PD!R33=0,"",[9]PD!R33)</f>
        <v>#REF!</v>
      </c>
      <c r="BU65" s="125"/>
      <c r="BV65" s="129"/>
      <c r="BW65" s="128" t="e">
        <f>IF([9]PD!R34=0,"",[9]PD!R34)</f>
        <v>#REF!</v>
      </c>
      <c r="BX65" s="125"/>
      <c r="BY65" s="142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141" t="str">
        <f>Reglage!G20</f>
        <v>PR</v>
      </c>
      <c r="CK65" s="125"/>
      <c r="CL65" s="125"/>
      <c r="CM65" s="125"/>
      <c r="CN65" s="125"/>
      <c r="CO65" s="125"/>
      <c r="CP65" s="125"/>
      <c r="CQ65" s="125"/>
      <c r="CR65" s="142"/>
      <c r="CS65" s="148" t="e">
        <f>[10]PR!R13</f>
        <v>#REF!</v>
      </c>
      <c r="CT65" s="125"/>
      <c r="CU65" s="129"/>
      <c r="CV65" s="128" t="e">
        <f>IF([10]PR!R14=0,"",[10]PR!R14)</f>
        <v>#REF!</v>
      </c>
      <c r="CW65" s="125"/>
      <c r="CX65" s="129"/>
      <c r="CY65" s="148" t="e">
        <f>IF([10]PR!R15=0,"",[10]PR!R15)</f>
        <v>#REF!</v>
      </c>
      <c r="CZ65" s="125"/>
      <c r="DA65" s="129"/>
      <c r="DB65" s="128" t="e">
        <f>IF([10]PR!R16=0,"",[10]PR!R16)</f>
        <v>#REF!</v>
      </c>
      <c r="DC65" s="125"/>
      <c r="DD65" s="129"/>
      <c r="DE65" s="148" t="e">
        <f>IF([10]PR!R17=0,"",[10]PR!R17)</f>
        <v>#REF!</v>
      </c>
      <c r="DF65" s="125"/>
      <c r="DG65" s="129"/>
      <c r="DH65" s="128" t="e">
        <f>IF([10]PR!R18=0,"",[10]PR!R18)</f>
        <v>#REF!</v>
      </c>
      <c r="DI65" s="125"/>
      <c r="DJ65" s="129"/>
      <c r="DK65" s="148" t="e">
        <f>IF([10]PR!R19=0,"",[10]PR!R19)</f>
        <v>#REF!</v>
      </c>
      <c r="DL65" s="125"/>
      <c r="DM65" s="129"/>
      <c r="DN65" s="128" t="e">
        <f>IF([10]PR!R20=0,"",[10]PR!R20)</f>
        <v>#REF!</v>
      </c>
      <c r="DO65" s="125"/>
      <c r="DP65" s="129"/>
      <c r="DQ65" s="148" t="e">
        <f>IF([10]PR!R21=0,"",[10]PR!R21)</f>
        <v>#REF!</v>
      </c>
      <c r="DR65" s="125"/>
      <c r="DS65" s="129"/>
      <c r="DT65" s="128" t="e">
        <f>IF([10]PR!R22=0,"",[10]PR!R22)</f>
        <v>#REF!</v>
      </c>
      <c r="DU65" s="125"/>
      <c r="DV65" s="129"/>
      <c r="DW65" s="148" t="e">
        <f>IF([10]PR!R23=0,"",[10]PR!R23)</f>
        <v>#REF!</v>
      </c>
      <c r="DX65" s="125"/>
      <c r="DY65" s="129"/>
      <c r="DZ65" s="128" t="e">
        <f>IF([10]PR!R24=0,"",[10]PR!R24)</f>
        <v>#REF!</v>
      </c>
      <c r="EA65" s="125"/>
      <c r="EB65" s="129"/>
      <c r="EC65" s="148" t="e">
        <f>IF([10]PR!R25=0,"",[10]PR!R25)</f>
        <v>#REF!</v>
      </c>
      <c r="ED65" s="125"/>
      <c r="EE65" s="129"/>
      <c r="EF65" s="128" t="e">
        <f>IF([10]PR!R26=0,"",[10]PR!R26)</f>
        <v>#REF!</v>
      </c>
      <c r="EG65" s="125"/>
      <c r="EH65" s="129"/>
      <c r="EI65" s="148" t="e">
        <f>IF([10]PR!R27=0,"",[10]PR!R27)</f>
        <v>#REF!</v>
      </c>
      <c r="EJ65" s="125"/>
      <c r="EK65" s="129"/>
      <c r="EL65" s="128" t="e">
        <f>IF([10]PR!R28=0,"",[10]PR!R28)</f>
        <v>#REF!</v>
      </c>
      <c r="EM65" s="125"/>
      <c r="EN65" s="129"/>
      <c r="EO65" s="148" t="e">
        <f>IF([10]PR!R29=0,"",[10]PR!R29)</f>
        <v>#REF!</v>
      </c>
      <c r="EP65" s="125"/>
      <c r="EQ65" s="129"/>
      <c r="ER65" s="128" t="e">
        <f>IF([10]PR!R30=0,"",[10]PR!R30)</f>
        <v>#REF!</v>
      </c>
      <c r="ES65" s="125"/>
      <c r="ET65" s="129"/>
      <c r="EU65" s="128" t="e">
        <f>IF([10]PR!R31=0,"",[10]PR!R31)</f>
        <v>#REF!</v>
      </c>
      <c r="EV65" s="125"/>
      <c r="EW65" s="129"/>
      <c r="EX65" s="128" t="e">
        <f>IF([10]PR!R32=0,"",[10]PR!R32)</f>
        <v>#REF!</v>
      </c>
      <c r="EY65" s="125"/>
      <c r="EZ65" s="129"/>
      <c r="FA65" s="128" t="e">
        <f>IF([10]PR!R33=0,"",[10]PR!R33)</f>
        <v>#REF!</v>
      </c>
      <c r="FB65" s="125"/>
      <c r="FC65" s="129"/>
      <c r="FD65" s="128" t="e">
        <f>IF([10]PR!R34=0,"",[10]PR!R34)</f>
        <v>#REF!</v>
      </c>
      <c r="FE65" s="125"/>
      <c r="FF65" s="142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141">
        <f>Reglage!L20</f>
        <v>32</v>
      </c>
      <c r="FR65" s="125"/>
      <c r="FS65" s="125"/>
      <c r="FT65" s="125"/>
      <c r="FU65" s="125"/>
      <c r="FV65" s="125"/>
      <c r="FW65" s="125"/>
      <c r="FX65" s="125"/>
      <c r="FY65" s="142"/>
      <c r="FZ65" s="148" t="e">
        <f>'[11]32'!R13</f>
        <v>#REF!</v>
      </c>
      <c r="GA65" s="125"/>
      <c r="GB65" s="129"/>
      <c r="GC65" s="128" t="e">
        <f>IF('[11]32'!R14=0,"",'[11]32'!R14)</f>
        <v>#REF!</v>
      </c>
      <c r="GD65" s="125"/>
      <c r="GE65" s="129"/>
      <c r="GF65" s="148" t="e">
        <f>IF('[11]32'!R15=0,"",'[11]32'!R15)</f>
        <v>#REF!</v>
      </c>
      <c r="GG65" s="125"/>
      <c r="GH65" s="129"/>
      <c r="GI65" s="128" t="e">
        <f>IF('[11]32'!R16=0,"",'[11]32'!R16)</f>
        <v>#REF!</v>
      </c>
      <c r="GJ65" s="125"/>
      <c r="GK65" s="129"/>
      <c r="GL65" s="148" t="e">
        <f>IF('[11]32'!R17=0,"",'[11]32'!R17)</f>
        <v>#REF!</v>
      </c>
      <c r="GM65" s="125"/>
      <c r="GN65" s="129"/>
      <c r="GO65" s="128" t="e">
        <f>IF('[11]32'!R18=0,"",'[11]32'!R18)</f>
        <v>#REF!</v>
      </c>
      <c r="GP65" s="125"/>
      <c r="GQ65" s="129"/>
      <c r="GR65" s="148" t="e">
        <f>IF('[11]32'!R19=0,"",'[11]32'!R19)</f>
        <v>#REF!</v>
      </c>
      <c r="GS65" s="125"/>
      <c r="GT65" s="129"/>
      <c r="GU65" s="128" t="e">
        <f>IF('[11]32'!R20=0,"",'[11]32'!R20)</f>
        <v>#REF!</v>
      </c>
      <c r="GV65" s="125"/>
      <c r="GW65" s="129"/>
      <c r="GX65" s="148" t="e">
        <f>IF('[11]32'!R21=0,"",'[11]32'!R21)</f>
        <v>#REF!</v>
      </c>
      <c r="GY65" s="125"/>
      <c r="GZ65" s="129"/>
      <c r="HA65" s="128" t="e">
        <f>IF('[11]32'!R22=0,"",'[11]32'!R22)</f>
        <v>#REF!</v>
      </c>
      <c r="HB65" s="125"/>
      <c r="HC65" s="129"/>
      <c r="HD65" s="148" t="e">
        <f>IF('[11]32'!R23=0,"",'[11]32'!R23)</f>
        <v>#REF!</v>
      </c>
      <c r="HE65" s="125"/>
      <c r="HF65" s="129"/>
      <c r="HG65" s="128" t="e">
        <f>IF('[11]32'!R24=0,"",'[11]32'!R24)</f>
        <v>#REF!</v>
      </c>
      <c r="HH65" s="125"/>
      <c r="HI65" s="129"/>
      <c r="HJ65" s="148" t="e">
        <f>IF('[11]32'!R25=0,"",'[11]32'!R25)</f>
        <v>#REF!</v>
      </c>
      <c r="HK65" s="125"/>
      <c r="HL65" s="129"/>
      <c r="HM65" s="128" t="e">
        <f>IF('[11]32'!R26=0,"",'[11]32'!R26)</f>
        <v>#REF!</v>
      </c>
      <c r="HN65" s="125"/>
      <c r="HO65" s="129"/>
      <c r="HP65" s="148" t="e">
        <f>IF('[11]32'!R27=0,"",'[11]32'!R27)</f>
        <v>#REF!</v>
      </c>
      <c r="HQ65" s="125"/>
      <c r="HR65" s="129"/>
      <c r="HS65" s="128" t="e">
        <f>IF('[11]32'!R28=0,"",'[11]32'!R28)</f>
        <v>#REF!</v>
      </c>
      <c r="HT65" s="125"/>
      <c r="HU65" s="129"/>
      <c r="HV65" s="148" t="e">
        <f>IF('[11]32'!R29=0,"",'[11]32'!R29)</f>
        <v>#REF!</v>
      </c>
      <c r="HW65" s="125"/>
      <c r="HX65" s="129"/>
      <c r="HY65" s="128" t="e">
        <f>IF('[11]32'!R30=0,"",'[11]32'!R30)</f>
        <v>#REF!</v>
      </c>
      <c r="HZ65" s="125"/>
      <c r="IA65" s="129"/>
      <c r="IB65" s="128" t="e">
        <f>IF('[11]32'!R31=0,"",'[11]32'!R31)</f>
        <v>#REF!</v>
      </c>
      <c r="IC65" s="125"/>
      <c r="ID65" s="129"/>
      <c r="IE65" s="128" t="e">
        <f>IF('[11]32'!R32=0,"",'[11]32'!R32)</f>
        <v>#REF!</v>
      </c>
      <c r="IF65" s="125"/>
      <c r="IG65" s="129"/>
      <c r="IH65" s="128" t="e">
        <f>IF('[11]32'!R33=0,"",'[11]32'!R33)</f>
        <v>#REF!</v>
      </c>
      <c r="II65" s="125"/>
      <c r="IJ65" s="129"/>
      <c r="IK65" s="128" t="e">
        <f>IF('[11]32'!R34=0,"",'[11]32'!R34)</f>
        <v>#REF!</v>
      </c>
      <c r="IL65" s="125"/>
      <c r="IM65" s="142"/>
      <c r="IN65" s="42"/>
      <c r="IO65" s="42"/>
      <c r="IP65" s="36"/>
      <c r="IQ65" s="36"/>
      <c r="IR65" s="36"/>
      <c r="IS65" s="36"/>
      <c r="IT65" s="36"/>
      <c r="IU65" s="36"/>
    </row>
    <row r="66" spans="1:255" ht="5.25" customHeight="1">
      <c r="A66" s="36"/>
      <c r="B66" s="120"/>
      <c r="C66" s="143"/>
      <c r="D66" s="131"/>
      <c r="E66" s="131"/>
      <c r="F66" s="131"/>
      <c r="G66" s="131"/>
      <c r="H66" s="131"/>
      <c r="I66" s="131"/>
      <c r="J66" s="131"/>
      <c r="K66" s="144"/>
      <c r="L66" s="131"/>
      <c r="M66" s="131"/>
      <c r="N66" s="132"/>
      <c r="O66" s="130"/>
      <c r="P66" s="131"/>
      <c r="Q66" s="132"/>
      <c r="R66" s="131"/>
      <c r="S66" s="131"/>
      <c r="T66" s="132"/>
      <c r="U66" s="130"/>
      <c r="V66" s="131"/>
      <c r="W66" s="132"/>
      <c r="X66" s="131"/>
      <c r="Y66" s="131"/>
      <c r="Z66" s="132"/>
      <c r="AA66" s="130"/>
      <c r="AB66" s="131"/>
      <c r="AC66" s="132"/>
      <c r="AD66" s="131"/>
      <c r="AE66" s="131"/>
      <c r="AF66" s="132"/>
      <c r="AG66" s="130"/>
      <c r="AH66" s="131"/>
      <c r="AI66" s="132"/>
      <c r="AJ66" s="131"/>
      <c r="AK66" s="131"/>
      <c r="AL66" s="132"/>
      <c r="AM66" s="130"/>
      <c r="AN66" s="131"/>
      <c r="AO66" s="132"/>
      <c r="AP66" s="131"/>
      <c r="AQ66" s="131"/>
      <c r="AR66" s="132"/>
      <c r="AS66" s="130"/>
      <c r="AT66" s="131"/>
      <c r="AU66" s="132"/>
      <c r="AV66" s="131"/>
      <c r="AW66" s="131"/>
      <c r="AX66" s="132"/>
      <c r="AY66" s="130"/>
      <c r="AZ66" s="131"/>
      <c r="BA66" s="132"/>
      <c r="BB66" s="131"/>
      <c r="BC66" s="131"/>
      <c r="BD66" s="132"/>
      <c r="BE66" s="130"/>
      <c r="BF66" s="131"/>
      <c r="BG66" s="132"/>
      <c r="BH66" s="131"/>
      <c r="BI66" s="131"/>
      <c r="BJ66" s="132"/>
      <c r="BK66" s="130"/>
      <c r="BL66" s="131"/>
      <c r="BM66" s="132"/>
      <c r="BN66" s="130"/>
      <c r="BO66" s="131"/>
      <c r="BP66" s="132"/>
      <c r="BQ66" s="130"/>
      <c r="BR66" s="131"/>
      <c r="BS66" s="132"/>
      <c r="BT66" s="130"/>
      <c r="BU66" s="131"/>
      <c r="BV66" s="132"/>
      <c r="BW66" s="130"/>
      <c r="BX66" s="131"/>
      <c r="BY66" s="144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143"/>
      <c r="CK66" s="131"/>
      <c r="CL66" s="131"/>
      <c r="CM66" s="131"/>
      <c r="CN66" s="131"/>
      <c r="CO66" s="131"/>
      <c r="CP66" s="131"/>
      <c r="CQ66" s="131"/>
      <c r="CR66" s="144"/>
      <c r="CS66" s="131"/>
      <c r="CT66" s="131"/>
      <c r="CU66" s="132"/>
      <c r="CV66" s="130"/>
      <c r="CW66" s="131"/>
      <c r="CX66" s="132"/>
      <c r="CY66" s="131"/>
      <c r="CZ66" s="131"/>
      <c r="DA66" s="132"/>
      <c r="DB66" s="130"/>
      <c r="DC66" s="131"/>
      <c r="DD66" s="132"/>
      <c r="DE66" s="131"/>
      <c r="DF66" s="131"/>
      <c r="DG66" s="132"/>
      <c r="DH66" s="130"/>
      <c r="DI66" s="131"/>
      <c r="DJ66" s="132"/>
      <c r="DK66" s="131"/>
      <c r="DL66" s="131"/>
      <c r="DM66" s="132"/>
      <c r="DN66" s="130"/>
      <c r="DO66" s="131"/>
      <c r="DP66" s="132"/>
      <c r="DQ66" s="131"/>
      <c r="DR66" s="131"/>
      <c r="DS66" s="132"/>
      <c r="DT66" s="130"/>
      <c r="DU66" s="131"/>
      <c r="DV66" s="132"/>
      <c r="DW66" s="131"/>
      <c r="DX66" s="131"/>
      <c r="DY66" s="132"/>
      <c r="DZ66" s="130"/>
      <c r="EA66" s="131"/>
      <c r="EB66" s="132"/>
      <c r="EC66" s="131"/>
      <c r="ED66" s="131"/>
      <c r="EE66" s="132"/>
      <c r="EF66" s="130"/>
      <c r="EG66" s="131"/>
      <c r="EH66" s="132"/>
      <c r="EI66" s="131"/>
      <c r="EJ66" s="131"/>
      <c r="EK66" s="132"/>
      <c r="EL66" s="130"/>
      <c r="EM66" s="131"/>
      <c r="EN66" s="132"/>
      <c r="EO66" s="131"/>
      <c r="EP66" s="131"/>
      <c r="EQ66" s="132"/>
      <c r="ER66" s="130"/>
      <c r="ES66" s="131"/>
      <c r="ET66" s="132"/>
      <c r="EU66" s="130"/>
      <c r="EV66" s="131"/>
      <c r="EW66" s="132"/>
      <c r="EX66" s="130"/>
      <c r="EY66" s="131"/>
      <c r="EZ66" s="132"/>
      <c r="FA66" s="130"/>
      <c r="FB66" s="131"/>
      <c r="FC66" s="132"/>
      <c r="FD66" s="130"/>
      <c r="FE66" s="131"/>
      <c r="FF66" s="144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143"/>
      <c r="FR66" s="131"/>
      <c r="FS66" s="131"/>
      <c r="FT66" s="131"/>
      <c r="FU66" s="131"/>
      <c r="FV66" s="131"/>
      <c r="FW66" s="131"/>
      <c r="FX66" s="131"/>
      <c r="FY66" s="144"/>
      <c r="FZ66" s="131"/>
      <c r="GA66" s="131"/>
      <c r="GB66" s="132"/>
      <c r="GC66" s="130"/>
      <c r="GD66" s="131"/>
      <c r="GE66" s="132"/>
      <c r="GF66" s="131"/>
      <c r="GG66" s="131"/>
      <c r="GH66" s="132"/>
      <c r="GI66" s="130"/>
      <c r="GJ66" s="131"/>
      <c r="GK66" s="132"/>
      <c r="GL66" s="131"/>
      <c r="GM66" s="131"/>
      <c r="GN66" s="132"/>
      <c r="GO66" s="130"/>
      <c r="GP66" s="131"/>
      <c r="GQ66" s="132"/>
      <c r="GR66" s="131"/>
      <c r="GS66" s="131"/>
      <c r="GT66" s="132"/>
      <c r="GU66" s="130"/>
      <c r="GV66" s="131"/>
      <c r="GW66" s="132"/>
      <c r="GX66" s="131"/>
      <c r="GY66" s="131"/>
      <c r="GZ66" s="132"/>
      <c r="HA66" s="130"/>
      <c r="HB66" s="131"/>
      <c r="HC66" s="132"/>
      <c r="HD66" s="131"/>
      <c r="HE66" s="131"/>
      <c r="HF66" s="132"/>
      <c r="HG66" s="130"/>
      <c r="HH66" s="131"/>
      <c r="HI66" s="132"/>
      <c r="HJ66" s="131"/>
      <c r="HK66" s="131"/>
      <c r="HL66" s="132"/>
      <c r="HM66" s="130"/>
      <c r="HN66" s="131"/>
      <c r="HO66" s="132"/>
      <c r="HP66" s="131"/>
      <c r="HQ66" s="131"/>
      <c r="HR66" s="132"/>
      <c r="HS66" s="130"/>
      <c r="HT66" s="131"/>
      <c r="HU66" s="132"/>
      <c r="HV66" s="131"/>
      <c r="HW66" s="131"/>
      <c r="HX66" s="132"/>
      <c r="HY66" s="130"/>
      <c r="HZ66" s="131"/>
      <c r="IA66" s="132"/>
      <c r="IB66" s="130"/>
      <c r="IC66" s="131"/>
      <c r="ID66" s="132"/>
      <c r="IE66" s="130"/>
      <c r="IF66" s="131"/>
      <c r="IG66" s="132"/>
      <c r="IH66" s="130"/>
      <c r="II66" s="131"/>
      <c r="IJ66" s="132"/>
      <c r="IK66" s="130"/>
      <c r="IL66" s="131"/>
      <c r="IM66" s="144"/>
      <c r="IN66" s="42"/>
      <c r="IO66" s="42"/>
      <c r="IP66" s="36"/>
      <c r="IQ66" s="36"/>
      <c r="IR66" s="36"/>
      <c r="IS66" s="36"/>
      <c r="IT66" s="36"/>
      <c r="IU66" s="36"/>
    </row>
    <row r="67" spans="1:255" ht="5.25" customHeight="1">
      <c r="A67" s="36"/>
      <c r="B67" s="120"/>
      <c r="C67" s="143"/>
      <c r="D67" s="131"/>
      <c r="E67" s="131"/>
      <c r="F67" s="131"/>
      <c r="G67" s="131"/>
      <c r="H67" s="131"/>
      <c r="I67" s="131"/>
      <c r="J67" s="131"/>
      <c r="K67" s="144"/>
      <c r="L67" s="134"/>
      <c r="M67" s="134"/>
      <c r="N67" s="135"/>
      <c r="O67" s="133"/>
      <c r="P67" s="134"/>
      <c r="Q67" s="135"/>
      <c r="R67" s="134"/>
      <c r="S67" s="134"/>
      <c r="T67" s="135"/>
      <c r="U67" s="133"/>
      <c r="V67" s="134"/>
      <c r="W67" s="135"/>
      <c r="X67" s="134"/>
      <c r="Y67" s="134"/>
      <c r="Z67" s="135"/>
      <c r="AA67" s="133"/>
      <c r="AB67" s="134"/>
      <c r="AC67" s="135"/>
      <c r="AD67" s="134"/>
      <c r="AE67" s="134"/>
      <c r="AF67" s="135"/>
      <c r="AG67" s="133"/>
      <c r="AH67" s="134"/>
      <c r="AI67" s="135"/>
      <c r="AJ67" s="134"/>
      <c r="AK67" s="134"/>
      <c r="AL67" s="135"/>
      <c r="AM67" s="133"/>
      <c r="AN67" s="134"/>
      <c r="AO67" s="135"/>
      <c r="AP67" s="134"/>
      <c r="AQ67" s="134"/>
      <c r="AR67" s="135"/>
      <c r="AS67" s="133"/>
      <c r="AT67" s="134"/>
      <c r="AU67" s="135"/>
      <c r="AV67" s="134"/>
      <c r="AW67" s="134"/>
      <c r="AX67" s="135"/>
      <c r="AY67" s="133"/>
      <c r="AZ67" s="134"/>
      <c r="BA67" s="135"/>
      <c r="BB67" s="134"/>
      <c r="BC67" s="134"/>
      <c r="BD67" s="135"/>
      <c r="BE67" s="133"/>
      <c r="BF67" s="134"/>
      <c r="BG67" s="135"/>
      <c r="BH67" s="134"/>
      <c r="BI67" s="134"/>
      <c r="BJ67" s="135"/>
      <c r="BK67" s="133"/>
      <c r="BL67" s="134"/>
      <c r="BM67" s="135"/>
      <c r="BN67" s="133"/>
      <c r="BO67" s="134"/>
      <c r="BP67" s="135"/>
      <c r="BQ67" s="133"/>
      <c r="BR67" s="134"/>
      <c r="BS67" s="135"/>
      <c r="BT67" s="133"/>
      <c r="BU67" s="134"/>
      <c r="BV67" s="135"/>
      <c r="BW67" s="133"/>
      <c r="BX67" s="134"/>
      <c r="BY67" s="152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143"/>
      <c r="CK67" s="131"/>
      <c r="CL67" s="131"/>
      <c r="CM67" s="131"/>
      <c r="CN67" s="131"/>
      <c r="CO67" s="131"/>
      <c r="CP67" s="131"/>
      <c r="CQ67" s="131"/>
      <c r="CR67" s="144"/>
      <c r="CS67" s="134"/>
      <c r="CT67" s="134"/>
      <c r="CU67" s="135"/>
      <c r="CV67" s="133"/>
      <c r="CW67" s="134"/>
      <c r="CX67" s="135"/>
      <c r="CY67" s="134"/>
      <c r="CZ67" s="134"/>
      <c r="DA67" s="135"/>
      <c r="DB67" s="133"/>
      <c r="DC67" s="134"/>
      <c r="DD67" s="135"/>
      <c r="DE67" s="134"/>
      <c r="DF67" s="134"/>
      <c r="DG67" s="135"/>
      <c r="DH67" s="133"/>
      <c r="DI67" s="134"/>
      <c r="DJ67" s="135"/>
      <c r="DK67" s="134"/>
      <c r="DL67" s="134"/>
      <c r="DM67" s="135"/>
      <c r="DN67" s="133"/>
      <c r="DO67" s="134"/>
      <c r="DP67" s="135"/>
      <c r="DQ67" s="134"/>
      <c r="DR67" s="134"/>
      <c r="DS67" s="135"/>
      <c r="DT67" s="133"/>
      <c r="DU67" s="134"/>
      <c r="DV67" s="135"/>
      <c r="DW67" s="134"/>
      <c r="DX67" s="134"/>
      <c r="DY67" s="135"/>
      <c r="DZ67" s="133"/>
      <c r="EA67" s="134"/>
      <c r="EB67" s="135"/>
      <c r="EC67" s="134"/>
      <c r="ED67" s="134"/>
      <c r="EE67" s="135"/>
      <c r="EF67" s="133"/>
      <c r="EG67" s="134"/>
      <c r="EH67" s="135"/>
      <c r="EI67" s="134"/>
      <c r="EJ67" s="134"/>
      <c r="EK67" s="135"/>
      <c r="EL67" s="133"/>
      <c r="EM67" s="134"/>
      <c r="EN67" s="135"/>
      <c r="EO67" s="134"/>
      <c r="EP67" s="134"/>
      <c r="EQ67" s="135"/>
      <c r="ER67" s="133"/>
      <c r="ES67" s="134"/>
      <c r="ET67" s="135"/>
      <c r="EU67" s="133"/>
      <c r="EV67" s="134"/>
      <c r="EW67" s="135"/>
      <c r="EX67" s="133"/>
      <c r="EY67" s="134"/>
      <c r="EZ67" s="135"/>
      <c r="FA67" s="133"/>
      <c r="FB67" s="134"/>
      <c r="FC67" s="135"/>
      <c r="FD67" s="133"/>
      <c r="FE67" s="134"/>
      <c r="FF67" s="152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143"/>
      <c r="FR67" s="131"/>
      <c r="FS67" s="131"/>
      <c r="FT67" s="131"/>
      <c r="FU67" s="131"/>
      <c r="FV67" s="131"/>
      <c r="FW67" s="131"/>
      <c r="FX67" s="131"/>
      <c r="FY67" s="144"/>
      <c r="FZ67" s="134"/>
      <c r="GA67" s="134"/>
      <c r="GB67" s="135"/>
      <c r="GC67" s="133"/>
      <c r="GD67" s="134"/>
      <c r="GE67" s="135"/>
      <c r="GF67" s="134"/>
      <c r="GG67" s="134"/>
      <c r="GH67" s="135"/>
      <c r="GI67" s="133"/>
      <c r="GJ67" s="134"/>
      <c r="GK67" s="135"/>
      <c r="GL67" s="134"/>
      <c r="GM67" s="134"/>
      <c r="GN67" s="135"/>
      <c r="GO67" s="133"/>
      <c r="GP67" s="134"/>
      <c r="GQ67" s="135"/>
      <c r="GR67" s="134"/>
      <c r="GS67" s="134"/>
      <c r="GT67" s="135"/>
      <c r="GU67" s="133"/>
      <c r="GV67" s="134"/>
      <c r="GW67" s="135"/>
      <c r="GX67" s="134"/>
      <c r="GY67" s="134"/>
      <c r="GZ67" s="135"/>
      <c r="HA67" s="133"/>
      <c r="HB67" s="134"/>
      <c r="HC67" s="135"/>
      <c r="HD67" s="134"/>
      <c r="HE67" s="134"/>
      <c r="HF67" s="135"/>
      <c r="HG67" s="133"/>
      <c r="HH67" s="134"/>
      <c r="HI67" s="135"/>
      <c r="HJ67" s="134"/>
      <c r="HK67" s="134"/>
      <c r="HL67" s="135"/>
      <c r="HM67" s="133"/>
      <c r="HN67" s="134"/>
      <c r="HO67" s="135"/>
      <c r="HP67" s="134"/>
      <c r="HQ67" s="134"/>
      <c r="HR67" s="135"/>
      <c r="HS67" s="133"/>
      <c r="HT67" s="134"/>
      <c r="HU67" s="135"/>
      <c r="HV67" s="134"/>
      <c r="HW67" s="134"/>
      <c r="HX67" s="135"/>
      <c r="HY67" s="133"/>
      <c r="HZ67" s="134"/>
      <c r="IA67" s="135"/>
      <c r="IB67" s="133"/>
      <c r="IC67" s="134"/>
      <c r="ID67" s="135"/>
      <c r="IE67" s="133"/>
      <c r="IF67" s="134"/>
      <c r="IG67" s="135"/>
      <c r="IH67" s="133"/>
      <c r="II67" s="134"/>
      <c r="IJ67" s="135"/>
      <c r="IK67" s="133"/>
      <c r="IL67" s="134"/>
      <c r="IM67" s="152"/>
      <c r="IN67" s="42"/>
      <c r="IO67" s="42"/>
      <c r="IP67" s="36"/>
      <c r="IQ67" s="36"/>
      <c r="IR67" s="36"/>
      <c r="IS67" s="36"/>
      <c r="IT67" s="36"/>
      <c r="IU67" s="36"/>
    </row>
    <row r="68" spans="1:255" ht="5.25" customHeight="1">
      <c r="A68" s="36"/>
      <c r="B68" s="120"/>
      <c r="C68" s="143"/>
      <c r="D68" s="131"/>
      <c r="E68" s="131"/>
      <c r="F68" s="131"/>
      <c r="G68" s="131"/>
      <c r="H68" s="131"/>
      <c r="I68" s="131"/>
      <c r="J68" s="131"/>
      <c r="K68" s="144"/>
      <c r="L68" s="147" t="e">
        <f>IF([9]PD!R35=0,"",[9]PD!R35)</f>
        <v>#REF!</v>
      </c>
      <c r="M68" s="137"/>
      <c r="N68" s="138"/>
      <c r="O68" s="136" t="e">
        <f>IF([9]PD!R36=0,"",[9]PD!R36)</f>
        <v>#REF!</v>
      </c>
      <c r="P68" s="137"/>
      <c r="Q68" s="138"/>
      <c r="R68" s="136" t="e">
        <f>IF([9]PD!R37=0,"",[9]PD!R37)</f>
        <v>#REF!</v>
      </c>
      <c r="S68" s="137"/>
      <c r="T68" s="138"/>
      <c r="U68" s="136" t="e">
        <f>IF([9]PD!R38=0,"",[9]PD!R38)</f>
        <v>#REF!</v>
      </c>
      <c r="V68" s="137"/>
      <c r="W68" s="138"/>
      <c r="X68" s="136" t="e">
        <f>IF([9]PD!R39=0,"",[9]PD!R39)</f>
        <v>#REF!</v>
      </c>
      <c r="Y68" s="137"/>
      <c r="Z68" s="138"/>
      <c r="AA68" s="136" t="e">
        <f>IF([9]PD!R40=0,"",[9]PD!R40)</f>
        <v>#REF!</v>
      </c>
      <c r="AB68" s="137"/>
      <c r="AC68" s="138"/>
      <c r="AD68" s="136" t="e">
        <f>IF([9]PD!R41=0,"",[9]PD!R41)</f>
        <v>#REF!</v>
      </c>
      <c r="AE68" s="137"/>
      <c r="AF68" s="138"/>
      <c r="AG68" s="136" t="e">
        <f>IF([9]PD!R42=0,"",[9]PD!R42)</f>
        <v>#REF!</v>
      </c>
      <c r="AH68" s="137"/>
      <c r="AI68" s="138"/>
      <c r="AJ68" s="136" t="e">
        <f>IF([9]PD!R43=0,"",[9]PD!R43)</f>
        <v>#REF!</v>
      </c>
      <c r="AK68" s="137"/>
      <c r="AL68" s="138"/>
      <c r="AM68" s="136" t="e">
        <f>IF([9]PD!R44=0,"",[9]PD!R44)</f>
        <v>#REF!</v>
      </c>
      <c r="AN68" s="137"/>
      <c r="AO68" s="138"/>
      <c r="AP68" s="136" t="e">
        <f>IF([9]PD!R45=0,"",[9]PD!R45)</f>
        <v>#REF!</v>
      </c>
      <c r="AQ68" s="137"/>
      <c r="AR68" s="138"/>
      <c r="AS68" s="136" t="e">
        <f>IF([9]PD!R46=0,"",[9]PD!R46)</f>
        <v>#REF!</v>
      </c>
      <c r="AT68" s="137"/>
      <c r="AU68" s="138"/>
      <c r="AV68" s="136" t="e">
        <f>IF([9]PD!R47=0,"",[9]PD!R47)</f>
        <v>#REF!</v>
      </c>
      <c r="AW68" s="137"/>
      <c r="AX68" s="138"/>
      <c r="AY68" s="136" t="e">
        <f>IF([9]PD!R48=0,"",[9]PD!R48)</f>
        <v>#REF!</v>
      </c>
      <c r="AZ68" s="137"/>
      <c r="BA68" s="138"/>
      <c r="BB68" s="136" t="e">
        <f>IF([9]PD!R49=0,"",[9]PD!R49)</f>
        <v>#REF!</v>
      </c>
      <c r="BC68" s="137"/>
      <c r="BD68" s="138"/>
      <c r="BE68" s="136" t="e">
        <f>IF([9]PD!R50=0,"",[9]PD!R50)</f>
        <v>#REF!</v>
      </c>
      <c r="BF68" s="137"/>
      <c r="BG68" s="138"/>
      <c r="BH68" s="136" t="e">
        <f>IF([9]PD!R51=0,"",[9]PD!R51)</f>
        <v>#REF!</v>
      </c>
      <c r="BI68" s="137"/>
      <c r="BJ68" s="138"/>
      <c r="BK68" s="136" t="e">
        <f>IF([9]PD!R52=0,"",[9]PD!R52)</f>
        <v>#REF!</v>
      </c>
      <c r="BL68" s="137"/>
      <c r="BM68" s="138"/>
      <c r="BN68" s="136" t="e">
        <f>IF([9]PD!R53=0,"",[9]PD!R53)</f>
        <v>#REF!</v>
      </c>
      <c r="BO68" s="137"/>
      <c r="BP68" s="138"/>
      <c r="BQ68" s="136" t="e">
        <f>IF([9]PD!R54=0,"",[9]PD!R54)</f>
        <v>#REF!</v>
      </c>
      <c r="BR68" s="137"/>
      <c r="BS68" s="138"/>
      <c r="BT68" s="136" t="e">
        <f>IF([9]PD!R55=0,"",[9]PD!R55)</f>
        <v>#REF!</v>
      </c>
      <c r="BU68" s="137"/>
      <c r="BV68" s="138"/>
      <c r="BW68" s="136" t="e">
        <f>IF([9]PD!R56=0,"",[9]PD!R56)</f>
        <v>#REF!</v>
      </c>
      <c r="BX68" s="137"/>
      <c r="BY68" s="14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143"/>
      <c r="CK68" s="131"/>
      <c r="CL68" s="131"/>
      <c r="CM68" s="131"/>
      <c r="CN68" s="131"/>
      <c r="CO68" s="131"/>
      <c r="CP68" s="131"/>
      <c r="CQ68" s="131"/>
      <c r="CR68" s="144"/>
      <c r="CS68" s="147" t="e">
        <f>IF([10]PR!R35=0,"",[10]PR!R35)</f>
        <v>#REF!</v>
      </c>
      <c r="CT68" s="137"/>
      <c r="CU68" s="138"/>
      <c r="CV68" s="136" t="e">
        <f>IF([10]PR!R36=0,"",[10]PR!R36)</f>
        <v>#REF!</v>
      </c>
      <c r="CW68" s="137"/>
      <c r="CX68" s="138"/>
      <c r="CY68" s="136" t="e">
        <f>IF([10]PR!R37=0,"",[10]PR!R37)</f>
        <v>#REF!</v>
      </c>
      <c r="CZ68" s="137"/>
      <c r="DA68" s="138"/>
      <c r="DB68" s="136" t="e">
        <f>IF([10]PR!R38=0,"",[10]PR!R38)</f>
        <v>#REF!</v>
      </c>
      <c r="DC68" s="137"/>
      <c r="DD68" s="138"/>
      <c r="DE68" s="136" t="e">
        <f>IF([10]PR!R39=0,"",[10]PR!R39)</f>
        <v>#REF!</v>
      </c>
      <c r="DF68" s="137"/>
      <c r="DG68" s="138"/>
      <c r="DH68" s="136" t="e">
        <f>IF([10]PR!R40=0,"",[10]PR!R40)</f>
        <v>#REF!</v>
      </c>
      <c r="DI68" s="137"/>
      <c r="DJ68" s="138"/>
      <c r="DK68" s="136" t="e">
        <f>IF([10]PR!R41=0,"",[10]PR!R41)</f>
        <v>#REF!</v>
      </c>
      <c r="DL68" s="137"/>
      <c r="DM68" s="138"/>
      <c r="DN68" s="136" t="e">
        <f>IF([10]PR!R42=0,"",[10]PR!R42)</f>
        <v>#REF!</v>
      </c>
      <c r="DO68" s="137"/>
      <c r="DP68" s="138"/>
      <c r="DQ68" s="136" t="e">
        <f>IF([10]PR!R43=0,"",[10]PR!R43)</f>
        <v>#REF!</v>
      </c>
      <c r="DR68" s="137"/>
      <c r="DS68" s="138"/>
      <c r="DT68" s="136" t="e">
        <f>IF([10]PR!R44=0,"",[10]PR!R44)</f>
        <v>#REF!</v>
      </c>
      <c r="DU68" s="137"/>
      <c r="DV68" s="138"/>
      <c r="DW68" s="136" t="e">
        <f>IF([10]PR!R45=0,"",[10]PR!R45)</f>
        <v>#REF!</v>
      </c>
      <c r="DX68" s="137"/>
      <c r="DY68" s="138"/>
      <c r="DZ68" s="136" t="e">
        <f>IF([10]PR!R46=0,"",[10]PR!R46)</f>
        <v>#REF!</v>
      </c>
      <c r="EA68" s="137"/>
      <c r="EB68" s="138"/>
      <c r="EC68" s="136" t="e">
        <f>IF([10]PR!R47=0,"",[10]PR!R47)</f>
        <v>#REF!</v>
      </c>
      <c r="ED68" s="137"/>
      <c r="EE68" s="138"/>
      <c r="EF68" s="136" t="e">
        <f>IF([10]PR!R48=0,"",[10]PR!R48)</f>
        <v>#REF!</v>
      </c>
      <c r="EG68" s="137"/>
      <c r="EH68" s="138"/>
      <c r="EI68" s="136" t="e">
        <f>IF([10]PR!R49=0,"",[10]PR!R49)</f>
        <v>#REF!</v>
      </c>
      <c r="EJ68" s="137"/>
      <c r="EK68" s="138"/>
      <c r="EL68" s="136" t="e">
        <f>IF([10]PR!R50=0,"",[10]PR!R50)</f>
        <v>#REF!</v>
      </c>
      <c r="EM68" s="137"/>
      <c r="EN68" s="138"/>
      <c r="EO68" s="136" t="e">
        <f>IF([10]PR!R51=0,"",[10]PR!R51)</f>
        <v>#REF!</v>
      </c>
      <c r="EP68" s="137"/>
      <c r="EQ68" s="138"/>
      <c r="ER68" s="136" t="e">
        <f>IF([10]PR!R52=0,"",[10]PR!R52)</f>
        <v>#REF!</v>
      </c>
      <c r="ES68" s="137"/>
      <c r="ET68" s="138"/>
      <c r="EU68" s="136" t="e">
        <f>IF([10]PR!R53=0,"",[10]PR!R53)</f>
        <v>#REF!</v>
      </c>
      <c r="EV68" s="137"/>
      <c r="EW68" s="138"/>
      <c r="EX68" s="136" t="e">
        <f>IF([10]PR!R54=0,"",[10]PR!R54)</f>
        <v>#REF!</v>
      </c>
      <c r="EY68" s="137"/>
      <c r="EZ68" s="138"/>
      <c r="FA68" s="136" t="e">
        <f>IF([10]PR!R55=0,"",[10]PR!R55)</f>
        <v>#REF!</v>
      </c>
      <c r="FB68" s="137"/>
      <c r="FC68" s="138"/>
      <c r="FD68" s="136" t="e">
        <f>IF([10]PR!R56=0,"",[10]PR!R56)</f>
        <v>#REF!</v>
      </c>
      <c r="FE68" s="137"/>
      <c r="FF68" s="14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143"/>
      <c r="FR68" s="131"/>
      <c r="FS68" s="131"/>
      <c r="FT68" s="131"/>
      <c r="FU68" s="131"/>
      <c r="FV68" s="131"/>
      <c r="FW68" s="131"/>
      <c r="FX68" s="131"/>
      <c r="FY68" s="144"/>
      <c r="FZ68" s="147" t="e">
        <f>IF('[11]32'!R35=0,"",'[11]32'!R35)</f>
        <v>#REF!</v>
      </c>
      <c r="GA68" s="137"/>
      <c r="GB68" s="138"/>
      <c r="GC68" s="136" t="e">
        <f>IF('[11]32'!R36=0,"",'[11]32'!R36)</f>
        <v>#REF!</v>
      </c>
      <c r="GD68" s="137"/>
      <c r="GE68" s="138"/>
      <c r="GF68" s="136" t="e">
        <f>IF('[11]32'!R37=0,"",'[11]32'!R37)</f>
        <v>#REF!</v>
      </c>
      <c r="GG68" s="137"/>
      <c r="GH68" s="138"/>
      <c r="GI68" s="136" t="e">
        <f>IF('[11]32'!R38=0,"",'[11]32'!R38)</f>
        <v>#REF!</v>
      </c>
      <c r="GJ68" s="137"/>
      <c r="GK68" s="138"/>
      <c r="GL68" s="136" t="e">
        <f>IF('[11]32'!R39=0,"",'[11]32'!R39)</f>
        <v>#REF!</v>
      </c>
      <c r="GM68" s="137"/>
      <c r="GN68" s="138"/>
      <c r="GO68" s="136" t="e">
        <f>IF('[11]32'!R40=0,"",'[11]32'!R40)</f>
        <v>#REF!</v>
      </c>
      <c r="GP68" s="137"/>
      <c r="GQ68" s="138"/>
      <c r="GR68" s="136" t="e">
        <f>IF('[11]32'!R41=0,"",'[11]32'!R41)</f>
        <v>#REF!</v>
      </c>
      <c r="GS68" s="137"/>
      <c r="GT68" s="138"/>
      <c r="GU68" s="136" t="e">
        <f>IF('[11]32'!R42=0,"",'[11]32'!R42)</f>
        <v>#REF!</v>
      </c>
      <c r="GV68" s="137"/>
      <c r="GW68" s="138"/>
      <c r="GX68" s="136" t="e">
        <f>IF('[11]32'!R43=0,"",'[11]32'!R43)</f>
        <v>#REF!</v>
      </c>
      <c r="GY68" s="137"/>
      <c r="GZ68" s="138"/>
      <c r="HA68" s="136" t="e">
        <f>IF('[11]32'!R44=0,"",'[11]32'!R44)</f>
        <v>#REF!</v>
      </c>
      <c r="HB68" s="137"/>
      <c r="HC68" s="138"/>
      <c r="HD68" s="136" t="e">
        <f>IF('[11]32'!R45=0,"",'[11]32'!R45)</f>
        <v>#REF!</v>
      </c>
      <c r="HE68" s="137"/>
      <c r="HF68" s="138"/>
      <c r="HG68" s="136" t="e">
        <f>IF('[11]32'!R46=0,"",'[11]32'!R46)</f>
        <v>#REF!</v>
      </c>
      <c r="HH68" s="137"/>
      <c r="HI68" s="138"/>
      <c r="HJ68" s="136" t="e">
        <f>IF('[11]32'!R47=0,"",'[11]32'!R47)</f>
        <v>#REF!</v>
      </c>
      <c r="HK68" s="137"/>
      <c r="HL68" s="138"/>
      <c r="HM68" s="136" t="e">
        <f>IF('[11]32'!R48=0,"",'[11]32'!R48)</f>
        <v>#REF!</v>
      </c>
      <c r="HN68" s="137"/>
      <c r="HO68" s="138"/>
      <c r="HP68" s="136" t="e">
        <f>IF('[11]32'!R49=0,"",'[11]32'!R49)</f>
        <v>#REF!</v>
      </c>
      <c r="HQ68" s="137"/>
      <c r="HR68" s="138"/>
      <c r="HS68" s="136" t="e">
        <f>IF('[11]32'!R50=0,"",'[11]32'!R50)</f>
        <v>#REF!</v>
      </c>
      <c r="HT68" s="137"/>
      <c r="HU68" s="138"/>
      <c r="HV68" s="136" t="e">
        <f>IF('[11]32'!R51=0,"",'[11]32'!R51)</f>
        <v>#REF!</v>
      </c>
      <c r="HW68" s="137"/>
      <c r="HX68" s="138"/>
      <c r="HY68" s="136" t="e">
        <f>IF('[11]32'!R52=0,"",'[11]32'!R52)</f>
        <v>#REF!</v>
      </c>
      <c r="HZ68" s="137"/>
      <c r="IA68" s="138"/>
      <c r="IB68" s="136" t="e">
        <f>IF('[11]32'!R53=0,"",'[11]32'!R53)</f>
        <v>#REF!</v>
      </c>
      <c r="IC68" s="137"/>
      <c r="ID68" s="138"/>
      <c r="IE68" s="136" t="e">
        <f>IF('[11]32'!R54=0,"",'[11]32'!R54)</f>
        <v>#REF!</v>
      </c>
      <c r="IF68" s="137"/>
      <c r="IG68" s="138"/>
      <c r="IH68" s="136" t="e">
        <f>IF('[11]32'!R55=0,"",'[11]32'!R55)</f>
        <v>#REF!</v>
      </c>
      <c r="II68" s="137"/>
      <c r="IJ68" s="138"/>
      <c r="IK68" s="136" t="e">
        <f>IF('[11]32'!R56=0,"",'[11]32'!R56)</f>
        <v>#REF!</v>
      </c>
      <c r="IL68" s="137"/>
      <c r="IM68" s="149"/>
      <c r="IN68" s="42"/>
      <c r="IO68" s="42"/>
      <c r="IP68" s="36"/>
      <c r="IQ68" s="36"/>
      <c r="IR68" s="36"/>
      <c r="IS68" s="36"/>
      <c r="IT68" s="36"/>
      <c r="IU68" s="36"/>
    </row>
    <row r="69" spans="1:255" ht="5.25" customHeight="1">
      <c r="A69" s="36"/>
      <c r="B69" s="120"/>
      <c r="C69" s="143"/>
      <c r="D69" s="131"/>
      <c r="E69" s="131"/>
      <c r="F69" s="131"/>
      <c r="G69" s="131"/>
      <c r="H69" s="131"/>
      <c r="I69" s="131"/>
      <c r="J69" s="131"/>
      <c r="K69" s="144"/>
      <c r="L69" s="131"/>
      <c r="M69" s="131"/>
      <c r="N69" s="132"/>
      <c r="O69" s="130"/>
      <c r="P69" s="131"/>
      <c r="Q69" s="132"/>
      <c r="R69" s="130"/>
      <c r="S69" s="131"/>
      <c r="T69" s="132"/>
      <c r="U69" s="130"/>
      <c r="V69" s="131"/>
      <c r="W69" s="132"/>
      <c r="X69" s="130"/>
      <c r="Y69" s="131"/>
      <c r="Z69" s="132"/>
      <c r="AA69" s="130"/>
      <c r="AB69" s="131"/>
      <c r="AC69" s="132"/>
      <c r="AD69" s="130"/>
      <c r="AE69" s="131"/>
      <c r="AF69" s="132"/>
      <c r="AG69" s="130"/>
      <c r="AH69" s="131"/>
      <c r="AI69" s="132"/>
      <c r="AJ69" s="130"/>
      <c r="AK69" s="131"/>
      <c r="AL69" s="132"/>
      <c r="AM69" s="130"/>
      <c r="AN69" s="131"/>
      <c r="AO69" s="132"/>
      <c r="AP69" s="130"/>
      <c r="AQ69" s="131"/>
      <c r="AR69" s="132"/>
      <c r="AS69" s="130"/>
      <c r="AT69" s="131"/>
      <c r="AU69" s="132"/>
      <c r="AV69" s="130"/>
      <c r="AW69" s="131"/>
      <c r="AX69" s="132"/>
      <c r="AY69" s="130"/>
      <c r="AZ69" s="131"/>
      <c r="BA69" s="132"/>
      <c r="BB69" s="130"/>
      <c r="BC69" s="131"/>
      <c r="BD69" s="132"/>
      <c r="BE69" s="130"/>
      <c r="BF69" s="131"/>
      <c r="BG69" s="132"/>
      <c r="BH69" s="130"/>
      <c r="BI69" s="131"/>
      <c r="BJ69" s="132"/>
      <c r="BK69" s="130"/>
      <c r="BL69" s="131"/>
      <c r="BM69" s="132"/>
      <c r="BN69" s="130"/>
      <c r="BO69" s="131"/>
      <c r="BP69" s="132"/>
      <c r="BQ69" s="130"/>
      <c r="BR69" s="131"/>
      <c r="BS69" s="132"/>
      <c r="BT69" s="130"/>
      <c r="BU69" s="131"/>
      <c r="BV69" s="132"/>
      <c r="BW69" s="130"/>
      <c r="BX69" s="131"/>
      <c r="BY69" s="144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143"/>
      <c r="CK69" s="131"/>
      <c r="CL69" s="131"/>
      <c r="CM69" s="131"/>
      <c r="CN69" s="131"/>
      <c r="CO69" s="131"/>
      <c r="CP69" s="131"/>
      <c r="CQ69" s="131"/>
      <c r="CR69" s="144"/>
      <c r="CS69" s="131"/>
      <c r="CT69" s="131"/>
      <c r="CU69" s="132"/>
      <c r="CV69" s="130"/>
      <c r="CW69" s="131"/>
      <c r="CX69" s="132"/>
      <c r="CY69" s="130"/>
      <c r="CZ69" s="131"/>
      <c r="DA69" s="132"/>
      <c r="DB69" s="130"/>
      <c r="DC69" s="131"/>
      <c r="DD69" s="132"/>
      <c r="DE69" s="130"/>
      <c r="DF69" s="131"/>
      <c r="DG69" s="132"/>
      <c r="DH69" s="130"/>
      <c r="DI69" s="131"/>
      <c r="DJ69" s="132"/>
      <c r="DK69" s="130"/>
      <c r="DL69" s="131"/>
      <c r="DM69" s="132"/>
      <c r="DN69" s="130"/>
      <c r="DO69" s="131"/>
      <c r="DP69" s="132"/>
      <c r="DQ69" s="130"/>
      <c r="DR69" s="131"/>
      <c r="DS69" s="132"/>
      <c r="DT69" s="130"/>
      <c r="DU69" s="131"/>
      <c r="DV69" s="132"/>
      <c r="DW69" s="130"/>
      <c r="DX69" s="131"/>
      <c r="DY69" s="132"/>
      <c r="DZ69" s="130"/>
      <c r="EA69" s="131"/>
      <c r="EB69" s="132"/>
      <c r="EC69" s="130"/>
      <c r="ED69" s="131"/>
      <c r="EE69" s="132"/>
      <c r="EF69" s="130"/>
      <c r="EG69" s="131"/>
      <c r="EH69" s="132"/>
      <c r="EI69" s="130"/>
      <c r="EJ69" s="131"/>
      <c r="EK69" s="132"/>
      <c r="EL69" s="130"/>
      <c r="EM69" s="131"/>
      <c r="EN69" s="132"/>
      <c r="EO69" s="130"/>
      <c r="EP69" s="131"/>
      <c r="EQ69" s="132"/>
      <c r="ER69" s="130"/>
      <c r="ES69" s="131"/>
      <c r="ET69" s="132"/>
      <c r="EU69" s="130"/>
      <c r="EV69" s="131"/>
      <c r="EW69" s="132"/>
      <c r="EX69" s="130"/>
      <c r="EY69" s="131"/>
      <c r="EZ69" s="132"/>
      <c r="FA69" s="130"/>
      <c r="FB69" s="131"/>
      <c r="FC69" s="132"/>
      <c r="FD69" s="130"/>
      <c r="FE69" s="131"/>
      <c r="FF69" s="144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143"/>
      <c r="FR69" s="131"/>
      <c r="FS69" s="131"/>
      <c r="FT69" s="131"/>
      <c r="FU69" s="131"/>
      <c r="FV69" s="131"/>
      <c r="FW69" s="131"/>
      <c r="FX69" s="131"/>
      <c r="FY69" s="144"/>
      <c r="FZ69" s="131"/>
      <c r="GA69" s="131"/>
      <c r="GB69" s="132"/>
      <c r="GC69" s="130"/>
      <c r="GD69" s="131"/>
      <c r="GE69" s="132"/>
      <c r="GF69" s="130"/>
      <c r="GG69" s="131"/>
      <c r="GH69" s="132"/>
      <c r="GI69" s="130"/>
      <c r="GJ69" s="131"/>
      <c r="GK69" s="132"/>
      <c r="GL69" s="130"/>
      <c r="GM69" s="131"/>
      <c r="GN69" s="132"/>
      <c r="GO69" s="130"/>
      <c r="GP69" s="131"/>
      <c r="GQ69" s="132"/>
      <c r="GR69" s="130"/>
      <c r="GS69" s="131"/>
      <c r="GT69" s="132"/>
      <c r="GU69" s="130"/>
      <c r="GV69" s="131"/>
      <c r="GW69" s="132"/>
      <c r="GX69" s="130"/>
      <c r="GY69" s="131"/>
      <c r="GZ69" s="132"/>
      <c r="HA69" s="130"/>
      <c r="HB69" s="131"/>
      <c r="HC69" s="132"/>
      <c r="HD69" s="130"/>
      <c r="HE69" s="131"/>
      <c r="HF69" s="132"/>
      <c r="HG69" s="130"/>
      <c r="HH69" s="131"/>
      <c r="HI69" s="132"/>
      <c r="HJ69" s="130"/>
      <c r="HK69" s="131"/>
      <c r="HL69" s="132"/>
      <c r="HM69" s="130"/>
      <c r="HN69" s="131"/>
      <c r="HO69" s="132"/>
      <c r="HP69" s="130"/>
      <c r="HQ69" s="131"/>
      <c r="HR69" s="132"/>
      <c r="HS69" s="130"/>
      <c r="HT69" s="131"/>
      <c r="HU69" s="132"/>
      <c r="HV69" s="130"/>
      <c r="HW69" s="131"/>
      <c r="HX69" s="132"/>
      <c r="HY69" s="130"/>
      <c r="HZ69" s="131"/>
      <c r="IA69" s="132"/>
      <c r="IB69" s="130"/>
      <c r="IC69" s="131"/>
      <c r="ID69" s="132"/>
      <c r="IE69" s="130"/>
      <c r="IF69" s="131"/>
      <c r="IG69" s="132"/>
      <c r="IH69" s="130"/>
      <c r="II69" s="131"/>
      <c r="IJ69" s="132"/>
      <c r="IK69" s="130"/>
      <c r="IL69" s="131"/>
      <c r="IM69" s="144"/>
      <c r="IN69" s="42"/>
      <c r="IO69" s="42"/>
      <c r="IP69" s="36"/>
      <c r="IQ69" s="36"/>
      <c r="IR69" s="36"/>
      <c r="IS69" s="36"/>
      <c r="IT69" s="36"/>
      <c r="IU69" s="36"/>
    </row>
    <row r="70" spans="1:255" ht="5.25" customHeight="1">
      <c r="A70" s="36"/>
      <c r="B70" s="120"/>
      <c r="C70" s="145"/>
      <c r="D70" s="127"/>
      <c r="E70" s="127"/>
      <c r="F70" s="127"/>
      <c r="G70" s="127"/>
      <c r="H70" s="127"/>
      <c r="I70" s="127"/>
      <c r="J70" s="127"/>
      <c r="K70" s="146"/>
      <c r="L70" s="127"/>
      <c r="M70" s="127"/>
      <c r="N70" s="140"/>
      <c r="O70" s="139"/>
      <c r="P70" s="127"/>
      <c r="Q70" s="140"/>
      <c r="R70" s="139"/>
      <c r="S70" s="127"/>
      <c r="T70" s="140"/>
      <c r="U70" s="139"/>
      <c r="V70" s="127"/>
      <c r="W70" s="140"/>
      <c r="X70" s="139"/>
      <c r="Y70" s="127"/>
      <c r="Z70" s="140"/>
      <c r="AA70" s="139"/>
      <c r="AB70" s="127"/>
      <c r="AC70" s="140"/>
      <c r="AD70" s="139"/>
      <c r="AE70" s="127"/>
      <c r="AF70" s="140"/>
      <c r="AG70" s="139"/>
      <c r="AH70" s="127"/>
      <c r="AI70" s="140"/>
      <c r="AJ70" s="139"/>
      <c r="AK70" s="127"/>
      <c r="AL70" s="140"/>
      <c r="AM70" s="139"/>
      <c r="AN70" s="127"/>
      <c r="AO70" s="140"/>
      <c r="AP70" s="139"/>
      <c r="AQ70" s="127"/>
      <c r="AR70" s="140"/>
      <c r="AS70" s="139"/>
      <c r="AT70" s="127"/>
      <c r="AU70" s="140"/>
      <c r="AV70" s="139"/>
      <c r="AW70" s="127"/>
      <c r="AX70" s="140"/>
      <c r="AY70" s="139"/>
      <c r="AZ70" s="127"/>
      <c r="BA70" s="140"/>
      <c r="BB70" s="139"/>
      <c r="BC70" s="127"/>
      <c r="BD70" s="140"/>
      <c r="BE70" s="139"/>
      <c r="BF70" s="127"/>
      <c r="BG70" s="140"/>
      <c r="BH70" s="139"/>
      <c r="BI70" s="127"/>
      <c r="BJ70" s="140"/>
      <c r="BK70" s="139"/>
      <c r="BL70" s="127"/>
      <c r="BM70" s="140"/>
      <c r="BN70" s="139"/>
      <c r="BO70" s="127"/>
      <c r="BP70" s="140"/>
      <c r="BQ70" s="139"/>
      <c r="BR70" s="127"/>
      <c r="BS70" s="140"/>
      <c r="BT70" s="139"/>
      <c r="BU70" s="127"/>
      <c r="BV70" s="140"/>
      <c r="BW70" s="139"/>
      <c r="BX70" s="127"/>
      <c r="BY70" s="146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145"/>
      <c r="CK70" s="127"/>
      <c r="CL70" s="127"/>
      <c r="CM70" s="127"/>
      <c r="CN70" s="127"/>
      <c r="CO70" s="127"/>
      <c r="CP70" s="127"/>
      <c r="CQ70" s="127"/>
      <c r="CR70" s="146"/>
      <c r="CS70" s="127"/>
      <c r="CT70" s="127"/>
      <c r="CU70" s="140"/>
      <c r="CV70" s="139"/>
      <c r="CW70" s="127"/>
      <c r="CX70" s="140"/>
      <c r="CY70" s="139"/>
      <c r="CZ70" s="127"/>
      <c r="DA70" s="140"/>
      <c r="DB70" s="139"/>
      <c r="DC70" s="127"/>
      <c r="DD70" s="140"/>
      <c r="DE70" s="139"/>
      <c r="DF70" s="127"/>
      <c r="DG70" s="140"/>
      <c r="DH70" s="139"/>
      <c r="DI70" s="127"/>
      <c r="DJ70" s="140"/>
      <c r="DK70" s="139"/>
      <c r="DL70" s="127"/>
      <c r="DM70" s="140"/>
      <c r="DN70" s="139"/>
      <c r="DO70" s="127"/>
      <c r="DP70" s="140"/>
      <c r="DQ70" s="139"/>
      <c r="DR70" s="127"/>
      <c r="DS70" s="140"/>
      <c r="DT70" s="139"/>
      <c r="DU70" s="127"/>
      <c r="DV70" s="140"/>
      <c r="DW70" s="139"/>
      <c r="DX70" s="127"/>
      <c r="DY70" s="140"/>
      <c r="DZ70" s="139"/>
      <c r="EA70" s="127"/>
      <c r="EB70" s="140"/>
      <c r="EC70" s="139"/>
      <c r="ED70" s="127"/>
      <c r="EE70" s="140"/>
      <c r="EF70" s="139"/>
      <c r="EG70" s="127"/>
      <c r="EH70" s="140"/>
      <c r="EI70" s="139"/>
      <c r="EJ70" s="127"/>
      <c r="EK70" s="140"/>
      <c r="EL70" s="139"/>
      <c r="EM70" s="127"/>
      <c r="EN70" s="140"/>
      <c r="EO70" s="139"/>
      <c r="EP70" s="127"/>
      <c r="EQ70" s="140"/>
      <c r="ER70" s="139"/>
      <c r="ES70" s="127"/>
      <c r="ET70" s="140"/>
      <c r="EU70" s="139"/>
      <c r="EV70" s="127"/>
      <c r="EW70" s="140"/>
      <c r="EX70" s="139"/>
      <c r="EY70" s="127"/>
      <c r="EZ70" s="140"/>
      <c r="FA70" s="139"/>
      <c r="FB70" s="127"/>
      <c r="FC70" s="140"/>
      <c r="FD70" s="139"/>
      <c r="FE70" s="127"/>
      <c r="FF70" s="146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145"/>
      <c r="FR70" s="127"/>
      <c r="FS70" s="127"/>
      <c r="FT70" s="127"/>
      <c r="FU70" s="127"/>
      <c r="FV70" s="127"/>
      <c r="FW70" s="127"/>
      <c r="FX70" s="127"/>
      <c r="FY70" s="146"/>
      <c r="FZ70" s="127"/>
      <c r="GA70" s="127"/>
      <c r="GB70" s="140"/>
      <c r="GC70" s="139"/>
      <c r="GD70" s="127"/>
      <c r="GE70" s="140"/>
      <c r="GF70" s="139"/>
      <c r="GG70" s="127"/>
      <c r="GH70" s="140"/>
      <c r="GI70" s="139"/>
      <c r="GJ70" s="127"/>
      <c r="GK70" s="140"/>
      <c r="GL70" s="139"/>
      <c r="GM70" s="127"/>
      <c r="GN70" s="140"/>
      <c r="GO70" s="139"/>
      <c r="GP70" s="127"/>
      <c r="GQ70" s="140"/>
      <c r="GR70" s="139"/>
      <c r="GS70" s="127"/>
      <c r="GT70" s="140"/>
      <c r="GU70" s="139"/>
      <c r="GV70" s="127"/>
      <c r="GW70" s="140"/>
      <c r="GX70" s="139"/>
      <c r="GY70" s="127"/>
      <c r="GZ70" s="140"/>
      <c r="HA70" s="139"/>
      <c r="HB70" s="127"/>
      <c r="HC70" s="140"/>
      <c r="HD70" s="139"/>
      <c r="HE70" s="127"/>
      <c r="HF70" s="140"/>
      <c r="HG70" s="139"/>
      <c r="HH70" s="127"/>
      <c r="HI70" s="140"/>
      <c r="HJ70" s="139"/>
      <c r="HK70" s="127"/>
      <c r="HL70" s="140"/>
      <c r="HM70" s="139"/>
      <c r="HN70" s="127"/>
      <c r="HO70" s="140"/>
      <c r="HP70" s="139"/>
      <c r="HQ70" s="127"/>
      <c r="HR70" s="140"/>
      <c r="HS70" s="139"/>
      <c r="HT70" s="127"/>
      <c r="HU70" s="140"/>
      <c r="HV70" s="139"/>
      <c r="HW70" s="127"/>
      <c r="HX70" s="140"/>
      <c r="HY70" s="139"/>
      <c r="HZ70" s="127"/>
      <c r="IA70" s="140"/>
      <c r="IB70" s="139"/>
      <c r="IC70" s="127"/>
      <c r="ID70" s="140"/>
      <c r="IE70" s="139"/>
      <c r="IF70" s="127"/>
      <c r="IG70" s="140"/>
      <c r="IH70" s="139"/>
      <c r="II70" s="127"/>
      <c r="IJ70" s="140"/>
      <c r="IK70" s="139"/>
      <c r="IL70" s="127"/>
      <c r="IM70" s="146"/>
      <c r="IN70" s="42"/>
      <c r="IO70" s="42"/>
      <c r="IP70" s="36"/>
      <c r="IQ70" s="36"/>
      <c r="IR70" s="36"/>
      <c r="IS70" s="36"/>
      <c r="IT70" s="36"/>
      <c r="IU70" s="36"/>
    </row>
    <row r="71" spans="1:255" ht="5.25" customHeight="1">
      <c r="A71" s="36"/>
      <c r="B71" s="120"/>
      <c r="C71" s="36"/>
      <c r="D71" s="36"/>
      <c r="E71" s="36"/>
      <c r="F71" s="36"/>
      <c r="G71" s="36"/>
      <c r="H71" s="36"/>
      <c r="I71" s="36"/>
      <c r="J71" s="36"/>
      <c r="K71" s="36"/>
      <c r="L71" s="124" t="e">
        <f>[9]PD!V35</f>
        <v>#REF!</v>
      </c>
      <c r="M71" s="125"/>
      <c r="N71" s="125"/>
      <c r="O71" s="124" t="e">
        <f>[9]PD!V36</f>
        <v>#REF!</v>
      </c>
      <c r="P71" s="125"/>
      <c r="Q71" s="125"/>
      <c r="R71" s="124" t="e">
        <f>[9]PD!V37</f>
        <v>#REF!</v>
      </c>
      <c r="S71" s="125"/>
      <c r="T71" s="125"/>
      <c r="U71" s="124" t="e">
        <f>[9]PD!V38</f>
        <v>#REF!</v>
      </c>
      <c r="V71" s="125"/>
      <c r="W71" s="125"/>
      <c r="X71" s="124" t="e">
        <f>[9]PD!V39</f>
        <v>#REF!</v>
      </c>
      <c r="Y71" s="125"/>
      <c r="Z71" s="125"/>
      <c r="AA71" s="124" t="e">
        <f>[9]PD!V40</f>
        <v>#REF!</v>
      </c>
      <c r="AB71" s="125"/>
      <c r="AC71" s="125"/>
      <c r="AD71" s="124" t="e">
        <f>[9]PD!V41</f>
        <v>#REF!</v>
      </c>
      <c r="AE71" s="125"/>
      <c r="AF71" s="125"/>
      <c r="AG71" s="124" t="e">
        <f>[9]PD!V42</f>
        <v>#REF!</v>
      </c>
      <c r="AH71" s="125"/>
      <c r="AI71" s="125"/>
      <c r="AJ71" s="124" t="e">
        <f>[9]PD!V43</f>
        <v>#REF!</v>
      </c>
      <c r="AK71" s="125"/>
      <c r="AL71" s="125"/>
      <c r="AM71" s="124" t="e">
        <f>[9]PD!V44</f>
        <v>#REF!</v>
      </c>
      <c r="AN71" s="125"/>
      <c r="AO71" s="125"/>
      <c r="AP71" s="124" t="e">
        <f>[9]PD!V45</f>
        <v>#REF!</v>
      </c>
      <c r="AQ71" s="125"/>
      <c r="AR71" s="125"/>
      <c r="AS71" s="124" t="e">
        <f>[9]PD!V46</f>
        <v>#REF!</v>
      </c>
      <c r="AT71" s="125"/>
      <c r="AU71" s="125"/>
      <c r="AV71" s="124" t="e">
        <f>[9]PD!V47</f>
        <v>#REF!</v>
      </c>
      <c r="AW71" s="125"/>
      <c r="AX71" s="125"/>
      <c r="AY71" s="124" t="e">
        <f>[9]PD!V48</f>
        <v>#REF!</v>
      </c>
      <c r="AZ71" s="125"/>
      <c r="BA71" s="125"/>
      <c r="BB71" s="124" t="e">
        <f>[9]PD!V49</f>
        <v>#REF!</v>
      </c>
      <c r="BC71" s="125"/>
      <c r="BD71" s="125"/>
      <c r="BE71" s="124" t="e">
        <f>[9]PD!V50</f>
        <v>#REF!</v>
      </c>
      <c r="BF71" s="125"/>
      <c r="BG71" s="125"/>
      <c r="BH71" s="124" t="e">
        <f>[9]PD!V51</f>
        <v>#REF!</v>
      </c>
      <c r="BI71" s="125"/>
      <c r="BJ71" s="125"/>
      <c r="BK71" s="124" t="e">
        <f>[9]PD!V52</f>
        <v>#REF!</v>
      </c>
      <c r="BL71" s="125"/>
      <c r="BM71" s="125"/>
      <c r="BN71" s="124" t="e">
        <f>[9]PD!V53</f>
        <v>#REF!</v>
      </c>
      <c r="BO71" s="125"/>
      <c r="BP71" s="125"/>
      <c r="BQ71" s="124" t="e">
        <f>[9]PD!V54</f>
        <v>#REF!</v>
      </c>
      <c r="BR71" s="125"/>
      <c r="BS71" s="125"/>
      <c r="BT71" s="124" t="e">
        <f>[9]PD!V55</f>
        <v>#REF!</v>
      </c>
      <c r="BU71" s="125"/>
      <c r="BV71" s="125"/>
      <c r="BW71" s="124" t="e">
        <f>[9]PD!V56</f>
        <v>#REF!</v>
      </c>
      <c r="BX71" s="125"/>
      <c r="BY71" s="125"/>
      <c r="BZ71" s="37"/>
      <c r="CA71" s="36"/>
      <c r="CB71" s="36"/>
      <c r="CC71" s="36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24" t="e">
        <f>[10]PR!V35</f>
        <v>#REF!</v>
      </c>
      <c r="CT71" s="125"/>
      <c r="CU71" s="125"/>
      <c r="CV71" s="124" t="e">
        <f>[10]PR!V36</f>
        <v>#REF!</v>
      </c>
      <c r="CW71" s="125"/>
      <c r="CX71" s="125"/>
      <c r="CY71" s="124" t="e">
        <f>[10]PR!V37</f>
        <v>#REF!</v>
      </c>
      <c r="CZ71" s="125"/>
      <c r="DA71" s="125"/>
      <c r="DB71" s="124" t="e">
        <f>[10]PR!V38</f>
        <v>#REF!</v>
      </c>
      <c r="DC71" s="125"/>
      <c r="DD71" s="125"/>
      <c r="DE71" s="124" t="e">
        <f>[10]PR!V39</f>
        <v>#REF!</v>
      </c>
      <c r="DF71" s="125"/>
      <c r="DG71" s="125"/>
      <c r="DH71" s="124" t="e">
        <f>[10]PR!V40</f>
        <v>#REF!</v>
      </c>
      <c r="DI71" s="125"/>
      <c r="DJ71" s="125"/>
      <c r="DK71" s="124" t="e">
        <f>[10]PR!V41</f>
        <v>#REF!</v>
      </c>
      <c r="DL71" s="125"/>
      <c r="DM71" s="125"/>
      <c r="DN71" s="124" t="e">
        <f>[10]PR!V42</f>
        <v>#REF!</v>
      </c>
      <c r="DO71" s="125"/>
      <c r="DP71" s="125"/>
      <c r="DQ71" s="124" t="e">
        <f>[10]PR!V43</f>
        <v>#REF!</v>
      </c>
      <c r="DR71" s="125"/>
      <c r="DS71" s="125"/>
      <c r="DT71" s="124" t="e">
        <f>[10]PR!V44</f>
        <v>#REF!</v>
      </c>
      <c r="DU71" s="125"/>
      <c r="DV71" s="125"/>
      <c r="DW71" s="124" t="e">
        <f>[10]PR!V45</f>
        <v>#REF!</v>
      </c>
      <c r="DX71" s="125"/>
      <c r="DY71" s="125"/>
      <c r="DZ71" s="124" t="e">
        <f>[10]PR!V46</f>
        <v>#REF!</v>
      </c>
      <c r="EA71" s="125"/>
      <c r="EB71" s="125"/>
      <c r="EC71" s="124" t="e">
        <f>[10]PR!V47</f>
        <v>#REF!</v>
      </c>
      <c r="ED71" s="125"/>
      <c r="EE71" s="125"/>
      <c r="EF71" s="124" t="e">
        <f>[10]PR!V48</f>
        <v>#REF!</v>
      </c>
      <c r="EG71" s="125"/>
      <c r="EH71" s="125"/>
      <c r="EI71" s="124" t="e">
        <f>[10]PR!V49</f>
        <v>#REF!</v>
      </c>
      <c r="EJ71" s="125"/>
      <c r="EK71" s="125"/>
      <c r="EL71" s="124" t="e">
        <f>[10]PR!V50</f>
        <v>#REF!</v>
      </c>
      <c r="EM71" s="125"/>
      <c r="EN71" s="125"/>
      <c r="EO71" s="124" t="e">
        <f>[10]PR!V51</f>
        <v>#REF!</v>
      </c>
      <c r="EP71" s="125"/>
      <c r="EQ71" s="125"/>
      <c r="ER71" s="124" t="e">
        <f>[10]PR!V52</f>
        <v>#REF!</v>
      </c>
      <c r="ES71" s="125"/>
      <c r="ET71" s="125"/>
      <c r="EU71" s="124" t="e">
        <f>[10]PR!V53</f>
        <v>#REF!</v>
      </c>
      <c r="EV71" s="125"/>
      <c r="EW71" s="125"/>
      <c r="EX71" s="124" t="e">
        <f>[10]PR!V54</f>
        <v>#REF!</v>
      </c>
      <c r="EY71" s="125"/>
      <c r="EZ71" s="125"/>
      <c r="FA71" s="124" t="e">
        <f>[10]PR!V55</f>
        <v>#REF!</v>
      </c>
      <c r="FB71" s="125"/>
      <c r="FC71" s="125"/>
      <c r="FD71" s="124" t="e">
        <f>[10]PR!V56</f>
        <v>#REF!</v>
      </c>
      <c r="FE71" s="125"/>
      <c r="FF71" s="125"/>
      <c r="FG71" s="37"/>
      <c r="FH71" s="36"/>
      <c r="FI71" s="36"/>
      <c r="FJ71" s="36"/>
      <c r="FK71" s="102"/>
      <c r="FL71" s="102"/>
      <c r="FM71" s="102"/>
      <c r="FN71" s="102"/>
      <c r="FO71" s="102"/>
      <c r="FP71" s="102"/>
      <c r="FQ71" s="41"/>
      <c r="FR71" s="41"/>
      <c r="FS71" s="41"/>
      <c r="FT71" s="41"/>
      <c r="FU71" s="41"/>
      <c r="FV71" s="41"/>
      <c r="FW71" s="41"/>
      <c r="FX71" s="41"/>
      <c r="FY71" s="41"/>
      <c r="FZ71" s="124" t="e">
        <f>'[11]32'!V35</f>
        <v>#REF!</v>
      </c>
      <c r="GA71" s="125"/>
      <c r="GB71" s="125"/>
      <c r="GC71" s="124" t="e">
        <f>'[11]32'!V36</f>
        <v>#REF!</v>
      </c>
      <c r="GD71" s="125"/>
      <c r="GE71" s="125"/>
      <c r="GF71" s="124" t="e">
        <f>'[11]32'!V37</f>
        <v>#REF!</v>
      </c>
      <c r="GG71" s="125"/>
      <c r="GH71" s="125"/>
      <c r="GI71" s="124" t="e">
        <f>'[11]32'!V38</f>
        <v>#REF!</v>
      </c>
      <c r="GJ71" s="125"/>
      <c r="GK71" s="125"/>
      <c r="GL71" s="124" t="e">
        <f>'[11]32'!V39</f>
        <v>#REF!</v>
      </c>
      <c r="GM71" s="125"/>
      <c r="GN71" s="125"/>
      <c r="GO71" s="124" t="e">
        <f>'[11]32'!V40</f>
        <v>#REF!</v>
      </c>
      <c r="GP71" s="125"/>
      <c r="GQ71" s="125"/>
      <c r="GR71" s="124" t="e">
        <f>'[11]32'!V41</f>
        <v>#REF!</v>
      </c>
      <c r="GS71" s="125"/>
      <c r="GT71" s="125"/>
      <c r="GU71" s="124" t="e">
        <f>'[11]32'!V42</f>
        <v>#REF!</v>
      </c>
      <c r="GV71" s="125"/>
      <c r="GW71" s="125"/>
      <c r="GX71" s="124" t="e">
        <f>'[11]32'!V43</f>
        <v>#REF!</v>
      </c>
      <c r="GY71" s="125"/>
      <c r="GZ71" s="125"/>
      <c r="HA71" s="124" t="e">
        <f>'[11]32'!V44</f>
        <v>#REF!</v>
      </c>
      <c r="HB71" s="125"/>
      <c r="HC71" s="125"/>
      <c r="HD71" s="124" t="e">
        <f>'[11]32'!V45</f>
        <v>#REF!</v>
      </c>
      <c r="HE71" s="125"/>
      <c r="HF71" s="125"/>
      <c r="HG71" s="124" t="e">
        <f>'[11]32'!V46</f>
        <v>#REF!</v>
      </c>
      <c r="HH71" s="125"/>
      <c r="HI71" s="125"/>
      <c r="HJ71" s="124" t="e">
        <f>'[11]32'!V47</f>
        <v>#REF!</v>
      </c>
      <c r="HK71" s="125"/>
      <c r="HL71" s="125"/>
      <c r="HM71" s="124" t="e">
        <f>'[11]32'!V48</f>
        <v>#REF!</v>
      </c>
      <c r="HN71" s="125"/>
      <c r="HO71" s="125"/>
      <c r="HP71" s="124" t="e">
        <f>'[11]32'!V49</f>
        <v>#REF!</v>
      </c>
      <c r="HQ71" s="125"/>
      <c r="HR71" s="125"/>
      <c r="HS71" s="124" t="e">
        <f>'[11]32'!V50</f>
        <v>#REF!</v>
      </c>
      <c r="HT71" s="125"/>
      <c r="HU71" s="125"/>
      <c r="HV71" s="124" t="e">
        <f>'[11]32'!V51</f>
        <v>#REF!</v>
      </c>
      <c r="HW71" s="125"/>
      <c r="HX71" s="125"/>
      <c r="HY71" s="124" t="e">
        <f>'[11]32'!V52</f>
        <v>#REF!</v>
      </c>
      <c r="HZ71" s="125"/>
      <c r="IA71" s="125"/>
      <c r="IB71" s="124" t="e">
        <f>'[11]32'!V53</f>
        <v>#REF!</v>
      </c>
      <c r="IC71" s="125"/>
      <c r="ID71" s="125"/>
      <c r="IE71" s="124" t="e">
        <f>'[11]32'!V54</f>
        <v>#REF!</v>
      </c>
      <c r="IF71" s="125"/>
      <c r="IG71" s="125"/>
      <c r="IH71" s="124" t="e">
        <f>'[11]32'!V55</f>
        <v>#REF!</v>
      </c>
      <c r="II71" s="125"/>
      <c r="IJ71" s="125"/>
      <c r="IK71" s="124" t="e">
        <f>'[11]32'!V56</f>
        <v>#REF!</v>
      </c>
      <c r="IL71" s="125"/>
      <c r="IM71" s="125"/>
      <c r="IN71" s="42"/>
      <c r="IO71" s="42"/>
      <c r="IP71" s="36"/>
      <c r="IQ71" s="36"/>
      <c r="IR71" s="36"/>
      <c r="IS71" s="36"/>
      <c r="IT71" s="36"/>
      <c r="IU71" s="36"/>
    </row>
    <row r="72" spans="1:255" ht="5.25" customHeight="1">
      <c r="A72" s="36"/>
      <c r="B72" s="120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6"/>
      <c r="CB72" s="36"/>
      <c r="CC72" s="36"/>
      <c r="CD72" s="102"/>
      <c r="CE72" s="102"/>
      <c r="CF72" s="102"/>
      <c r="CG72" s="102"/>
      <c r="CH72" s="102"/>
      <c r="CI72" s="102"/>
      <c r="CJ72" s="102"/>
      <c r="CK72" s="102"/>
      <c r="CL72" s="102"/>
      <c r="CM72" s="102"/>
      <c r="CN72" s="102"/>
      <c r="CO72" s="102"/>
      <c r="CP72" s="102"/>
      <c r="CQ72" s="102"/>
      <c r="CR72" s="102"/>
      <c r="CS72" s="102"/>
      <c r="CT72" s="102"/>
      <c r="CU72" s="102"/>
      <c r="CV72" s="102"/>
      <c r="CW72" s="102"/>
      <c r="CX72" s="102"/>
      <c r="CY72" s="102"/>
      <c r="CZ72" s="102"/>
      <c r="DA72" s="102"/>
      <c r="DB72" s="102"/>
      <c r="DC72" s="102"/>
      <c r="DD72" s="102"/>
      <c r="DE72" s="102"/>
      <c r="DF72" s="102"/>
      <c r="DG72" s="102"/>
      <c r="DH72" s="102"/>
      <c r="DI72" s="102"/>
      <c r="DJ72" s="102"/>
      <c r="DK72" s="102"/>
      <c r="DL72" s="102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/>
      <c r="DY72" s="102"/>
      <c r="DZ72" s="102"/>
      <c r="EA72" s="102"/>
      <c r="EB72" s="102"/>
      <c r="EC72" s="102"/>
      <c r="ED72" s="102"/>
      <c r="EE72" s="102"/>
      <c r="EF72" s="102"/>
      <c r="EG72" s="102"/>
      <c r="EH72" s="102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7"/>
      <c r="FH72" s="36"/>
      <c r="FI72" s="36"/>
      <c r="FJ72" s="36"/>
      <c r="FK72" s="102"/>
      <c r="FL72" s="102"/>
      <c r="FM72" s="102"/>
      <c r="FN72" s="102"/>
      <c r="FO72" s="102"/>
      <c r="FP72" s="102"/>
      <c r="FQ72" s="102"/>
      <c r="FR72" s="102"/>
      <c r="FS72" s="102"/>
      <c r="FT72" s="102"/>
      <c r="FU72" s="102"/>
      <c r="FV72" s="102"/>
      <c r="FW72" s="102"/>
      <c r="FX72" s="102"/>
      <c r="FY72" s="102"/>
      <c r="FZ72" s="102"/>
      <c r="GA72" s="102"/>
      <c r="GB72" s="102"/>
      <c r="GC72" s="102"/>
      <c r="GD72" s="102"/>
      <c r="GE72" s="102"/>
      <c r="GF72" s="102"/>
      <c r="GG72" s="102"/>
      <c r="GH72" s="102"/>
      <c r="GI72" s="102"/>
      <c r="GJ72" s="102"/>
      <c r="GK72" s="102"/>
      <c r="GL72" s="102"/>
      <c r="GM72" s="102"/>
      <c r="GN72" s="102"/>
      <c r="GO72" s="102"/>
      <c r="GP72" s="102"/>
      <c r="GQ72" s="102"/>
      <c r="GR72" s="102"/>
      <c r="GS72" s="102"/>
      <c r="GT72" s="102"/>
      <c r="GU72" s="102"/>
      <c r="GV72" s="102"/>
      <c r="GW72" s="102"/>
      <c r="GX72" s="102"/>
      <c r="GY72" s="102"/>
      <c r="GZ72" s="102"/>
      <c r="HA72" s="102"/>
      <c r="HB72" s="102"/>
      <c r="HC72" s="102"/>
      <c r="HD72" s="102"/>
      <c r="HE72" s="102"/>
      <c r="HF72" s="102"/>
      <c r="HG72" s="102"/>
      <c r="HH72" s="102"/>
      <c r="HI72" s="102"/>
      <c r="HJ72" s="102"/>
      <c r="HK72" s="102"/>
      <c r="HL72" s="102"/>
      <c r="HM72" s="102"/>
      <c r="HN72" s="102"/>
      <c r="HO72" s="102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42"/>
      <c r="IO72" s="42"/>
      <c r="IP72" s="36"/>
      <c r="IQ72" s="36"/>
      <c r="IR72" s="36"/>
      <c r="IS72" s="36"/>
      <c r="IT72" s="36"/>
      <c r="IU72" s="36"/>
    </row>
    <row r="73" spans="1:255" ht="5.25" customHeight="1">
      <c r="A73" s="36"/>
      <c r="B73" s="120"/>
      <c r="C73" s="36"/>
      <c r="D73" s="36"/>
      <c r="E73" s="36"/>
      <c r="F73" s="36"/>
      <c r="G73" s="36"/>
      <c r="H73" s="36"/>
      <c r="I73" s="36"/>
      <c r="J73" s="36"/>
      <c r="K73" s="36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6"/>
      <c r="CK73" s="36"/>
      <c r="CL73" s="36"/>
      <c r="CM73" s="36"/>
      <c r="CN73" s="36"/>
      <c r="CO73" s="36"/>
      <c r="CP73" s="36"/>
      <c r="CQ73" s="36"/>
      <c r="CR73" s="36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6"/>
      <c r="FR73" s="36"/>
      <c r="FS73" s="36"/>
      <c r="FT73" s="36"/>
      <c r="FU73" s="36"/>
      <c r="FV73" s="36"/>
      <c r="FW73" s="36"/>
      <c r="FX73" s="36"/>
      <c r="FY73" s="36"/>
      <c r="FZ73" s="41"/>
      <c r="GA73" s="41"/>
      <c r="GB73" s="41"/>
      <c r="GC73" s="41"/>
      <c r="GD73" s="41"/>
      <c r="GE73" s="41"/>
      <c r="GF73" s="41"/>
      <c r="GG73" s="41"/>
      <c r="GH73" s="41"/>
      <c r="GI73" s="41"/>
      <c r="GJ73" s="41"/>
      <c r="GK73" s="41"/>
      <c r="GL73" s="41"/>
      <c r="GM73" s="41"/>
      <c r="GN73" s="41"/>
      <c r="GO73" s="41"/>
      <c r="GP73" s="41"/>
      <c r="GQ73" s="41"/>
      <c r="GR73" s="41"/>
      <c r="GS73" s="41"/>
      <c r="GT73" s="41"/>
      <c r="GU73" s="41"/>
      <c r="GV73" s="41"/>
      <c r="GW73" s="41"/>
      <c r="GX73" s="41"/>
      <c r="GY73" s="41"/>
      <c r="GZ73" s="41"/>
      <c r="HA73" s="41"/>
      <c r="HB73" s="41"/>
      <c r="HC73" s="41"/>
      <c r="HD73" s="41"/>
      <c r="HE73" s="41"/>
      <c r="HF73" s="41"/>
      <c r="HG73" s="41"/>
      <c r="HH73" s="41"/>
      <c r="HI73" s="41"/>
      <c r="HJ73" s="41"/>
      <c r="HK73" s="41"/>
      <c r="HL73" s="41"/>
      <c r="HM73" s="41"/>
      <c r="HN73" s="41"/>
      <c r="HO73" s="41"/>
      <c r="HP73" s="41"/>
      <c r="HQ73" s="41"/>
      <c r="HR73" s="41"/>
      <c r="HS73" s="41"/>
      <c r="HT73" s="41"/>
      <c r="HU73" s="41"/>
      <c r="HV73" s="41"/>
      <c r="HW73" s="41"/>
      <c r="HX73" s="41"/>
      <c r="HY73" s="41"/>
      <c r="HZ73" s="41"/>
      <c r="IA73" s="41"/>
      <c r="IB73" s="41"/>
      <c r="IC73" s="41"/>
      <c r="ID73" s="41"/>
      <c r="IE73" s="41"/>
      <c r="IF73" s="41"/>
      <c r="IG73" s="41"/>
      <c r="IH73" s="41"/>
      <c r="II73" s="41"/>
      <c r="IJ73" s="41"/>
      <c r="IK73" s="41"/>
      <c r="IL73" s="41"/>
      <c r="IM73" s="41"/>
      <c r="IN73" s="42"/>
      <c r="IO73" s="42"/>
      <c r="IP73" s="36"/>
      <c r="IQ73" s="36"/>
      <c r="IR73" s="36"/>
      <c r="IS73" s="36"/>
      <c r="IT73" s="36"/>
      <c r="IU73" s="36"/>
    </row>
    <row r="74" spans="1:255" ht="5.25" customHeight="1">
      <c r="A74" s="36"/>
      <c r="B74" s="120"/>
      <c r="C74" s="151" t="e">
        <f>IF(OR(COUNTIF([12]PE!P:P,Reglage!A1)&gt;0,COUNTIF([12]PE!Q:Q,Reglage!A1)&gt;0),"Pdts à retirer en "&amp;C83,IF(OR(COUNTIF([12]PE!P:P,Reglage!A2)&gt;0,COUNTIF([12]PE!Q:Q,Reglage!A2)&gt;0),"Pdts à destocker en "&amp;C83,IF(OR(COUNTIF([12]PE!P:P,Reglage!A4)&gt;0,COUNTIF([12]PE!Q:Q,Reglage!A4)&gt;0),"Problème réglage alerte sur feuille reglage",IF(BT74&lt;&gt;"","Rien à signaler","Rien à signaler mais, il reste des allées non contrôlées"))))</f>
        <v>#VALUE!</v>
      </c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42"/>
      <c r="BT74" s="150" t="e">
        <f>IF(COUNT([12]PE!R13:R56)=COUNTIF([12]PE!V13:V56,"x"),"Allée OK","")</f>
        <v>#VALUE!</v>
      </c>
      <c r="BU74" s="125"/>
      <c r="BV74" s="125"/>
      <c r="BW74" s="125"/>
      <c r="BX74" s="125"/>
      <c r="BY74" s="142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151" t="e">
        <f>IF(OR(COUNTIF([13]PW!P:P,Reglage!A1)&gt;0,COUNTIF([13]PW!Q:Q,Reglage!A1)&gt;0),"Pdts à retirer en "&amp;CJ83,IF(OR(COUNTIF([13]PW!P:P,Reglage!A2)&gt;0,COUNTIF([13]PW!Q:Q,Reglage!A2)&gt;0),"Pdts à destocker en "&amp;CJ83,IF(OR(COUNTIF([13]PW!P:P,Reglage!A4)&gt;0,COUNTIF([13]PW!Q:Q,Reglage!A4)&gt;0),"Problème réglage alerte sur feuille reglage",IF(FA74&lt;&gt;"","Rien à signaler","Rien à signaler mais, il reste des allées non contrôlées"))))</f>
        <v>#VALUE!</v>
      </c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42"/>
      <c r="FA74" s="150" t="e">
        <f>IF(COUNT([13]PW!R13:R56)=COUNTIF([13]PW!V13:V56,"x"),"Allée OK","")</f>
        <v>#VALUE!</v>
      </c>
      <c r="FB74" s="125"/>
      <c r="FC74" s="125"/>
      <c r="FD74" s="125"/>
      <c r="FE74" s="125"/>
      <c r="FF74" s="142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151" t="e">
        <f>IF(OR(COUNTIF('[14]33'!P:P,Reglage!A1)&gt;0,COUNTIF('[14]33'!Q:Q,Reglage!A1)&gt;0),"Pdts à retirer en "&amp;FQ83,IF(OR(COUNTIF('[14]33'!P:P,Reglage!A2)&gt;0,COUNTIF('[14]33'!Q:Q,Reglage!A2)&gt;0),"Pdts à destocker en "&amp;FQ83,IF(OR(COUNTIF('[14]33'!P:P,Reglage!A4)&gt;0,COUNTIF('[14]33'!Q:Q,Reglage!A4)&gt;0),"Problème réglage alerte sur feuille reglage",IF(IH74&lt;&gt;"","Rien à signaler","Rien à signaler mais, il reste des allées non contrôlées"))))</f>
        <v>#VALUE!</v>
      </c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42"/>
      <c r="IH74" s="150" t="e">
        <f>IF(COUNT('[14]33'!R13:R56)=COUNTIF('[14]33'!V13:V56,"x"),"Allée OK","")</f>
        <v>#VALUE!</v>
      </c>
      <c r="II74" s="125"/>
      <c r="IJ74" s="125"/>
      <c r="IK74" s="125"/>
      <c r="IL74" s="125"/>
      <c r="IM74" s="142"/>
      <c r="IN74" s="42"/>
      <c r="IO74" s="42"/>
      <c r="IP74" s="36"/>
      <c r="IQ74" s="36"/>
      <c r="IR74" s="36"/>
      <c r="IS74" s="36"/>
      <c r="IT74" s="36"/>
      <c r="IU74" s="36"/>
    </row>
    <row r="75" spans="1:255" ht="5.25" customHeight="1">
      <c r="A75" s="36"/>
      <c r="B75" s="120"/>
      <c r="C75" s="143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44"/>
      <c r="BT75" s="143"/>
      <c r="BU75" s="131"/>
      <c r="BV75" s="131"/>
      <c r="BW75" s="131"/>
      <c r="BX75" s="131"/>
      <c r="BY75" s="144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143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44"/>
      <c r="FA75" s="143"/>
      <c r="FB75" s="131"/>
      <c r="FC75" s="131"/>
      <c r="FD75" s="131"/>
      <c r="FE75" s="131"/>
      <c r="FF75" s="144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143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44"/>
      <c r="IH75" s="143"/>
      <c r="II75" s="131"/>
      <c r="IJ75" s="131"/>
      <c r="IK75" s="131"/>
      <c r="IL75" s="131"/>
      <c r="IM75" s="144"/>
      <c r="IN75" s="42"/>
      <c r="IO75" s="42"/>
      <c r="IP75" s="36"/>
      <c r="IQ75" s="36"/>
      <c r="IR75" s="36"/>
      <c r="IS75" s="36"/>
      <c r="IT75" s="36"/>
      <c r="IU75" s="36"/>
    </row>
    <row r="76" spans="1:255" ht="5.25" customHeight="1">
      <c r="A76" s="36"/>
      <c r="B76" s="120"/>
      <c r="C76" s="143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44"/>
      <c r="BT76" s="143"/>
      <c r="BU76" s="131"/>
      <c r="BV76" s="131"/>
      <c r="BW76" s="131"/>
      <c r="BX76" s="131"/>
      <c r="BY76" s="144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143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44"/>
      <c r="FA76" s="143"/>
      <c r="FB76" s="131"/>
      <c r="FC76" s="131"/>
      <c r="FD76" s="131"/>
      <c r="FE76" s="131"/>
      <c r="FF76" s="144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143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44"/>
      <c r="IH76" s="143"/>
      <c r="II76" s="131"/>
      <c r="IJ76" s="131"/>
      <c r="IK76" s="131"/>
      <c r="IL76" s="131"/>
      <c r="IM76" s="144"/>
      <c r="IN76" s="42"/>
      <c r="IO76" s="42"/>
      <c r="IP76" s="36"/>
      <c r="IQ76" s="36"/>
      <c r="IR76" s="36"/>
      <c r="IS76" s="36"/>
      <c r="IT76" s="36"/>
      <c r="IU76" s="36"/>
    </row>
    <row r="77" spans="1:255" ht="5.25" customHeight="1">
      <c r="A77" s="36"/>
      <c r="B77" s="120"/>
      <c r="C77" s="143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44"/>
      <c r="BT77" s="143"/>
      <c r="BU77" s="131"/>
      <c r="BV77" s="131"/>
      <c r="BW77" s="131"/>
      <c r="BX77" s="131"/>
      <c r="BY77" s="144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143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44"/>
      <c r="FA77" s="143"/>
      <c r="FB77" s="131"/>
      <c r="FC77" s="131"/>
      <c r="FD77" s="131"/>
      <c r="FE77" s="131"/>
      <c r="FF77" s="144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143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44"/>
      <c r="IH77" s="143"/>
      <c r="II77" s="131"/>
      <c r="IJ77" s="131"/>
      <c r="IK77" s="131"/>
      <c r="IL77" s="131"/>
      <c r="IM77" s="144"/>
      <c r="IN77" s="42"/>
      <c r="IO77" s="42"/>
      <c r="IP77" s="36"/>
      <c r="IQ77" s="36"/>
      <c r="IR77" s="36"/>
      <c r="IS77" s="36"/>
      <c r="IT77" s="36"/>
      <c r="IU77" s="36"/>
    </row>
    <row r="78" spans="1:255" ht="5.25" customHeight="1">
      <c r="A78" s="36"/>
      <c r="B78" s="120"/>
      <c r="C78" s="143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44"/>
      <c r="BT78" s="143"/>
      <c r="BU78" s="131"/>
      <c r="BV78" s="131"/>
      <c r="BW78" s="131"/>
      <c r="BX78" s="131"/>
      <c r="BY78" s="144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143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44"/>
      <c r="FA78" s="143"/>
      <c r="FB78" s="131"/>
      <c r="FC78" s="131"/>
      <c r="FD78" s="131"/>
      <c r="FE78" s="131"/>
      <c r="FF78" s="144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143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44"/>
      <c r="IH78" s="143"/>
      <c r="II78" s="131"/>
      <c r="IJ78" s="131"/>
      <c r="IK78" s="131"/>
      <c r="IL78" s="131"/>
      <c r="IM78" s="144"/>
      <c r="IN78" s="42"/>
      <c r="IO78" s="42"/>
      <c r="IP78" s="36"/>
      <c r="IQ78" s="36"/>
      <c r="IR78" s="36"/>
      <c r="IS78" s="36"/>
      <c r="IT78" s="36"/>
      <c r="IU78" s="36"/>
    </row>
    <row r="79" spans="1:255" ht="5.25" customHeight="1">
      <c r="A79" s="36"/>
      <c r="B79" s="120"/>
      <c r="C79" s="143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44"/>
      <c r="BT79" s="143"/>
      <c r="BU79" s="131"/>
      <c r="BV79" s="131"/>
      <c r="BW79" s="131"/>
      <c r="BX79" s="131"/>
      <c r="BY79" s="144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143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44"/>
      <c r="FA79" s="143"/>
      <c r="FB79" s="131"/>
      <c r="FC79" s="131"/>
      <c r="FD79" s="131"/>
      <c r="FE79" s="131"/>
      <c r="FF79" s="144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143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44"/>
      <c r="IH79" s="143"/>
      <c r="II79" s="131"/>
      <c r="IJ79" s="131"/>
      <c r="IK79" s="131"/>
      <c r="IL79" s="131"/>
      <c r="IM79" s="144"/>
      <c r="IN79" s="42"/>
      <c r="IO79" s="42"/>
      <c r="IP79" s="36"/>
      <c r="IQ79" s="36"/>
      <c r="IR79" s="36"/>
      <c r="IS79" s="36"/>
      <c r="IT79" s="36"/>
      <c r="IU79" s="36"/>
    </row>
    <row r="80" spans="1:255" ht="5.25" customHeight="1">
      <c r="A80" s="36"/>
      <c r="B80" s="120"/>
      <c r="C80" s="145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/>
      <c r="BM80" s="127"/>
      <c r="BN80" s="127"/>
      <c r="BO80" s="127"/>
      <c r="BP80" s="127"/>
      <c r="BQ80" s="127"/>
      <c r="BR80" s="127"/>
      <c r="BS80" s="146"/>
      <c r="BT80" s="145"/>
      <c r="BU80" s="127"/>
      <c r="BV80" s="127"/>
      <c r="BW80" s="127"/>
      <c r="BX80" s="127"/>
      <c r="BY80" s="14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145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127"/>
      <c r="EJ80" s="127"/>
      <c r="EK80" s="127"/>
      <c r="EL80" s="127"/>
      <c r="EM80" s="127"/>
      <c r="EN80" s="127"/>
      <c r="EO80" s="127"/>
      <c r="EP80" s="127"/>
      <c r="EQ80" s="127"/>
      <c r="ER80" s="127"/>
      <c r="ES80" s="127"/>
      <c r="ET80" s="127"/>
      <c r="EU80" s="127"/>
      <c r="EV80" s="127"/>
      <c r="EW80" s="127"/>
      <c r="EX80" s="127"/>
      <c r="EY80" s="127"/>
      <c r="EZ80" s="146"/>
      <c r="FA80" s="145"/>
      <c r="FB80" s="127"/>
      <c r="FC80" s="127"/>
      <c r="FD80" s="127"/>
      <c r="FE80" s="127"/>
      <c r="FF80" s="14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145"/>
      <c r="FR80" s="127"/>
      <c r="FS80" s="127"/>
      <c r="FT80" s="127"/>
      <c r="FU80" s="127"/>
      <c r="FV80" s="127"/>
      <c r="FW80" s="127"/>
      <c r="FX80" s="127"/>
      <c r="FY80" s="127"/>
      <c r="FZ80" s="127"/>
      <c r="GA80" s="127"/>
      <c r="GB80" s="127"/>
      <c r="GC80" s="127"/>
      <c r="GD80" s="127"/>
      <c r="GE80" s="127"/>
      <c r="GF80" s="127"/>
      <c r="GG80" s="127"/>
      <c r="GH80" s="127"/>
      <c r="GI80" s="127"/>
      <c r="GJ80" s="127"/>
      <c r="GK80" s="127"/>
      <c r="GL80" s="127"/>
      <c r="GM80" s="127"/>
      <c r="GN80" s="127"/>
      <c r="GO80" s="127"/>
      <c r="GP80" s="127"/>
      <c r="GQ80" s="127"/>
      <c r="GR80" s="127"/>
      <c r="GS80" s="127"/>
      <c r="GT80" s="127"/>
      <c r="GU80" s="127"/>
      <c r="GV80" s="127"/>
      <c r="GW80" s="127"/>
      <c r="GX80" s="127"/>
      <c r="GY80" s="127"/>
      <c r="GZ80" s="127"/>
      <c r="HA80" s="127"/>
      <c r="HB80" s="127"/>
      <c r="HC80" s="127"/>
      <c r="HD80" s="127"/>
      <c r="HE80" s="127"/>
      <c r="HF80" s="127"/>
      <c r="HG80" s="127"/>
      <c r="HH80" s="127"/>
      <c r="HI80" s="127"/>
      <c r="HJ80" s="127"/>
      <c r="HK80" s="127"/>
      <c r="HL80" s="127"/>
      <c r="HM80" s="127"/>
      <c r="HN80" s="127"/>
      <c r="HO80" s="127"/>
      <c r="HP80" s="127"/>
      <c r="HQ80" s="127"/>
      <c r="HR80" s="127"/>
      <c r="HS80" s="127"/>
      <c r="HT80" s="127"/>
      <c r="HU80" s="127"/>
      <c r="HV80" s="127"/>
      <c r="HW80" s="127"/>
      <c r="HX80" s="127"/>
      <c r="HY80" s="127"/>
      <c r="HZ80" s="127"/>
      <c r="IA80" s="127"/>
      <c r="IB80" s="127"/>
      <c r="IC80" s="127"/>
      <c r="ID80" s="127"/>
      <c r="IE80" s="127"/>
      <c r="IF80" s="127"/>
      <c r="IG80" s="146"/>
      <c r="IH80" s="145"/>
      <c r="II80" s="127"/>
      <c r="IJ80" s="127"/>
      <c r="IK80" s="127"/>
      <c r="IL80" s="127"/>
      <c r="IM80" s="146"/>
      <c r="IN80" s="42"/>
      <c r="IO80" s="42"/>
      <c r="IP80" s="36"/>
      <c r="IQ80" s="36"/>
      <c r="IR80" s="36"/>
      <c r="IS80" s="36"/>
      <c r="IT80" s="36"/>
      <c r="IU80" s="36"/>
    </row>
    <row r="81" spans="1:255" ht="5.25" customHeight="1">
      <c r="A81" s="36"/>
      <c r="B81" s="120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42"/>
      <c r="IO81" s="42"/>
      <c r="IP81" s="36"/>
      <c r="IQ81" s="36"/>
      <c r="IR81" s="36"/>
      <c r="IS81" s="36"/>
      <c r="IT81" s="36"/>
      <c r="IU81" s="36"/>
    </row>
    <row r="82" spans="1:255" ht="5.25" customHeight="1">
      <c r="A82" s="36"/>
      <c r="B82" s="120"/>
      <c r="C82" s="36"/>
      <c r="D82" s="36"/>
      <c r="E82" s="36"/>
      <c r="F82" s="36"/>
      <c r="G82" s="36"/>
      <c r="H82" s="36"/>
      <c r="I82" s="36"/>
      <c r="J82" s="36"/>
      <c r="K82" s="36"/>
      <c r="L82" s="126" t="e">
        <f>[12]PE!V13</f>
        <v>#REF!</v>
      </c>
      <c r="M82" s="127"/>
      <c r="N82" s="127"/>
      <c r="O82" s="126" t="e">
        <f>[12]PE!V14</f>
        <v>#REF!</v>
      </c>
      <c r="P82" s="127"/>
      <c r="Q82" s="127"/>
      <c r="R82" s="126" t="e">
        <f>[12]PE!V15</f>
        <v>#REF!</v>
      </c>
      <c r="S82" s="127"/>
      <c r="T82" s="127"/>
      <c r="U82" s="126" t="e">
        <f>[12]PE!V16</f>
        <v>#REF!</v>
      </c>
      <c r="V82" s="127"/>
      <c r="W82" s="127"/>
      <c r="X82" s="126" t="e">
        <f>[12]PE!V17</f>
        <v>#REF!</v>
      </c>
      <c r="Y82" s="127"/>
      <c r="Z82" s="127"/>
      <c r="AA82" s="126" t="e">
        <f>[12]PE!V18</f>
        <v>#REF!</v>
      </c>
      <c r="AB82" s="127"/>
      <c r="AC82" s="127"/>
      <c r="AD82" s="126" t="e">
        <f>[12]PE!V19</f>
        <v>#REF!</v>
      </c>
      <c r="AE82" s="127"/>
      <c r="AF82" s="127"/>
      <c r="AG82" s="126" t="e">
        <f>[12]PE!V20</f>
        <v>#REF!</v>
      </c>
      <c r="AH82" s="127"/>
      <c r="AI82" s="127"/>
      <c r="AJ82" s="126" t="e">
        <f>[12]PE!V21</f>
        <v>#REF!</v>
      </c>
      <c r="AK82" s="127"/>
      <c r="AL82" s="127"/>
      <c r="AM82" s="126" t="e">
        <f>[12]PE!V22</f>
        <v>#REF!</v>
      </c>
      <c r="AN82" s="127"/>
      <c r="AO82" s="127"/>
      <c r="AP82" s="126" t="e">
        <f>[12]PE!V23</f>
        <v>#REF!</v>
      </c>
      <c r="AQ82" s="127"/>
      <c r="AR82" s="127"/>
      <c r="AS82" s="126" t="e">
        <f>[12]PE!V24</f>
        <v>#REF!</v>
      </c>
      <c r="AT82" s="127"/>
      <c r="AU82" s="127"/>
      <c r="AV82" s="126" t="e">
        <f>[12]PE!V25</f>
        <v>#REF!</v>
      </c>
      <c r="AW82" s="127"/>
      <c r="AX82" s="127"/>
      <c r="AY82" s="126" t="e">
        <f>[12]PE!V26</f>
        <v>#REF!</v>
      </c>
      <c r="AZ82" s="127"/>
      <c r="BA82" s="127"/>
      <c r="BB82" s="126" t="e">
        <f>[12]PE!V27</f>
        <v>#REF!</v>
      </c>
      <c r="BC82" s="127"/>
      <c r="BD82" s="127"/>
      <c r="BE82" s="126" t="e">
        <f>[12]PE!V28</f>
        <v>#REF!</v>
      </c>
      <c r="BF82" s="127"/>
      <c r="BG82" s="127"/>
      <c r="BH82" s="126" t="e">
        <f>[12]PE!V29</f>
        <v>#REF!</v>
      </c>
      <c r="BI82" s="127"/>
      <c r="BJ82" s="127"/>
      <c r="BK82" s="126" t="e">
        <f>[12]PE!V30</f>
        <v>#REF!</v>
      </c>
      <c r="BL82" s="127"/>
      <c r="BM82" s="127"/>
      <c r="BN82" s="126" t="e">
        <f>[12]PE!V31</f>
        <v>#REF!</v>
      </c>
      <c r="BO82" s="127"/>
      <c r="BP82" s="127"/>
      <c r="BQ82" s="126" t="e">
        <f>[12]PE!V32</f>
        <v>#REF!</v>
      </c>
      <c r="BR82" s="127"/>
      <c r="BS82" s="127"/>
      <c r="BT82" s="126" t="e">
        <f>[12]PE!V33</f>
        <v>#REF!</v>
      </c>
      <c r="BU82" s="127"/>
      <c r="BV82" s="127"/>
      <c r="BW82" s="126" t="e">
        <f>[12]PE!V34</f>
        <v>#REF!</v>
      </c>
      <c r="BX82" s="127"/>
      <c r="BY82" s="127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126" t="e">
        <f>[13]PW!V13</f>
        <v>#REF!</v>
      </c>
      <c r="CT82" s="127"/>
      <c r="CU82" s="127"/>
      <c r="CV82" s="126" t="e">
        <f>[13]PW!V14</f>
        <v>#REF!</v>
      </c>
      <c r="CW82" s="127"/>
      <c r="CX82" s="127"/>
      <c r="CY82" s="126" t="e">
        <f>[13]PW!V15</f>
        <v>#REF!</v>
      </c>
      <c r="CZ82" s="127"/>
      <c r="DA82" s="127"/>
      <c r="DB82" s="126" t="e">
        <f>[13]PW!V16</f>
        <v>#REF!</v>
      </c>
      <c r="DC82" s="127"/>
      <c r="DD82" s="127"/>
      <c r="DE82" s="126" t="e">
        <f>[13]PW!V17</f>
        <v>#REF!</v>
      </c>
      <c r="DF82" s="127"/>
      <c r="DG82" s="127"/>
      <c r="DH82" s="126" t="e">
        <f>[13]PW!V18</f>
        <v>#REF!</v>
      </c>
      <c r="DI82" s="127"/>
      <c r="DJ82" s="127"/>
      <c r="DK82" s="126" t="e">
        <f>[13]PW!V19</f>
        <v>#REF!</v>
      </c>
      <c r="DL82" s="127"/>
      <c r="DM82" s="127"/>
      <c r="DN82" s="126" t="e">
        <f>[13]PW!V20</f>
        <v>#REF!</v>
      </c>
      <c r="DO82" s="127"/>
      <c r="DP82" s="127"/>
      <c r="DQ82" s="126" t="e">
        <f>[13]PW!V21</f>
        <v>#REF!</v>
      </c>
      <c r="DR82" s="127"/>
      <c r="DS82" s="127"/>
      <c r="DT82" s="126" t="e">
        <f>[13]PW!V22</f>
        <v>#REF!</v>
      </c>
      <c r="DU82" s="127"/>
      <c r="DV82" s="127"/>
      <c r="DW82" s="126" t="e">
        <f>[13]PW!V23</f>
        <v>#REF!</v>
      </c>
      <c r="DX82" s="127"/>
      <c r="DY82" s="127"/>
      <c r="DZ82" s="126" t="e">
        <f>[13]PW!V24</f>
        <v>#REF!</v>
      </c>
      <c r="EA82" s="127"/>
      <c r="EB82" s="127"/>
      <c r="EC82" s="126" t="e">
        <f>[13]PW!V25</f>
        <v>#REF!</v>
      </c>
      <c r="ED82" s="127"/>
      <c r="EE82" s="127"/>
      <c r="EF82" s="126" t="e">
        <f>[13]PW!V26</f>
        <v>#REF!</v>
      </c>
      <c r="EG82" s="127"/>
      <c r="EH82" s="127"/>
      <c r="EI82" s="126" t="e">
        <f>[13]PW!V27</f>
        <v>#REF!</v>
      </c>
      <c r="EJ82" s="127"/>
      <c r="EK82" s="127"/>
      <c r="EL82" s="126" t="e">
        <f>[13]PW!V28</f>
        <v>#REF!</v>
      </c>
      <c r="EM82" s="127"/>
      <c r="EN82" s="127"/>
      <c r="EO82" s="126" t="e">
        <f>[13]PW!V29</f>
        <v>#REF!</v>
      </c>
      <c r="EP82" s="127"/>
      <c r="EQ82" s="127"/>
      <c r="ER82" s="126" t="e">
        <f>[13]PW!V30</f>
        <v>#REF!</v>
      </c>
      <c r="ES82" s="127"/>
      <c r="ET82" s="127"/>
      <c r="EU82" s="126" t="e">
        <f>[13]PW!V31</f>
        <v>#REF!</v>
      </c>
      <c r="EV82" s="127"/>
      <c r="EW82" s="127"/>
      <c r="EX82" s="126" t="e">
        <f>[13]PW!V32</f>
        <v>#REF!</v>
      </c>
      <c r="EY82" s="127"/>
      <c r="EZ82" s="127"/>
      <c r="FA82" s="126" t="e">
        <f>[13]PW!V33</f>
        <v>#REF!</v>
      </c>
      <c r="FB82" s="127"/>
      <c r="FC82" s="127"/>
      <c r="FD82" s="126" t="e">
        <f>[13]PW!V34</f>
        <v>#REF!</v>
      </c>
      <c r="FE82" s="127"/>
      <c r="FF82" s="127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126" t="e">
        <f>'[14]33'!V13</f>
        <v>#REF!</v>
      </c>
      <c r="GA82" s="127"/>
      <c r="GB82" s="127"/>
      <c r="GC82" s="126" t="e">
        <f>'[14]33'!V14</f>
        <v>#REF!</v>
      </c>
      <c r="GD82" s="127"/>
      <c r="GE82" s="127"/>
      <c r="GF82" s="126" t="e">
        <f>'[14]33'!V15</f>
        <v>#REF!</v>
      </c>
      <c r="GG82" s="127"/>
      <c r="GH82" s="127"/>
      <c r="GI82" s="126" t="e">
        <f>'[14]33'!V16</f>
        <v>#REF!</v>
      </c>
      <c r="GJ82" s="127"/>
      <c r="GK82" s="127"/>
      <c r="GL82" s="126" t="e">
        <f>'[14]33'!V17</f>
        <v>#REF!</v>
      </c>
      <c r="GM82" s="127"/>
      <c r="GN82" s="127"/>
      <c r="GO82" s="126" t="e">
        <f>'[14]33'!V18</f>
        <v>#REF!</v>
      </c>
      <c r="GP82" s="127"/>
      <c r="GQ82" s="127"/>
      <c r="GR82" s="126" t="e">
        <f>'[14]33'!V19</f>
        <v>#REF!</v>
      </c>
      <c r="GS82" s="127"/>
      <c r="GT82" s="127"/>
      <c r="GU82" s="126" t="e">
        <f>'[14]33'!V20</f>
        <v>#REF!</v>
      </c>
      <c r="GV82" s="127"/>
      <c r="GW82" s="127"/>
      <c r="GX82" s="126" t="e">
        <f>'[14]33'!V21</f>
        <v>#REF!</v>
      </c>
      <c r="GY82" s="127"/>
      <c r="GZ82" s="127"/>
      <c r="HA82" s="126" t="e">
        <f>'[14]33'!V22</f>
        <v>#REF!</v>
      </c>
      <c r="HB82" s="127"/>
      <c r="HC82" s="127"/>
      <c r="HD82" s="126" t="e">
        <f>'[14]33'!V23</f>
        <v>#REF!</v>
      </c>
      <c r="HE82" s="127"/>
      <c r="HF82" s="127"/>
      <c r="HG82" s="126" t="e">
        <f>'[14]33'!V24</f>
        <v>#REF!</v>
      </c>
      <c r="HH82" s="127"/>
      <c r="HI82" s="127"/>
      <c r="HJ82" s="126" t="e">
        <f>'[14]33'!V25</f>
        <v>#REF!</v>
      </c>
      <c r="HK82" s="127"/>
      <c r="HL82" s="127"/>
      <c r="HM82" s="126" t="e">
        <f>'[14]33'!V26</f>
        <v>#REF!</v>
      </c>
      <c r="HN82" s="127"/>
      <c r="HO82" s="127"/>
      <c r="HP82" s="126" t="e">
        <f>'[14]33'!V27</f>
        <v>#REF!</v>
      </c>
      <c r="HQ82" s="127"/>
      <c r="HR82" s="127"/>
      <c r="HS82" s="126" t="e">
        <f>'[14]33'!V28</f>
        <v>#REF!</v>
      </c>
      <c r="HT82" s="127"/>
      <c r="HU82" s="127"/>
      <c r="HV82" s="126" t="e">
        <f>'[14]33'!V29</f>
        <v>#REF!</v>
      </c>
      <c r="HW82" s="127"/>
      <c r="HX82" s="127"/>
      <c r="HY82" s="126" t="e">
        <f>'[14]33'!V30</f>
        <v>#REF!</v>
      </c>
      <c r="HZ82" s="127"/>
      <c r="IA82" s="127"/>
      <c r="IB82" s="126" t="e">
        <f>'[14]33'!V31</f>
        <v>#REF!</v>
      </c>
      <c r="IC82" s="127"/>
      <c r="ID82" s="127"/>
      <c r="IE82" s="126" t="e">
        <f>'[14]33'!V32</f>
        <v>#REF!</v>
      </c>
      <c r="IF82" s="127"/>
      <c r="IG82" s="127"/>
      <c r="IH82" s="126" t="e">
        <f>'[14]33'!V33</f>
        <v>#REF!</v>
      </c>
      <c r="II82" s="127"/>
      <c r="IJ82" s="127"/>
      <c r="IK82" s="126" t="e">
        <f>'[14]33'!V34</f>
        <v>#REF!</v>
      </c>
      <c r="IL82" s="127"/>
      <c r="IM82" s="127"/>
      <c r="IN82" s="42"/>
      <c r="IO82" s="42"/>
      <c r="IP82" s="36"/>
      <c r="IQ82" s="36"/>
      <c r="IR82" s="36"/>
      <c r="IS82" s="36"/>
      <c r="IT82" s="36"/>
      <c r="IU82" s="36"/>
    </row>
    <row r="83" spans="1:255" ht="5.25" customHeight="1">
      <c r="A83" s="36"/>
      <c r="B83" s="120"/>
      <c r="C83" s="141" t="str">
        <f>Reglage!B21</f>
        <v>PE</v>
      </c>
      <c r="D83" s="125"/>
      <c r="E83" s="125"/>
      <c r="F83" s="125"/>
      <c r="G83" s="125"/>
      <c r="H83" s="125"/>
      <c r="I83" s="125"/>
      <c r="J83" s="125"/>
      <c r="K83" s="142"/>
      <c r="L83" s="148" t="e">
        <f>[12]PE!R13</f>
        <v>#REF!</v>
      </c>
      <c r="M83" s="125"/>
      <c r="N83" s="129"/>
      <c r="O83" s="128" t="e">
        <f>IF([12]PE!R14=0,"",[12]PE!R14)</f>
        <v>#REF!</v>
      </c>
      <c r="P83" s="125"/>
      <c r="Q83" s="129"/>
      <c r="R83" s="128" t="e">
        <f>IF([12]PE!R15=0,"",[12]PE!R15)</f>
        <v>#REF!</v>
      </c>
      <c r="S83" s="125"/>
      <c r="T83" s="129"/>
      <c r="U83" s="128" t="e">
        <f>IF([12]PE!R16=0,"",[12]PE!R16)</f>
        <v>#REF!</v>
      </c>
      <c r="V83" s="125"/>
      <c r="W83" s="129"/>
      <c r="X83" s="128" t="e">
        <f>IF([12]PE!R17=0,"",[12]PE!R17)</f>
        <v>#REF!</v>
      </c>
      <c r="Y83" s="125"/>
      <c r="Z83" s="129"/>
      <c r="AA83" s="128" t="e">
        <f>IF([12]PE!R18=0,"",[12]PE!R18)</f>
        <v>#REF!</v>
      </c>
      <c r="AB83" s="125"/>
      <c r="AC83" s="129"/>
      <c r="AD83" s="128" t="e">
        <f>IF([12]PE!R19=0,"",[12]PE!R19)</f>
        <v>#REF!</v>
      </c>
      <c r="AE83" s="125"/>
      <c r="AF83" s="129"/>
      <c r="AG83" s="128" t="e">
        <f>IF([12]PE!R20=0,"",[12]PE!R20)</f>
        <v>#REF!</v>
      </c>
      <c r="AH83" s="125"/>
      <c r="AI83" s="129"/>
      <c r="AJ83" s="128" t="e">
        <f>IF([12]PE!R21=0,"",[12]PE!R21)</f>
        <v>#REF!</v>
      </c>
      <c r="AK83" s="125"/>
      <c r="AL83" s="129"/>
      <c r="AM83" s="128" t="e">
        <f>IF([12]PE!R22=0,"",[12]PE!R22)</f>
        <v>#REF!</v>
      </c>
      <c r="AN83" s="125"/>
      <c r="AO83" s="129"/>
      <c r="AP83" s="128" t="e">
        <f>IF([12]PE!R23=0,"",[12]PE!R23)</f>
        <v>#REF!</v>
      </c>
      <c r="AQ83" s="125"/>
      <c r="AR83" s="129"/>
      <c r="AS83" s="128" t="e">
        <f>IF([12]PE!R24=0,"",[12]PE!R24)</f>
        <v>#REF!</v>
      </c>
      <c r="AT83" s="125"/>
      <c r="AU83" s="129"/>
      <c r="AV83" s="128" t="e">
        <f>IF([12]PE!R25=0,"",[12]PE!R25)</f>
        <v>#REF!</v>
      </c>
      <c r="AW83" s="125"/>
      <c r="AX83" s="129"/>
      <c r="AY83" s="128" t="e">
        <f>IF([12]PE!R26=0,"",[12]PE!R26)</f>
        <v>#REF!</v>
      </c>
      <c r="AZ83" s="125"/>
      <c r="BA83" s="129"/>
      <c r="BB83" s="128" t="e">
        <f>IF([12]PE!R27=0,"",[12]PE!R27)</f>
        <v>#REF!</v>
      </c>
      <c r="BC83" s="125"/>
      <c r="BD83" s="129"/>
      <c r="BE83" s="128" t="e">
        <f>IF([12]PE!R28=0,"",[12]PE!R28)</f>
        <v>#REF!</v>
      </c>
      <c r="BF83" s="125"/>
      <c r="BG83" s="129"/>
      <c r="BH83" s="128" t="e">
        <f>IF([12]PE!R29=0,"",[12]PE!R29)</f>
        <v>#REF!</v>
      </c>
      <c r="BI83" s="125"/>
      <c r="BJ83" s="129"/>
      <c r="BK83" s="128" t="e">
        <f>IF([12]PE!R30=0,"",[12]PE!R30)</f>
        <v>#REF!</v>
      </c>
      <c r="BL83" s="125"/>
      <c r="BM83" s="129"/>
      <c r="BN83" s="128" t="e">
        <f>IF([12]PE!R31=0,"",[12]PE!R31)</f>
        <v>#REF!</v>
      </c>
      <c r="BO83" s="125"/>
      <c r="BP83" s="129"/>
      <c r="BQ83" s="128" t="e">
        <f>IF([12]PE!R32=0,"",[12]PE!R32)</f>
        <v>#REF!</v>
      </c>
      <c r="BR83" s="125"/>
      <c r="BS83" s="129"/>
      <c r="BT83" s="128" t="e">
        <f>IF([12]PE!R33=0,"",[12]PE!R33)</f>
        <v>#REF!</v>
      </c>
      <c r="BU83" s="125"/>
      <c r="BV83" s="129"/>
      <c r="BW83" s="128" t="e">
        <f>IF([12]PE!R34=0,"",[12]PE!R34)</f>
        <v>#REF!</v>
      </c>
      <c r="BX83" s="125"/>
      <c r="BY83" s="142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141" t="str">
        <f>Reglage!G21</f>
        <v>PW</v>
      </c>
      <c r="CK83" s="125"/>
      <c r="CL83" s="125"/>
      <c r="CM83" s="125"/>
      <c r="CN83" s="125"/>
      <c r="CO83" s="125"/>
      <c r="CP83" s="125"/>
      <c r="CQ83" s="125"/>
      <c r="CR83" s="142"/>
      <c r="CS83" s="148" t="e">
        <f>[13]PW!R13</f>
        <v>#REF!</v>
      </c>
      <c r="CT83" s="125"/>
      <c r="CU83" s="129"/>
      <c r="CV83" s="128" t="e">
        <f>IF([13]PW!R14=0,"",[13]PW!R14)</f>
        <v>#REF!</v>
      </c>
      <c r="CW83" s="125"/>
      <c r="CX83" s="129"/>
      <c r="CY83" s="128" t="e">
        <f>IF([13]PW!R15=0,"",[13]PW!R15)</f>
        <v>#REF!</v>
      </c>
      <c r="CZ83" s="125"/>
      <c r="DA83" s="129"/>
      <c r="DB83" s="128" t="e">
        <f>IF([13]PW!R16=0,"",[13]PW!R16)</f>
        <v>#REF!</v>
      </c>
      <c r="DC83" s="125"/>
      <c r="DD83" s="129"/>
      <c r="DE83" s="128" t="e">
        <f>IF([13]PW!R17=0,"",[13]PW!R17)</f>
        <v>#REF!</v>
      </c>
      <c r="DF83" s="125"/>
      <c r="DG83" s="129"/>
      <c r="DH83" s="128" t="e">
        <f>IF([13]PW!R18=0,"",[13]PW!R18)</f>
        <v>#REF!</v>
      </c>
      <c r="DI83" s="125"/>
      <c r="DJ83" s="129"/>
      <c r="DK83" s="128" t="e">
        <f>IF([13]PW!R19=0,"",[13]PW!R19)</f>
        <v>#REF!</v>
      </c>
      <c r="DL83" s="125"/>
      <c r="DM83" s="129"/>
      <c r="DN83" s="128" t="e">
        <f>IF([13]PW!R20=0,"",[13]PW!R20)</f>
        <v>#REF!</v>
      </c>
      <c r="DO83" s="125"/>
      <c r="DP83" s="129"/>
      <c r="DQ83" s="128" t="e">
        <f>IF([13]PW!R21=0,"",[13]PW!R21)</f>
        <v>#REF!</v>
      </c>
      <c r="DR83" s="125"/>
      <c r="DS83" s="129"/>
      <c r="DT83" s="128" t="e">
        <f>IF([13]PW!R22=0,"",[13]PW!R22)</f>
        <v>#REF!</v>
      </c>
      <c r="DU83" s="125"/>
      <c r="DV83" s="129"/>
      <c r="DW83" s="128" t="e">
        <f>IF([13]PW!R23=0,"",[13]PW!R23)</f>
        <v>#REF!</v>
      </c>
      <c r="DX83" s="125"/>
      <c r="DY83" s="129"/>
      <c r="DZ83" s="128" t="e">
        <f>IF([13]PW!R24=0,"",[13]PW!R24)</f>
        <v>#REF!</v>
      </c>
      <c r="EA83" s="125"/>
      <c r="EB83" s="129"/>
      <c r="EC83" s="128" t="e">
        <f>IF([13]PW!R25=0,"",[13]PW!R25)</f>
        <v>#REF!</v>
      </c>
      <c r="ED83" s="125"/>
      <c r="EE83" s="129"/>
      <c r="EF83" s="128" t="e">
        <f>IF([13]PW!R26=0,"",[13]PW!R26)</f>
        <v>#REF!</v>
      </c>
      <c r="EG83" s="125"/>
      <c r="EH83" s="129"/>
      <c r="EI83" s="128" t="e">
        <f>IF([13]PW!R27=0,"",[13]PW!R27)</f>
        <v>#REF!</v>
      </c>
      <c r="EJ83" s="125"/>
      <c r="EK83" s="129"/>
      <c r="EL83" s="128" t="e">
        <f>IF([13]PW!R28=0,"",[13]PW!R28)</f>
        <v>#REF!</v>
      </c>
      <c r="EM83" s="125"/>
      <c r="EN83" s="129"/>
      <c r="EO83" s="128" t="e">
        <f>IF([13]PW!R29=0,"",[13]PW!R29)</f>
        <v>#REF!</v>
      </c>
      <c r="EP83" s="125"/>
      <c r="EQ83" s="129"/>
      <c r="ER83" s="128" t="e">
        <f>IF([13]PW!R30=0,"",[13]PW!R30)</f>
        <v>#REF!</v>
      </c>
      <c r="ES83" s="125"/>
      <c r="ET83" s="129"/>
      <c r="EU83" s="128" t="e">
        <f>IF([13]PW!R31=0,"",[13]PW!R31)</f>
        <v>#REF!</v>
      </c>
      <c r="EV83" s="125"/>
      <c r="EW83" s="129"/>
      <c r="EX83" s="128" t="e">
        <f>IF([13]PW!R32=0,"",[13]PW!R32)</f>
        <v>#REF!</v>
      </c>
      <c r="EY83" s="125"/>
      <c r="EZ83" s="129"/>
      <c r="FA83" s="128" t="e">
        <f>IF([13]PW!R33=0,"",[13]PW!R33)</f>
        <v>#REF!</v>
      </c>
      <c r="FB83" s="125"/>
      <c r="FC83" s="129"/>
      <c r="FD83" s="128" t="e">
        <f>IF([13]PW!R34=0,"",[13]PW!R34)</f>
        <v>#REF!</v>
      </c>
      <c r="FE83" s="125"/>
      <c r="FF83" s="142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141">
        <f>Reglage!L21</f>
        <v>33</v>
      </c>
      <c r="FR83" s="125"/>
      <c r="FS83" s="125"/>
      <c r="FT83" s="125"/>
      <c r="FU83" s="125"/>
      <c r="FV83" s="125"/>
      <c r="FW83" s="125"/>
      <c r="FX83" s="125"/>
      <c r="FY83" s="142"/>
      <c r="FZ83" s="148" t="e">
        <f>'[14]33'!R13</f>
        <v>#REF!</v>
      </c>
      <c r="GA83" s="125"/>
      <c r="GB83" s="129"/>
      <c r="GC83" s="128" t="e">
        <f>IF('[14]33'!R14=0,"",'[14]33'!R14)</f>
        <v>#REF!</v>
      </c>
      <c r="GD83" s="125"/>
      <c r="GE83" s="129"/>
      <c r="GF83" s="128" t="e">
        <f>IF('[14]33'!R15=0,"",'[14]33'!R15)</f>
        <v>#REF!</v>
      </c>
      <c r="GG83" s="125"/>
      <c r="GH83" s="129"/>
      <c r="GI83" s="128" t="e">
        <f>IF('[14]33'!R16=0,"",'[14]33'!R16)</f>
        <v>#REF!</v>
      </c>
      <c r="GJ83" s="125"/>
      <c r="GK83" s="129"/>
      <c r="GL83" s="128" t="e">
        <f>IF('[14]33'!R17=0,"",'[14]33'!R17)</f>
        <v>#REF!</v>
      </c>
      <c r="GM83" s="125"/>
      <c r="GN83" s="129"/>
      <c r="GO83" s="128" t="e">
        <f>IF('[14]33'!R18=0,"",'[14]33'!R18)</f>
        <v>#REF!</v>
      </c>
      <c r="GP83" s="125"/>
      <c r="GQ83" s="129"/>
      <c r="GR83" s="128" t="e">
        <f>IF('[14]33'!R19=0,"",'[14]33'!R19)</f>
        <v>#REF!</v>
      </c>
      <c r="GS83" s="125"/>
      <c r="GT83" s="129"/>
      <c r="GU83" s="128" t="e">
        <f>IF('[14]33'!R20=0,"",'[14]33'!R20)</f>
        <v>#REF!</v>
      </c>
      <c r="GV83" s="125"/>
      <c r="GW83" s="129"/>
      <c r="GX83" s="128" t="e">
        <f>IF('[14]33'!R21=0,"",'[14]33'!R21)</f>
        <v>#REF!</v>
      </c>
      <c r="GY83" s="125"/>
      <c r="GZ83" s="129"/>
      <c r="HA83" s="128" t="e">
        <f>IF('[14]33'!R22=0,"",'[14]33'!R22)</f>
        <v>#REF!</v>
      </c>
      <c r="HB83" s="125"/>
      <c r="HC83" s="129"/>
      <c r="HD83" s="128" t="e">
        <f>IF('[14]33'!R23=0,"",'[14]33'!R23)</f>
        <v>#REF!</v>
      </c>
      <c r="HE83" s="125"/>
      <c r="HF83" s="129"/>
      <c r="HG83" s="128" t="e">
        <f>IF('[14]33'!R24=0,"",'[14]33'!R24)</f>
        <v>#REF!</v>
      </c>
      <c r="HH83" s="125"/>
      <c r="HI83" s="129"/>
      <c r="HJ83" s="128" t="e">
        <f>IF('[14]33'!R25=0,"",'[14]33'!R25)</f>
        <v>#REF!</v>
      </c>
      <c r="HK83" s="125"/>
      <c r="HL83" s="129"/>
      <c r="HM83" s="128" t="e">
        <f>IF('[14]33'!R26=0,"",'[14]33'!R26)</f>
        <v>#REF!</v>
      </c>
      <c r="HN83" s="125"/>
      <c r="HO83" s="129"/>
      <c r="HP83" s="128" t="e">
        <f>IF('[14]33'!R27=0,"",'[14]33'!R27)</f>
        <v>#REF!</v>
      </c>
      <c r="HQ83" s="125"/>
      <c r="HR83" s="129"/>
      <c r="HS83" s="128" t="e">
        <f>IF('[14]33'!R28=0,"",'[14]33'!R28)</f>
        <v>#REF!</v>
      </c>
      <c r="HT83" s="125"/>
      <c r="HU83" s="129"/>
      <c r="HV83" s="128" t="e">
        <f>IF('[14]33'!R29=0,"",'[14]33'!R29)</f>
        <v>#REF!</v>
      </c>
      <c r="HW83" s="125"/>
      <c r="HX83" s="129"/>
      <c r="HY83" s="128" t="e">
        <f>IF('[14]33'!R30=0,"",'[14]33'!R30)</f>
        <v>#REF!</v>
      </c>
      <c r="HZ83" s="125"/>
      <c r="IA83" s="129"/>
      <c r="IB83" s="128" t="e">
        <f>IF('[14]33'!R31=0,"",'[14]33'!R31)</f>
        <v>#REF!</v>
      </c>
      <c r="IC83" s="125"/>
      <c r="ID83" s="129"/>
      <c r="IE83" s="128" t="e">
        <f>IF('[14]33'!R32=0,"",'[14]33'!R32)</f>
        <v>#REF!</v>
      </c>
      <c r="IF83" s="125"/>
      <c r="IG83" s="129"/>
      <c r="IH83" s="128" t="e">
        <f>IF('[14]33'!R33=0,"",'[14]33'!R33)</f>
        <v>#REF!</v>
      </c>
      <c r="II83" s="125"/>
      <c r="IJ83" s="129"/>
      <c r="IK83" s="128" t="e">
        <f>IF('[14]33'!R34=0,"",'[14]33'!R34)</f>
        <v>#REF!</v>
      </c>
      <c r="IL83" s="125"/>
      <c r="IM83" s="142"/>
      <c r="IN83" s="42"/>
      <c r="IO83" s="42"/>
      <c r="IP83" s="36"/>
      <c r="IQ83" s="36"/>
      <c r="IR83" s="36"/>
      <c r="IS83" s="36"/>
      <c r="IT83" s="36"/>
      <c r="IU83" s="36"/>
    </row>
    <row r="84" spans="1:255" ht="5.25" customHeight="1">
      <c r="A84" s="36"/>
      <c r="B84" s="120"/>
      <c r="C84" s="143"/>
      <c r="D84" s="131"/>
      <c r="E84" s="131"/>
      <c r="F84" s="131"/>
      <c r="G84" s="131"/>
      <c r="H84" s="131"/>
      <c r="I84" s="131"/>
      <c r="J84" s="131"/>
      <c r="K84" s="144"/>
      <c r="L84" s="131"/>
      <c r="M84" s="131"/>
      <c r="N84" s="132"/>
      <c r="O84" s="130"/>
      <c r="P84" s="131"/>
      <c r="Q84" s="132"/>
      <c r="R84" s="130"/>
      <c r="S84" s="131"/>
      <c r="T84" s="132"/>
      <c r="U84" s="130"/>
      <c r="V84" s="131"/>
      <c r="W84" s="132"/>
      <c r="X84" s="130"/>
      <c r="Y84" s="131"/>
      <c r="Z84" s="132"/>
      <c r="AA84" s="130"/>
      <c r="AB84" s="131"/>
      <c r="AC84" s="132"/>
      <c r="AD84" s="130"/>
      <c r="AE84" s="131"/>
      <c r="AF84" s="132"/>
      <c r="AG84" s="130"/>
      <c r="AH84" s="131"/>
      <c r="AI84" s="132"/>
      <c r="AJ84" s="130"/>
      <c r="AK84" s="131"/>
      <c r="AL84" s="132"/>
      <c r="AM84" s="130"/>
      <c r="AN84" s="131"/>
      <c r="AO84" s="132"/>
      <c r="AP84" s="130"/>
      <c r="AQ84" s="131"/>
      <c r="AR84" s="132"/>
      <c r="AS84" s="130"/>
      <c r="AT84" s="131"/>
      <c r="AU84" s="132"/>
      <c r="AV84" s="130"/>
      <c r="AW84" s="131"/>
      <c r="AX84" s="132"/>
      <c r="AY84" s="130"/>
      <c r="AZ84" s="131"/>
      <c r="BA84" s="132"/>
      <c r="BB84" s="130"/>
      <c r="BC84" s="131"/>
      <c r="BD84" s="132"/>
      <c r="BE84" s="130"/>
      <c r="BF84" s="131"/>
      <c r="BG84" s="132"/>
      <c r="BH84" s="130"/>
      <c r="BI84" s="131"/>
      <c r="BJ84" s="132"/>
      <c r="BK84" s="130"/>
      <c r="BL84" s="131"/>
      <c r="BM84" s="132"/>
      <c r="BN84" s="130"/>
      <c r="BO84" s="131"/>
      <c r="BP84" s="132"/>
      <c r="BQ84" s="130"/>
      <c r="BR84" s="131"/>
      <c r="BS84" s="132"/>
      <c r="BT84" s="130"/>
      <c r="BU84" s="131"/>
      <c r="BV84" s="132"/>
      <c r="BW84" s="130"/>
      <c r="BX84" s="131"/>
      <c r="BY84" s="144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143"/>
      <c r="CK84" s="131"/>
      <c r="CL84" s="131"/>
      <c r="CM84" s="131"/>
      <c r="CN84" s="131"/>
      <c r="CO84" s="131"/>
      <c r="CP84" s="131"/>
      <c r="CQ84" s="131"/>
      <c r="CR84" s="144"/>
      <c r="CS84" s="131"/>
      <c r="CT84" s="131"/>
      <c r="CU84" s="132"/>
      <c r="CV84" s="130"/>
      <c r="CW84" s="131"/>
      <c r="CX84" s="132"/>
      <c r="CY84" s="130"/>
      <c r="CZ84" s="131"/>
      <c r="DA84" s="132"/>
      <c r="DB84" s="130"/>
      <c r="DC84" s="131"/>
      <c r="DD84" s="132"/>
      <c r="DE84" s="130"/>
      <c r="DF84" s="131"/>
      <c r="DG84" s="132"/>
      <c r="DH84" s="130"/>
      <c r="DI84" s="131"/>
      <c r="DJ84" s="132"/>
      <c r="DK84" s="130"/>
      <c r="DL84" s="131"/>
      <c r="DM84" s="132"/>
      <c r="DN84" s="130"/>
      <c r="DO84" s="131"/>
      <c r="DP84" s="132"/>
      <c r="DQ84" s="130"/>
      <c r="DR84" s="131"/>
      <c r="DS84" s="132"/>
      <c r="DT84" s="130"/>
      <c r="DU84" s="131"/>
      <c r="DV84" s="132"/>
      <c r="DW84" s="130"/>
      <c r="DX84" s="131"/>
      <c r="DY84" s="132"/>
      <c r="DZ84" s="130"/>
      <c r="EA84" s="131"/>
      <c r="EB84" s="132"/>
      <c r="EC84" s="130"/>
      <c r="ED84" s="131"/>
      <c r="EE84" s="132"/>
      <c r="EF84" s="130"/>
      <c r="EG84" s="131"/>
      <c r="EH84" s="132"/>
      <c r="EI84" s="130"/>
      <c r="EJ84" s="131"/>
      <c r="EK84" s="132"/>
      <c r="EL84" s="130"/>
      <c r="EM84" s="131"/>
      <c r="EN84" s="132"/>
      <c r="EO84" s="130"/>
      <c r="EP84" s="131"/>
      <c r="EQ84" s="132"/>
      <c r="ER84" s="130"/>
      <c r="ES84" s="131"/>
      <c r="ET84" s="132"/>
      <c r="EU84" s="130"/>
      <c r="EV84" s="131"/>
      <c r="EW84" s="132"/>
      <c r="EX84" s="130"/>
      <c r="EY84" s="131"/>
      <c r="EZ84" s="132"/>
      <c r="FA84" s="130"/>
      <c r="FB84" s="131"/>
      <c r="FC84" s="132"/>
      <c r="FD84" s="130"/>
      <c r="FE84" s="131"/>
      <c r="FF84" s="144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143"/>
      <c r="FR84" s="131"/>
      <c r="FS84" s="131"/>
      <c r="FT84" s="131"/>
      <c r="FU84" s="131"/>
      <c r="FV84" s="131"/>
      <c r="FW84" s="131"/>
      <c r="FX84" s="131"/>
      <c r="FY84" s="144"/>
      <c r="FZ84" s="131"/>
      <c r="GA84" s="131"/>
      <c r="GB84" s="132"/>
      <c r="GC84" s="130"/>
      <c r="GD84" s="131"/>
      <c r="GE84" s="132"/>
      <c r="GF84" s="130"/>
      <c r="GG84" s="131"/>
      <c r="GH84" s="132"/>
      <c r="GI84" s="130"/>
      <c r="GJ84" s="131"/>
      <c r="GK84" s="132"/>
      <c r="GL84" s="130"/>
      <c r="GM84" s="131"/>
      <c r="GN84" s="132"/>
      <c r="GO84" s="130"/>
      <c r="GP84" s="131"/>
      <c r="GQ84" s="132"/>
      <c r="GR84" s="130"/>
      <c r="GS84" s="131"/>
      <c r="GT84" s="132"/>
      <c r="GU84" s="130"/>
      <c r="GV84" s="131"/>
      <c r="GW84" s="132"/>
      <c r="GX84" s="130"/>
      <c r="GY84" s="131"/>
      <c r="GZ84" s="132"/>
      <c r="HA84" s="130"/>
      <c r="HB84" s="131"/>
      <c r="HC84" s="132"/>
      <c r="HD84" s="130"/>
      <c r="HE84" s="131"/>
      <c r="HF84" s="132"/>
      <c r="HG84" s="130"/>
      <c r="HH84" s="131"/>
      <c r="HI84" s="132"/>
      <c r="HJ84" s="130"/>
      <c r="HK84" s="131"/>
      <c r="HL84" s="132"/>
      <c r="HM84" s="130"/>
      <c r="HN84" s="131"/>
      <c r="HO84" s="132"/>
      <c r="HP84" s="130"/>
      <c r="HQ84" s="131"/>
      <c r="HR84" s="132"/>
      <c r="HS84" s="130"/>
      <c r="HT84" s="131"/>
      <c r="HU84" s="132"/>
      <c r="HV84" s="130"/>
      <c r="HW84" s="131"/>
      <c r="HX84" s="132"/>
      <c r="HY84" s="130"/>
      <c r="HZ84" s="131"/>
      <c r="IA84" s="132"/>
      <c r="IB84" s="130"/>
      <c r="IC84" s="131"/>
      <c r="ID84" s="132"/>
      <c r="IE84" s="130"/>
      <c r="IF84" s="131"/>
      <c r="IG84" s="132"/>
      <c r="IH84" s="130"/>
      <c r="II84" s="131"/>
      <c r="IJ84" s="132"/>
      <c r="IK84" s="130"/>
      <c r="IL84" s="131"/>
      <c r="IM84" s="144"/>
      <c r="IN84" s="42"/>
      <c r="IO84" s="42"/>
      <c r="IP84" s="36"/>
      <c r="IQ84" s="36"/>
      <c r="IR84" s="36"/>
      <c r="IS84" s="36"/>
      <c r="IT84" s="36"/>
      <c r="IU84" s="36"/>
    </row>
    <row r="85" spans="1:255" ht="5.25" customHeight="1">
      <c r="A85" s="36"/>
      <c r="B85" s="120"/>
      <c r="C85" s="143"/>
      <c r="D85" s="131"/>
      <c r="E85" s="131"/>
      <c r="F85" s="131"/>
      <c r="G85" s="131"/>
      <c r="H85" s="131"/>
      <c r="I85" s="131"/>
      <c r="J85" s="131"/>
      <c r="K85" s="144"/>
      <c r="L85" s="134"/>
      <c r="M85" s="134"/>
      <c r="N85" s="135"/>
      <c r="O85" s="133"/>
      <c r="P85" s="134"/>
      <c r="Q85" s="135"/>
      <c r="R85" s="133"/>
      <c r="S85" s="134"/>
      <c r="T85" s="135"/>
      <c r="U85" s="133"/>
      <c r="V85" s="134"/>
      <c r="W85" s="135"/>
      <c r="X85" s="133"/>
      <c r="Y85" s="134"/>
      <c r="Z85" s="135"/>
      <c r="AA85" s="133"/>
      <c r="AB85" s="134"/>
      <c r="AC85" s="135"/>
      <c r="AD85" s="133"/>
      <c r="AE85" s="134"/>
      <c r="AF85" s="135"/>
      <c r="AG85" s="133"/>
      <c r="AH85" s="134"/>
      <c r="AI85" s="135"/>
      <c r="AJ85" s="133"/>
      <c r="AK85" s="134"/>
      <c r="AL85" s="135"/>
      <c r="AM85" s="133"/>
      <c r="AN85" s="134"/>
      <c r="AO85" s="135"/>
      <c r="AP85" s="133"/>
      <c r="AQ85" s="134"/>
      <c r="AR85" s="135"/>
      <c r="AS85" s="133"/>
      <c r="AT85" s="134"/>
      <c r="AU85" s="135"/>
      <c r="AV85" s="133"/>
      <c r="AW85" s="134"/>
      <c r="AX85" s="135"/>
      <c r="AY85" s="133"/>
      <c r="AZ85" s="134"/>
      <c r="BA85" s="135"/>
      <c r="BB85" s="133"/>
      <c r="BC85" s="134"/>
      <c r="BD85" s="135"/>
      <c r="BE85" s="133"/>
      <c r="BF85" s="134"/>
      <c r="BG85" s="135"/>
      <c r="BH85" s="133"/>
      <c r="BI85" s="134"/>
      <c r="BJ85" s="135"/>
      <c r="BK85" s="133"/>
      <c r="BL85" s="134"/>
      <c r="BM85" s="135"/>
      <c r="BN85" s="133"/>
      <c r="BO85" s="134"/>
      <c r="BP85" s="135"/>
      <c r="BQ85" s="133"/>
      <c r="BR85" s="134"/>
      <c r="BS85" s="135"/>
      <c r="BT85" s="133"/>
      <c r="BU85" s="134"/>
      <c r="BV85" s="135"/>
      <c r="BW85" s="133"/>
      <c r="BX85" s="134"/>
      <c r="BY85" s="152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143"/>
      <c r="CK85" s="131"/>
      <c r="CL85" s="131"/>
      <c r="CM85" s="131"/>
      <c r="CN85" s="131"/>
      <c r="CO85" s="131"/>
      <c r="CP85" s="131"/>
      <c r="CQ85" s="131"/>
      <c r="CR85" s="144"/>
      <c r="CS85" s="134"/>
      <c r="CT85" s="134"/>
      <c r="CU85" s="135"/>
      <c r="CV85" s="133"/>
      <c r="CW85" s="134"/>
      <c r="CX85" s="135"/>
      <c r="CY85" s="133"/>
      <c r="CZ85" s="134"/>
      <c r="DA85" s="135"/>
      <c r="DB85" s="133"/>
      <c r="DC85" s="134"/>
      <c r="DD85" s="135"/>
      <c r="DE85" s="133"/>
      <c r="DF85" s="134"/>
      <c r="DG85" s="135"/>
      <c r="DH85" s="133"/>
      <c r="DI85" s="134"/>
      <c r="DJ85" s="135"/>
      <c r="DK85" s="133"/>
      <c r="DL85" s="134"/>
      <c r="DM85" s="135"/>
      <c r="DN85" s="133"/>
      <c r="DO85" s="134"/>
      <c r="DP85" s="135"/>
      <c r="DQ85" s="133"/>
      <c r="DR85" s="134"/>
      <c r="DS85" s="135"/>
      <c r="DT85" s="133"/>
      <c r="DU85" s="134"/>
      <c r="DV85" s="135"/>
      <c r="DW85" s="133"/>
      <c r="DX85" s="134"/>
      <c r="DY85" s="135"/>
      <c r="DZ85" s="133"/>
      <c r="EA85" s="134"/>
      <c r="EB85" s="135"/>
      <c r="EC85" s="133"/>
      <c r="ED85" s="134"/>
      <c r="EE85" s="135"/>
      <c r="EF85" s="133"/>
      <c r="EG85" s="134"/>
      <c r="EH85" s="135"/>
      <c r="EI85" s="133"/>
      <c r="EJ85" s="134"/>
      <c r="EK85" s="135"/>
      <c r="EL85" s="133"/>
      <c r="EM85" s="134"/>
      <c r="EN85" s="135"/>
      <c r="EO85" s="133"/>
      <c r="EP85" s="134"/>
      <c r="EQ85" s="135"/>
      <c r="ER85" s="133"/>
      <c r="ES85" s="134"/>
      <c r="ET85" s="135"/>
      <c r="EU85" s="133"/>
      <c r="EV85" s="134"/>
      <c r="EW85" s="135"/>
      <c r="EX85" s="133"/>
      <c r="EY85" s="134"/>
      <c r="EZ85" s="135"/>
      <c r="FA85" s="133"/>
      <c r="FB85" s="134"/>
      <c r="FC85" s="135"/>
      <c r="FD85" s="133"/>
      <c r="FE85" s="134"/>
      <c r="FF85" s="152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143"/>
      <c r="FR85" s="131"/>
      <c r="FS85" s="131"/>
      <c r="FT85" s="131"/>
      <c r="FU85" s="131"/>
      <c r="FV85" s="131"/>
      <c r="FW85" s="131"/>
      <c r="FX85" s="131"/>
      <c r="FY85" s="144"/>
      <c r="FZ85" s="134"/>
      <c r="GA85" s="134"/>
      <c r="GB85" s="135"/>
      <c r="GC85" s="133"/>
      <c r="GD85" s="134"/>
      <c r="GE85" s="135"/>
      <c r="GF85" s="133"/>
      <c r="GG85" s="134"/>
      <c r="GH85" s="135"/>
      <c r="GI85" s="133"/>
      <c r="GJ85" s="134"/>
      <c r="GK85" s="135"/>
      <c r="GL85" s="133"/>
      <c r="GM85" s="134"/>
      <c r="GN85" s="135"/>
      <c r="GO85" s="133"/>
      <c r="GP85" s="134"/>
      <c r="GQ85" s="135"/>
      <c r="GR85" s="133"/>
      <c r="GS85" s="134"/>
      <c r="GT85" s="135"/>
      <c r="GU85" s="133"/>
      <c r="GV85" s="134"/>
      <c r="GW85" s="135"/>
      <c r="GX85" s="133"/>
      <c r="GY85" s="134"/>
      <c r="GZ85" s="135"/>
      <c r="HA85" s="133"/>
      <c r="HB85" s="134"/>
      <c r="HC85" s="135"/>
      <c r="HD85" s="133"/>
      <c r="HE85" s="134"/>
      <c r="HF85" s="135"/>
      <c r="HG85" s="133"/>
      <c r="HH85" s="134"/>
      <c r="HI85" s="135"/>
      <c r="HJ85" s="133"/>
      <c r="HK85" s="134"/>
      <c r="HL85" s="135"/>
      <c r="HM85" s="133"/>
      <c r="HN85" s="134"/>
      <c r="HO85" s="135"/>
      <c r="HP85" s="133"/>
      <c r="HQ85" s="134"/>
      <c r="HR85" s="135"/>
      <c r="HS85" s="133"/>
      <c r="HT85" s="134"/>
      <c r="HU85" s="135"/>
      <c r="HV85" s="133"/>
      <c r="HW85" s="134"/>
      <c r="HX85" s="135"/>
      <c r="HY85" s="133"/>
      <c r="HZ85" s="134"/>
      <c r="IA85" s="135"/>
      <c r="IB85" s="133"/>
      <c r="IC85" s="134"/>
      <c r="ID85" s="135"/>
      <c r="IE85" s="133"/>
      <c r="IF85" s="134"/>
      <c r="IG85" s="135"/>
      <c r="IH85" s="133"/>
      <c r="II85" s="134"/>
      <c r="IJ85" s="135"/>
      <c r="IK85" s="133"/>
      <c r="IL85" s="134"/>
      <c r="IM85" s="152"/>
      <c r="IN85" s="42"/>
      <c r="IO85" s="42"/>
      <c r="IP85" s="36"/>
      <c r="IQ85" s="36"/>
      <c r="IR85" s="36"/>
      <c r="IS85" s="36"/>
      <c r="IT85" s="36"/>
      <c r="IU85" s="36"/>
    </row>
    <row r="86" spans="1:255" ht="5.25" customHeight="1">
      <c r="A86" s="36"/>
      <c r="B86" s="120"/>
      <c r="C86" s="143"/>
      <c r="D86" s="131"/>
      <c r="E86" s="131"/>
      <c r="F86" s="131"/>
      <c r="G86" s="131"/>
      <c r="H86" s="131"/>
      <c r="I86" s="131"/>
      <c r="J86" s="131"/>
      <c r="K86" s="144"/>
      <c r="L86" s="147" t="e">
        <f>IF([12]PE!R35=0,"",[12]PE!R35)</f>
        <v>#REF!</v>
      </c>
      <c r="M86" s="137"/>
      <c r="N86" s="138"/>
      <c r="O86" s="136" t="e">
        <f>IF([12]PE!R36=0,"",[12]PE!R36)</f>
        <v>#REF!</v>
      </c>
      <c r="P86" s="137"/>
      <c r="Q86" s="138"/>
      <c r="R86" s="136" t="e">
        <f>IF([12]PE!R37=0,"",[12]PE!R37)</f>
        <v>#REF!</v>
      </c>
      <c r="S86" s="137"/>
      <c r="T86" s="138"/>
      <c r="U86" s="136" t="e">
        <f>IF([12]PE!R38=0,"",[12]PE!R38)</f>
        <v>#REF!</v>
      </c>
      <c r="V86" s="137"/>
      <c r="W86" s="138"/>
      <c r="X86" s="136" t="e">
        <f>IF([12]PE!R39=0,"",[12]PE!R39)</f>
        <v>#REF!</v>
      </c>
      <c r="Y86" s="137"/>
      <c r="Z86" s="138"/>
      <c r="AA86" s="136" t="e">
        <f>IF([12]PE!R40=0,"",[12]PE!R40)</f>
        <v>#REF!</v>
      </c>
      <c r="AB86" s="137"/>
      <c r="AC86" s="138"/>
      <c r="AD86" s="136" t="e">
        <f>IF([12]PE!R41=0,"",[12]PE!R41)</f>
        <v>#REF!</v>
      </c>
      <c r="AE86" s="137"/>
      <c r="AF86" s="138"/>
      <c r="AG86" s="136" t="e">
        <f>IF([12]PE!R42=0,"",[12]PE!R42)</f>
        <v>#REF!</v>
      </c>
      <c r="AH86" s="137"/>
      <c r="AI86" s="138"/>
      <c r="AJ86" s="136" t="e">
        <f>IF([12]PE!R43=0,"",[12]PE!R43)</f>
        <v>#REF!</v>
      </c>
      <c r="AK86" s="137"/>
      <c r="AL86" s="138"/>
      <c r="AM86" s="136" t="e">
        <f>IF([12]PE!R44=0,"",[12]PE!R44)</f>
        <v>#REF!</v>
      </c>
      <c r="AN86" s="137"/>
      <c r="AO86" s="138"/>
      <c r="AP86" s="136" t="e">
        <f>IF([12]PE!R45=0,"",[12]PE!R45)</f>
        <v>#REF!</v>
      </c>
      <c r="AQ86" s="137"/>
      <c r="AR86" s="138"/>
      <c r="AS86" s="136" t="e">
        <f>IF([12]PE!R46=0,"",[12]PE!R46)</f>
        <v>#REF!</v>
      </c>
      <c r="AT86" s="137"/>
      <c r="AU86" s="138"/>
      <c r="AV86" s="136" t="e">
        <f>IF([12]PE!R47=0,"",[12]PE!R47)</f>
        <v>#REF!</v>
      </c>
      <c r="AW86" s="137"/>
      <c r="AX86" s="138"/>
      <c r="AY86" s="136" t="e">
        <f>IF([12]PE!R48=0,"",[12]PE!R48)</f>
        <v>#REF!</v>
      </c>
      <c r="AZ86" s="137"/>
      <c r="BA86" s="138"/>
      <c r="BB86" s="136" t="e">
        <f>IF([12]PE!R49=0,"",[12]PE!R49)</f>
        <v>#REF!</v>
      </c>
      <c r="BC86" s="137"/>
      <c r="BD86" s="138"/>
      <c r="BE86" s="136" t="e">
        <f>IF([12]PE!R50=0,"",[12]PE!R50)</f>
        <v>#REF!</v>
      </c>
      <c r="BF86" s="137"/>
      <c r="BG86" s="138"/>
      <c r="BH86" s="136" t="e">
        <f>IF([12]PE!R51=0,"",[12]PE!R51)</f>
        <v>#REF!</v>
      </c>
      <c r="BI86" s="137"/>
      <c r="BJ86" s="138"/>
      <c r="BK86" s="136" t="e">
        <f>IF([12]PE!R52=0,"",[12]PE!R52)</f>
        <v>#REF!</v>
      </c>
      <c r="BL86" s="137"/>
      <c r="BM86" s="138"/>
      <c r="BN86" s="136" t="e">
        <f>IF([12]PE!R53=0,"",[12]PE!R53)</f>
        <v>#REF!</v>
      </c>
      <c r="BO86" s="137"/>
      <c r="BP86" s="138"/>
      <c r="BQ86" s="136" t="e">
        <f>IF([12]PE!R54=0,"",[12]PE!R54)</f>
        <v>#REF!</v>
      </c>
      <c r="BR86" s="137"/>
      <c r="BS86" s="138"/>
      <c r="BT86" s="136" t="e">
        <f>IF([12]PE!R55=0,"",[12]PE!R55)</f>
        <v>#REF!</v>
      </c>
      <c r="BU86" s="137"/>
      <c r="BV86" s="138"/>
      <c r="BW86" s="136" t="e">
        <f>IF([12]PE!R56=0,"",[12]PE!R56)</f>
        <v>#REF!</v>
      </c>
      <c r="BX86" s="137"/>
      <c r="BY86" s="14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143"/>
      <c r="CK86" s="131"/>
      <c r="CL86" s="131"/>
      <c r="CM86" s="131"/>
      <c r="CN86" s="131"/>
      <c r="CO86" s="131"/>
      <c r="CP86" s="131"/>
      <c r="CQ86" s="131"/>
      <c r="CR86" s="144"/>
      <c r="CS86" s="147" t="e">
        <f>IF([13]PW!R35=0,"",[13]PW!R35)</f>
        <v>#REF!</v>
      </c>
      <c r="CT86" s="137"/>
      <c r="CU86" s="138"/>
      <c r="CV86" s="136" t="e">
        <f>IF([13]PW!R36=0,"",[13]PW!R36)</f>
        <v>#REF!</v>
      </c>
      <c r="CW86" s="137"/>
      <c r="CX86" s="138"/>
      <c r="CY86" s="136" t="e">
        <f>IF([13]PW!R37=0,"",[13]PW!R37)</f>
        <v>#REF!</v>
      </c>
      <c r="CZ86" s="137"/>
      <c r="DA86" s="138"/>
      <c r="DB86" s="136" t="e">
        <f>IF([13]PW!R38=0,"",[13]PW!R38)</f>
        <v>#REF!</v>
      </c>
      <c r="DC86" s="137"/>
      <c r="DD86" s="138"/>
      <c r="DE86" s="136" t="e">
        <f>IF([13]PW!R39=0,"",[13]PW!R39)</f>
        <v>#REF!</v>
      </c>
      <c r="DF86" s="137"/>
      <c r="DG86" s="138"/>
      <c r="DH86" s="136" t="e">
        <f>IF([13]PW!R40=0,"",[13]PW!R40)</f>
        <v>#REF!</v>
      </c>
      <c r="DI86" s="137"/>
      <c r="DJ86" s="138"/>
      <c r="DK86" s="136" t="e">
        <f>IF([13]PW!R41=0,"",[13]PW!R41)</f>
        <v>#REF!</v>
      </c>
      <c r="DL86" s="137"/>
      <c r="DM86" s="138"/>
      <c r="DN86" s="136" t="e">
        <f>IF([13]PW!R42=0,"",[13]PW!R42)</f>
        <v>#REF!</v>
      </c>
      <c r="DO86" s="137"/>
      <c r="DP86" s="138"/>
      <c r="DQ86" s="136" t="e">
        <f>IF([13]PW!R43=0,"",[13]PW!R43)</f>
        <v>#REF!</v>
      </c>
      <c r="DR86" s="137"/>
      <c r="DS86" s="138"/>
      <c r="DT86" s="136" t="e">
        <f>IF([13]PW!R44=0,"",[13]PW!R44)</f>
        <v>#REF!</v>
      </c>
      <c r="DU86" s="137"/>
      <c r="DV86" s="138"/>
      <c r="DW86" s="136" t="e">
        <f>IF([13]PW!R45=0,"",[13]PW!R45)</f>
        <v>#REF!</v>
      </c>
      <c r="DX86" s="137"/>
      <c r="DY86" s="138"/>
      <c r="DZ86" s="136" t="e">
        <f>IF([13]PW!R46=0,"",[13]PW!R46)</f>
        <v>#REF!</v>
      </c>
      <c r="EA86" s="137"/>
      <c r="EB86" s="138"/>
      <c r="EC86" s="136" t="e">
        <f>IF([13]PW!R47=0,"",[13]PW!R47)</f>
        <v>#REF!</v>
      </c>
      <c r="ED86" s="137"/>
      <c r="EE86" s="138"/>
      <c r="EF86" s="136" t="e">
        <f>IF([13]PW!R48=0,"",[13]PW!R48)</f>
        <v>#REF!</v>
      </c>
      <c r="EG86" s="137"/>
      <c r="EH86" s="138"/>
      <c r="EI86" s="136" t="e">
        <f>IF([13]PW!R49=0,"",[13]PW!R49)</f>
        <v>#REF!</v>
      </c>
      <c r="EJ86" s="137"/>
      <c r="EK86" s="138"/>
      <c r="EL86" s="136" t="e">
        <f>IF([13]PW!R50=0,"",[13]PW!R50)</f>
        <v>#REF!</v>
      </c>
      <c r="EM86" s="137"/>
      <c r="EN86" s="138"/>
      <c r="EO86" s="136" t="e">
        <f>IF([13]PW!R51=0,"",[13]PW!R51)</f>
        <v>#REF!</v>
      </c>
      <c r="EP86" s="137"/>
      <c r="EQ86" s="138"/>
      <c r="ER86" s="136" t="e">
        <f>IF([13]PW!R52=0,"",[13]PW!R52)</f>
        <v>#REF!</v>
      </c>
      <c r="ES86" s="137"/>
      <c r="ET86" s="138"/>
      <c r="EU86" s="136" t="e">
        <f>IF([13]PW!R53=0,"",[13]PW!R53)</f>
        <v>#REF!</v>
      </c>
      <c r="EV86" s="137"/>
      <c r="EW86" s="138"/>
      <c r="EX86" s="136" t="e">
        <f>IF([13]PW!R54=0,"",[13]PW!R54)</f>
        <v>#REF!</v>
      </c>
      <c r="EY86" s="137"/>
      <c r="EZ86" s="138"/>
      <c r="FA86" s="136" t="e">
        <f>IF([13]PW!R55=0,"",[13]PW!R55)</f>
        <v>#REF!</v>
      </c>
      <c r="FB86" s="137"/>
      <c r="FC86" s="138"/>
      <c r="FD86" s="136" t="e">
        <f>IF([13]PW!R56=0,"",[13]PW!R56)</f>
        <v>#REF!</v>
      </c>
      <c r="FE86" s="137"/>
      <c r="FF86" s="14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143"/>
      <c r="FR86" s="131"/>
      <c r="FS86" s="131"/>
      <c r="FT86" s="131"/>
      <c r="FU86" s="131"/>
      <c r="FV86" s="131"/>
      <c r="FW86" s="131"/>
      <c r="FX86" s="131"/>
      <c r="FY86" s="144"/>
      <c r="FZ86" s="147" t="e">
        <f>IF('[14]33'!R35=0,"",'[14]33'!R35)</f>
        <v>#REF!</v>
      </c>
      <c r="GA86" s="137"/>
      <c r="GB86" s="138"/>
      <c r="GC86" s="136" t="e">
        <f>IF('[14]33'!R36=0,"",'[14]33'!R36)</f>
        <v>#REF!</v>
      </c>
      <c r="GD86" s="137"/>
      <c r="GE86" s="138"/>
      <c r="GF86" s="136" t="e">
        <f>IF('[14]33'!R37=0,"",'[14]33'!R37)</f>
        <v>#REF!</v>
      </c>
      <c r="GG86" s="137"/>
      <c r="GH86" s="138"/>
      <c r="GI86" s="136" t="e">
        <f>IF('[14]33'!R38=0,"",'[14]33'!R38)</f>
        <v>#REF!</v>
      </c>
      <c r="GJ86" s="137"/>
      <c r="GK86" s="138"/>
      <c r="GL86" s="136" t="e">
        <f>IF('[14]33'!R39=0,"",'[14]33'!R39)</f>
        <v>#REF!</v>
      </c>
      <c r="GM86" s="137"/>
      <c r="GN86" s="138"/>
      <c r="GO86" s="136" t="e">
        <f>IF('[14]33'!R40=0,"",'[14]33'!R40)</f>
        <v>#REF!</v>
      </c>
      <c r="GP86" s="137"/>
      <c r="GQ86" s="138"/>
      <c r="GR86" s="136" t="e">
        <f>IF('[14]33'!R41=0,"",'[14]33'!R41)</f>
        <v>#REF!</v>
      </c>
      <c r="GS86" s="137"/>
      <c r="GT86" s="138"/>
      <c r="GU86" s="136" t="e">
        <f>IF('[14]33'!R42=0,"",'[14]33'!R42)</f>
        <v>#REF!</v>
      </c>
      <c r="GV86" s="137"/>
      <c r="GW86" s="138"/>
      <c r="GX86" s="136" t="e">
        <f>IF('[14]33'!R43=0,"",'[14]33'!R43)</f>
        <v>#REF!</v>
      </c>
      <c r="GY86" s="137"/>
      <c r="GZ86" s="138"/>
      <c r="HA86" s="136" t="e">
        <f>IF('[14]33'!R44=0,"",'[14]33'!R44)</f>
        <v>#REF!</v>
      </c>
      <c r="HB86" s="137"/>
      <c r="HC86" s="138"/>
      <c r="HD86" s="136" t="e">
        <f>IF('[14]33'!R45=0,"",'[14]33'!R45)</f>
        <v>#REF!</v>
      </c>
      <c r="HE86" s="137"/>
      <c r="HF86" s="138"/>
      <c r="HG86" s="136" t="e">
        <f>IF('[14]33'!R46=0,"",'[14]33'!R46)</f>
        <v>#REF!</v>
      </c>
      <c r="HH86" s="137"/>
      <c r="HI86" s="138"/>
      <c r="HJ86" s="136" t="e">
        <f>IF('[14]33'!R47=0,"",'[14]33'!R47)</f>
        <v>#REF!</v>
      </c>
      <c r="HK86" s="137"/>
      <c r="HL86" s="138"/>
      <c r="HM86" s="136" t="e">
        <f>IF('[14]33'!R48=0,"",'[14]33'!R48)</f>
        <v>#REF!</v>
      </c>
      <c r="HN86" s="137"/>
      <c r="HO86" s="138"/>
      <c r="HP86" s="136" t="e">
        <f>IF('[14]33'!R49=0,"",'[14]33'!R49)</f>
        <v>#REF!</v>
      </c>
      <c r="HQ86" s="137"/>
      <c r="HR86" s="138"/>
      <c r="HS86" s="136" t="e">
        <f>IF('[14]33'!R50=0,"",'[14]33'!R50)</f>
        <v>#REF!</v>
      </c>
      <c r="HT86" s="137"/>
      <c r="HU86" s="138"/>
      <c r="HV86" s="136" t="e">
        <f>IF('[14]33'!R51=0,"",'[14]33'!R51)</f>
        <v>#REF!</v>
      </c>
      <c r="HW86" s="137"/>
      <c r="HX86" s="138"/>
      <c r="HY86" s="136" t="e">
        <f>IF('[14]33'!R52=0,"",'[14]33'!R52)</f>
        <v>#REF!</v>
      </c>
      <c r="HZ86" s="137"/>
      <c r="IA86" s="138"/>
      <c r="IB86" s="136" t="e">
        <f>IF('[14]33'!R53=0,"",'[14]33'!R53)</f>
        <v>#REF!</v>
      </c>
      <c r="IC86" s="137"/>
      <c r="ID86" s="138"/>
      <c r="IE86" s="136" t="e">
        <f>IF('[14]33'!R54=0,"",'[14]33'!R54)</f>
        <v>#REF!</v>
      </c>
      <c r="IF86" s="137"/>
      <c r="IG86" s="138"/>
      <c r="IH86" s="136" t="e">
        <f>IF('[14]33'!R55=0,"",'[14]33'!R55)</f>
        <v>#REF!</v>
      </c>
      <c r="II86" s="137"/>
      <c r="IJ86" s="138"/>
      <c r="IK86" s="136" t="e">
        <f>IF('[14]33'!R56=0,"",'[14]33'!R56)</f>
        <v>#REF!</v>
      </c>
      <c r="IL86" s="137"/>
      <c r="IM86" s="149"/>
      <c r="IN86" s="42"/>
      <c r="IO86" s="42"/>
      <c r="IP86" s="36"/>
      <c r="IQ86" s="36"/>
      <c r="IR86" s="36"/>
      <c r="IS86" s="36"/>
      <c r="IT86" s="36"/>
      <c r="IU86" s="36"/>
    </row>
    <row r="87" spans="1:255" ht="5.25" customHeight="1">
      <c r="A87" s="36"/>
      <c r="B87" s="120"/>
      <c r="C87" s="143"/>
      <c r="D87" s="131"/>
      <c r="E87" s="131"/>
      <c r="F87" s="131"/>
      <c r="G87" s="131"/>
      <c r="H87" s="131"/>
      <c r="I87" s="131"/>
      <c r="J87" s="131"/>
      <c r="K87" s="144"/>
      <c r="L87" s="131"/>
      <c r="M87" s="131"/>
      <c r="N87" s="132"/>
      <c r="O87" s="130"/>
      <c r="P87" s="131"/>
      <c r="Q87" s="132"/>
      <c r="R87" s="130"/>
      <c r="S87" s="131"/>
      <c r="T87" s="132"/>
      <c r="U87" s="130"/>
      <c r="V87" s="131"/>
      <c r="W87" s="132"/>
      <c r="X87" s="130"/>
      <c r="Y87" s="131"/>
      <c r="Z87" s="132"/>
      <c r="AA87" s="130"/>
      <c r="AB87" s="131"/>
      <c r="AC87" s="132"/>
      <c r="AD87" s="130"/>
      <c r="AE87" s="131"/>
      <c r="AF87" s="132"/>
      <c r="AG87" s="130"/>
      <c r="AH87" s="131"/>
      <c r="AI87" s="132"/>
      <c r="AJ87" s="130"/>
      <c r="AK87" s="131"/>
      <c r="AL87" s="132"/>
      <c r="AM87" s="130"/>
      <c r="AN87" s="131"/>
      <c r="AO87" s="132"/>
      <c r="AP87" s="130"/>
      <c r="AQ87" s="131"/>
      <c r="AR87" s="132"/>
      <c r="AS87" s="130"/>
      <c r="AT87" s="131"/>
      <c r="AU87" s="132"/>
      <c r="AV87" s="130"/>
      <c r="AW87" s="131"/>
      <c r="AX87" s="132"/>
      <c r="AY87" s="130"/>
      <c r="AZ87" s="131"/>
      <c r="BA87" s="132"/>
      <c r="BB87" s="130"/>
      <c r="BC87" s="131"/>
      <c r="BD87" s="132"/>
      <c r="BE87" s="130"/>
      <c r="BF87" s="131"/>
      <c r="BG87" s="132"/>
      <c r="BH87" s="130"/>
      <c r="BI87" s="131"/>
      <c r="BJ87" s="132"/>
      <c r="BK87" s="130"/>
      <c r="BL87" s="131"/>
      <c r="BM87" s="132"/>
      <c r="BN87" s="130"/>
      <c r="BO87" s="131"/>
      <c r="BP87" s="132"/>
      <c r="BQ87" s="130"/>
      <c r="BR87" s="131"/>
      <c r="BS87" s="132"/>
      <c r="BT87" s="130"/>
      <c r="BU87" s="131"/>
      <c r="BV87" s="132"/>
      <c r="BW87" s="130"/>
      <c r="BX87" s="131"/>
      <c r="BY87" s="144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143"/>
      <c r="CK87" s="131"/>
      <c r="CL87" s="131"/>
      <c r="CM87" s="131"/>
      <c r="CN87" s="131"/>
      <c r="CO87" s="131"/>
      <c r="CP87" s="131"/>
      <c r="CQ87" s="131"/>
      <c r="CR87" s="144"/>
      <c r="CS87" s="131"/>
      <c r="CT87" s="131"/>
      <c r="CU87" s="132"/>
      <c r="CV87" s="130"/>
      <c r="CW87" s="131"/>
      <c r="CX87" s="132"/>
      <c r="CY87" s="130"/>
      <c r="CZ87" s="131"/>
      <c r="DA87" s="132"/>
      <c r="DB87" s="130"/>
      <c r="DC87" s="131"/>
      <c r="DD87" s="132"/>
      <c r="DE87" s="130"/>
      <c r="DF87" s="131"/>
      <c r="DG87" s="132"/>
      <c r="DH87" s="130"/>
      <c r="DI87" s="131"/>
      <c r="DJ87" s="132"/>
      <c r="DK87" s="130"/>
      <c r="DL87" s="131"/>
      <c r="DM87" s="132"/>
      <c r="DN87" s="130"/>
      <c r="DO87" s="131"/>
      <c r="DP87" s="132"/>
      <c r="DQ87" s="130"/>
      <c r="DR87" s="131"/>
      <c r="DS87" s="132"/>
      <c r="DT87" s="130"/>
      <c r="DU87" s="131"/>
      <c r="DV87" s="132"/>
      <c r="DW87" s="130"/>
      <c r="DX87" s="131"/>
      <c r="DY87" s="132"/>
      <c r="DZ87" s="130"/>
      <c r="EA87" s="131"/>
      <c r="EB87" s="132"/>
      <c r="EC87" s="130"/>
      <c r="ED87" s="131"/>
      <c r="EE87" s="132"/>
      <c r="EF87" s="130"/>
      <c r="EG87" s="131"/>
      <c r="EH87" s="132"/>
      <c r="EI87" s="130"/>
      <c r="EJ87" s="131"/>
      <c r="EK87" s="132"/>
      <c r="EL87" s="130"/>
      <c r="EM87" s="131"/>
      <c r="EN87" s="132"/>
      <c r="EO87" s="130"/>
      <c r="EP87" s="131"/>
      <c r="EQ87" s="132"/>
      <c r="ER87" s="130"/>
      <c r="ES87" s="131"/>
      <c r="ET87" s="132"/>
      <c r="EU87" s="130"/>
      <c r="EV87" s="131"/>
      <c r="EW87" s="132"/>
      <c r="EX87" s="130"/>
      <c r="EY87" s="131"/>
      <c r="EZ87" s="132"/>
      <c r="FA87" s="130"/>
      <c r="FB87" s="131"/>
      <c r="FC87" s="132"/>
      <c r="FD87" s="130"/>
      <c r="FE87" s="131"/>
      <c r="FF87" s="144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143"/>
      <c r="FR87" s="131"/>
      <c r="FS87" s="131"/>
      <c r="FT87" s="131"/>
      <c r="FU87" s="131"/>
      <c r="FV87" s="131"/>
      <c r="FW87" s="131"/>
      <c r="FX87" s="131"/>
      <c r="FY87" s="144"/>
      <c r="FZ87" s="131"/>
      <c r="GA87" s="131"/>
      <c r="GB87" s="132"/>
      <c r="GC87" s="130"/>
      <c r="GD87" s="131"/>
      <c r="GE87" s="132"/>
      <c r="GF87" s="130"/>
      <c r="GG87" s="131"/>
      <c r="GH87" s="132"/>
      <c r="GI87" s="130"/>
      <c r="GJ87" s="131"/>
      <c r="GK87" s="132"/>
      <c r="GL87" s="130"/>
      <c r="GM87" s="131"/>
      <c r="GN87" s="132"/>
      <c r="GO87" s="130"/>
      <c r="GP87" s="131"/>
      <c r="GQ87" s="132"/>
      <c r="GR87" s="130"/>
      <c r="GS87" s="131"/>
      <c r="GT87" s="132"/>
      <c r="GU87" s="130"/>
      <c r="GV87" s="131"/>
      <c r="GW87" s="132"/>
      <c r="GX87" s="130"/>
      <c r="GY87" s="131"/>
      <c r="GZ87" s="132"/>
      <c r="HA87" s="130"/>
      <c r="HB87" s="131"/>
      <c r="HC87" s="132"/>
      <c r="HD87" s="130"/>
      <c r="HE87" s="131"/>
      <c r="HF87" s="132"/>
      <c r="HG87" s="130"/>
      <c r="HH87" s="131"/>
      <c r="HI87" s="132"/>
      <c r="HJ87" s="130"/>
      <c r="HK87" s="131"/>
      <c r="HL87" s="132"/>
      <c r="HM87" s="130"/>
      <c r="HN87" s="131"/>
      <c r="HO87" s="132"/>
      <c r="HP87" s="130"/>
      <c r="HQ87" s="131"/>
      <c r="HR87" s="132"/>
      <c r="HS87" s="130"/>
      <c r="HT87" s="131"/>
      <c r="HU87" s="132"/>
      <c r="HV87" s="130"/>
      <c r="HW87" s="131"/>
      <c r="HX87" s="132"/>
      <c r="HY87" s="130"/>
      <c r="HZ87" s="131"/>
      <c r="IA87" s="132"/>
      <c r="IB87" s="130"/>
      <c r="IC87" s="131"/>
      <c r="ID87" s="132"/>
      <c r="IE87" s="130"/>
      <c r="IF87" s="131"/>
      <c r="IG87" s="132"/>
      <c r="IH87" s="130"/>
      <c r="II87" s="131"/>
      <c r="IJ87" s="132"/>
      <c r="IK87" s="130"/>
      <c r="IL87" s="131"/>
      <c r="IM87" s="144"/>
      <c r="IN87" s="42"/>
      <c r="IO87" s="42"/>
      <c r="IP87" s="36"/>
      <c r="IQ87" s="36"/>
      <c r="IR87" s="36"/>
      <c r="IS87" s="36"/>
      <c r="IT87" s="36"/>
      <c r="IU87" s="36"/>
    </row>
    <row r="88" spans="1:255" ht="5.25" customHeight="1">
      <c r="A88" s="36"/>
      <c r="B88" s="120"/>
      <c r="C88" s="145"/>
      <c r="D88" s="127"/>
      <c r="E88" s="127"/>
      <c r="F88" s="127"/>
      <c r="G88" s="127"/>
      <c r="H88" s="127"/>
      <c r="I88" s="127"/>
      <c r="J88" s="127"/>
      <c r="K88" s="146"/>
      <c r="L88" s="127"/>
      <c r="M88" s="127"/>
      <c r="N88" s="140"/>
      <c r="O88" s="139"/>
      <c r="P88" s="127"/>
      <c r="Q88" s="140"/>
      <c r="R88" s="139"/>
      <c r="S88" s="127"/>
      <c r="T88" s="140"/>
      <c r="U88" s="139"/>
      <c r="V88" s="127"/>
      <c r="W88" s="140"/>
      <c r="X88" s="139"/>
      <c r="Y88" s="127"/>
      <c r="Z88" s="140"/>
      <c r="AA88" s="139"/>
      <c r="AB88" s="127"/>
      <c r="AC88" s="140"/>
      <c r="AD88" s="139"/>
      <c r="AE88" s="127"/>
      <c r="AF88" s="140"/>
      <c r="AG88" s="139"/>
      <c r="AH88" s="127"/>
      <c r="AI88" s="140"/>
      <c r="AJ88" s="139"/>
      <c r="AK88" s="127"/>
      <c r="AL88" s="140"/>
      <c r="AM88" s="139"/>
      <c r="AN88" s="127"/>
      <c r="AO88" s="140"/>
      <c r="AP88" s="139"/>
      <c r="AQ88" s="127"/>
      <c r="AR88" s="140"/>
      <c r="AS88" s="139"/>
      <c r="AT88" s="127"/>
      <c r="AU88" s="140"/>
      <c r="AV88" s="139"/>
      <c r="AW88" s="127"/>
      <c r="AX88" s="140"/>
      <c r="AY88" s="139"/>
      <c r="AZ88" s="127"/>
      <c r="BA88" s="140"/>
      <c r="BB88" s="139"/>
      <c r="BC88" s="127"/>
      <c r="BD88" s="140"/>
      <c r="BE88" s="139"/>
      <c r="BF88" s="127"/>
      <c r="BG88" s="140"/>
      <c r="BH88" s="139"/>
      <c r="BI88" s="127"/>
      <c r="BJ88" s="140"/>
      <c r="BK88" s="139"/>
      <c r="BL88" s="127"/>
      <c r="BM88" s="140"/>
      <c r="BN88" s="139"/>
      <c r="BO88" s="127"/>
      <c r="BP88" s="140"/>
      <c r="BQ88" s="139"/>
      <c r="BR88" s="127"/>
      <c r="BS88" s="140"/>
      <c r="BT88" s="139"/>
      <c r="BU88" s="127"/>
      <c r="BV88" s="140"/>
      <c r="BW88" s="139"/>
      <c r="BX88" s="127"/>
      <c r="BY88" s="146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145"/>
      <c r="CK88" s="127"/>
      <c r="CL88" s="127"/>
      <c r="CM88" s="127"/>
      <c r="CN88" s="127"/>
      <c r="CO88" s="127"/>
      <c r="CP88" s="127"/>
      <c r="CQ88" s="127"/>
      <c r="CR88" s="146"/>
      <c r="CS88" s="127"/>
      <c r="CT88" s="127"/>
      <c r="CU88" s="140"/>
      <c r="CV88" s="139"/>
      <c r="CW88" s="127"/>
      <c r="CX88" s="140"/>
      <c r="CY88" s="139"/>
      <c r="CZ88" s="127"/>
      <c r="DA88" s="140"/>
      <c r="DB88" s="139"/>
      <c r="DC88" s="127"/>
      <c r="DD88" s="140"/>
      <c r="DE88" s="139"/>
      <c r="DF88" s="127"/>
      <c r="DG88" s="140"/>
      <c r="DH88" s="139"/>
      <c r="DI88" s="127"/>
      <c r="DJ88" s="140"/>
      <c r="DK88" s="139"/>
      <c r="DL88" s="127"/>
      <c r="DM88" s="140"/>
      <c r="DN88" s="139"/>
      <c r="DO88" s="127"/>
      <c r="DP88" s="140"/>
      <c r="DQ88" s="139"/>
      <c r="DR88" s="127"/>
      <c r="DS88" s="140"/>
      <c r="DT88" s="139"/>
      <c r="DU88" s="127"/>
      <c r="DV88" s="140"/>
      <c r="DW88" s="139"/>
      <c r="DX88" s="127"/>
      <c r="DY88" s="140"/>
      <c r="DZ88" s="139"/>
      <c r="EA88" s="127"/>
      <c r="EB88" s="140"/>
      <c r="EC88" s="139"/>
      <c r="ED88" s="127"/>
      <c r="EE88" s="140"/>
      <c r="EF88" s="139"/>
      <c r="EG88" s="127"/>
      <c r="EH88" s="140"/>
      <c r="EI88" s="139"/>
      <c r="EJ88" s="127"/>
      <c r="EK88" s="140"/>
      <c r="EL88" s="139"/>
      <c r="EM88" s="127"/>
      <c r="EN88" s="140"/>
      <c r="EO88" s="139"/>
      <c r="EP88" s="127"/>
      <c r="EQ88" s="140"/>
      <c r="ER88" s="139"/>
      <c r="ES88" s="127"/>
      <c r="ET88" s="140"/>
      <c r="EU88" s="139"/>
      <c r="EV88" s="127"/>
      <c r="EW88" s="140"/>
      <c r="EX88" s="139"/>
      <c r="EY88" s="127"/>
      <c r="EZ88" s="140"/>
      <c r="FA88" s="139"/>
      <c r="FB88" s="127"/>
      <c r="FC88" s="140"/>
      <c r="FD88" s="139"/>
      <c r="FE88" s="127"/>
      <c r="FF88" s="146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145"/>
      <c r="FR88" s="127"/>
      <c r="FS88" s="127"/>
      <c r="FT88" s="127"/>
      <c r="FU88" s="127"/>
      <c r="FV88" s="127"/>
      <c r="FW88" s="127"/>
      <c r="FX88" s="127"/>
      <c r="FY88" s="146"/>
      <c r="FZ88" s="127"/>
      <c r="GA88" s="127"/>
      <c r="GB88" s="140"/>
      <c r="GC88" s="139"/>
      <c r="GD88" s="127"/>
      <c r="GE88" s="140"/>
      <c r="GF88" s="139"/>
      <c r="GG88" s="127"/>
      <c r="GH88" s="140"/>
      <c r="GI88" s="139"/>
      <c r="GJ88" s="127"/>
      <c r="GK88" s="140"/>
      <c r="GL88" s="139"/>
      <c r="GM88" s="127"/>
      <c r="GN88" s="140"/>
      <c r="GO88" s="139"/>
      <c r="GP88" s="127"/>
      <c r="GQ88" s="140"/>
      <c r="GR88" s="139"/>
      <c r="GS88" s="127"/>
      <c r="GT88" s="140"/>
      <c r="GU88" s="139"/>
      <c r="GV88" s="127"/>
      <c r="GW88" s="140"/>
      <c r="GX88" s="139"/>
      <c r="GY88" s="127"/>
      <c r="GZ88" s="140"/>
      <c r="HA88" s="139"/>
      <c r="HB88" s="127"/>
      <c r="HC88" s="140"/>
      <c r="HD88" s="139"/>
      <c r="HE88" s="127"/>
      <c r="HF88" s="140"/>
      <c r="HG88" s="139"/>
      <c r="HH88" s="127"/>
      <c r="HI88" s="140"/>
      <c r="HJ88" s="139"/>
      <c r="HK88" s="127"/>
      <c r="HL88" s="140"/>
      <c r="HM88" s="139"/>
      <c r="HN88" s="127"/>
      <c r="HO88" s="140"/>
      <c r="HP88" s="139"/>
      <c r="HQ88" s="127"/>
      <c r="HR88" s="140"/>
      <c r="HS88" s="139"/>
      <c r="HT88" s="127"/>
      <c r="HU88" s="140"/>
      <c r="HV88" s="139"/>
      <c r="HW88" s="127"/>
      <c r="HX88" s="140"/>
      <c r="HY88" s="139"/>
      <c r="HZ88" s="127"/>
      <c r="IA88" s="140"/>
      <c r="IB88" s="139"/>
      <c r="IC88" s="127"/>
      <c r="ID88" s="140"/>
      <c r="IE88" s="139"/>
      <c r="IF88" s="127"/>
      <c r="IG88" s="140"/>
      <c r="IH88" s="139"/>
      <c r="II88" s="127"/>
      <c r="IJ88" s="140"/>
      <c r="IK88" s="139"/>
      <c r="IL88" s="127"/>
      <c r="IM88" s="146"/>
      <c r="IN88" s="42"/>
      <c r="IO88" s="42"/>
      <c r="IP88" s="36"/>
      <c r="IQ88" s="36"/>
      <c r="IR88" s="36"/>
      <c r="IS88" s="36"/>
      <c r="IT88" s="36"/>
      <c r="IU88" s="36"/>
    </row>
    <row r="89" spans="1:255" ht="5.25" customHeight="1">
      <c r="A89" s="36"/>
      <c r="B89" s="120"/>
      <c r="C89" s="36"/>
      <c r="D89" s="36"/>
      <c r="E89" s="36"/>
      <c r="F89" s="36"/>
      <c r="G89" s="36"/>
      <c r="H89" s="36"/>
      <c r="I89" s="36"/>
      <c r="J89" s="36"/>
      <c r="K89" s="36"/>
      <c r="L89" s="124" t="e">
        <f>[12]PE!V35</f>
        <v>#REF!</v>
      </c>
      <c r="M89" s="125"/>
      <c r="N89" s="125"/>
      <c r="O89" s="124" t="e">
        <f>[12]PE!V36</f>
        <v>#REF!</v>
      </c>
      <c r="P89" s="125"/>
      <c r="Q89" s="125"/>
      <c r="R89" s="124" t="e">
        <f>[12]PE!V37</f>
        <v>#REF!</v>
      </c>
      <c r="S89" s="125"/>
      <c r="T89" s="125"/>
      <c r="U89" s="124" t="e">
        <f>[12]PE!V38</f>
        <v>#REF!</v>
      </c>
      <c r="V89" s="125"/>
      <c r="W89" s="125"/>
      <c r="X89" s="124" t="e">
        <f>[12]PE!V39</f>
        <v>#REF!</v>
      </c>
      <c r="Y89" s="125"/>
      <c r="Z89" s="125"/>
      <c r="AA89" s="124" t="e">
        <f>[12]PE!V40</f>
        <v>#REF!</v>
      </c>
      <c r="AB89" s="125"/>
      <c r="AC89" s="125"/>
      <c r="AD89" s="124" t="e">
        <f>[12]PE!V41</f>
        <v>#REF!</v>
      </c>
      <c r="AE89" s="125"/>
      <c r="AF89" s="125"/>
      <c r="AG89" s="124" t="e">
        <f>[12]PE!V42</f>
        <v>#REF!</v>
      </c>
      <c r="AH89" s="125"/>
      <c r="AI89" s="125"/>
      <c r="AJ89" s="124" t="e">
        <f>[12]PE!V43</f>
        <v>#REF!</v>
      </c>
      <c r="AK89" s="125"/>
      <c r="AL89" s="125"/>
      <c r="AM89" s="124" t="e">
        <f>[12]PE!V44</f>
        <v>#REF!</v>
      </c>
      <c r="AN89" s="125"/>
      <c r="AO89" s="125"/>
      <c r="AP89" s="124" t="e">
        <f>[12]PE!V45</f>
        <v>#REF!</v>
      </c>
      <c r="AQ89" s="125"/>
      <c r="AR89" s="125"/>
      <c r="AS89" s="124" t="e">
        <f>[12]PE!V46</f>
        <v>#REF!</v>
      </c>
      <c r="AT89" s="125"/>
      <c r="AU89" s="125"/>
      <c r="AV89" s="124" t="e">
        <f>[12]PE!V47</f>
        <v>#REF!</v>
      </c>
      <c r="AW89" s="125"/>
      <c r="AX89" s="125"/>
      <c r="AY89" s="124" t="e">
        <f>[12]PE!V48</f>
        <v>#REF!</v>
      </c>
      <c r="AZ89" s="125"/>
      <c r="BA89" s="125"/>
      <c r="BB89" s="124" t="e">
        <f>[12]PE!V49</f>
        <v>#REF!</v>
      </c>
      <c r="BC89" s="125"/>
      <c r="BD89" s="125"/>
      <c r="BE89" s="124" t="e">
        <f>[12]PE!V50</f>
        <v>#REF!</v>
      </c>
      <c r="BF89" s="125"/>
      <c r="BG89" s="125"/>
      <c r="BH89" s="124" t="e">
        <f>[12]PE!V51</f>
        <v>#REF!</v>
      </c>
      <c r="BI89" s="125"/>
      <c r="BJ89" s="125"/>
      <c r="BK89" s="124" t="e">
        <f>[12]PE!V52</f>
        <v>#REF!</v>
      </c>
      <c r="BL89" s="125"/>
      <c r="BM89" s="125"/>
      <c r="BN89" s="124" t="e">
        <f>[12]PE!V53</f>
        <v>#REF!</v>
      </c>
      <c r="BO89" s="125"/>
      <c r="BP89" s="125"/>
      <c r="BQ89" s="124" t="e">
        <f>[12]PE!V54</f>
        <v>#REF!</v>
      </c>
      <c r="BR89" s="125"/>
      <c r="BS89" s="125"/>
      <c r="BT89" s="124" t="e">
        <f>[12]PE!V55</f>
        <v>#REF!</v>
      </c>
      <c r="BU89" s="125"/>
      <c r="BV89" s="125"/>
      <c r="BW89" s="124" t="e">
        <f>[12]PE!V56</f>
        <v>#REF!</v>
      </c>
      <c r="BX89" s="125"/>
      <c r="BY89" s="125"/>
      <c r="BZ89" s="37"/>
      <c r="CA89" s="36"/>
      <c r="CB89" s="36"/>
      <c r="CC89" s="36"/>
      <c r="CD89" s="102"/>
      <c r="CE89" s="102"/>
      <c r="CF89" s="102"/>
      <c r="CG89" s="102"/>
      <c r="CH89" s="102"/>
      <c r="CI89" s="102"/>
      <c r="CJ89" s="102"/>
      <c r="CK89" s="102"/>
      <c r="CL89" s="102"/>
      <c r="CM89" s="102"/>
      <c r="CN89" s="102"/>
      <c r="CO89" s="102"/>
      <c r="CP89" s="102"/>
      <c r="CQ89" s="102"/>
      <c r="CR89" s="102"/>
      <c r="CS89" s="124" t="e">
        <f>[13]PW!V35</f>
        <v>#REF!</v>
      </c>
      <c r="CT89" s="125"/>
      <c r="CU89" s="125"/>
      <c r="CV89" s="124" t="e">
        <f>[13]PW!V36</f>
        <v>#REF!</v>
      </c>
      <c r="CW89" s="125"/>
      <c r="CX89" s="125"/>
      <c r="CY89" s="124" t="e">
        <f>[13]PW!V37</f>
        <v>#REF!</v>
      </c>
      <c r="CZ89" s="125"/>
      <c r="DA89" s="125"/>
      <c r="DB89" s="124" t="e">
        <f>[13]PW!V38</f>
        <v>#REF!</v>
      </c>
      <c r="DC89" s="125"/>
      <c r="DD89" s="125"/>
      <c r="DE89" s="124" t="e">
        <f>[13]PW!V39</f>
        <v>#REF!</v>
      </c>
      <c r="DF89" s="125"/>
      <c r="DG89" s="125"/>
      <c r="DH89" s="124" t="e">
        <f>[13]PW!V40</f>
        <v>#REF!</v>
      </c>
      <c r="DI89" s="125"/>
      <c r="DJ89" s="125"/>
      <c r="DK89" s="124" t="e">
        <f>[13]PW!V41</f>
        <v>#REF!</v>
      </c>
      <c r="DL89" s="125"/>
      <c r="DM89" s="125"/>
      <c r="DN89" s="124" t="e">
        <f>[13]PW!V42</f>
        <v>#REF!</v>
      </c>
      <c r="DO89" s="125"/>
      <c r="DP89" s="125"/>
      <c r="DQ89" s="124" t="e">
        <f>[13]PW!V43</f>
        <v>#REF!</v>
      </c>
      <c r="DR89" s="125"/>
      <c r="DS89" s="125"/>
      <c r="DT89" s="124" t="e">
        <f>[13]PW!V44</f>
        <v>#REF!</v>
      </c>
      <c r="DU89" s="125"/>
      <c r="DV89" s="125"/>
      <c r="DW89" s="124" t="e">
        <f>[13]PW!V45</f>
        <v>#REF!</v>
      </c>
      <c r="DX89" s="125"/>
      <c r="DY89" s="125"/>
      <c r="DZ89" s="124" t="e">
        <f>[13]PW!V46</f>
        <v>#REF!</v>
      </c>
      <c r="EA89" s="125"/>
      <c r="EB89" s="125"/>
      <c r="EC89" s="124" t="e">
        <f>[13]PW!V47</f>
        <v>#REF!</v>
      </c>
      <c r="ED89" s="125"/>
      <c r="EE89" s="125"/>
      <c r="EF89" s="124" t="e">
        <f>[13]PW!V48</f>
        <v>#REF!</v>
      </c>
      <c r="EG89" s="125"/>
      <c r="EH89" s="125"/>
      <c r="EI89" s="124" t="e">
        <f>[13]PW!V49</f>
        <v>#REF!</v>
      </c>
      <c r="EJ89" s="125"/>
      <c r="EK89" s="125"/>
      <c r="EL89" s="124" t="e">
        <f>[13]PW!V50</f>
        <v>#REF!</v>
      </c>
      <c r="EM89" s="125"/>
      <c r="EN89" s="125"/>
      <c r="EO89" s="124" t="e">
        <f>[13]PW!V51</f>
        <v>#REF!</v>
      </c>
      <c r="EP89" s="125"/>
      <c r="EQ89" s="125"/>
      <c r="ER89" s="124" t="e">
        <f>[13]PW!V52</f>
        <v>#REF!</v>
      </c>
      <c r="ES89" s="125"/>
      <c r="ET89" s="125"/>
      <c r="EU89" s="124" t="e">
        <f>[13]PW!V53</f>
        <v>#REF!</v>
      </c>
      <c r="EV89" s="125"/>
      <c r="EW89" s="125"/>
      <c r="EX89" s="124" t="e">
        <f>[13]PW!V54</f>
        <v>#REF!</v>
      </c>
      <c r="EY89" s="125"/>
      <c r="EZ89" s="125"/>
      <c r="FA89" s="124" t="e">
        <f>[13]PW!V55</f>
        <v>#REF!</v>
      </c>
      <c r="FB89" s="125"/>
      <c r="FC89" s="125"/>
      <c r="FD89" s="124" t="e">
        <f>[13]PW!V56</f>
        <v>#REF!</v>
      </c>
      <c r="FE89" s="125"/>
      <c r="FF89" s="125"/>
      <c r="FG89" s="37"/>
      <c r="FH89" s="36"/>
      <c r="FI89" s="36"/>
      <c r="FJ89" s="36"/>
      <c r="FK89" s="102"/>
      <c r="FL89" s="102"/>
      <c r="FM89" s="102"/>
      <c r="FN89" s="102"/>
      <c r="FO89" s="102"/>
      <c r="FP89" s="102"/>
      <c r="FQ89" s="41"/>
      <c r="FR89" s="41"/>
      <c r="FS89" s="41"/>
      <c r="FT89" s="41"/>
      <c r="FU89" s="41"/>
      <c r="FV89" s="41"/>
      <c r="FW89" s="41"/>
      <c r="FX89" s="41"/>
      <c r="FY89" s="41"/>
      <c r="FZ89" s="124" t="e">
        <f>'[14]33'!V35</f>
        <v>#REF!</v>
      </c>
      <c r="GA89" s="125"/>
      <c r="GB89" s="125"/>
      <c r="GC89" s="124" t="e">
        <f>'[14]33'!V36</f>
        <v>#REF!</v>
      </c>
      <c r="GD89" s="125"/>
      <c r="GE89" s="125"/>
      <c r="GF89" s="124" t="e">
        <f>'[14]33'!V37</f>
        <v>#REF!</v>
      </c>
      <c r="GG89" s="125"/>
      <c r="GH89" s="125"/>
      <c r="GI89" s="124" t="e">
        <f>'[14]33'!V38</f>
        <v>#REF!</v>
      </c>
      <c r="GJ89" s="125"/>
      <c r="GK89" s="125"/>
      <c r="GL89" s="124" t="e">
        <f>'[14]33'!V39</f>
        <v>#REF!</v>
      </c>
      <c r="GM89" s="125"/>
      <c r="GN89" s="125"/>
      <c r="GO89" s="124" t="e">
        <f>'[14]33'!V40</f>
        <v>#REF!</v>
      </c>
      <c r="GP89" s="125"/>
      <c r="GQ89" s="125"/>
      <c r="GR89" s="124" t="e">
        <f>'[14]33'!V41</f>
        <v>#REF!</v>
      </c>
      <c r="GS89" s="125"/>
      <c r="GT89" s="125"/>
      <c r="GU89" s="124" t="e">
        <f>'[14]33'!V42</f>
        <v>#REF!</v>
      </c>
      <c r="GV89" s="125"/>
      <c r="GW89" s="125"/>
      <c r="GX89" s="124" t="e">
        <f>'[14]33'!V43</f>
        <v>#REF!</v>
      </c>
      <c r="GY89" s="125"/>
      <c r="GZ89" s="125"/>
      <c r="HA89" s="124" t="e">
        <f>'[14]33'!V44</f>
        <v>#REF!</v>
      </c>
      <c r="HB89" s="125"/>
      <c r="HC89" s="125"/>
      <c r="HD89" s="124" t="e">
        <f>'[14]33'!V45</f>
        <v>#REF!</v>
      </c>
      <c r="HE89" s="125"/>
      <c r="HF89" s="125"/>
      <c r="HG89" s="124" t="e">
        <f>'[14]33'!V46</f>
        <v>#REF!</v>
      </c>
      <c r="HH89" s="125"/>
      <c r="HI89" s="125"/>
      <c r="HJ89" s="124" t="e">
        <f>'[14]33'!V47</f>
        <v>#REF!</v>
      </c>
      <c r="HK89" s="125"/>
      <c r="HL89" s="125"/>
      <c r="HM89" s="124" t="e">
        <f>'[14]33'!V48</f>
        <v>#REF!</v>
      </c>
      <c r="HN89" s="125"/>
      <c r="HO89" s="125"/>
      <c r="HP89" s="124" t="e">
        <f>'[14]33'!V49</f>
        <v>#REF!</v>
      </c>
      <c r="HQ89" s="125"/>
      <c r="HR89" s="125"/>
      <c r="HS89" s="124" t="e">
        <f>'[14]33'!V50</f>
        <v>#REF!</v>
      </c>
      <c r="HT89" s="125"/>
      <c r="HU89" s="125"/>
      <c r="HV89" s="124" t="e">
        <f>'[14]33'!V51</f>
        <v>#REF!</v>
      </c>
      <c r="HW89" s="125"/>
      <c r="HX89" s="125"/>
      <c r="HY89" s="124" t="e">
        <f>'[14]33'!V52</f>
        <v>#REF!</v>
      </c>
      <c r="HZ89" s="125"/>
      <c r="IA89" s="125"/>
      <c r="IB89" s="124" t="e">
        <f>'[14]33'!V53</f>
        <v>#REF!</v>
      </c>
      <c r="IC89" s="125"/>
      <c r="ID89" s="125"/>
      <c r="IE89" s="124" t="e">
        <f>'[14]33'!V54</f>
        <v>#REF!</v>
      </c>
      <c r="IF89" s="125"/>
      <c r="IG89" s="125"/>
      <c r="IH89" s="124" t="e">
        <f>'[14]33'!V55</f>
        <v>#REF!</v>
      </c>
      <c r="II89" s="125"/>
      <c r="IJ89" s="125"/>
      <c r="IK89" s="124" t="e">
        <f>'[14]33'!V56</f>
        <v>#REF!</v>
      </c>
      <c r="IL89" s="125"/>
      <c r="IM89" s="125"/>
      <c r="IN89" s="42"/>
      <c r="IO89" s="42"/>
      <c r="IP89" s="36"/>
      <c r="IQ89" s="36"/>
      <c r="IR89" s="36"/>
      <c r="IS89" s="36"/>
      <c r="IT89" s="36"/>
      <c r="IU89" s="36"/>
    </row>
    <row r="90" spans="1:255" ht="5.25" customHeight="1">
      <c r="A90" s="36"/>
      <c r="B90" s="120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6"/>
      <c r="CB90" s="36"/>
      <c r="CC90" s="36"/>
      <c r="CD90" s="102"/>
      <c r="CE90" s="102"/>
      <c r="CF90" s="102"/>
      <c r="CG90" s="102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/>
      <c r="CT90" s="102"/>
      <c r="CU90" s="102"/>
      <c r="CV90" s="102"/>
      <c r="CW90" s="102"/>
      <c r="CX90" s="102"/>
      <c r="CY90" s="102"/>
      <c r="CZ90" s="102"/>
      <c r="DA90" s="102"/>
      <c r="DB90" s="102"/>
      <c r="DC90" s="102"/>
      <c r="DD90" s="102"/>
      <c r="DE90" s="102"/>
      <c r="DF90" s="102"/>
      <c r="DG90" s="102"/>
      <c r="DH90" s="102"/>
      <c r="DI90" s="102"/>
      <c r="DJ90" s="102"/>
      <c r="DK90" s="102"/>
      <c r="DL90" s="102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/>
      <c r="DY90" s="102"/>
      <c r="DZ90" s="102"/>
      <c r="EA90" s="102"/>
      <c r="EB90" s="102"/>
      <c r="EC90" s="102"/>
      <c r="ED90" s="102"/>
      <c r="EE90" s="102"/>
      <c r="EF90" s="102"/>
      <c r="EG90" s="102"/>
      <c r="EH90" s="102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7"/>
      <c r="FH90" s="36"/>
      <c r="FI90" s="36"/>
      <c r="FJ90" s="36"/>
      <c r="FK90" s="102"/>
      <c r="FL90" s="102"/>
      <c r="FM90" s="102"/>
      <c r="FN90" s="102"/>
      <c r="FO90" s="102"/>
      <c r="FP90" s="102"/>
      <c r="FQ90" s="102"/>
      <c r="FR90" s="102"/>
      <c r="FS90" s="102"/>
      <c r="FT90" s="102"/>
      <c r="FU90" s="102"/>
      <c r="FV90" s="102"/>
      <c r="FW90" s="102"/>
      <c r="FX90" s="102"/>
      <c r="FY90" s="102"/>
      <c r="FZ90" s="102"/>
      <c r="GA90" s="102"/>
      <c r="GB90" s="102"/>
      <c r="GC90" s="102"/>
      <c r="GD90" s="102"/>
      <c r="GE90" s="102"/>
      <c r="GF90" s="102"/>
      <c r="GG90" s="102"/>
      <c r="GH90" s="102"/>
      <c r="GI90" s="102"/>
      <c r="GJ90" s="102"/>
      <c r="GK90" s="102"/>
      <c r="GL90" s="102"/>
      <c r="GM90" s="102"/>
      <c r="GN90" s="102"/>
      <c r="GO90" s="102"/>
      <c r="GP90" s="102"/>
      <c r="GQ90" s="102"/>
      <c r="GR90" s="102"/>
      <c r="GS90" s="102"/>
      <c r="GT90" s="102"/>
      <c r="GU90" s="102"/>
      <c r="GV90" s="102"/>
      <c r="GW90" s="102"/>
      <c r="GX90" s="102"/>
      <c r="GY90" s="102"/>
      <c r="GZ90" s="102"/>
      <c r="HA90" s="102"/>
      <c r="HB90" s="102"/>
      <c r="HC90" s="102"/>
      <c r="HD90" s="102"/>
      <c r="HE90" s="102"/>
      <c r="HF90" s="102"/>
      <c r="HG90" s="102"/>
      <c r="HH90" s="102"/>
      <c r="HI90" s="102"/>
      <c r="HJ90" s="102"/>
      <c r="HK90" s="102"/>
      <c r="HL90" s="102"/>
      <c r="HM90" s="102"/>
      <c r="HN90" s="102"/>
      <c r="HO90" s="102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42"/>
      <c r="IO90" s="42"/>
      <c r="IP90" s="36"/>
      <c r="IQ90" s="36"/>
      <c r="IR90" s="36"/>
      <c r="IS90" s="36"/>
      <c r="IT90" s="36"/>
      <c r="IU90" s="36"/>
    </row>
    <row r="91" spans="1:255" ht="5.25" customHeight="1">
      <c r="A91" s="36"/>
      <c r="B91" s="120"/>
      <c r="C91" s="36"/>
      <c r="D91" s="36"/>
      <c r="E91" s="36"/>
      <c r="F91" s="36"/>
      <c r="G91" s="36"/>
      <c r="H91" s="36"/>
      <c r="I91" s="36"/>
      <c r="J91" s="36"/>
      <c r="K91" s="36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6"/>
      <c r="CK91" s="36"/>
      <c r="CL91" s="36"/>
      <c r="CM91" s="36"/>
      <c r="CN91" s="36"/>
      <c r="CO91" s="36"/>
      <c r="CP91" s="36"/>
      <c r="CQ91" s="36"/>
      <c r="CR91" s="36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6"/>
      <c r="FR91" s="36"/>
      <c r="FS91" s="36"/>
      <c r="FT91" s="36"/>
      <c r="FU91" s="36"/>
      <c r="FV91" s="36"/>
      <c r="FW91" s="36"/>
      <c r="FX91" s="36"/>
      <c r="FY91" s="36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  <c r="IM91" s="41"/>
      <c r="IN91" s="42"/>
      <c r="IO91" s="42"/>
      <c r="IP91" s="36"/>
      <c r="IQ91" s="36"/>
      <c r="IR91" s="36"/>
      <c r="IS91" s="36"/>
      <c r="IT91" s="36"/>
      <c r="IU91" s="36"/>
    </row>
    <row r="92" spans="1:255" ht="5.25" customHeight="1">
      <c r="A92" s="36"/>
      <c r="B92" s="120"/>
      <c r="C92" s="151" t="e">
        <f>IF(OR(COUNTIF([15]PF!P:P,Reglage!A1)&gt;0,COUNTIF([15]PF!Q:Q,Reglage!A1)&gt;0),"Pdts à retirer en "&amp;C101,IF(OR(COUNTIF([15]PF!P:P,Reglage!A2)&gt;0,COUNTIF([15]PF!Q:Q,Reglage!A2)&gt;0),"Pdts à destocker en "&amp;C101,IF(OR(COUNTIF([15]PF!P:P,Reglage!A4)&gt;0,COUNTIF([15]PF!Q:Q,Reglage!A4)&gt;0),"Problème réglage alerte sur feuille reglage",IF(BT92&lt;&gt;"","Rien à signaler","Rien à signaler mais, il reste des allées non contrôlées"))))</f>
        <v>#VALUE!</v>
      </c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42"/>
      <c r="BT92" s="150" t="e">
        <f>IF(COUNT([15]PF!R13:R56)=COUNTIF([15]PF!V13:V56,"x"),"Allée OK","")</f>
        <v>#VALUE!</v>
      </c>
      <c r="BU92" s="125"/>
      <c r="BV92" s="125"/>
      <c r="BW92" s="125"/>
      <c r="BX92" s="125"/>
      <c r="BY92" s="142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151" t="e">
        <f>IF(OR(COUNTIF([16]PX!P:P,Reglage!A1)&gt;0,COUNTIF([16]PX!Q:Q,Reglage!A1)&gt;0),"Pdts à retirer en "&amp;CJ101,IF(OR(COUNTIF([16]PX!P:P,Reglage!A2)&gt;0,COUNTIF([16]PX!Q:Q,Reglage!A2)&gt;0),"Pdts à destocker en "&amp;CJ101,IF(OR(COUNTIF([16]PX!P:P,Reglage!A4)&gt;0,COUNTIF([16]PX!Q:Q,Reglage!A4)&gt;0),"Problème réglage alerte sur feuille reglage",IF(FA92&lt;&gt;"","Rien à signaler","Rien à signaler mais, il reste des allées non contrôlées"))))</f>
        <v>#VALUE!</v>
      </c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/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42"/>
      <c r="FA92" s="150" t="e">
        <f>IF(COUNT([16]PX!R13:R56)=COUNTIF([16]PX!V13:V56,"x"),"Allée OK","")</f>
        <v>#VALUE!</v>
      </c>
      <c r="FB92" s="125"/>
      <c r="FC92" s="125"/>
      <c r="FD92" s="125"/>
      <c r="FE92" s="125"/>
      <c r="FF92" s="142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151" t="e">
        <f>IF(OR(COUNTIF('[17]34'!P:P,Reglage!A1)&gt;0,COUNTIF('[17]34'!Q:Q,Reglage!A1)&gt;0),"Pdts à retirer en "&amp;FQ101,IF(OR(COUNTIF('[17]34'!P:P,Reglage!A2)&gt;0,COUNTIF('[17]34'!Q:Q,Reglage!A2)&gt;0),"Pdts à destocker en "&amp;FQ101,IF(OR(COUNTIF('[17]34'!P:P,Reglage!A4)&gt;0,COUNTIF('[17]34'!Q:Q,Reglage!A4)&gt;0),"Problème réglage alerte sur feuille reglage",IF(IH92&lt;&gt;"","Rien à signaler","Rien à signaler mais, il reste des allées non contrôlées"))))</f>
        <v>#VALUE!</v>
      </c>
      <c r="FR92" s="125"/>
      <c r="FS92" s="125"/>
      <c r="FT92" s="125"/>
      <c r="FU92" s="125"/>
      <c r="FV92" s="125"/>
      <c r="FW92" s="125"/>
      <c r="FX92" s="125"/>
      <c r="FY92" s="125"/>
      <c r="FZ92" s="125"/>
      <c r="GA92" s="125"/>
      <c r="GB92" s="125"/>
      <c r="GC92" s="125"/>
      <c r="GD92" s="125"/>
      <c r="GE92" s="125"/>
      <c r="GF92" s="125"/>
      <c r="GG92" s="125"/>
      <c r="GH92" s="125"/>
      <c r="GI92" s="125"/>
      <c r="GJ92" s="125"/>
      <c r="GK92" s="125"/>
      <c r="GL92" s="125"/>
      <c r="GM92" s="125"/>
      <c r="GN92" s="125"/>
      <c r="GO92" s="125"/>
      <c r="GP92" s="125"/>
      <c r="GQ92" s="125"/>
      <c r="GR92" s="125"/>
      <c r="GS92" s="125"/>
      <c r="GT92" s="125"/>
      <c r="GU92" s="125"/>
      <c r="GV92" s="125"/>
      <c r="GW92" s="125"/>
      <c r="GX92" s="125"/>
      <c r="GY92" s="125"/>
      <c r="GZ92" s="125"/>
      <c r="HA92" s="125"/>
      <c r="HB92" s="125"/>
      <c r="HC92" s="125"/>
      <c r="HD92" s="125"/>
      <c r="HE92" s="125"/>
      <c r="HF92" s="125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42"/>
      <c r="IH92" s="150" t="e">
        <f>IF(COUNT('[17]34'!R13:R56)=COUNTIF('[17]34'!V13:V56,"x"),"Allée OK","")</f>
        <v>#VALUE!</v>
      </c>
      <c r="II92" s="125"/>
      <c r="IJ92" s="125"/>
      <c r="IK92" s="125"/>
      <c r="IL92" s="125"/>
      <c r="IM92" s="142"/>
      <c r="IN92" s="42"/>
      <c r="IO92" s="42"/>
      <c r="IP92" s="36"/>
      <c r="IQ92" s="36"/>
      <c r="IR92" s="36"/>
      <c r="IS92" s="36"/>
      <c r="IT92" s="36"/>
      <c r="IU92" s="36"/>
    </row>
    <row r="93" spans="1:255" ht="5.25" customHeight="1">
      <c r="A93" s="36"/>
      <c r="B93" s="120"/>
      <c r="C93" s="143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44"/>
      <c r="BT93" s="143"/>
      <c r="BU93" s="131"/>
      <c r="BV93" s="131"/>
      <c r="BW93" s="131"/>
      <c r="BX93" s="131"/>
      <c r="BY93" s="144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143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  <c r="EC93" s="131"/>
      <c r="ED93" s="131"/>
      <c r="EE93" s="131"/>
      <c r="EF93" s="131"/>
      <c r="EG93" s="131"/>
      <c r="EH93" s="131"/>
      <c r="EI93" s="131"/>
      <c r="EJ93" s="131"/>
      <c r="EK93" s="131"/>
      <c r="EL93" s="131"/>
      <c r="EM93" s="131"/>
      <c r="EN93" s="131"/>
      <c r="EO93" s="131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44"/>
      <c r="FA93" s="143"/>
      <c r="FB93" s="131"/>
      <c r="FC93" s="131"/>
      <c r="FD93" s="131"/>
      <c r="FE93" s="131"/>
      <c r="FF93" s="144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143"/>
      <c r="FR93" s="131"/>
      <c r="FS93" s="131"/>
      <c r="FT93" s="131"/>
      <c r="FU93" s="131"/>
      <c r="FV93" s="131"/>
      <c r="FW93" s="131"/>
      <c r="FX93" s="131"/>
      <c r="FY93" s="131"/>
      <c r="FZ93" s="131"/>
      <c r="GA93" s="131"/>
      <c r="GB93" s="131"/>
      <c r="GC93" s="131"/>
      <c r="GD93" s="131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1"/>
      <c r="HV93" s="131"/>
      <c r="HW93" s="131"/>
      <c r="HX93" s="131"/>
      <c r="HY93" s="131"/>
      <c r="HZ93" s="131"/>
      <c r="IA93" s="131"/>
      <c r="IB93" s="131"/>
      <c r="IC93" s="131"/>
      <c r="ID93" s="131"/>
      <c r="IE93" s="131"/>
      <c r="IF93" s="131"/>
      <c r="IG93" s="144"/>
      <c r="IH93" s="143"/>
      <c r="II93" s="131"/>
      <c r="IJ93" s="131"/>
      <c r="IK93" s="131"/>
      <c r="IL93" s="131"/>
      <c r="IM93" s="144"/>
      <c r="IN93" s="42"/>
      <c r="IO93" s="42"/>
      <c r="IP93" s="36"/>
      <c r="IQ93" s="36"/>
      <c r="IR93" s="36"/>
      <c r="IS93" s="36"/>
      <c r="IT93" s="36"/>
      <c r="IU93" s="36"/>
    </row>
    <row r="94" spans="1:255" ht="5.25" customHeight="1">
      <c r="A94" s="36"/>
      <c r="B94" s="120"/>
      <c r="C94" s="143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44"/>
      <c r="BT94" s="143"/>
      <c r="BU94" s="131"/>
      <c r="BV94" s="131"/>
      <c r="BW94" s="131"/>
      <c r="BX94" s="131"/>
      <c r="BY94" s="144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143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  <c r="EC94" s="131"/>
      <c r="ED94" s="131"/>
      <c r="EE94" s="131"/>
      <c r="EF94" s="131"/>
      <c r="EG94" s="131"/>
      <c r="EH94" s="131"/>
      <c r="EI94" s="131"/>
      <c r="EJ94" s="131"/>
      <c r="EK94" s="131"/>
      <c r="EL94" s="131"/>
      <c r="EM94" s="131"/>
      <c r="EN94" s="131"/>
      <c r="EO94" s="131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44"/>
      <c r="FA94" s="143"/>
      <c r="FB94" s="131"/>
      <c r="FC94" s="131"/>
      <c r="FD94" s="131"/>
      <c r="FE94" s="131"/>
      <c r="FF94" s="144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143"/>
      <c r="FR94" s="131"/>
      <c r="FS94" s="131"/>
      <c r="FT94" s="131"/>
      <c r="FU94" s="131"/>
      <c r="FV94" s="131"/>
      <c r="FW94" s="131"/>
      <c r="FX94" s="131"/>
      <c r="FY94" s="131"/>
      <c r="FZ94" s="131"/>
      <c r="GA94" s="131"/>
      <c r="GB94" s="131"/>
      <c r="GC94" s="131"/>
      <c r="GD94" s="131"/>
      <c r="GE94" s="131"/>
      <c r="GF94" s="131"/>
      <c r="GG94" s="131"/>
      <c r="GH94" s="131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31"/>
      <c r="GT94" s="131"/>
      <c r="GU94" s="131"/>
      <c r="GV94" s="131"/>
      <c r="GW94" s="131"/>
      <c r="GX94" s="131"/>
      <c r="GY94" s="131"/>
      <c r="GZ94" s="131"/>
      <c r="HA94" s="131"/>
      <c r="HB94" s="131"/>
      <c r="HC94" s="131"/>
      <c r="HD94" s="131"/>
      <c r="HE94" s="131"/>
      <c r="HF94" s="131"/>
      <c r="HG94" s="131"/>
      <c r="HH94" s="131"/>
      <c r="HI94" s="131"/>
      <c r="HJ94" s="131"/>
      <c r="HK94" s="131"/>
      <c r="HL94" s="131"/>
      <c r="HM94" s="131"/>
      <c r="HN94" s="131"/>
      <c r="HO94" s="131"/>
      <c r="HP94" s="131"/>
      <c r="HQ94" s="131"/>
      <c r="HR94" s="131"/>
      <c r="HS94" s="131"/>
      <c r="HT94" s="131"/>
      <c r="HU94" s="131"/>
      <c r="HV94" s="131"/>
      <c r="HW94" s="131"/>
      <c r="HX94" s="131"/>
      <c r="HY94" s="131"/>
      <c r="HZ94" s="131"/>
      <c r="IA94" s="131"/>
      <c r="IB94" s="131"/>
      <c r="IC94" s="131"/>
      <c r="ID94" s="131"/>
      <c r="IE94" s="131"/>
      <c r="IF94" s="131"/>
      <c r="IG94" s="144"/>
      <c r="IH94" s="143"/>
      <c r="II94" s="131"/>
      <c r="IJ94" s="131"/>
      <c r="IK94" s="131"/>
      <c r="IL94" s="131"/>
      <c r="IM94" s="144"/>
      <c r="IN94" s="42"/>
      <c r="IO94" s="42"/>
      <c r="IP94" s="36"/>
      <c r="IQ94" s="36"/>
      <c r="IR94" s="36"/>
      <c r="IS94" s="36"/>
      <c r="IT94" s="36"/>
      <c r="IU94" s="36"/>
    </row>
    <row r="95" spans="1:255" ht="5.25" customHeight="1">
      <c r="A95" s="36"/>
      <c r="B95" s="120"/>
      <c r="C95" s="143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44"/>
      <c r="BT95" s="143"/>
      <c r="BU95" s="131"/>
      <c r="BV95" s="131"/>
      <c r="BW95" s="131"/>
      <c r="BX95" s="131"/>
      <c r="BY95" s="144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143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  <c r="EC95" s="131"/>
      <c r="ED95" s="131"/>
      <c r="EE95" s="131"/>
      <c r="EF95" s="131"/>
      <c r="EG95" s="131"/>
      <c r="EH95" s="131"/>
      <c r="EI95" s="131"/>
      <c r="EJ95" s="131"/>
      <c r="EK95" s="131"/>
      <c r="EL95" s="131"/>
      <c r="EM95" s="131"/>
      <c r="EN95" s="131"/>
      <c r="EO95" s="131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44"/>
      <c r="FA95" s="143"/>
      <c r="FB95" s="131"/>
      <c r="FC95" s="131"/>
      <c r="FD95" s="131"/>
      <c r="FE95" s="131"/>
      <c r="FF95" s="144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143"/>
      <c r="FR95" s="131"/>
      <c r="FS95" s="131"/>
      <c r="FT95" s="131"/>
      <c r="FU95" s="131"/>
      <c r="FV95" s="131"/>
      <c r="FW95" s="131"/>
      <c r="FX95" s="131"/>
      <c r="FY95" s="131"/>
      <c r="FZ95" s="131"/>
      <c r="GA95" s="131"/>
      <c r="GB95" s="131"/>
      <c r="GC95" s="131"/>
      <c r="GD95" s="131"/>
      <c r="GE95" s="131"/>
      <c r="GF95" s="131"/>
      <c r="GG95" s="131"/>
      <c r="GH95" s="131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31"/>
      <c r="GT95" s="131"/>
      <c r="GU95" s="131"/>
      <c r="GV95" s="131"/>
      <c r="GW95" s="131"/>
      <c r="GX95" s="131"/>
      <c r="GY95" s="131"/>
      <c r="GZ95" s="131"/>
      <c r="HA95" s="131"/>
      <c r="HB95" s="131"/>
      <c r="HC95" s="131"/>
      <c r="HD95" s="131"/>
      <c r="HE95" s="131"/>
      <c r="HF95" s="131"/>
      <c r="HG95" s="131"/>
      <c r="HH95" s="131"/>
      <c r="HI95" s="131"/>
      <c r="HJ95" s="131"/>
      <c r="HK95" s="131"/>
      <c r="HL95" s="131"/>
      <c r="HM95" s="131"/>
      <c r="HN95" s="131"/>
      <c r="HO95" s="131"/>
      <c r="HP95" s="131"/>
      <c r="HQ95" s="131"/>
      <c r="HR95" s="131"/>
      <c r="HS95" s="131"/>
      <c r="HT95" s="131"/>
      <c r="HU95" s="131"/>
      <c r="HV95" s="131"/>
      <c r="HW95" s="131"/>
      <c r="HX95" s="131"/>
      <c r="HY95" s="131"/>
      <c r="HZ95" s="131"/>
      <c r="IA95" s="131"/>
      <c r="IB95" s="131"/>
      <c r="IC95" s="131"/>
      <c r="ID95" s="131"/>
      <c r="IE95" s="131"/>
      <c r="IF95" s="131"/>
      <c r="IG95" s="144"/>
      <c r="IH95" s="143"/>
      <c r="II95" s="131"/>
      <c r="IJ95" s="131"/>
      <c r="IK95" s="131"/>
      <c r="IL95" s="131"/>
      <c r="IM95" s="144"/>
      <c r="IN95" s="42"/>
      <c r="IO95" s="42"/>
      <c r="IP95" s="36"/>
      <c r="IQ95" s="36"/>
      <c r="IR95" s="36"/>
      <c r="IS95" s="36"/>
      <c r="IT95" s="36"/>
      <c r="IU95" s="36"/>
    </row>
    <row r="96" spans="1:255" ht="5.25" customHeight="1">
      <c r="A96" s="36"/>
      <c r="B96" s="120"/>
      <c r="C96" s="143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44"/>
      <c r="BT96" s="143"/>
      <c r="BU96" s="131"/>
      <c r="BV96" s="131"/>
      <c r="BW96" s="131"/>
      <c r="BX96" s="131"/>
      <c r="BY96" s="144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143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44"/>
      <c r="FA96" s="143"/>
      <c r="FB96" s="131"/>
      <c r="FC96" s="131"/>
      <c r="FD96" s="131"/>
      <c r="FE96" s="131"/>
      <c r="FF96" s="144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143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44"/>
      <c r="IH96" s="143"/>
      <c r="II96" s="131"/>
      <c r="IJ96" s="131"/>
      <c r="IK96" s="131"/>
      <c r="IL96" s="131"/>
      <c r="IM96" s="144"/>
      <c r="IN96" s="42"/>
      <c r="IO96" s="42"/>
      <c r="IP96" s="36"/>
      <c r="IQ96" s="36"/>
      <c r="IR96" s="36"/>
      <c r="IS96" s="36"/>
      <c r="IT96" s="36"/>
      <c r="IU96" s="36"/>
    </row>
    <row r="97" spans="1:255" ht="5.25" customHeight="1">
      <c r="A97" s="36"/>
      <c r="B97" s="120"/>
      <c r="C97" s="143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44"/>
      <c r="BT97" s="143"/>
      <c r="BU97" s="131"/>
      <c r="BV97" s="131"/>
      <c r="BW97" s="131"/>
      <c r="BX97" s="131"/>
      <c r="BY97" s="144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143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  <c r="EC97" s="131"/>
      <c r="ED97" s="131"/>
      <c r="EE97" s="131"/>
      <c r="EF97" s="131"/>
      <c r="EG97" s="131"/>
      <c r="EH97" s="131"/>
      <c r="EI97" s="131"/>
      <c r="EJ97" s="131"/>
      <c r="EK97" s="131"/>
      <c r="EL97" s="131"/>
      <c r="EM97" s="131"/>
      <c r="EN97" s="131"/>
      <c r="EO97" s="131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44"/>
      <c r="FA97" s="143"/>
      <c r="FB97" s="131"/>
      <c r="FC97" s="131"/>
      <c r="FD97" s="131"/>
      <c r="FE97" s="131"/>
      <c r="FF97" s="144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143"/>
      <c r="FR97" s="131"/>
      <c r="FS97" s="131"/>
      <c r="FT97" s="131"/>
      <c r="FU97" s="131"/>
      <c r="FV97" s="131"/>
      <c r="FW97" s="131"/>
      <c r="FX97" s="131"/>
      <c r="FY97" s="131"/>
      <c r="FZ97" s="131"/>
      <c r="GA97" s="131"/>
      <c r="GB97" s="131"/>
      <c r="GC97" s="131"/>
      <c r="GD97" s="131"/>
      <c r="GE97" s="131"/>
      <c r="GF97" s="131"/>
      <c r="GG97" s="131"/>
      <c r="GH97" s="131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31"/>
      <c r="GT97" s="131"/>
      <c r="GU97" s="131"/>
      <c r="GV97" s="131"/>
      <c r="GW97" s="131"/>
      <c r="GX97" s="131"/>
      <c r="GY97" s="131"/>
      <c r="GZ97" s="131"/>
      <c r="HA97" s="131"/>
      <c r="HB97" s="131"/>
      <c r="HC97" s="131"/>
      <c r="HD97" s="131"/>
      <c r="HE97" s="131"/>
      <c r="HF97" s="131"/>
      <c r="HG97" s="131"/>
      <c r="HH97" s="131"/>
      <c r="HI97" s="131"/>
      <c r="HJ97" s="131"/>
      <c r="HK97" s="131"/>
      <c r="HL97" s="131"/>
      <c r="HM97" s="131"/>
      <c r="HN97" s="131"/>
      <c r="HO97" s="131"/>
      <c r="HP97" s="131"/>
      <c r="HQ97" s="131"/>
      <c r="HR97" s="131"/>
      <c r="HS97" s="131"/>
      <c r="HT97" s="131"/>
      <c r="HU97" s="131"/>
      <c r="HV97" s="131"/>
      <c r="HW97" s="131"/>
      <c r="HX97" s="131"/>
      <c r="HY97" s="131"/>
      <c r="HZ97" s="131"/>
      <c r="IA97" s="131"/>
      <c r="IB97" s="131"/>
      <c r="IC97" s="131"/>
      <c r="ID97" s="131"/>
      <c r="IE97" s="131"/>
      <c r="IF97" s="131"/>
      <c r="IG97" s="144"/>
      <c r="IH97" s="143"/>
      <c r="II97" s="131"/>
      <c r="IJ97" s="131"/>
      <c r="IK97" s="131"/>
      <c r="IL97" s="131"/>
      <c r="IM97" s="144"/>
      <c r="IN97" s="42"/>
      <c r="IO97" s="42"/>
      <c r="IP97" s="36"/>
      <c r="IQ97" s="36"/>
      <c r="IR97" s="36"/>
      <c r="IS97" s="36"/>
      <c r="IT97" s="36"/>
      <c r="IU97" s="36"/>
    </row>
    <row r="98" spans="1:255" ht="5.25" customHeight="1">
      <c r="A98" s="36"/>
      <c r="B98" s="120"/>
      <c r="C98" s="145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46"/>
      <c r="BT98" s="145"/>
      <c r="BU98" s="127"/>
      <c r="BV98" s="127"/>
      <c r="BW98" s="127"/>
      <c r="BX98" s="127"/>
      <c r="BY98" s="14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145"/>
      <c r="CK98" s="127"/>
      <c r="CL98" s="127"/>
      <c r="CM98" s="127"/>
      <c r="CN98" s="127"/>
      <c r="CO98" s="127"/>
      <c r="CP98" s="127"/>
      <c r="CQ98" s="127"/>
      <c r="CR98" s="127"/>
      <c r="CS98" s="127"/>
      <c r="CT98" s="127"/>
      <c r="CU98" s="127"/>
      <c r="CV98" s="127"/>
      <c r="CW98" s="127"/>
      <c r="CX98" s="127"/>
      <c r="CY98" s="127"/>
      <c r="CZ98" s="127"/>
      <c r="DA98" s="127"/>
      <c r="DB98" s="127"/>
      <c r="DC98" s="127"/>
      <c r="DD98" s="127"/>
      <c r="DE98" s="127"/>
      <c r="DF98" s="127"/>
      <c r="DG98" s="127"/>
      <c r="DH98" s="127"/>
      <c r="DI98" s="127"/>
      <c r="DJ98" s="127"/>
      <c r="DK98" s="127"/>
      <c r="DL98" s="127"/>
      <c r="DM98" s="127"/>
      <c r="DN98" s="127"/>
      <c r="DO98" s="127"/>
      <c r="DP98" s="127"/>
      <c r="DQ98" s="127"/>
      <c r="DR98" s="127"/>
      <c r="DS98" s="127"/>
      <c r="DT98" s="127"/>
      <c r="DU98" s="127"/>
      <c r="DV98" s="127"/>
      <c r="DW98" s="127"/>
      <c r="DX98" s="127"/>
      <c r="DY98" s="127"/>
      <c r="DZ98" s="127"/>
      <c r="EA98" s="127"/>
      <c r="EB98" s="127"/>
      <c r="EC98" s="127"/>
      <c r="ED98" s="127"/>
      <c r="EE98" s="127"/>
      <c r="EF98" s="127"/>
      <c r="EG98" s="127"/>
      <c r="EH98" s="127"/>
      <c r="EI98" s="127"/>
      <c r="EJ98" s="127"/>
      <c r="EK98" s="127"/>
      <c r="EL98" s="127"/>
      <c r="EM98" s="127"/>
      <c r="EN98" s="127"/>
      <c r="EO98" s="127"/>
      <c r="EP98" s="127"/>
      <c r="EQ98" s="127"/>
      <c r="ER98" s="127"/>
      <c r="ES98" s="127"/>
      <c r="ET98" s="127"/>
      <c r="EU98" s="127"/>
      <c r="EV98" s="127"/>
      <c r="EW98" s="127"/>
      <c r="EX98" s="127"/>
      <c r="EY98" s="127"/>
      <c r="EZ98" s="146"/>
      <c r="FA98" s="145"/>
      <c r="FB98" s="127"/>
      <c r="FC98" s="127"/>
      <c r="FD98" s="127"/>
      <c r="FE98" s="127"/>
      <c r="FF98" s="14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145"/>
      <c r="FR98" s="127"/>
      <c r="FS98" s="127"/>
      <c r="FT98" s="127"/>
      <c r="FU98" s="127"/>
      <c r="FV98" s="127"/>
      <c r="FW98" s="127"/>
      <c r="FX98" s="127"/>
      <c r="FY98" s="127"/>
      <c r="FZ98" s="127"/>
      <c r="GA98" s="127"/>
      <c r="GB98" s="127"/>
      <c r="GC98" s="127"/>
      <c r="GD98" s="127"/>
      <c r="GE98" s="127"/>
      <c r="GF98" s="127"/>
      <c r="GG98" s="127"/>
      <c r="GH98" s="127"/>
      <c r="GI98" s="127"/>
      <c r="GJ98" s="127"/>
      <c r="GK98" s="127"/>
      <c r="GL98" s="127"/>
      <c r="GM98" s="127"/>
      <c r="GN98" s="127"/>
      <c r="GO98" s="127"/>
      <c r="GP98" s="127"/>
      <c r="GQ98" s="127"/>
      <c r="GR98" s="127"/>
      <c r="GS98" s="127"/>
      <c r="GT98" s="127"/>
      <c r="GU98" s="127"/>
      <c r="GV98" s="127"/>
      <c r="GW98" s="127"/>
      <c r="GX98" s="127"/>
      <c r="GY98" s="127"/>
      <c r="GZ98" s="127"/>
      <c r="HA98" s="127"/>
      <c r="HB98" s="127"/>
      <c r="HC98" s="127"/>
      <c r="HD98" s="127"/>
      <c r="HE98" s="127"/>
      <c r="HF98" s="127"/>
      <c r="HG98" s="127"/>
      <c r="HH98" s="127"/>
      <c r="HI98" s="127"/>
      <c r="HJ98" s="127"/>
      <c r="HK98" s="127"/>
      <c r="HL98" s="127"/>
      <c r="HM98" s="127"/>
      <c r="HN98" s="127"/>
      <c r="HO98" s="127"/>
      <c r="HP98" s="127"/>
      <c r="HQ98" s="127"/>
      <c r="HR98" s="127"/>
      <c r="HS98" s="127"/>
      <c r="HT98" s="127"/>
      <c r="HU98" s="127"/>
      <c r="HV98" s="127"/>
      <c r="HW98" s="127"/>
      <c r="HX98" s="127"/>
      <c r="HY98" s="127"/>
      <c r="HZ98" s="127"/>
      <c r="IA98" s="127"/>
      <c r="IB98" s="127"/>
      <c r="IC98" s="127"/>
      <c r="ID98" s="127"/>
      <c r="IE98" s="127"/>
      <c r="IF98" s="127"/>
      <c r="IG98" s="146"/>
      <c r="IH98" s="145"/>
      <c r="II98" s="127"/>
      <c r="IJ98" s="127"/>
      <c r="IK98" s="127"/>
      <c r="IL98" s="127"/>
      <c r="IM98" s="146"/>
      <c r="IN98" s="42"/>
      <c r="IO98" s="42"/>
      <c r="IP98" s="36"/>
      <c r="IQ98" s="36"/>
      <c r="IR98" s="36"/>
      <c r="IS98" s="36"/>
      <c r="IT98" s="36"/>
      <c r="IU98" s="36"/>
    </row>
    <row r="99" spans="1:255" ht="5.25" customHeight="1">
      <c r="A99" s="36"/>
      <c r="B99" s="120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42"/>
      <c r="IO99" s="42"/>
      <c r="IP99" s="36"/>
      <c r="IQ99" s="36"/>
      <c r="IR99" s="36"/>
      <c r="IS99" s="36"/>
      <c r="IT99" s="36"/>
      <c r="IU99" s="36"/>
    </row>
    <row r="100" spans="1:255" ht="5.25" customHeight="1">
      <c r="A100" s="36"/>
      <c r="B100" s="120"/>
      <c r="C100" s="36"/>
      <c r="D100" s="36"/>
      <c r="E100" s="36"/>
      <c r="F100" s="36"/>
      <c r="G100" s="36"/>
      <c r="H100" s="36"/>
      <c r="I100" s="36"/>
      <c r="J100" s="36"/>
      <c r="K100" s="36"/>
      <c r="L100" s="126" t="e">
        <f>[15]PF!V13</f>
        <v>#REF!</v>
      </c>
      <c r="M100" s="127"/>
      <c r="N100" s="127"/>
      <c r="O100" s="126" t="e">
        <f>[15]PF!V14</f>
        <v>#REF!</v>
      </c>
      <c r="P100" s="127"/>
      <c r="Q100" s="127"/>
      <c r="R100" s="126" t="e">
        <f>[15]PF!V15</f>
        <v>#REF!</v>
      </c>
      <c r="S100" s="127"/>
      <c r="T100" s="127"/>
      <c r="U100" s="126" t="e">
        <f>[15]PF!V16</f>
        <v>#REF!</v>
      </c>
      <c r="V100" s="127"/>
      <c r="W100" s="127"/>
      <c r="X100" s="126" t="e">
        <f>[15]PF!V17</f>
        <v>#REF!</v>
      </c>
      <c r="Y100" s="127"/>
      <c r="Z100" s="127"/>
      <c r="AA100" s="126" t="e">
        <f>[15]PF!V18</f>
        <v>#REF!</v>
      </c>
      <c r="AB100" s="127"/>
      <c r="AC100" s="127"/>
      <c r="AD100" s="126" t="e">
        <f>[15]PF!V19</f>
        <v>#REF!</v>
      </c>
      <c r="AE100" s="127"/>
      <c r="AF100" s="127"/>
      <c r="AG100" s="126" t="e">
        <f>[15]PF!V20</f>
        <v>#REF!</v>
      </c>
      <c r="AH100" s="127"/>
      <c r="AI100" s="127"/>
      <c r="AJ100" s="126" t="e">
        <f>[15]PF!V21</f>
        <v>#REF!</v>
      </c>
      <c r="AK100" s="127"/>
      <c r="AL100" s="127"/>
      <c r="AM100" s="126" t="e">
        <f>[15]PF!V22</f>
        <v>#REF!</v>
      </c>
      <c r="AN100" s="127"/>
      <c r="AO100" s="127"/>
      <c r="AP100" s="126" t="e">
        <f>[15]PF!V23</f>
        <v>#REF!</v>
      </c>
      <c r="AQ100" s="127"/>
      <c r="AR100" s="127"/>
      <c r="AS100" s="126" t="e">
        <f>[15]PF!V24</f>
        <v>#REF!</v>
      </c>
      <c r="AT100" s="127"/>
      <c r="AU100" s="127"/>
      <c r="AV100" s="126" t="e">
        <f>[15]PF!V25</f>
        <v>#REF!</v>
      </c>
      <c r="AW100" s="127"/>
      <c r="AX100" s="127"/>
      <c r="AY100" s="126" t="e">
        <f>[15]PF!V26</f>
        <v>#REF!</v>
      </c>
      <c r="AZ100" s="127"/>
      <c r="BA100" s="127"/>
      <c r="BB100" s="126" t="e">
        <f>[15]PF!V27</f>
        <v>#REF!</v>
      </c>
      <c r="BC100" s="127"/>
      <c r="BD100" s="127"/>
      <c r="BE100" s="126" t="e">
        <f>[15]PF!V28</f>
        <v>#REF!</v>
      </c>
      <c r="BF100" s="127"/>
      <c r="BG100" s="127"/>
      <c r="BH100" s="126" t="e">
        <f>[15]PF!V29</f>
        <v>#REF!</v>
      </c>
      <c r="BI100" s="127"/>
      <c r="BJ100" s="127"/>
      <c r="BK100" s="126" t="e">
        <f>[15]PF!V30</f>
        <v>#REF!</v>
      </c>
      <c r="BL100" s="127"/>
      <c r="BM100" s="127"/>
      <c r="BN100" s="126" t="e">
        <f>[15]PF!V31</f>
        <v>#REF!</v>
      </c>
      <c r="BO100" s="127"/>
      <c r="BP100" s="127"/>
      <c r="BQ100" s="126" t="e">
        <f>[15]PF!V32</f>
        <v>#REF!</v>
      </c>
      <c r="BR100" s="127"/>
      <c r="BS100" s="127"/>
      <c r="BT100" s="126" t="e">
        <f>[15]PF!V33</f>
        <v>#REF!</v>
      </c>
      <c r="BU100" s="127"/>
      <c r="BV100" s="127"/>
      <c r="BW100" s="126" t="e">
        <f>[15]PF!V34</f>
        <v>#REF!</v>
      </c>
      <c r="BX100" s="127"/>
      <c r="BY100" s="127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126" t="e">
        <f>[16]PX!V13</f>
        <v>#REF!</v>
      </c>
      <c r="CT100" s="127"/>
      <c r="CU100" s="127"/>
      <c r="CV100" s="126" t="e">
        <f>[16]PX!V14</f>
        <v>#REF!</v>
      </c>
      <c r="CW100" s="127"/>
      <c r="CX100" s="127"/>
      <c r="CY100" s="126" t="e">
        <f>[16]PX!V15</f>
        <v>#REF!</v>
      </c>
      <c r="CZ100" s="127"/>
      <c r="DA100" s="127"/>
      <c r="DB100" s="126" t="e">
        <f>[16]PX!V16</f>
        <v>#REF!</v>
      </c>
      <c r="DC100" s="127"/>
      <c r="DD100" s="127"/>
      <c r="DE100" s="126" t="e">
        <f>[16]PX!V17</f>
        <v>#REF!</v>
      </c>
      <c r="DF100" s="127"/>
      <c r="DG100" s="127"/>
      <c r="DH100" s="126" t="e">
        <f>[16]PX!V18</f>
        <v>#REF!</v>
      </c>
      <c r="DI100" s="127"/>
      <c r="DJ100" s="127"/>
      <c r="DK100" s="126" t="e">
        <f>[16]PX!V19</f>
        <v>#REF!</v>
      </c>
      <c r="DL100" s="127"/>
      <c r="DM100" s="127"/>
      <c r="DN100" s="126" t="e">
        <f>[16]PX!V20</f>
        <v>#REF!</v>
      </c>
      <c r="DO100" s="127"/>
      <c r="DP100" s="127"/>
      <c r="DQ100" s="126" t="e">
        <f>[16]PX!V21</f>
        <v>#REF!</v>
      </c>
      <c r="DR100" s="127"/>
      <c r="DS100" s="127"/>
      <c r="DT100" s="126" t="e">
        <f>[16]PX!V22</f>
        <v>#REF!</v>
      </c>
      <c r="DU100" s="127"/>
      <c r="DV100" s="127"/>
      <c r="DW100" s="126" t="e">
        <f>[16]PX!V23</f>
        <v>#REF!</v>
      </c>
      <c r="DX100" s="127"/>
      <c r="DY100" s="127"/>
      <c r="DZ100" s="126" t="e">
        <f>[16]PX!V24</f>
        <v>#REF!</v>
      </c>
      <c r="EA100" s="127"/>
      <c r="EB100" s="127"/>
      <c r="EC100" s="126" t="e">
        <f>[16]PX!V25</f>
        <v>#REF!</v>
      </c>
      <c r="ED100" s="127"/>
      <c r="EE100" s="127"/>
      <c r="EF100" s="126" t="e">
        <f>[16]PX!V26</f>
        <v>#REF!</v>
      </c>
      <c r="EG100" s="127"/>
      <c r="EH100" s="127"/>
      <c r="EI100" s="126" t="e">
        <f>[16]PX!V27</f>
        <v>#REF!</v>
      </c>
      <c r="EJ100" s="127"/>
      <c r="EK100" s="127"/>
      <c r="EL100" s="126" t="e">
        <f>[16]PX!V28</f>
        <v>#REF!</v>
      </c>
      <c r="EM100" s="127"/>
      <c r="EN100" s="127"/>
      <c r="EO100" s="126" t="e">
        <f>[16]PX!V29</f>
        <v>#REF!</v>
      </c>
      <c r="EP100" s="127"/>
      <c r="EQ100" s="127"/>
      <c r="ER100" s="126" t="e">
        <f>[16]PX!V30</f>
        <v>#REF!</v>
      </c>
      <c r="ES100" s="127"/>
      <c r="ET100" s="127"/>
      <c r="EU100" s="126" t="e">
        <f>[16]PX!V31</f>
        <v>#REF!</v>
      </c>
      <c r="EV100" s="127"/>
      <c r="EW100" s="127"/>
      <c r="EX100" s="126" t="e">
        <f>[16]PX!V32</f>
        <v>#REF!</v>
      </c>
      <c r="EY100" s="127"/>
      <c r="EZ100" s="127"/>
      <c r="FA100" s="126" t="e">
        <f>[16]PX!V33</f>
        <v>#REF!</v>
      </c>
      <c r="FB100" s="127"/>
      <c r="FC100" s="127"/>
      <c r="FD100" s="126" t="e">
        <f>[16]PX!V34</f>
        <v>#REF!</v>
      </c>
      <c r="FE100" s="127"/>
      <c r="FF100" s="127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126" t="e">
        <f>'[17]34'!V13</f>
        <v>#REF!</v>
      </c>
      <c r="GA100" s="127"/>
      <c r="GB100" s="127"/>
      <c r="GC100" s="126" t="e">
        <f>'[17]34'!V14</f>
        <v>#REF!</v>
      </c>
      <c r="GD100" s="127"/>
      <c r="GE100" s="127"/>
      <c r="GF100" s="126" t="e">
        <f>'[17]34'!V15</f>
        <v>#REF!</v>
      </c>
      <c r="GG100" s="127"/>
      <c r="GH100" s="127"/>
      <c r="GI100" s="126" t="e">
        <f>'[17]34'!V16</f>
        <v>#REF!</v>
      </c>
      <c r="GJ100" s="127"/>
      <c r="GK100" s="127"/>
      <c r="GL100" s="126" t="e">
        <f>'[17]34'!V17</f>
        <v>#REF!</v>
      </c>
      <c r="GM100" s="127"/>
      <c r="GN100" s="127"/>
      <c r="GO100" s="126" t="e">
        <f>'[17]34'!V18</f>
        <v>#REF!</v>
      </c>
      <c r="GP100" s="127"/>
      <c r="GQ100" s="127"/>
      <c r="GR100" s="126" t="e">
        <f>'[17]34'!V19</f>
        <v>#REF!</v>
      </c>
      <c r="GS100" s="127"/>
      <c r="GT100" s="127"/>
      <c r="GU100" s="126" t="e">
        <f>'[17]34'!V20</f>
        <v>#REF!</v>
      </c>
      <c r="GV100" s="127"/>
      <c r="GW100" s="127"/>
      <c r="GX100" s="126" t="e">
        <f>'[17]34'!V21</f>
        <v>#REF!</v>
      </c>
      <c r="GY100" s="127"/>
      <c r="GZ100" s="127"/>
      <c r="HA100" s="126" t="e">
        <f>'[17]34'!V22</f>
        <v>#REF!</v>
      </c>
      <c r="HB100" s="127"/>
      <c r="HC100" s="127"/>
      <c r="HD100" s="126" t="e">
        <f>'[17]34'!V23</f>
        <v>#REF!</v>
      </c>
      <c r="HE100" s="127"/>
      <c r="HF100" s="127"/>
      <c r="HG100" s="126" t="e">
        <f>'[17]34'!V24</f>
        <v>#REF!</v>
      </c>
      <c r="HH100" s="127"/>
      <c r="HI100" s="127"/>
      <c r="HJ100" s="126" t="e">
        <f>'[17]34'!V25</f>
        <v>#REF!</v>
      </c>
      <c r="HK100" s="127"/>
      <c r="HL100" s="127"/>
      <c r="HM100" s="126" t="e">
        <f>'[17]34'!V26</f>
        <v>#REF!</v>
      </c>
      <c r="HN100" s="127"/>
      <c r="HO100" s="127"/>
      <c r="HP100" s="126" t="e">
        <f>'[17]34'!V27</f>
        <v>#REF!</v>
      </c>
      <c r="HQ100" s="127"/>
      <c r="HR100" s="127"/>
      <c r="HS100" s="126" t="e">
        <f>'[17]34'!V28</f>
        <v>#REF!</v>
      </c>
      <c r="HT100" s="127"/>
      <c r="HU100" s="127"/>
      <c r="HV100" s="126" t="e">
        <f>'[17]34'!V29</f>
        <v>#REF!</v>
      </c>
      <c r="HW100" s="127"/>
      <c r="HX100" s="127"/>
      <c r="HY100" s="126" t="e">
        <f>'[17]34'!V30</f>
        <v>#REF!</v>
      </c>
      <c r="HZ100" s="127"/>
      <c r="IA100" s="127"/>
      <c r="IB100" s="126" t="e">
        <f>'[17]34'!V31</f>
        <v>#REF!</v>
      </c>
      <c r="IC100" s="127"/>
      <c r="ID100" s="127"/>
      <c r="IE100" s="126" t="e">
        <f>'[17]34'!V32</f>
        <v>#REF!</v>
      </c>
      <c r="IF100" s="127"/>
      <c r="IG100" s="127"/>
      <c r="IH100" s="126" t="e">
        <f>'[17]34'!V33</f>
        <v>#REF!</v>
      </c>
      <c r="II100" s="127"/>
      <c r="IJ100" s="127"/>
      <c r="IK100" s="126" t="e">
        <f>'[17]34'!V34</f>
        <v>#REF!</v>
      </c>
      <c r="IL100" s="127"/>
      <c r="IM100" s="127"/>
      <c r="IN100" s="42"/>
      <c r="IO100" s="42"/>
      <c r="IP100" s="36"/>
      <c r="IQ100" s="36"/>
      <c r="IR100" s="36"/>
      <c r="IS100" s="36"/>
      <c r="IT100" s="36"/>
      <c r="IU100" s="36"/>
    </row>
    <row r="101" spans="1:255" ht="5.25" customHeight="1">
      <c r="A101" s="36"/>
      <c r="B101" s="120"/>
      <c r="C101" s="141" t="str">
        <f>Reglage!B22</f>
        <v>PF</v>
      </c>
      <c r="D101" s="125"/>
      <c r="E101" s="125"/>
      <c r="F101" s="125"/>
      <c r="G101" s="125"/>
      <c r="H101" s="125"/>
      <c r="I101" s="125"/>
      <c r="J101" s="125"/>
      <c r="K101" s="142"/>
      <c r="L101" s="148" t="e">
        <f>[15]PF!R13</f>
        <v>#REF!</v>
      </c>
      <c r="M101" s="125"/>
      <c r="N101" s="129"/>
      <c r="O101" s="128" t="e">
        <f>IF([15]PF!R14=0,"",[15]PF!R14)</f>
        <v>#REF!</v>
      </c>
      <c r="P101" s="125"/>
      <c r="Q101" s="129"/>
      <c r="R101" s="128" t="e">
        <f>IF([15]PF!R15=0,"",[15]PF!R15)</f>
        <v>#REF!</v>
      </c>
      <c r="S101" s="125"/>
      <c r="T101" s="129"/>
      <c r="U101" s="128" t="e">
        <f>IF([15]PF!R16=0,"",[15]PF!R16)</f>
        <v>#REF!</v>
      </c>
      <c r="V101" s="125"/>
      <c r="W101" s="129"/>
      <c r="X101" s="128" t="e">
        <f>IF([15]PF!R17=0,"",[15]PF!R17)</f>
        <v>#REF!</v>
      </c>
      <c r="Y101" s="125"/>
      <c r="Z101" s="129"/>
      <c r="AA101" s="128" t="e">
        <f>IF([15]PF!R18=0,"",[15]PF!R18)</f>
        <v>#REF!</v>
      </c>
      <c r="AB101" s="125"/>
      <c r="AC101" s="129"/>
      <c r="AD101" s="128" t="e">
        <f>IF([15]PF!R19=0,"",[15]PF!R19)</f>
        <v>#REF!</v>
      </c>
      <c r="AE101" s="125"/>
      <c r="AF101" s="129"/>
      <c r="AG101" s="128" t="e">
        <f>IF([15]PF!R20=0,"",[15]PF!R20)</f>
        <v>#REF!</v>
      </c>
      <c r="AH101" s="125"/>
      <c r="AI101" s="129"/>
      <c r="AJ101" s="128" t="e">
        <f>IF([15]PF!R21=0,"",[15]PF!R21)</f>
        <v>#REF!</v>
      </c>
      <c r="AK101" s="125"/>
      <c r="AL101" s="129"/>
      <c r="AM101" s="128" t="e">
        <f>IF([15]PF!R22=0,"",[15]PF!R22)</f>
        <v>#REF!</v>
      </c>
      <c r="AN101" s="125"/>
      <c r="AO101" s="129"/>
      <c r="AP101" s="128" t="e">
        <f>IF([15]PF!R23=0,"",[15]PF!R23)</f>
        <v>#REF!</v>
      </c>
      <c r="AQ101" s="125"/>
      <c r="AR101" s="129"/>
      <c r="AS101" s="128" t="e">
        <f>IF([15]PF!R24=0,"",[15]PF!R24)</f>
        <v>#REF!</v>
      </c>
      <c r="AT101" s="125"/>
      <c r="AU101" s="129"/>
      <c r="AV101" s="128" t="e">
        <f>IF([15]PF!R25=0,"",[15]PF!R25)</f>
        <v>#REF!</v>
      </c>
      <c r="AW101" s="125"/>
      <c r="AX101" s="129"/>
      <c r="AY101" s="128" t="e">
        <f>IF([15]PF!R26=0,"",[15]PF!R26)</f>
        <v>#REF!</v>
      </c>
      <c r="AZ101" s="125"/>
      <c r="BA101" s="129"/>
      <c r="BB101" s="128" t="e">
        <f>IF([15]PF!R27=0,"",[15]PF!R27)</f>
        <v>#REF!</v>
      </c>
      <c r="BC101" s="125"/>
      <c r="BD101" s="129"/>
      <c r="BE101" s="128" t="e">
        <f>IF([15]PF!R28=0,"",[15]PF!R28)</f>
        <v>#REF!</v>
      </c>
      <c r="BF101" s="125"/>
      <c r="BG101" s="129"/>
      <c r="BH101" s="128" t="e">
        <f>IF([15]PF!R29=0,"",[15]PF!R29)</f>
        <v>#REF!</v>
      </c>
      <c r="BI101" s="125"/>
      <c r="BJ101" s="129"/>
      <c r="BK101" s="128" t="e">
        <f>IF([15]PF!R30=0,"",[15]PF!R30)</f>
        <v>#REF!</v>
      </c>
      <c r="BL101" s="125"/>
      <c r="BM101" s="129"/>
      <c r="BN101" s="128" t="e">
        <f>IF([15]PF!R31=0,"",[15]PF!R31)</f>
        <v>#REF!</v>
      </c>
      <c r="BO101" s="125"/>
      <c r="BP101" s="129"/>
      <c r="BQ101" s="128" t="e">
        <f>IF([15]PF!R32=0,"",[15]PF!R32)</f>
        <v>#REF!</v>
      </c>
      <c r="BR101" s="125"/>
      <c r="BS101" s="129"/>
      <c r="BT101" s="128" t="e">
        <f>IF([15]PF!R33=0,"",[15]PF!R33)</f>
        <v>#REF!</v>
      </c>
      <c r="BU101" s="125"/>
      <c r="BV101" s="129"/>
      <c r="BW101" s="128" t="e">
        <f>IF([15]PF!R34=0,"",[15]PF!R34)</f>
        <v>#REF!</v>
      </c>
      <c r="BX101" s="125"/>
      <c r="BY101" s="142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141" t="str">
        <f>Reglage!G22</f>
        <v>PX</v>
      </c>
      <c r="CK101" s="125"/>
      <c r="CL101" s="125"/>
      <c r="CM101" s="125"/>
      <c r="CN101" s="125"/>
      <c r="CO101" s="125"/>
      <c r="CP101" s="125"/>
      <c r="CQ101" s="125"/>
      <c r="CR101" s="142"/>
      <c r="CS101" s="148" t="e">
        <f>[16]PX!R13</f>
        <v>#REF!</v>
      </c>
      <c r="CT101" s="125"/>
      <c r="CU101" s="129"/>
      <c r="CV101" s="128" t="e">
        <f>IF([16]PX!R14=0,"",[16]PX!R14)</f>
        <v>#REF!</v>
      </c>
      <c r="CW101" s="125"/>
      <c r="CX101" s="129"/>
      <c r="CY101" s="128" t="e">
        <f>IF([16]PX!R15=0,"",[16]PX!R15)</f>
        <v>#REF!</v>
      </c>
      <c r="CZ101" s="125"/>
      <c r="DA101" s="129"/>
      <c r="DB101" s="128" t="e">
        <f>IF([16]PX!R16=0,"",[16]PX!R16)</f>
        <v>#REF!</v>
      </c>
      <c r="DC101" s="125"/>
      <c r="DD101" s="129"/>
      <c r="DE101" s="128" t="e">
        <f>IF([16]PX!R17=0,"",[16]PX!R17)</f>
        <v>#REF!</v>
      </c>
      <c r="DF101" s="125"/>
      <c r="DG101" s="129"/>
      <c r="DH101" s="128" t="e">
        <f>IF([16]PX!R18=0,"",[16]PX!R18)</f>
        <v>#REF!</v>
      </c>
      <c r="DI101" s="125"/>
      <c r="DJ101" s="129"/>
      <c r="DK101" s="128" t="e">
        <f>IF([16]PX!R19=0,"",[16]PX!R19)</f>
        <v>#REF!</v>
      </c>
      <c r="DL101" s="125"/>
      <c r="DM101" s="129"/>
      <c r="DN101" s="128" t="e">
        <f>IF([16]PX!R20=0,"",[16]PX!R20)</f>
        <v>#REF!</v>
      </c>
      <c r="DO101" s="125"/>
      <c r="DP101" s="129"/>
      <c r="DQ101" s="128" t="e">
        <f>IF([16]PX!R21=0,"",[16]PX!R21)</f>
        <v>#REF!</v>
      </c>
      <c r="DR101" s="125"/>
      <c r="DS101" s="129"/>
      <c r="DT101" s="128" t="e">
        <f>IF([16]PX!R22=0,"",[16]PX!R22)</f>
        <v>#REF!</v>
      </c>
      <c r="DU101" s="125"/>
      <c r="DV101" s="129"/>
      <c r="DW101" s="128" t="e">
        <f>IF([16]PX!R23=0,"",[16]PX!R23)</f>
        <v>#REF!</v>
      </c>
      <c r="DX101" s="125"/>
      <c r="DY101" s="129"/>
      <c r="DZ101" s="128" t="e">
        <f>IF([16]PX!R24=0,"",[16]PX!R24)</f>
        <v>#REF!</v>
      </c>
      <c r="EA101" s="125"/>
      <c r="EB101" s="129"/>
      <c r="EC101" s="128" t="e">
        <f>IF([16]PX!R25=0,"",[16]PX!R25)</f>
        <v>#REF!</v>
      </c>
      <c r="ED101" s="125"/>
      <c r="EE101" s="129"/>
      <c r="EF101" s="128" t="e">
        <f>IF([16]PX!R26=0,"",[16]PX!R26)</f>
        <v>#REF!</v>
      </c>
      <c r="EG101" s="125"/>
      <c r="EH101" s="129"/>
      <c r="EI101" s="128" t="e">
        <f>IF([16]PX!R27=0,"",[16]PX!R27)</f>
        <v>#REF!</v>
      </c>
      <c r="EJ101" s="125"/>
      <c r="EK101" s="129"/>
      <c r="EL101" s="128" t="e">
        <f>IF([16]PX!R28=0,"",[16]PX!R28)</f>
        <v>#REF!</v>
      </c>
      <c r="EM101" s="125"/>
      <c r="EN101" s="129"/>
      <c r="EO101" s="128" t="e">
        <f>IF([16]PX!R29=0,"",[16]PX!R29)</f>
        <v>#REF!</v>
      </c>
      <c r="EP101" s="125"/>
      <c r="EQ101" s="129"/>
      <c r="ER101" s="128" t="e">
        <f>IF([16]PX!R30=0,"",[16]PX!R30)</f>
        <v>#REF!</v>
      </c>
      <c r="ES101" s="125"/>
      <c r="ET101" s="129"/>
      <c r="EU101" s="128" t="e">
        <f>IF([16]PX!R31=0,"",[16]PX!R31)</f>
        <v>#REF!</v>
      </c>
      <c r="EV101" s="125"/>
      <c r="EW101" s="129"/>
      <c r="EX101" s="128" t="e">
        <f>IF([16]PX!R32=0,"",[16]PX!R32)</f>
        <v>#REF!</v>
      </c>
      <c r="EY101" s="125"/>
      <c r="EZ101" s="129"/>
      <c r="FA101" s="128" t="e">
        <f>IF([16]PX!R33=0,"",[16]PX!R33)</f>
        <v>#REF!</v>
      </c>
      <c r="FB101" s="125"/>
      <c r="FC101" s="129"/>
      <c r="FD101" s="128" t="e">
        <f>IF([16]PX!R34=0,"",[16]PX!R34)</f>
        <v>#REF!</v>
      </c>
      <c r="FE101" s="125"/>
      <c r="FF101" s="142"/>
      <c r="FG101" s="121"/>
      <c r="FH101" s="36"/>
      <c r="FI101" s="36"/>
      <c r="FJ101" s="36"/>
      <c r="FK101" s="36"/>
      <c r="FL101" s="36"/>
      <c r="FM101" s="36"/>
      <c r="FN101" s="36"/>
      <c r="FO101" s="36"/>
      <c r="FP101" s="36"/>
      <c r="FQ101" s="141">
        <f>Reglage!L22</f>
        <v>34</v>
      </c>
      <c r="FR101" s="125"/>
      <c r="FS101" s="125"/>
      <c r="FT101" s="125"/>
      <c r="FU101" s="125"/>
      <c r="FV101" s="125"/>
      <c r="FW101" s="125"/>
      <c r="FX101" s="125"/>
      <c r="FY101" s="142"/>
      <c r="FZ101" s="148" t="e">
        <f>'[17]34'!R13</f>
        <v>#REF!</v>
      </c>
      <c r="GA101" s="125"/>
      <c r="GB101" s="129"/>
      <c r="GC101" s="128" t="e">
        <f>IF('[17]34'!R14=0,"",'[17]34'!R14)</f>
        <v>#REF!</v>
      </c>
      <c r="GD101" s="125"/>
      <c r="GE101" s="129"/>
      <c r="GF101" s="128" t="e">
        <f>IF('[17]34'!R15=0,"",'[17]34'!R15)</f>
        <v>#REF!</v>
      </c>
      <c r="GG101" s="125"/>
      <c r="GH101" s="129"/>
      <c r="GI101" s="128" t="e">
        <f>IF('[17]34'!R16=0,"",'[17]34'!R16)</f>
        <v>#REF!</v>
      </c>
      <c r="GJ101" s="125"/>
      <c r="GK101" s="129"/>
      <c r="GL101" s="128" t="e">
        <f>IF('[17]34'!R17=0,"",'[17]34'!R17)</f>
        <v>#REF!</v>
      </c>
      <c r="GM101" s="125"/>
      <c r="GN101" s="129"/>
      <c r="GO101" s="128" t="e">
        <f>IF('[17]34'!R18=0,"",'[17]34'!R18)</f>
        <v>#REF!</v>
      </c>
      <c r="GP101" s="125"/>
      <c r="GQ101" s="129"/>
      <c r="GR101" s="128" t="e">
        <f>IF('[17]34'!R19=0,"",'[17]34'!R19)</f>
        <v>#REF!</v>
      </c>
      <c r="GS101" s="125"/>
      <c r="GT101" s="129"/>
      <c r="GU101" s="128" t="e">
        <f>IF('[17]34'!R20=0,"",'[17]34'!R20)</f>
        <v>#REF!</v>
      </c>
      <c r="GV101" s="125"/>
      <c r="GW101" s="129"/>
      <c r="GX101" s="128" t="e">
        <f>IF('[17]34'!R21=0,"",'[17]34'!R21)</f>
        <v>#REF!</v>
      </c>
      <c r="GY101" s="125"/>
      <c r="GZ101" s="129"/>
      <c r="HA101" s="128" t="e">
        <f>IF('[17]34'!R22=0,"",'[17]34'!R22)</f>
        <v>#REF!</v>
      </c>
      <c r="HB101" s="125"/>
      <c r="HC101" s="129"/>
      <c r="HD101" s="128" t="e">
        <f>IF('[17]34'!R23=0,"",'[17]34'!R23)</f>
        <v>#REF!</v>
      </c>
      <c r="HE101" s="125"/>
      <c r="HF101" s="129"/>
      <c r="HG101" s="128" t="e">
        <f>IF('[17]34'!R24=0,"",'[17]34'!R24)</f>
        <v>#REF!</v>
      </c>
      <c r="HH101" s="125"/>
      <c r="HI101" s="129"/>
      <c r="HJ101" s="128" t="e">
        <f>IF('[17]34'!R25=0,"",'[17]34'!R25)</f>
        <v>#REF!</v>
      </c>
      <c r="HK101" s="125"/>
      <c r="HL101" s="129"/>
      <c r="HM101" s="128" t="e">
        <f>IF('[17]34'!R26=0,"",'[17]34'!R26)</f>
        <v>#REF!</v>
      </c>
      <c r="HN101" s="125"/>
      <c r="HO101" s="129"/>
      <c r="HP101" s="128" t="e">
        <f>IF('[17]34'!R27=0,"",'[17]34'!R27)</f>
        <v>#REF!</v>
      </c>
      <c r="HQ101" s="125"/>
      <c r="HR101" s="129"/>
      <c r="HS101" s="128" t="e">
        <f>IF('[17]34'!R28=0,"",'[17]34'!R28)</f>
        <v>#REF!</v>
      </c>
      <c r="HT101" s="125"/>
      <c r="HU101" s="129"/>
      <c r="HV101" s="128" t="e">
        <f>IF('[17]34'!R29=0,"",'[17]34'!R29)</f>
        <v>#REF!</v>
      </c>
      <c r="HW101" s="125"/>
      <c r="HX101" s="129"/>
      <c r="HY101" s="128" t="e">
        <f>IF('[17]34'!R30=0,"",'[17]34'!R30)</f>
        <v>#REF!</v>
      </c>
      <c r="HZ101" s="125"/>
      <c r="IA101" s="129"/>
      <c r="IB101" s="128" t="e">
        <f>IF('[17]34'!R31=0,"",'[17]34'!R31)</f>
        <v>#REF!</v>
      </c>
      <c r="IC101" s="125"/>
      <c r="ID101" s="129"/>
      <c r="IE101" s="128" t="e">
        <f>IF('[17]34'!R32=0,"",'[17]34'!R32)</f>
        <v>#REF!</v>
      </c>
      <c r="IF101" s="125"/>
      <c r="IG101" s="129"/>
      <c r="IH101" s="128" t="e">
        <f>IF('[17]34'!R33=0,"",'[17]34'!R33)</f>
        <v>#REF!</v>
      </c>
      <c r="II101" s="125"/>
      <c r="IJ101" s="129"/>
      <c r="IK101" s="128" t="e">
        <f>IF('[17]34'!R34=0,"",'[17]34'!R34)</f>
        <v>#REF!</v>
      </c>
      <c r="IL101" s="125"/>
      <c r="IM101" s="142"/>
      <c r="IN101" s="42"/>
      <c r="IO101" s="42"/>
      <c r="IP101" s="36"/>
      <c r="IQ101" s="36"/>
      <c r="IR101" s="36"/>
      <c r="IS101" s="36"/>
      <c r="IT101" s="36"/>
      <c r="IU101" s="36"/>
    </row>
    <row r="102" spans="1:255" ht="5.25" customHeight="1">
      <c r="A102" s="36"/>
      <c r="B102" s="120"/>
      <c r="C102" s="143"/>
      <c r="D102" s="131"/>
      <c r="E102" s="131"/>
      <c r="F102" s="131"/>
      <c r="G102" s="131"/>
      <c r="H102" s="131"/>
      <c r="I102" s="131"/>
      <c r="J102" s="131"/>
      <c r="K102" s="144"/>
      <c r="L102" s="131"/>
      <c r="M102" s="131"/>
      <c r="N102" s="132"/>
      <c r="O102" s="130"/>
      <c r="P102" s="131"/>
      <c r="Q102" s="132"/>
      <c r="R102" s="130"/>
      <c r="S102" s="131"/>
      <c r="T102" s="132"/>
      <c r="U102" s="130"/>
      <c r="V102" s="131"/>
      <c r="W102" s="132"/>
      <c r="X102" s="130"/>
      <c r="Y102" s="131"/>
      <c r="Z102" s="132"/>
      <c r="AA102" s="130"/>
      <c r="AB102" s="131"/>
      <c r="AC102" s="132"/>
      <c r="AD102" s="130"/>
      <c r="AE102" s="131"/>
      <c r="AF102" s="132"/>
      <c r="AG102" s="130"/>
      <c r="AH102" s="131"/>
      <c r="AI102" s="132"/>
      <c r="AJ102" s="130"/>
      <c r="AK102" s="131"/>
      <c r="AL102" s="132"/>
      <c r="AM102" s="130"/>
      <c r="AN102" s="131"/>
      <c r="AO102" s="132"/>
      <c r="AP102" s="130"/>
      <c r="AQ102" s="131"/>
      <c r="AR102" s="132"/>
      <c r="AS102" s="130"/>
      <c r="AT102" s="131"/>
      <c r="AU102" s="132"/>
      <c r="AV102" s="130"/>
      <c r="AW102" s="131"/>
      <c r="AX102" s="132"/>
      <c r="AY102" s="130"/>
      <c r="AZ102" s="131"/>
      <c r="BA102" s="132"/>
      <c r="BB102" s="130"/>
      <c r="BC102" s="131"/>
      <c r="BD102" s="132"/>
      <c r="BE102" s="130"/>
      <c r="BF102" s="131"/>
      <c r="BG102" s="132"/>
      <c r="BH102" s="130"/>
      <c r="BI102" s="131"/>
      <c r="BJ102" s="132"/>
      <c r="BK102" s="130"/>
      <c r="BL102" s="131"/>
      <c r="BM102" s="132"/>
      <c r="BN102" s="130"/>
      <c r="BO102" s="131"/>
      <c r="BP102" s="132"/>
      <c r="BQ102" s="130"/>
      <c r="BR102" s="131"/>
      <c r="BS102" s="132"/>
      <c r="BT102" s="130"/>
      <c r="BU102" s="131"/>
      <c r="BV102" s="132"/>
      <c r="BW102" s="130"/>
      <c r="BX102" s="131"/>
      <c r="BY102" s="144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143"/>
      <c r="CK102" s="131"/>
      <c r="CL102" s="131"/>
      <c r="CM102" s="131"/>
      <c r="CN102" s="131"/>
      <c r="CO102" s="131"/>
      <c r="CP102" s="131"/>
      <c r="CQ102" s="131"/>
      <c r="CR102" s="144"/>
      <c r="CS102" s="131"/>
      <c r="CT102" s="131"/>
      <c r="CU102" s="132"/>
      <c r="CV102" s="130"/>
      <c r="CW102" s="131"/>
      <c r="CX102" s="132"/>
      <c r="CY102" s="130"/>
      <c r="CZ102" s="131"/>
      <c r="DA102" s="132"/>
      <c r="DB102" s="130"/>
      <c r="DC102" s="131"/>
      <c r="DD102" s="132"/>
      <c r="DE102" s="130"/>
      <c r="DF102" s="131"/>
      <c r="DG102" s="132"/>
      <c r="DH102" s="130"/>
      <c r="DI102" s="131"/>
      <c r="DJ102" s="132"/>
      <c r="DK102" s="130"/>
      <c r="DL102" s="131"/>
      <c r="DM102" s="132"/>
      <c r="DN102" s="130"/>
      <c r="DO102" s="131"/>
      <c r="DP102" s="132"/>
      <c r="DQ102" s="130"/>
      <c r="DR102" s="131"/>
      <c r="DS102" s="132"/>
      <c r="DT102" s="130"/>
      <c r="DU102" s="131"/>
      <c r="DV102" s="132"/>
      <c r="DW102" s="130"/>
      <c r="DX102" s="131"/>
      <c r="DY102" s="132"/>
      <c r="DZ102" s="130"/>
      <c r="EA102" s="131"/>
      <c r="EB102" s="132"/>
      <c r="EC102" s="130"/>
      <c r="ED102" s="131"/>
      <c r="EE102" s="132"/>
      <c r="EF102" s="130"/>
      <c r="EG102" s="131"/>
      <c r="EH102" s="132"/>
      <c r="EI102" s="130"/>
      <c r="EJ102" s="131"/>
      <c r="EK102" s="132"/>
      <c r="EL102" s="130"/>
      <c r="EM102" s="131"/>
      <c r="EN102" s="132"/>
      <c r="EO102" s="130"/>
      <c r="EP102" s="131"/>
      <c r="EQ102" s="132"/>
      <c r="ER102" s="130"/>
      <c r="ES102" s="131"/>
      <c r="ET102" s="132"/>
      <c r="EU102" s="130"/>
      <c r="EV102" s="131"/>
      <c r="EW102" s="132"/>
      <c r="EX102" s="130"/>
      <c r="EY102" s="131"/>
      <c r="EZ102" s="132"/>
      <c r="FA102" s="130"/>
      <c r="FB102" s="131"/>
      <c r="FC102" s="132"/>
      <c r="FD102" s="130"/>
      <c r="FE102" s="131"/>
      <c r="FF102" s="144"/>
      <c r="FG102" s="122"/>
      <c r="FH102" s="39"/>
      <c r="FI102" s="39"/>
      <c r="FJ102" s="39"/>
      <c r="FK102" s="39"/>
      <c r="FL102" s="39"/>
      <c r="FM102" s="39"/>
      <c r="FN102" s="39"/>
      <c r="FO102" s="39"/>
      <c r="FP102" s="39"/>
      <c r="FQ102" s="143"/>
      <c r="FR102" s="131"/>
      <c r="FS102" s="131"/>
      <c r="FT102" s="131"/>
      <c r="FU102" s="131"/>
      <c r="FV102" s="131"/>
      <c r="FW102" s="131"/>
      <c r="FX102" s="131"/>
      <c r="FY102" s="144"/>
      <c r="FZ102" s="131"/>
      <c r="GA102" s="131"/>
      <c r="GB102" s="132"/>
      <c r="GC102" s="130"/>
      <c r="GD102" s="131"/>
      <c r="GE102" s="132"/>
      <c r="GF102" s="130"/>
      <c r="GG102" s="131"/>
      <c r="GH102" s="132"/>
      <c r="GI102" s="130"/>
      <c r="GJ102" s="131"/>
      <c r="GK102" s="132"/>
      <c r="GL102" s="130"/>
      <c r="GM102" s="131"/>
      <c r="GN102" s="132"/>
      <c r="GO102" s="130"/>
      <c r="GP102" s="131"/>
      <c r="GQ102" s="132"/>
      <c r="GR102" s="130"/>
      <c r="GS102" s="131"/>
      <c r="GT102" s="132"/>
      <c r="GU102" s="130"/>
      <c r="GV102" s="131"/>
      <c r="GW102" s="132"/>
      <c r="GX102" s="130"/>
      <c r="GY102" s="131"/>
      <c r="GZ102" s="132"/>
      <c r="HA102" s="130"/>
      <c r="HB102" s="131"/>
      <c r="HC102" s="132"/>
      <c r="HD102" s="130"/>
      <c r="HE102" s="131"/>
      <c r="HF102" s="132"/>
      <c r="HG102" s="130"/>
      <c r="HH102" s="131"/>
      <c r="HI102" s="132"/>
      <c r="HJ102" s="130"/>
      <c r="HK102" s="131"/>
      <c r="HL102" s="132"/>
      <c r="HM102" s="130"/>
      <c r="HN102" s="131"/>
      <c r="HO102" s="132"/>
      <c r="HP102" s="130"/>
      <c r="HQ102" s="131"/>
      <c r="HR102" s="132"/>
      <c r="HS102" s="130"/>
      <c r="HT102" s="131"/>
      <c r="HU102" s="132"/>
      <c r="HV102" s="130"/>
      <c r="HW102" s="131"/>
      <c r="HX102" s="132"/>
      <c r="HY102" s="130"/>
      <c r="HZ102" s="131"/>
      <c r="IA102" s="132"/>
      <c r="IB102" s="130"/>
      <c r="IC102" s="131"/>
      <c r="ID102" s="132"/>
      <c r="IE102" s="130"/>
      <c r="IF102" s="131"/>
      <c r="IG102" s="132"/>
      <c r="IH102" s="130"/>
      <c r="II102" s="131"/>
      <c r="IJ102" s="132"/>
      <c r="IK102" s="130"/>
      <c r="IL102" s="131"/>
      <c r="IM102" s="144"/>
      <c r="IN102" s="42"/>
      <c r="IO102" s="42"/>
      <c r="IP102" s="36"/>
      <c r="IQ102" s="36"/>
      <c r="IR102" s="36"/>
      <c r="IS102" s="36"/>
      <c r="IT102" s="36"/>
      <c r="IU102" s="36"/>
    </row>
    <row r="103" spans="1:255" ht="5.25" customHeight="1">
      <c r="A103" s="36"/>
      <c r="B103" s="120"/>
      <c r="C103" s="143"/>
      <c r="D103" s="131"/>
      <c r="E103" s="131"/>
      <c r="F103" s="131"/>
      <c r="G103" s="131"/>
      <c r="H103" s="131"/>
      <c r="I103" s="131"/>
      <c r="J103" s="131"/>
      <c r="K103" s="144"/>
      <c r="L103" s="134"/>
      <c r="M103" s="134"/>
      <c r="N103" s="135"/>
      <c r="O103" s="133"/>
      <c r="P103" s="134"/>
      <c r="Q103" s="135"/>
      <c r="R103" s="133"/>
      <c r="S103" s="134"/>
      <c r="T103" s="135"/>
      <c r="U103" s="133"/>
      <c r="V103" s="134"/>
      <c r="W103" s="135"/>
      <c r="X103" s="133"/>
      <c r="Y103" s="134"/>
      <c r="Z103" s="135"/>
      <c r="AA103" s="133"/>
      <c r="AB103" s="134"/>
      <c r="AC103" s="135"/>
      <c r="AD103" s="133"/>
      <c r="AE103" s="134"/>
      <c r="AF103" s="135"/>
      <c r="AG103" s="133"/>
      <c r="AH103" s="134"/>
      <c r="AI103" s="135"/>
      <c r="AJ103" s="133"/>
      <c r="AK103" s="134"/>
      <c r="AL103" s="135"/>
      <c r="AM103" s="133"/>
      <c r="AN103" s="134"/>
      <c r="AO103" s="135"/>
      <c r="AP103" s="133"/>
      <c r="AQ103" s="134"/>
      <c r="AR103" s="135"/>
      <c r="AS103" s="133"/>
      <c r="AT103" s="134"/>
      <c r="AU103" s="135"/>
      <c r="AV103" s="133"/>
      <c r="AW103" s="134"/>
      <c r="AX103" s="135"/>
      <c r="AY103" s="133"/>
      <c r="AZ103" s="134"/>
      <c r="BA103" s="135"/>
      <c r="BB103" s="133"/>
      <c r="BC103" s="134"/>
      <c r="BD103" s="135"/>
      <c r="BE103" s="133"/>
      <c r="BF103" s="134"/>
      <c r="BG103" s="135"/>
      <c r="BH103" s="133"/>
      <c r="BI103" s="134"/>
      <c r="BJ103" s="135"/>
      <c r="BK103" s="133"/>
      <c r="BL103" s="134"/>
      <c r="BM103" s="135"/>
      <c r="BN103" s="133"/>
      <c r="BO103" s="134"/>
      <c r="BP103" s="135"/>
      <c r="BQ103" s="133"/>
      <c r="BR103" s="134"/>
      <c r="BS103" s="135"/>
      <c r="BT103" s="133"/>
      <c r="BU103" s="134"/>
      <c r="BV103" s="135"/>
      <c r="BW103" s="133"/>
      <c r="BX103" s="134"/>
      <c r="BY103" s="152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143"/>
      <c r="CK103" s="131"/>
      <c r="CL103" s="131"/>
      <c r="CM103" s="131"/>
      <c r="CN103" s="131"/>
      <c r="CO103" s="131"/>
      <c r="CP103" s="131"/>
      <c r="CQ103" s="131"/>
      <c r="CR103" s="144"/>
      <c r="CS103" s="134"/>
      <c r="CT103" s="134"/>
      <c r="CU103" s="135"/>
      <c r="CV103" s="133"/>
      <c r="CW103" s="134"/>
      <c r="CX103" s="135"/>
      <c r="CY103" s="133"/>
      <c r="CZ103" s="134"/>
      <c r="DA103" s="135"/>
      <c r="DB103" s="133"/>
      <c r="DC103" s="134"/>
      <c r="DD103" s="135"/>
      <c r="DE103" s="133"/>
      <c r="DF103" s="134"/>
      <c r="DG103" s="135"/>
      <c r="DH103" s="133"/>
      <c r="DI103" s="134"/>
      <c r="DJ103" s="135"/>
      <c r="DK103" s="133"/>
      <c r="DL103" s="134"/>
      <c r="DM103" s="135"/>
      <c r="DN103" s="133"/>
      <c r="DO103" s="134"/>
      <c r="DP103" s="135"/>
      <c r="DQ103" s="133"/>
      <c r="DR103" s="134"/>
      <c r="DS103" s="135"/>
      <c r="DT103" s="133"/>
      <c r="DU103" s="134"/>
      <c r="DV103" s="135"/>
      <c r="DW103" s="133"/>
      <c r="DX103" s="134"/>
      <c r="DY103" s="135"/>
      <c r="DZ103" s="133"/>
      <c r="EA103" s="134"/>
      <c r="EB103" s="135"/>
      <c r="EC103" s="133"/>
      <c r="ED103" s="134"/>
      <c r="EE103" s="135"/>
      <c r="EF103" s="133"/>
      <c r="EG103" s="134"/>
      <c r="EH103" s="135"/>
      <c r="EI103" s="133"/>
      <c r="EJ103" s="134"/>
      <c r="EK103" s="135"/>
      <c r="EL103" s="133"/>
      <c r="EM103" s="134"/>
      <c r="EN103" s="135"/>
      <c r="EO103" s="133"/>
      <c r="EP103" s="134"/>
      <c r="EQ103" s="135"/>
      <c r="ER103" s="133"/>
      <c r="ES103" s="134"/>
      <c r="ET103" s="135"/>
      <c r="EU103" s="133"/>
      <c r="EV103" s="134"/>
      <c r="EW103" s="135"/>
      <c r="EX103" s="133"/>
      <c r="EY103" s="134"/>
      <c r="EZ103" s="135"/>
      <c r="FA103" s="133"/>
      <c r="FB103" s="134"/>
      <c r="FC103" s="135"/>
      <c r="FD103" s="133"/>
      <c r="FE103" s="134"/>
      <c r="FF103" s="152"/>
      <c r="FG103" s="122"/>
      <c r="FH103" s="39"/>
      <c r="FI103" s="39"/>
      <c r="FJ103" s="39"/>
      <c r="FK103" s="39"/>
      <c r="FL103" s="39"/>
      <c r="FM103" s="39"/>
      <c r="FN103" s="39"/>
      <c r="FO103" s="39"/>
      <c r="FP103" s="39"/>
      <c r="FQ103" s="143"/>
      <c r="FR103" s="131"/>
      <c r="FS103" s="131"/>
      <c r="FT103" s="131"/>
      <c r="FU103" s="131"/>
      <c r="FV103" s="131"/>
      <c r="FW103" s="131"/>
      <c r="FX103" s="131"/>
      <c r="FY103" s="144"/>
      <c r="FZ103" s="134"/>
      <c r="GA103" s="134"/>
      <c r="GB103" s="135"/>
      <c r="GC103" s="133"/>
      <c r="GD103" s="134"/>
      <c r="GE103" s="135"/>
      <c r="GF103" s="133"/>
      <c r="GG103" s="134"/>
      <c r="GH103" s="135"/>
      <c r="GI103" s="133"/>
      <c r="GJ103" s="134"/>
      <c r="GK103" s="135"/>
      <c r="GL103" s="133"/>
      <c r="GM103" s="134"/>
      <c r="GN103" s="135"/>
      <c r="GO103" s="133"/>
      <c r="GP103" s="134"/>
      <c r="GQ103" s="135"/>
      <c r="GR103" s="133"/>
      <c r="GS103" s="134"/>
      <c r="GT103" s="135"/>
      <c r="GU103" s="133"/>
      <c r="GV103" s="134"/>
      <c r="GW103" s="135"/>
      <c r="GX103" s="133"/>
      <c r="GY103" s="134"/>
      <c r="GZ103" s="135"/>
      <c r="HA103" s="133"/>
      <c r="HB103" s="134"/>
      <c r="HC103" s="135"/>
      <c r="HD103" s="133"/>
      <c r="HE103" s="134"/>
      <c r="HF103" s="135"/>
      <c r="HG103" s="133"/>
      <c r="HH103" s="134"/>
      <c r="HI103" s="135"/>
      <c r="HJ103" s="133"/>
      <c r="HK103" s="134"/>
      <c r="HL103" s="135"/>
      <c r="HM103" s="133"/>
      <c r="HN103" s="134"/>
      <c r="HO103" s="135"/>
      <c r="HP103" s="133"/>
      <c r="HQ103" s="134"/>
      <c r="HR103" s="135"/>
      <c r="HS103" s="133"/>
      <c r="HT103" s="134"/>
      <c r="HU103" s="135"/>
      <c r="HV103" s="133"/>
      <c r="HW103" s="134"/>
      <c r="HX103" s="135"/>
      <c r="HY103" s="133"/>
      <c r="HZ103" s="134"/>
      <c r="IA103" s="135"/>
      <c r="IB103" s="133"/>
      <c r="IC103" s="134"/>
      <c r="ID103" s="135"/>
      <c r="IE103" s="133"/>
      <c r="IF103" s="134"/>
      <c r="IG103" s="135"/>
      <c r="IH103" s="133"/>
      <c r="II103" s="134"/>
      <c r="IJ103" s="135"/>
      <c r="IK103" s="133"/>
      <c r="IL103" s="134"/>
      <c r="IM103" s="152"/>
      <c r="IN103" s="42"/>
      <c r="IO103" s="42"/>
      <c r="IP103" s="36"/>
      <c r="IQ103" s="36"/>
      <c r="IR103" s="36"/>
      <c r="IS103" s="36"/>
      <c r="IT103" s="36"/>
      <c r="IU103" s="36"/>
    </row>
    <row r="104" spans="1:255" ht="5.25" customHeight="1">
      <c r="A104" s="36"/>
      <c r="B104" s="120"/>
      <c r="C104" s="143"/>
      <c r="D104" s="131"/>
      <c r="E104" s="131"/>
      <c r="F104" s="131"/>
      <c r="G104" s="131"/>
      <c r="H104" s="131"/>
      <c r="I104" s="131"/>
      <c r="J104" s="131"/>
      <c r="K104" s="144"/>
      <c r="L104" s="147" t="e">
        <f>IF([15]PF!R35=0,"",[15]PF!R35)</f>
        <v>#REF!</v>
      </c>
      <c r="M104" s="137"/>
      <c r="N104" s="138"/>
      <c r="O104" s="136" t="e">
        <f>IF([15]PF!R36=0,"",[15]PF!R36)</f>
        <v>#REF!</v>
      </c>
      <c r="P104" s="137"/>
      <c r="Q104" s="138"/>
      <c r="R104" s="136" t="e">
        <f>IF([15]PF!R37=0,"",[15]PF!R37)</f>
        <v>#REF!</v>
      </c>
      <c r="S104" s="137"/>
      <c r="T104" s="138"/>
      <c r="U104" s="136" t="e">
        <f>IF([15]PF!R38=0,"",[15]PF!R38)</f>
        <v>#REF!</v>
      </c>
      <c r="V104" s="137"/>
      <c r="W104" s="138"/>
      <c r="X104" s="136" t="e">
        <f>IF([15]PF!R39=0,"",[15]PF!R39)</f>
        <v>#REF!</v>
      </c>
      <c r="Y104" s="137"/>
      <c r="Z104" s="138"/>
      <c r="AA104" s="136" t="e">
        <f>IF([15]PF!R40=0,"",[15]PF!R40)</f>
        <v>#REF!</v>
      </c>
      <c r="AB104" s="137"/>
      <c r="AC104" s="138"/>
      <c r="AD104" s="136" t="e">
        <f>IF([15]PF!R41=0,"",[15]PF!R41)</f>
        <v>#REF!</v>
      </c>
      <c r="AE104" s="137"/>
      <c r="AF104" s="138"/>
      <c r="AG104" s="136" t="e">
        <f>IF([15]PF!R42=0,"",[15]PF!R42)</f>
        <v>#REF!</v>
      </c>
      <c r="AH104" s="137"/>
      <c r="AI104" s="138"/>
      <c r="AJ104" s="136" t="e">
        <f>IF([15]PF!R43=0,"",[15]PF!R43)</f>
        <v>#REF!</v>
      </c>
      <c r="AK104" s="137"/>
      <c r="AL104" s="138"/>
      <c r="AM104" s="136" t="e">
        <f>IF([15]PF!R44=0,"",[15]PF!R44)</f>
        <v>#REF!</v>
      </c>
      <c r="AN104" s="137"/>
      <c r="AO104" s="138"/>
      <c r="AP104" s="136" t="e">
        <f>IF([15]PF!R45=0,"",[15]PF!R45)</f>
        <v>#REF!</v>
      </c>
      <c r="AQ104" s="137"/>
      <c r="AR104" s="138"/>
      <c r="AS104" s="136" t="e">
        <f>IF([15]PF!R46=0,"",[15]PF!R46)</f>
        <v>#REF!</v>
      </c>
      <c r="AT104" s="137"/>
      <c r="AU104" s="138"/>
      <c r="AV104" s="136" t="e">
        <f>IF([15]PF!R47=0,"",[15]PF!R47)</f>
        <v>#REF!</v>
      </c>
      <c r="AW104" s="137"/>
      <c r="AX104" s="138"/>
      <c r="AY104" s="136" t="e">
        <f>IF([15]PF!R48=0,"",[15]PF!R48)</f>
        <v>#REF!</v>
      </c>
      <c r="AZ104" s="137"/>
      <c r="BA104" s="138"/>
      <c r="BB104" s="136" t="e">
        <f>IF([15]PF!R49=0,"",[15]PF!R49)</f>
        <v>#REF!</v>
      </c>
      <c r="BC104" s="137"/>
      <c r="BD104" s="138"/>
      <c r="BE104" s="136" t="e">
        <f>IF([15]PF!R50=0,"",[15]PF!R50)</f>
        <v>#REF!</v>
      </c>
      <c r="BF104" s="137"/>
      <c r="BG104" s="138"/>
      <c r="BH104" s="136" t="e">
        <f>IF([15]PF!R51=0,"",[15]PF!R51)</f>
        <v>#REF!</v>
      </c>
      <c r="BI104" s="137"/>
      <c r="BJ104" s="138"/>
      <c r="BK104" s="136" t="e">
        <f>IF([15]PF!R52=0,"",[15]PF!R52)</f>
        <v>#REF!</v>
      </c>
      <c r="BL104" s="137"/>
      <c r="BM104" s="138"/>
      <c r="BN104" s="136" t="e">
        <f>IF([15]PF!R53=0,"",[15]PF!R53)</f>
        <v>#REF!</v>
      </c>
      <c r="BO104" s="137"/>
      <c r="BP104" s="138"/>
      <c r="BQ104" s="136" t="e">
        <f>IF([15]PF!R54=0,"",[15]PF!R54)</f>
        <v>#REF!</v>
      </c>
      <c r="BR104" s="137"/>
      <c r="BS104" s="138"/>
      <c r="BT104" s="136" t="e">
        <f>IF([15]PF!R55=0,"",[15]PF!R55)</f>
        <v>#REF!</v>
      </c>
      <c r="BU104" s="137"/>
      <c r="BV104" s="138"/>
      <c r="BW104" s="136" t="e">
        <f>IF([15]PF!R56=0,"",[15]PF!R56)</f>
        <v>#REF!</v>
      </c>
      <c r="BX104" s="137"/>
      <c r="BY104" s="14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143"/>
      <c r="CK104" s="131"/>
      <c r="CL104" s="131"/>
      <c r="CM104" s="131"/>
      <c r="CN104" s="131"/>
      <c r="CO104" s="131"/>
      <c r="CP104" s="131"/>
      <c r="CQ104" s="131"/>
      <c r="CR104" s="144"/>
      <c r="CS104" s="147" t="e">
        <f>IF([16]PX!R35=0,"",[16]PX!R35)</f>
        <v>#REF!</v>
      </c>
      <c r="CT104" s="137"/>
      <c r="CU104" s="138"/>
      <c r="CV104" s="136" t="e">
        <f>IF([16]PX!R36=0,"",[16]PX!R36)</f>
        <v>#REF!</v>
      </c>
      <c r="CW104" s="137"/>
      <c r="CX104" s="138"/>
      <c r="CY104" s="136" t="e">
        <f>IF([16]PX!R37=0,"",[16]PX!R37)</f>
        <v>#REF!</v>
      </c>
      <c r="CZ104" s="137"/>
      <c r="DA104" s="138"/>
      <c r="DB104" s="136" t="e">
        <f>IF([16]PX!R38=0,"",[16]PX!R38)</f>
        <v>#REF!</v>
      </c>
      <c r="DC104" s="137"/>
      <c r="DD104" s="138"/>
      <c r="DE104" s="136" t="e">
        <f>IF([16]PX!R39=0,"",[16]PX!R39)</f>
        <v>#REF!</v>
      </c>
      <c r="DF104" s="137"/>
      <c r="DG104" s="138"/>
      <c r="DH104" s="136" t="e">
        <f>IF([16]PX!R40=0,"",[16]PX!R40)</f>
        <v>#REF!</v>
      </c>
      <c r="DI104" s="137"/>
      <c r="DJ104" s="138"/>
      <c r="DK104" s="136" t="e">
        <f>IF([16]PX!R41=0,"",[16]PX!R41)</f>
        <v>#REF!</v>
      </c>
      <c r="DL104" s="137"/>
      <c r="DM104" s="138"/>
      <c r="DN104" s="136" t="e">
        <f>IF([16]PX!R42=0,"",[16]PX!R42)</f>
        <v>#REF!</v>
      </c>
      <c r="DO104" s="137"/>
      <c r="DP104" s="138"/>
      <c r="DQ104" s="136" t="e">
        <f>IF([16]PX!R43=0,"",[16]PX!R43)</f>
        <v>#REF!</v>
      </c>
      <c r="DR104" s="137"/>
      <c r="DS104" s="138"/>
      <c r="DT104" s="136" t="e">
        <f>IF([16]PX!R44=0,"",[16]PX!R44)</f>
        <v>#REF!</v>
      </c>
      <c r="DU104" s="137"/>
      <c r="DV104" s="138"/>
      <c r="DW104" s="136" t="e">
        <f>IF([16]PX!R45=0,"",[16]PX!R45)</f>
        <v>#REF!</v>
      </c>
      <c r="DX104" s="137"/>
      <c r="DY104" s="138"/>
      <c r="DZ104" s="136" t="e">
        <f>IF([16]PX!R46=0,"",[16]PX!R46)</f>
        <v>#REF!</v>
      </c>
      <c r="EA104" s="137"/>
      <c r="EB104" s="138"/>
      <c r="EC104" s="136" t="e">
        <f>IF([16]PX!R47=0,"",[16]PX!R47)</f>
        <v>#REF!</v>
      </c>
      <c r="ED104" s="137"/>
      <c r="EE104" s="138"/>
      <c r="EF104" s="136" t="e">
        <f>IF([16]PX!R48=0,"",[16]PX!R48)</f>
        <v>#REF!</v>
      </c>
      <c r="EG104" s="137"/>
      <c r="EH104" s="138"/>
      <c r="EI104" s="136" t="e">
        <f>IF([16]PX!R49=0,"",[16]PX!R49)</f>
        <v>#REF!</v>
      </c>
      <c r="EJ104" s="137"/>
      <c r="EK104" s="138"/>
      <c r="EL104" s="136" t="e">
        <f>IF([16]PX!R50=0,"",[16]PX!R50)</f>
        <v>#REF!</v>
      </c>
      <c r="EM104" s="137"/>
      <c r="EN104" s="138"/>
      <c r="EO104" s="136" t="e">
        <f>IF([16]PX!R51=0,"",[16]PX!R51)</f>
        <v>#REF!</v>
      </c>
      <c r="EP104" s="137"/>
      <c r="EQ104" s="138"/>
      <c r="ER104" s="136" t="e">
        <f>IF([16]PX!R52=0,"",[16]PX!R52)</f>
        <v>#REF!</v>
      </c>
      <c r="ES104" s="137"/>
      <c r="ET104" s="138"/>
      <c r="EU104" s="136" t="e">
        <f>IF([16]PX!R53=0,"",[16]PX!R53)</f>
        <v>#REF!</v>
      </c>
      <c r="EV104" s="137"/>
      <c r="EW104" s="138"/>
      <c r="EX104" s="136" t="e">
        <f>IF([16]PX!R54=0,"",[16]PX!R54)</f>
        <v>#REF!</v>
      </c>
      <c r="EY104" s="137"/>
      <c r="EZ104" s="138"/>
      <c r="FA104" s="136" t="e">
        <f>IF([16]PX!R55=0,"",[16]PX!R55)</f>
        <v>#REF!</v>
      </c>
      <c r="FB104" s="137"/>
      <c r="FC104" s="138"/>
      <c r="FD104" s="136" t="e">
        <f>IF([16]PX!R56=0,"",[16]PX!R56)</f>
        <v>#REF!</v>
      </c>
      <c r="FE104" s="137"/>
      <c r="FF104" s="149"/>
      <c r="FG104" s="122"/>
      <c r="FH104" s="39"/>
      <c r="FI104" s="39"/>
      <c r="FJ104" s="39"/>
      <c r="FK104" s="39"/>
      <c r="FL104" s="39"/>
      <c r="FM104" s="39"/>
      <c r="FN104" s="39"/>
      <c r="FO104" s="39"/>
      <c r="FP104" s="39"/>
      <c r="FQ104" s="143"/>
      <c r="FR104" s="131"/>
      <c r="FS104" s="131"/>
      <c r="FT104" s="131"/>
      <c r="FU104" s="131"/>
      <c r="FV104" s="131"/>
      <c r="FW104" s="131"/>
      <c r="FX104" s="131"/>
      <c r="FY104" s="144"/>
      <c r="FZ104" s="147" t="e">
        <f>IF('[17]34'!R35=0,"",'[17]34'!R35)</f>
        <v>#REF!</v>
      </c>
      <c r="GA104" s="137"/>
      <c r="GB104" s="138"/>
      <c r="GC104" s="136" t="e">
        <f>IF('[17]34'!R36=0,"",'[17]34'!R36)</f>
        <v>#REF!</v>
      </c>
      <c r="GD104" s="137"/>
      <c r="GE104" s="138"/>
      <c r="GF104" s="136" t="e">
        <f>IF('[17]34'!R37=0,"",'[17]34'!R37)</f>
        <v>#REF!</v>
      </c>
      <c r="GG104" s="137"/>
      <c r="GH104" s="138"/>
      <c r="GI104" s="136" t="e">
        <f>IF('[17]34'!R38=0,"",'[17]34'!R38)</f>
        <v>#REF!</v>
      </c>
      <c r="GJ104" s="137"/>
      <c r="GK104" s="138"/>
      <c r="GL104" s="136" t="e">
        <f>IF('[17]34'!R39=0,"",'[17]34'!R39)</f>
        <v>#REF!</v>
      </c>
      <c r="GM104" s="137"/>
      <c r="GN104" s="138"/>
      <c r="GO104" s="136" t="e">
        <f>IF('[17]34'!R40=0,"",'[17]34'!R40)</f>
        <v>#REF!</v>
      </c>
      <c r="GP104" s="137"/>
      <c r="GQ104" s="138"/>
      <c r="GR104" s="136" t="e">
        <f>IF('[17]34'!R41=0,"",'[17]34'!R41)</f>
        <v>#REF!</v>
      </c>
      <c r="GS104" s="137"/>
      <c r="GT104" s="138"/>
      <c r="GU104" s="136" t="e">
        <f>IF('[17]34'!R42=0,"",'[17]34'!R42)</f>
        <v>#REF!</v>
      </c>
      <c r="GV104" s="137"/>
      <c r="GW104" s="138"/>
      <c r="GX104" s="136" t="e">
        <f>IF('[17]34'!R43=0,"",'[17]34'!R43)</f>
        <v>#REF!</v>
      </c>
      <c r="GY104" s="137"/>
      <c r="GZ104" s="138"/>
      <c r="HA104" s="136" t="e">
        <f>IF('[17]34'!R44=0,"",'[17]34'!R44)</f>
        <v>#REF!</v>
      </c>
      <c r="HB104" s="137"/>
      <c r="HC104" s="138"/>
      <c r="HD104" s="136" t="e">
        <f>IF('[17]34'!R45=0,"",'[17]34'!R45)</f>
        <v>#REF!</v>
      </c>
      <c r="HE104" s="137"/>
      <c r="HF104" s="138"/>
      <c r="HG104" s="136" t="e">
        <f>IF('[17]34'!R46=0,"",'[17]34'!R46)</f>
        <v>#REF!</v>
      </c>
      <c r="HH104" s="137"/>
      <c r="HI104" s="138"/>
      <c r="HJ104" s="136" t="e">
        <f>IF('[17]34'!R47=0,"",'[17]34'!R47)</f>
        <v>#REF!</v>
      </c>
      <c r="HK104" s="137"/>
      <c r="HL104" s="138"/>
      <c r="HM104" s="136" t="e">
        <f>IF('[17]34'!R48=0,"",'[17]34'!R48)</f>
        <v>#REF!</v>
      </c>
      <c r="HN104" s="137"/>
      <c r="HO104" s="138"/>
      <c r="HP104" s="136" t="e">
        <f>IF('[17]34'!R49=0,"",'[17]34'!R49)</f>
        <v>#REF!</v>
      </c>
      <c r="HQ104" s="137"/>
      <c r="HR104" s="138"/>
      <c r="HS104" s="136" t="e">
        <f>IF('[17]34'!R50=0,"",'[17]34'!R50)</f>
        <v>#REF!</v>
      </c>
      <c r="HT104" s="137"/>
      <c r="HU104" s="138"/>
      <c r="HV104" s="136" t="e">
        <f>IF('[17]34'!R51=0,"",'[17]34'!R51)</f>
        <v>#REF!</v>
      </c>
      <c r="HW104" s="137"/>
      <c r="HX104" s="138"/>
      <c r="HY104" s="136" t="e">
        <f>IF('[17]34'!R52=0,"",'[17]34'!R52)</f>
        <v>#REF!</v>
      </c>
      <c r="HZ104" s="137"/>
      <c r="IA104" s="138"/>
      <c r="IB104" s="136" t="e">
        <f>IF('[17]34'!R53=0,"",'[17]34'!R53)</f>
        <v>#REF!</v>
      </c>
      <c r="IC104" s="137"/>
      <c r="ID104" s="138"/>
      <c r="IE104" s="136" t="e">
        <f>IF('[17]34'!R54=0,"",'[17]34'!R54)</f>
        <v>#REF!</v>
      </c>
      <c r="IF104" s="137"/>
      <c r="IG104" s="138"/>
      <c r="IH104" s="136" t="e">
        <f>IF('[17]34'!R55=0,"",'[17]34'!R55)</f>
        <v>#REF!</v>
      </c>
      <c r="II104" s="137"/>
      <c r="IJ104" s="138"/>
      <c r="IK104" s="136" t="e">
        <f>IF('[17]34'!R56=0,"",'[17]34'!R56)</f>
        <v>#REF!</v>
      </c>
      <c r="IL104" s="137"/>
      <c r="IM104" s="149"/>
      <c r="IN104" s="42"/>
      <c r="IO104" s="42"/>
      <c r="IP104" s="36"/>
      <c r="IQ104" s="36"/>
      <c r="IR104" s="36"/>
      <c r="IS104" s="36"/>
      <c r="IT104" s="36"/>
      <c r="IU104" s="36"/>
    </row>
    <row r="105" spans="1:255" ht="5.25" customHeight="1">
      <c r="A105" s="36"/>
      <c r="B105" s="120"/>
      <c r="C105" s="143"/>
      <c r="D105" s="131"/>
      <c r="E105" s="131"/>
      <c r="F105" s="131"/>
      <c r="G105" s="131"/>
      <c r="H105" s="131"/>
      <c r="I105" s="131"/>
      <c r="J105" s="131"/>
      <c r="K105" s="144"/>
      <c r="L105" s="131"/>
      <c r="M105" s="131"/>
      <c r="N105" s="132"/>
      <c r="O105" s="130"/>
      <c r="P105" s="131"/>
      <c r="Q105" s="132"/>
      <c r="R105" s="130"/>
      <c r="S105" s="131"/>
      <c r="T105" s="132"/>
      <c r="U105" s="130"/>
      <c r="V105" s="131"/>
      <c r="W105" s="132"/>
      <c r="X105" s="130"/>
      <c r="Y105" s="131"/>
      <c r="Z105" s="132"/>
      <c r="AA105" s="130"/>
      <c r="AB105" s="131"/>
      <c r="AC105" s="132"/>
      <c r="AD105" s="130"/>
      <c r="AE105" s="131"/>
      <c r="AF105" s="132"/>
      <c r="AG105" s="130"/>
      <c r="AH105" s="131"/>
      <c r="AI105" s="132"/>
      <c r="AJ105" s="130"/>
      <c r="AK105" s="131"/>
      <c r="AL105" s="132"/>
      <c r="AM105" s="130"/>
      <c r="AN105" s="131"/>
      <c r="AO105" s="132"/>
      <c r="AP105" s="130"/>
      <c r="AQ105" s="131"/>
      <c r="AR105" s="132"/>
      <c r="AS105" s="130"/>
      <c r="AT105" s="131"/>
      <c r="AU105" s="132"/>
      <c r="AV105" s="130"/>
      <c r="AW105" s="131"/>
      <c r="AX105" s="132"/>
      <c r="AY105" s="130"/>
      <c r="AZ105" s="131"/>
      <c r="BA105" s="132"/>
      <c r="BB105" s="130"/>
      <c r="BC105" s="131"/>
      <c r="BD105" s="132"/>
      <c r="BE105" s="130"/>
      <c r="BF105" s="131"/>
      <c r="BG105" s="132"/>
      <c r="BH105" s="130"/>
      <c r="BI105" s="131"/>
      <c r="BJ105" s="132"/>
      <c r="BK105" s="130"/>
      <c r="BL105" s="131"/>
      <c r="BM105" s="132"/>
      <c r="BN105" s="130"/>
      <c r="BO105" s="131"/>
      <c r="BP105" s="132"/>
      <c r="BQ105" s="130"/>
      <c r="BR105" s="131"/>
      <c r="BS105" s="132"/>
      <c r="BT105" s="130"/>
      <c r="BU105" s="131"/>
      <c r="BV105" s="132"/>
      <c r="BW105" s="130"/>
      <c r="BX105" s="131"/>
      <c r="BY105" s="144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143"/>
      <c r="CK105" s="131"/>
      <c r="CL105" s="131"/>
      <c r="CM105" s="131"/>
      <c r="CN105" s="131"/>
      <c r="CO105" s="131"/>
      <c r="CP105" s="131"/>
      <c r="CQ105" s="131"/>
      <c r="CR105" s="144"/>
      <c r="CS105" s="131"/>
      <c r="CT105" s="131"/>
      <c r="CU105" s="132"/>
      <c r="CV105" s="130"/>
      <c r="CW105" s="131"/>
      <c r="CX105" s="132"/>
      <c r="CY105" s="130"/>
      <c r="CZ105" s="131"/>
      <c r="DA105" s="132"/>
      <c r="DB105" s="130"/>
      <c r="DC105" s="131"/>
      <c r="DD105" s="132"/>
      <c r="DE105" s="130"/>
      <c r="DF105" s="131"/>
      <c r="DG105" s="132"/>
      <c r="DH105" s="130"/>
      <c r="DI105" s="131"/>
      <c r="DJ105" s="132"/>
      <c r="DK105" s="130"/>
      <c r="DL105" s="131"/>
      <c r="DM105" s="132"/>
      <c r="DN105" s="130"/>
      <c r="DO105" s="131"/>
      <c r="DP105" s="132"/>
      <c r="DQ105" s="130"/>
      <c r="DR105" s="131"/>
      <c r="DS105" s="132"/>
      <c r="DT105" s="130"/>
      <c r="DU105" s="131"/>
      <c r="DV105" s="132"/>
      <c r="DW105" s="130"/>
      <c r="DX105" s="131"/>
      <c r="DY105" s="132"/>
      <c r="DZ105" s="130"/>
      <c r="EA105" s="131"/>
      <c r="EB105" s="132"/>
      <c r="EC105" s="130"/>
      <c r="ED105" s="131"/>
      <c r="EE105" s="132"/>
      <c r="EF105" s="130"/>
      <c r="EG105" s="131"/>
      <c r="EH105" s="132"/>
      <c r="EI105" s="130"/>
      <c r="EJ105" s="131"/>
      <c r="EK105" s="132"/>
      <c r="EL105" s="130"/>
      <c r="EM105" s="131"/>
      <c r="EN105" s="132"/>
      <c r="EO105" s="130"/>
      <c r="EP105" s="131"/>
      <c r="EQ105" s="132"/>
      <c r="ER105" s="130"/>
      <c r="ES105" s="131"/>
      <c r="ET105" s="132"/>
      <c r="EU105" s="130"/>
      <c r="EV105" s="131"/>
      <c r="EW105" s="132"/>
      <c r="EX105" s="130"/>
      <c r="EY105" s="131"/>
      <c r="EZ105" s="132"/>
      <c r="FA105" s="130"/>
      <c r="FB105" s="131"/>
      <c r="FC105" s="132"/>
      <c r="FD105" s="130"/>
      <c r="FE105" s="131"/>
      <c r="FF105" s="144"/>
      <c r="FG105" s="122"/>
      <c r="FH105" s="39"/>
      <c r="FI105" s="39"/>
      <c r="FJ105" s="39"/>
      <c r="FK105" s="39"/>
      <c r="FL105" s="39"/>
      <c r="FM105" s="39"/>
      <c r="FN105" s="39"/>
      <c r="FO105" s="39"/>
      <c r="FP105" s="39"/>
      <c r="FQ105" s="143"/>
      <c r="FR105" s="131"/>
      <c r="FS105" s="131"/>
      <c r="FT105" s="131"/>
      <c r="FU105" s="131"/>
      <c r="FV105" s="131"/>
      <c r="FW105" s="131"/>
      <c r="FX105" s="131"/>
      <c r="FY105" s="144"/>
      <c r="FZ105" s="131"/>
      <c r="GA105" s="131"/>
      <c r="GB105" s="132"/>
      <c r="GC105" s="130"/>
      <c r="GD105" s="131"/>
      <c r="GE105" s="132"/>
      <c r="GF105" s="130"/>
      <c r="GG105" s="131"/>
      <c r="GH105" s="132"/>
      <c r="GI105" s="130"/>
      <c r="GJ105" s="131"/>
      <c r="GK105" s="132"/>
      <c r="GL105" s="130"/>
      <c r="GM105" s="131"/>
      <c r="GN105" s="132"/>
      <c r="GO105" s="130"/>
      <c r="GP105" s="131"/>
      <c r="GQ105" s="132"/>
      <c r="GR105" s="130"/>
      <c r="GS105" s="131"/>
      <c r="GT105" s="132"/>
      <c r="GU105" s="130"/>
      <c r="GV105" s="131"/>
      <c r="GW105" s="132"/>
      <c r="GX105" s="130"/>
      <c r="GY105" s="131"/>
      <c r="GZ105" s="132"/>
      <c r="HA105" s="130"/>
      <c r="HB105" s="131"/>
      <c r="HC105" s="132"/>
      <c r="HD105" s="130"/>
      <c r="HE105" s="131"/>
      <c r="HF105" s="132"/>
      <c r="HG105" s="130"/>
      <c r="HH105" s="131"/>
      <c r="HI105" s="132"/>
      <c r="HJ105" s="130"/>
      <c r="HK105" s="131"/>
      <c r="HL105" s="132"/>
      <c r="HM105" s="130"/>
      <c r="HN105" s="131"/>
      <c r="HO105" s="132"/>
      <c r="HP105" s="130"/>
      <c r="HQ105" s="131"/>
      <c r="HR105" s="132"/>
      <c r="HS105" s="130"/>
      <c r="HT105" s="131"/>
      <c r="HU105" s="132"/>
      <c r="HV105" s="130"/>
      <c r="HW105" s="131"/>
      <c r="HX105" s="132"/>
      <c r="HY105" s="130"/>
      <c r="HZ105" s="131"/>
      <c r="IA105" s="132"/>
      <c r="IB105" s="130"/>
      <c r="IC105" s="131"/>
      <c r="ID105" s="132"/>
      <c r="IE105" s="130"/>
      <c r="IF105" s="131"/>
      <c r="IG105" s="132"/>
      <c r="IH105" s="130"/>
      <c r="II105" s="131"/>
      <c r="IJ105" s="132"/>
      <c r="IK105" s="130"/>
      <c r="IL105" s="131"/>
      <c r="IM105" s="144"/>
      <c r="IN105" s="42"/>
      <c r="IO105" s="42"/>
      <c r="IP105" s="36"/>
      <c r="IQ105" s="36"/>
      <c r="IR105" s="36"/>
      <c r="IS105" s="36"/>
      <c r="IT105" s="36"/>
      <c r="IU105" s="36"/>
    </row>
    <row r="106" spans="1:255" ht="5.25" customHeight="1">
      <c r="A106" s="36"/>
      <c r="B106" s="120"/>
      <c r="C106" s="145"/>
      <c r="D106" s="127"/>
      <c r="E106" s="127"/>
      <c r="F106" s="127"/>
      <c r="G106" s="127"/>
      <c r="H106" s="127"/>
      <c r="I106" s="127"/>
      <c r="J106" s="127"/>
      <c r="K106" s="146"/>
      <c r="L106" s="127"/>
      <c r="M106" s="127"/>
      <c r="N106" s="140"/>
      <c r="O106" s="139"/>
      <c r="P106" s="127"/>
      <c r="Q106" s="140"/>
      <c r="R106" s="139"/>
      <c r="S106" s="127"/>
      <c r="T106" s="140"/>
      <c r="U106" s="139"/>
      <c r="V106" s="127"/>
      <c r="W106" s="140"/>
      <c r="X106" s="139"/>
      <c r="Y106" s="127"/>
      <c r="Z106" s="140"/>
      <c r="AA106" s="139"/>
      <c r="AB106" s="127"/>
      <c r="AC106" s="140"/>
      <c r="AD106" s="139"/>
      <c r="AE106" s="127"/>
      <c r="AF106" s="140"/>
      <c r="AG106" s="139"/>
      <c r="AH106" s="127"/>
      <c r="AI106" s="140"/>
      <c r="AJ106" s="139"/>
      <c r="AK106" s="127"/>
      <c r="AL106" s="140"/>
      <c r="AM106" s="139"/>
      <c r="AN106" s="127"/>
      <c r="AO106" s="140"/>
      <c r="AP106" s="139"/>
      <c r="AQ106" s="127"/>
      <c r="AR106" s="140"/>
      <c r="AS106" s="139"/>
      <c r="AT106" s="127"/>
      <c r="AU106" s="140"/>
      <c r="AV106" s="139"/>
      <c r="AW106" s="127"/>
      <c r="AX106" s="140"/>
      <c r="AY106" s="139"/>
      <c r="AZ106" s="127"/>
      <c r="BA106" s="140"/>
      <c r="BB106" s="139"/>
      <c r="BC106" s="127"/>
      <c r="BD106" s="140"/>
      <c r="BE106" s="139"/>
      <c r="BF106" s="127"/>
      <c r="BG106" s="140"/>
      <c r="BH106" s="139"/>
      <c r="BI106" s="127"/>
      <c r="BJ106" s="140"/>
      <c r="BK106" s="139"/>
      <c r="BL106" s="127"/>
      <c r="BM106" s="140"/>
      <c r="BN106" s="139"/>
      <c r="BO106" s="127"/>
      <c r="BP106" s="140"/>
      <c r="BQ106" s="139"/>
      <c r="BR106" s="127"/>
      <c r="BS106" s="140"/>
      <c r="BT106" s="139"/>
      <c r="BU106" s="127"/>
      <c r="BV106" s="140"/>
      <c r="BW106" s="139"/>
      <c r="BX106" s="127"/>
      <c r="BY106" s="146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145"/>
      <c r="CK106" s="127"/>
      <c r="CL106" s="127"/>
      <c r="CM106" s="127"/>
      <c r="CN106" s="127"/>
      <c r="CO106" s="127"/>
      <c r="CP106" s="127"/>
      <c r="CQ106" s="127"/>
      <c r="CR106" s="146"/>
      <c r="CS106" s="127"/>
      <c r="CT106" s="127"/>
      <c r="CU106" s="140"/>
      <c r="CV106" s="139"/>
      <c r="CW106" s="127"/>
      <c r="CX106" s="140"/>
      <c r="CY106" s="139"/>
      <c r="CZ106" s="127"/>
      <c r="DA106" s="140"/>
      <c r="DB106" s="139"/>
      <c r="DC106" s="127"/>
      <c r="DD106" s="140"/>
      <c r="DE106" s="139"/>
      <c r="DF106" s="127"/>
      <c r="DG106" s="140"/>
      <c r="DH106" s="139"/>
      <c r="DI106" s="127"/>
      <c r="DJ106" s="140"/>
      <c r="DK106" s="139"/>
      <c r="DL106" s="127"/>
      <c r="DM106" s="140"/>
      <c r="DN106" s="139"/>
      <c r="DO106" s="127"/>
      <c r="DP106" s="140"/>
      <c r="DQ106" s="139"/>
      <c r="DR106" s="127"/>
      <c r="DS106" s="140"/>
      <c r="DT106" s="139"/>
      <c r="DU106" s="127"/>
      <c r="DV106" s="140"/>
      <c r="DW106" s="139"/>
      <c r="DX106" s="127"/>
      <c r="DY106" s="140"/>
      <c r="DZ106" s="139"/>
      <c r="EA106" s="127"/>
      <c r="EB106" s="140"/>
      <c r="EC106" s="139"/>
      <c r="ED106" s="127"/>
      <c r="EE106" s="140"/>
      <c r="EF106" s="139"/>
      <c r="EG106" s="127"/>
      <c r="EH106" s="140"/>
      <c r="EI106" s="139"/>
      <c r="EJ106" s="127"/>
      <c r="EK106" s="140"/>
      <c r="EL106" s="139"/>
      <c r="EM106" s="127"/>
      <c r="EN106" s="140"/>
      <c r="EO106" s="139"/>
      <c r="EP106" s="127"/>
      <c r="EQ106" s="140"/>
      <c r="ER106" s="139"/>
      <c r="ES106" s="127"/>
      <c r="ET106" s="140"/>
      <c r="EU106" s="139"/>
      <c r="EV106" s="127"/>
      <c r="EW106" s="140"/>
      <c r="EX106" s="139"/>
      <c r="EY106" s="127"/>
      <c r="EZ106" s="140"/>
      <c r="FA106" s="139"/>
      <c r="FB106" s="127"/>
      <c r="FC106" s="140"/>
      <c r="FD106" s="139"/>
      <c r="FE106" s="127"/>
      <c r="FF106" s="146"/>
      <c r="FG106" s="122"/>
      <c r="FH106" s="39"/>
      <c r="FI106" s="39"/>
      <c r="FJ106" s="39"/>
      <c r="FK106" s="39"/>
      <c r="FL106" s="39"/>
      <c r="FM106" s="39"/>
      <c r="FN106" s="39"/>
      <c r="FO106" s="39"/>
      <c r="FP106" s="39"/>
      <c r="FQ106" s="145"/>
      <c r="FR106" s="127"/>
      <c r="FS106" s="127"/>
      <c r="FT106" s="127"/>
      <c r="FU106" s="127"/>
      <c r="FV106" s="127"/>
      <c r="FW106" s="127"/>
      <c r="FX106" s="127"/>
      <c r="FY106" s="146"/>
      <c r="FZ106" s="127"/>
      <c r="GA106" s="127"/>
      <c r="GB106" s="140"/>
      <c r="GC106" s="139"/>
      <c r="GD106" s="127"/>
      <c r="GE106" s="140"/>
      <c r="GF106" s="139"/>
      <c r="GG106" s="127"/>
      <c r="GH106" s="140"/>
      <c r="GI106" s="139"/>
      <c r="GJ106" s="127"/>
      <c r="GK106" s="140"/>
      <c r="GL106" s="139"/>
      <c r="GM106" s="127"/>
      <c r="GN106" s="140"/>
      <c r="GO106" s="139"/>
      <c r="GP106" s="127"/>
      <c r="GQ106" s="140"/>
      <c r="GR106" s="139"/>
      <c r="GS106" s="127"/>
      <c r="GT106" s="140"/>
      <c r="GU106" s="139"/>
      <c r="GV106" s="127"/>
      <c r="GW106" s="140"/>
      <c r="GX106" s="139"/>
      <c r="GY106" s="127"/>
      <c r="GZ106" s="140"/>
      <c r="HA106" s="139"/>
      <c r="HB106" s="127"/>
      <c r="HC106" s="140"/>
      <c r="HD106" s="139"/>
      <c r="HE106" s="127"/>
      <c r="HF106" s="140"/>
      <c r="HG106" s="139"/>
      <c r="HH106" s="127"/>
      <c r="HI106" s="140"/>
      <c r="HJ106" s="139"/>
      <c r="HK106" s="127"/>
      <c r="HL106" s="140"/>
      <c r="HM106" s="139"/>
      <c r="HN106" s="127"/>
      <c r="HO106" s="140"/>
      <c r="HP106" s="139"/>
      <c r="HQ106" s="127"/>
      <c r="HR106" s="140"/>
      <c r="HS106" s="139"/>
      <c r="HT106" s="127"/>
      <c r="HU106" s="140"/>
      <c r="HV106" s="139"/>
      <c r="HW106" s="127"/>
      <c r="HX106" s="140"/>
      <c r="HY106" s="139"/>
      <c r="HZ106" s="127"/>
      <c r="IA106" s="140"/>
      <c r="IB106" s="139"/>
      <c r="IC106" s="127"/>
      <c r="ID106" s="140"/>
      <c r="IE106" s="139"/>
      <c r="IF106" s="127"/>
      <c r="IG106" s="140"/>
      <c r="IH106" s="139"/>
      <c r="II106" s="127"/>
      <c r="IJ106" s="140"/>
      <c r="IK106" s="139"/>
      <c r="IL106" s="127"/>
      <c r="IM106" s="146"/>
      <c r="IN106" s="42"/>
      <c r="IO106" s="42"/>
      <c r="IP106" s="36"/>
      <c r="IQ106" s="36"/>
      <c r="IR106" s="36"/>
      <c r="IS106" s="36"/>
      <c r="IT106" s="36"/>
      <c r="IU106" s="36"/>
    </row>
    <row r="107" spans="1:255" ht="5.25" customHeight="1">
      <c r="A107" s="36"/>
      <c r="B107" s="120"/>
      <c r="C107" s="36"/>
      <c r="D107" s="36"/>
      <c r="E107" s="36"/>
      <c r="F107" s="36"/>
      <c r="G107" s="36"/>
      <c r="H107" s="36"/>
      <c r="I107" s="36"/>
      <c r="J107" s="36"/>
      <c r="K107" s="36"/>
      <c r="L107" s="124" t="e">
        <f>[15]PF!V35</f>
        <v>#REF!</v>
      </c>
      <c r="M107" s="125"/>
      <c r="N107" s="125"/>
      <c r="O107" s="124" t="e">
        <f>[15]PF!V36</f>
        <v>#REF!</v>
      </c>
      <c r="P107" s="125"/>
      <c r="Q107" s="125"/>
      <c r="R107" s="124" t="e">
        <f>[15]PF!V37</f>
        <v>#REF!</v>
      </c>
      <c r="S107" s="125"/>
      <c r="T107" s="125"/>
      <c r="U107" s="124" t="e">
        <f>[15]PF!V38</f>
        <v>#REF!</v>
      </c>
      <c r="V107" s="125"/>
      <c r="W107" s="125"/>
      <c r="X107" s="124" t="e">
        <f>[15]PF!V39</f>
        <v>#REF!</v>
      </c>
      <c r="Y107" s="125"/>
      <c r="Z107" s="125"/>
      <c r="AA107" s="124" t="e">
        <f>[15]PF!V40</f>
        <v>#REF!</v>
      </c>
      <c r="AB107" s="125"/>
      <c r="AC107" s="125"/>
      <c r="AD107" s="124" t="e">
        <f>[15]PF!V41</f>
        <v>#REF!</v>
      </c>
      <c r="AE107" s="125"/>
      <c r="AF107" s="125"/>
      <c r="AG107" s="124" t="e">
        <f>[15]PF!V42</f>
        <v>#REF!</v>
      </c>
      <c r="AH107" s="125"/>
      <c r="AI107" s="125"/>
      <c r="AJ107" s="124" t="e">
        <f>[15]PF!V43</f>
        <v>#REF!</v>
      </c>
      <c r="AK107" s="125"/>
      <c r="AL107" s="125"/>
      <c r="AM107" s="124" t="e">
        <f>[15]PF!V44</f>
        <v>#REF!</v>
      </c>
      <c r="AN107" s="125"/>
      <c r="AO107" s="125"/>
      <c r="AP107" s="124" t="e">
        <f>[15]PF!V45</f>
        <v>#REF!</v>
      </c>
      <c r="AQ107" s="125"/>
      <c r="AR107" s="125"/>
      <c r="AS107" s="124" t="e">
        <f>[15]PF!V46</f>
        <v>#REF!</v>
      </c>
      <c r="AT107" s="125"/>
      <c r="AU107" s="125"/>
      <c r="AV107" s="124" t="e">
        <f>[15]PF!V47</f>
        <v>#REF!</v>
      </c>
      <c r="AW107" s="125"/>
      <c r="AX107" s="125"/>
      <c r="AY107" s="124" t="e">
        <f>[15]PF!V48</f>
        <v>#REF!</v>
      </c>
      <c r="AZ107" s="125"/>
      <c r="BA107" s="125"/>
      <c r="BB107" s="124" t="e">
        <f>[15]PF!V49</f>
        <v>#REF!</v>
      </c>
      <c r="BC107" s="125"/>
      <c r="BD107" s="125"/>
      <c r="BE107" s="124" t="e">
        <f>[15]PF!V50</f>
        <v>#REF!</v>
      </c>
      <c r="BF107" s="125"/>
      <c r="BG107" s="125"/>
      <c r="BH107" s="124" t="e">
        <f>[15]PF!V51</f>
        <v>#REF!</v>
      </c>
      <c r="BI107" s="125"/>
      <c r="BJ107" s="125"/>
      <c r="BK107" s="124" t="e">
        <f>[15]PF!V52</f>
        <v>#REF!</v>
      </c>
      <c r="BL107" s="125"/>
      <c r="BM107" s="125"/>
      <c r="BN107" s="124" t="e">
        <f>[15]PF!V53</f>
        <v>#REF!</v>
      </c>
      <c r="BO107" s="125"/>
      <c r="BP107" s="125"/>
      <c r="BQ107" s="124" t="e">
        <f>[15]PF!V54</f>
        <v>#REF!</v>
      </c>
      <c r="BR107" s="125"/>
      <c r="BS107" s="125"/>
      <c r="BT107" s="124" t="e">
        <f>[15]PF!V55</f>
        <v>#REF!</v>
      </c>
      <c r="BU107" s="125"/>
      <c r="BV107" s="125"/>
      <c r="BW107" s="124" t="e">
        <f>[15]PF!V56</f>
        <v>#REF!</v>
      </c>
      <c r="BX107" s="125"/>
      <c r="BY107" s="125"/>
      <c r="BZ107" s="37"/>
      <c r="CA107" s="36"/>
      <c r="CB107" s="36"/>
      <c r="CC107" s="36"/>
      <c r="CD107" s="102"/>
      <c r="CE107" s="102"/>
      <c r="CF107" s="102"/>
      <c r="CG107" s="102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24" t="e">
        <f>[16]PX!V35</f>
        <v>#REF!</v>
      </c>
      <c r="CT107" s="125"/>
      <c r="CU107" s="125"/>
      <c r="CV107" s="124" t="e">
        <f>[16]PX!V36</f>
        <v>#REF!</v>
      </c>
      <c r="CW107" s="125"/>
      <c r="CX107" s="125"/>
      <c r="CY107" s="124" t="e">
        <f>[16]PX!V37</f>
        <v>#REF!</v>
      </c>
      <c r="CZ107" s="125"/>
      <c r="DA107" s="125"/>
      <c r="DB107" s="124" t="e">
        <f>[16]PX!V38</f>
        <v>#REF!</v>
      </c>
      <c r="DC107" s="125"/>
      <c r="DD107" s="125"/>
      <c r="DE107" s="124" t="e">
        <f>[16]PX!V39</f>
        <v>#REF!</v>
      </c>
      <c r="DF107" s="125"/>
      <c r="DG107" s="125"/>
      <c r="DH107" s="124" t="e">
        <f>[16]PX!V40</f>
        <v>#REF!</v>
      </c>
      <c r="DI107" s="125"/>
      <c r="DJ107" s="125"/>
      <c r="DK107" s="124" t="e">
        <f>[16]PX!V41</f>
        <v>#REF!</v>
      </c>
      <c r="DL107" s="125"/>
      <c r="DM107" s="125"/>
      <c r="DN107" s="124" t="e">
        <f>[16]PX!V42</f>
        <v>#REF!</v>
      </c>
      <c r="DO107" s="125"/>
      <c r="DP107" s="125"/>
      <c r="DQ107" s="124" t="e">
        <f>[16]PX!V43</f>
        <v>#REF!</v>
      </c>
      <c r="DR107" s="125"/>
      <c r="DS107" s="125"/>
      <c r="DT107" s="124" t="e">
        <f>[16]PX!V44</f>
        <v>#REF!</v>
      </c>
      <c r="DU107" s="125"/>
      <c r="DV107" s="125"/>
      <c r="DW107" s="124" t="e">
        <f>[16]PX!V45</f>
        <v>#REF!</v>
      </c>
      <c r="DX107" s="125"/>
      <c r="DY107" s="125"/>
      <c r="DZ107" s="124" t="e">
        <f>[16]PX!V46</f>
        <v>#REF!</v>
      </c>
      <c r="EA107" s="125"/>
      <c r="EB107" s="125"/>
      <c r="EC107" s="124" t="e">
        <f>[16]PX!V47</f>
        <v>#REF!</v>
      </c>
      <c r="ED107" s="125"/>
      <c r="EE107" s="125"/>
      <c r="EF107" s="124" t="e">
        <f>[16]PX!V48</f>
        <v>#REF!</v>
      </c>
      <c r="EG107" s="125"/>
      <c r="EH107" s="125"/>
      <c r="EI107" s="124" t="e">
        <f>[16]PX!V49</f>
        <v>#REF!</v>
      </c>
      <c r="EJ107" s="125"/>
      <c r="EK107" s="125"/>
      <c r="EL107" s="124" t="e">
        <f>[16]PX!V50</f>
        <v>#REF!</v>
      </c>
      <c r="EM107" s="125"/>
      <c r="EN107" s="125"/>
      <c r="EO107" s="124" t="e">
        <f>[16]PX!V51</f>
        <v>#REF!</v>
      </c>
      <c r="EP107" s="125"/>
      <c r="EQ107" s="125"/>
      <c r="ER107" s="124" t="e">
        <f>[16]PX!V52</f>
        <v>#REF!</v>
      </c>
      <c r="ES107" s="125"/>
      <c r="ET107" s="125"/>
      <c r="EU107" s="124" t="e">
        <f>[16]PX!V53</f>
        <v>#REF!</v>
      </c>
      <c r="EV107" s="125"/>
      <c r="EW107" s="125"/>
      <c r="EX107" s="124" t="e">
        <f>[16]PX!V54</f>
        <v>#REF!</v>
      </c>
      <c r="EY107" s="125"/>
      <c r="EZ107" s="125"/>
      <c r="FA107" s="124" t="e">
        <f>[16]PX!V55</f>
        <v>#REF!</v>
      </c>
      <c r="FB107" s="125"/>
      <c r="FC107" s="125"/>
      <c r="FD107" s="124" t="e">
        <f>[16]PX!V56</f>
        <v>#REF!</v>
      </c>
      <c r="FE107" s="125"/>
      <c r="FF107" s="125"/>
      <c r="FG107" s="37"/>
      <c r="FH107" s="36"/>
      <c r="FI107" s="36"/>
      <c r="FJ107" s="36"/>
      <c r="FK107" s="102"/>
      <c r="FL107" s="102"/>
      <c r="FM107" s="102"/>
      <c r="FN107" s="102"/>
      <c r="FO107" s="102"/>
      <c r="FP107" s="102"/>
      <c r="FQ107" s="41"/>
      <c r="FR107" s="41"/>
      <c r="FS107" s="41"/>
      <c r="FT107" s="41"/>
      <c r="FU107" s="41"/>
      <c r="FV107" s="41"/>
      <c r="FW107" s="41"/>
      <c r="FX107" s="41"/>
      <c r="FY107" s="41"/>
      <c r="FZ107" s="124" t="e">
        <f>'[17]34'!V35</f>
        <v>#REF!</v>
      </c>
      <c r="GA107" s="125"/>
      <c r="GB107" s="125"/>
      <c r="GC107" s="124" t="e">
        <f>'[17]34'!V36</f>
        <v>#REF!</v>
      </c>
      <c r="GD107" s="125"/>
      <c r="GE107" s="125"/>
      <c r="GF107" s="124" t="e">
        <f>'[17]34'!V37</f>
        <v>#REF!</v>
      </c>
      <c r="GG107" s="125"/>
      <c r="GH107" s="125"/>
      <c r="GI107" s="124" t="e">
        <f>'[17]34'!V38</f>
        <v>#REF!</v>
      </c>
      <c r="GJ107" s="125"/>
      <c r="GK107" s="125"/>
      <c r="GL107" s="124" t="e">
        <f>'[17]34'!V39</f>
        <v>#REF!</v>
      </c>
      <c r="GM107" s="125"/>
      <c r="GN107" s="125"/>
      <c r="GO107" s="124" t="e">
        <f>'[17]34'!V40</f>
        <v>#REF!</v>
      </c>
      <c r="GP107" s="125"/>
      <c r="GQ107" s="125"/>
      <c r="GR107" s="124" t="e">
        <f>'[17]34'!V41</f>
        <v>#REF!</v>
      </c>
      <c r="GS107" s="125"/>
      <c r="GT107" s="125"/>
      <c r="GU107" s="124" t="e">
        <f>'[17]34'!V42</f>
        <v>#REF!</v>
      </c>
      <c r="GV107" s="125"/>
      <c r="GW107" s="125"/>
      <c r="GX107" s="124" t="e">
        <f>'[17]34'!V43</f>
        <v>#REF!</v>
      </c>
      <c r="GY107" s="125"/>
      <c r="GZ107" s="125"/>
      <c r="HA107" s="124" t="e">
        <f>'[17]34'!V44</f>
        <v>#REF!</v>
      </c>
      <c r="HB107" s="125"/>
      <c r="HC107" s="125"/>
      <c r="HD107" s="124" t="e">
        <f>'[17]34'!V45</f>
        <v>#REF!</v>
      </c>
      <c r="HE107" s="125"/>
      <c r="HF107" s="125"/>
      <c r="HG107" s="124" t="e">
        <f>'[17]34'!V46</f>
        <v>#REF!</v>
      </c>
      <c r="HH107" s="125"/>
      <c r="HI107" s="125"/>
      <c r="HJ107" s="124" t="e">
        <f>'[17]34'!V47</f>
        <v>#REF!</v>
      </c>
      <c r="HK107" s="125"/>
      <c r="HL107" s="125"/>
      <c r="HM107" s="124" t="e">
        <f>'[17]34'!V48</f>
        <v>#REF!</v>
      </c>
      <c r="HN107" s="125"/>
      <c r="HO107" s="125"/>
      <c r="HP107" s="124" t="e">
        <f>'[17]34'!V49</f>
        <v>#REF!</v>
      </c>
      <c r="HQ107" s="125"/>
      <c r="HR107" s="125"/>
      <c r="HS107" s="124" t="e">
        <f>'[17]34'!V50</f>
        <v>#REF!</v>
      </c>
      <c r="HT107" s="125"/>
      <c r="HU107" s="125"/>
      <c r="HV107" s="124" t="e">
        <f>'[17]34'!V51</f>
        <v>#REF!</v>
      </c>
      <c r="HW107" s="125"/>
      <c r="HX107" s="125"/>
      <c r="HY107" s="124" t="e">
        <f>'[17]34'!V52</f>
        <v>#REF!</v>
      </c>
      <c r="HZ107" s="125"/>
      <c r="IA107" s="125"/>
      <c r="IB107" s="124" t="e">
        <f>'[17]34'!V53</f>
        <v>#REF!</v>
      </c>
      <c r="IC107" s="125"/>
      <c r="ID107" s="125"/>
      <c r="IE107" s="124" t="e">
        <f>'[17]34'!V54</f>
        <v>#REF!</v>
      </c>
      <c r="IF107" s="125"/>
      <c r="IG107" s="125"/>
      <c r="IH107" s="124" t="e">
        <f>'[17]34'!V55</f>
        <v>#REF!</v>
      </c>
      <c r="II107" s="125"/>
      <c r="IJ107" s="125"/>
      <c r="IK107" s="124" t="e">
        <f>'[17]34'!V56</f>
        <v>#REF!</v>
      </c>
      <c r="IL107" s="125"/>
      <c r="IM107" s="125"/>
      <c r="IN107" s="42"/>
      <c r="IO107" s="42"/>
      <c r="IP107" s="36"/>
      <c r="IQ107" s="36"/>
      <c r="IR107" s="36"/>
      <c r="IS107" s="36"/>
      <c r="IT107" s="36"/>
      <c r="IU107" s="36"/>
    </row>
    <row r="108" spans="1:255" ht="5.25" customHeight="1">
      <c r="A108" s="36"/>
      <c r="B108" s="120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6"/>
      <c r="CB108" s="36"/>
      <c r="CC108" s="36"/>
      <c r="CD108" s="102"/>
      <c r="CE108" s="102"/>
      <c r="CF108" s="102"/>
      <c r="CG108" s="102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/>
      <c r="CT108" s="102"/>
      <c r="CU108" s="102"/>
      <c r="CV108" s="102"/>
      <c r="CW108" s="102"/>
      <c r="CX108" s="102"/>
      <c r="CY108" s="102"/>
      <c r="CZ108" s="102"/>
      <c r="DA108" s="102"/>
      <c r="DB108" s="102"/>
      <c r="DC108" s="102"/>
      <c r="DD108" s="102"/>
      <c r="DE108" s="102"/>
      <c r="DF108" s="102"/>
      <c r="DG108" s="102"/>
      <c r="DH108" s="102"/>
      <c r="DI108" s="102"/>
      <c r="DJ108" s="102"/>
      <c r="DK108" s="102"/>
      <c r="DL108" s="102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/>
      <c r="DY108" s="102"/>
      <c r="DZ108" s="102"/>
      <c r="EA108" s="102"/>
      <c r="EB108" s="102"/>
      <c r="EC108" s="102"/>
      <c r="ED108" s="102"/>
      <c r="EE108" s="102"/>
      <c r="EF108" s="102"/>
      <c r="EG108" s="102"/>
      <c r="EH108" s="102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7"/>
      <c r="FH108" s="36"/>
      <c r="FI108" s="36"/>
      <c r="FJ108" s="36"/>
      <c r="FK108" s="102"/>
      <c r="FL108" s="102"/>
      <c r="FM108" s="102"/>
      <c r="FN108" s="102"/>
      <c r="FO108" s="102"/>
      <c r="FP108" s="102"/>
      <c r="FQ108" s="102"/>
      <c r="FR108" s="102"/>
      <c r="FS108" s="102"/>
      <c r="FT108" s="102"/>
      <c r="FU108" s="102"/>
      <c r="FV108" s="102"/>
      <c r="FW108" s="102"/>
      <c r="FX108" s="102"/>
      <c r="FY108" s="102"/>
      <c r="FZ108" s="102"/>
      <c r="GA108" s="102"/>
      <c r="GB108" s="102"/>
      <c r="GC108" s="102"/>
      <c r="GD108" s="102"/>
      <c r="GE108" s="102"/>
      <c r="GF108" s="102"/>
      <c r="GG108" s="102"/>
      <c r="GH108" s="102"/>
      <c r="GI108" s="102"/>
      <c r="GJ108" s="102"/>
      <c r="GK108" s="102"/>
      <c r="GL108" s="102"/>
      <c r="GM108" s="102"/>
      <c r="GN108" s="102"/>
      <c r="GO108" s="102"/>
      <c r="GP108" s="102"/>
      <c r="GQ108" s="102"/>
      <c r="GR108" s="102"/>
      <c r="GS108" s="102"/>
      <c r="GT108" s="102"/>
      <c r="GU108" s="102"/>
      <c r="GV108" s="102"/>
      <c r="GW108" s="102"/>
      <c r="GX108" s="102"/>
      <c r="GY108" s="102"/>
      <c r="GZ108" s="102"/>
      <c r="HA108" s="102"/>
      <c r="HB108" s="102"/>
      <c r="HC108" s="102"/>
      <c r="HD108" s="102"/>
      <c r="HE108" s="102"/>
      <c r="HF108" s="102"/>
      <c r="HG108" s="102"/>
      <c r="HH108" s="102"/>
      <c r="HI108" s="102"/>
      <c r="HJ108" s="102"/>
      <c r="HK108" s="102"/>
      <c r="HL108" s="102"/>
      <c r="HM108" s="102"/>
      <c r="HN108" s="102"/>
      <c r="HO108" s="102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42"/>
      <c r="IO108" s="42"/>
      <c r="IP108" s="36"/>
      <c r="IQ108" s="36"/>
      <c r="IR108" s="36"/>
      <c r="IS108" s="36"/>
      <c r="IT108" s="36"/>
      <c r="IU108" s="36"/>
    </row>
    <row r="109" spans="1:255" ht="5.25" customHeight="1">
      <c r="A109" s="36"/>
      <c r="B109" s="120"/>
      <c r="C109" s="36"/>
      <c r="D109" s="36"/>
      <c r="E109" s="36"/>
      <c r="F109" s="36"/>
      <c r="G109" s="36"/>
      <c r="H109" s="36"/>
      <c r="I109" s="36"/>
      <c r="J109" s="36"/>
      <c r="K109" s="36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6"/>
      <c r="CK109" s="36"/>
      <c r="CL109" s="36"/>
      <c r="CM109" s="36"/>
      <c r="CN109" s="36"/>
      <c r="CO109" s="36"/>
      <c r="CP109" s="36"/>
      <c r="CQ109" s="36"/>
      <c r="CR109" s="36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6"/>
      <c r="FR109" s="36"/>
      <c r="FS109" s="36"/>
      <c r="FT109" s="36"/>
      <c r="FU109" s="36"/>
      <c r="FV109" s="36"/>
      <c r="FW109" s="36"/>
      <c r="FX109" s="36"/>
      <c r="FY109" s="36"/>
      <c r="FZ109" s="41"/>
      <c r="GA109" s="41"/>
      <c r="GB109" s="41"/>
      <c r="GC109" s="41"/>
      <c r="GD109" s="41"/>
      <c r="GE109" s="41"/>
      <c r="GF109" s="41"/>
      <c r="GG109" s="41"/>
      <c r="GH109" s="41"/>
      <c r="GI109" s="41"/>
      <c r="GJ109" s="41"/>
      <c r="GK109" s="41"/>
      <c r="GL109" s="41"/>
      <c r="GM109" s="41"/>
      <c r="GN109" s="41"/>
      <c r="GO109" s="41"/>
      <c r="GP109" s="41"/>
      <c r="GQ109" s="41"/>
      <c r="GR109" s="41"/>
      <c r="GS109" s="41"/>
      <c r="GT109" s="41"/>
      <c r="GU109" s="41"/>
      <c r="GV109" s="41"/>
      <c r="GW109" s="41"/>
      <c r="GX109" s="41"/>
      <c r="GY109" s="41"/>
      <c r="GZ109" s="41"/>
      <c r="HA109" s="41"/>
      <c r="HB109" s="41"/>
      <c r="HC109" s="41"/>
      <c r="HD109" s="41"/>
      <c r="HE109" s="41"/>
      <c r="HF109" s="41"/>
      <c r="HG109" s="41"/>
      <c r="HH109" s="41"/>
      <c r="HI109" s="41"/>
      <c r="HJ109" s="41"/>
      <c r="HK109" s="41"/>
      <c r="HL109" s="41"/>
      <c r="HM109" s="41"/>
      <c r="HN109" s="41"/>
      <c r="HO109" s="41"/>
      <c r="HP109" s="41"/>
      <c r="HQ109" s="41"/>
      <c r="HR109" s="41"/>
      <c r="HS109" s="41"/>
      <c r="HT109" s="41"/>
      <c r="HU109" s="41"/>
      <c r="HV109" s="41"/>
      <c r="HW109" s="41"/>
      <c r="HX109" s="41"/>
      <c r="HY109" s="41"/>
      <c r="HZ109" s="41"/>
      <c r="IA109" s="41"/>
      <c r="IB109" s="41"/>
      <c r="IC109" s="41"/>
      <c r="ID109" s="41"/>
      <c r="IE109" s="41"/>
      <c r="IF109" s="41"/>
      <c r="IG109" s="41"/>
      <c r="IH109" s="41"/>
      <c r="II109" s="41"/>
      <c r="IJ109" s="41"/>
      <c r="IK109" s="41"/>
      <c r="IL109" s="41"/>
      <c r="IM109" s="41"/>
      <c r="IN109" s="42"/>
      <c r="IO109" s="42"/>
      <c r="IP109" s="36"/>
      <c r="IQ109" s="36"/>
      <c r="IR109" s="36"/>
      <c r="IS109" s="36"/>
      <c r="IT109" s="36"/>
      <c r="IU109" s="36"/>
    </row>
    <row r="110" spans="1:255" ht="5.25" customHeight="1">
      <c r="A110" s="36"/>
      <c r="B110" s="120"/>
      <c r="C110" s="151" t="e">
        <f>IF(OR(COUNTIF([18]PG!P:P,Reglage!A1)&gt;0,COUNTIF([18]PG!Q:Q,Reglage!A1)&gt;0),"Pdts à retirer en "&amp;C119,IF(OR(COUNTIF([18]PG!P:P,Reglage!A2)&gt;0,COUNTIF([18]PG!Q:Q,Reglage!A2)&gt;0),"Pdts à destocker en "&amp;C119,IF(OR(COUNTIF([18]PG!P:P,Reglage!A4)&gt;0,COUNTIF([18]PG!Q:Q,Reglage!A4)&gt;0),"Problème réglage alerte sur feuille reglage",IF(BT110&lt;&gt;"","Rien à signaler","Rien à signaler mais, il reste des allées non contrôlées"))))</f>
        <v>#VALUE!</v>
      </c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42"/>
      <c r="BT110" s="150" t="e">
        <f>IF(COUNT([18]PG!R13:R56)=COUNTIF([18]PG!V13:V56,"x"),"Allée OK","")</f>
        <v>#VALUE!</v>
      </c>
      <c r="BU110" s="125"/>
      <c r="BV110" s="125"/>
      <c r="BW110" s="125"/>
      <c r="BX110" s="125"/>
      <c r="BY110" s="142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151" t="e">
        <f>IF(OR(COUNTIF([19]GG!P:P,Reglage!A1)&gt;0,COUNTIF([19]GG!Q:Q,Reglage!A1)&gt;0),"Pdts à retirer en "&amp;CJ119,IF(OR(COUNTIF([19]GG!P:P,Reglage!A2)&gt;0,COUNTIF([19]GG!Q:Q,Reglage!A2)&gt;0),"Pdts à destocker en "&amp;CJ119,IF(OR(COUNTIF([19]GG!P:P,Reglage!A4)&gt;0,COUNTIF([19]GG!Q:Q,Reglage!A4)&gt;0),"Problème réglage alerte sur feuille reglage",IF(FA110&lt;&gt;"","Rien à signaler","Rien à signaler mais, il reste des allées non contrôlées"))))</f>
        <v>#VALUE!</v>
      </c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/>
      <c r="CX110" s="125"/>
      <c r="CY110" s="125"/>
      <c r="CZ110" s="125"/>
      <c r="DA110" s="125"/>
      <c r="DB110" s="125"/>
      <c r="DC110" s="125"/>
      <c r="DD110" s="125"/>
      <c r="DE110" s="125"/>
      <c r="DF110" s="125"/>
      <c r="DG110" s="125"/>
      <c r="DH110" s="125"/>
      <c r="DI110" s="125"/>
      <c r="DJ110" s="125"/>
      <c r="DK110" s="125"/>
      <c r="DL110" s="125"/>
      <c r="DM110" s="125"/>
      <c r="DN110" s="125"/>
      <c r="DO110" s="125"/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/>
      <c r="ER110" s="125"/>
      <c r="ES110" s="125"/>
      <c r="ET110" s="125"/>
      <c r="EU110" s="125"/>
      <c r="EV110" s="125"/>
      <c r="EW110" s="125"/>
      <c r="EX110" s="125"/>
      <c r="EY110" s="125"/>
      <c r="EZ110" s="142"/>
      <c r="FA110" s="150" t="e">
        <f>IF(COUNT([19]GG!R13:R56)=COUNTIF([19]GG!V13:V56,"x"),"Allée OK","")</f>
        <v>#VALUE!</v>
      </c>
      <c r="FB110" s="125"/>
      <c r="FC110" s="125"/>
      <c r="FD110" s="125"/>
      <c r="FE110" s="125"/>
      <c r="FF110" s="142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151" t="e">
        <f>IF(OR(COUNTIF('[20]35'!P:P,Reglage!A1)&gt;0,COUNTIF('[20]35'!Q:Q,Reglage!A1)&gt;0),"Pdts à retirer en "&amp;FQ119,IF(OR(COUNTIF('[20]35'!P:P,Reglage!A2)&gt;0,COUNTIF('[20]35'!Q:Q,Reglage!A2)&gt;0),"Pdts à destocker en "&amp;FQ119,IF(OR(COUNTIF('[20]35'!P:P,Reglage!A4)&gt;0,COUNTIF('[20]35'!Q:Q,Reglage!A4)&gt;0),"Problème réglage alerte sur feuille reglage",IF(IH110&lt;&gt;"","Rien à signaler","Rien à signaler mais, il reste des allées non contrôlées"))))</f>
        <v>#VALUE!</v>
      </c>
      <c r="FR110" s="125"/>
      <c r="FS110" s="125"/>
      <c r="FT110" s="125"/>
      <c r="FU110" s="125"/>
      <c r="FV110" s="125"/>
      <c r="FW110" s="125"/>
      <c r="FX110" s="125"/>
      <c r="FY110" s="125"/>
      <c r="FZ110" s="125"/>
      <c r="GA110" s="125"/>
      <c r="GB110" s="125"/>
      <c r="GC110" s="125"/>
      <c r="GD110" s="125"/>
      <c r="GE110" s="125"/>
      <c r="GF110" s="125"/>
      <c r="GG110" s="125"/>
      <c r="GH110" s="125"/>
      <c r="GI110" s="125"/>
      <c r="GJ110" s="125"/>
      <c r="GK110" s="125"/>
      <c r="GL110" s="125"/>
      <c r="GM110" s="125"/>
      <c r="GN110" s="125"/>
      <c r="GO110" s="125"/>
      <c r="GP110" s="125"/>
      <c r="GQ110" s="125"/>
      <c r="GR110" s="125"/>
      <c r="GS110" s="125"/>
      <c r="GT110" s="125"/>
      <c r="GU110" s="125"/>
      <c r="GV110" s="125"/>
      <c r="GW110" s="125"/>
      <c r="GX110" s="125"/>
      <c r="GY110" s="125"/>
      <c r="GZ110" s="125"/>
      <c r="HA110" s="125"/>
      <c r="HB110" s="125"/>
      <c r="HC110" s="125"/>
      <c r="HD110" s="125"/>
      <c r="HE110" s="125"/>
      <c r="HF110" s="125"/>
      <c r="HG110" s="125"/>
      <c r="HH110" s="125"/>
      <c r="HI110" s="125"/>
      <c r="HJ110" s="125"/>
      <c r="HK110" s="125"/>
      <c r="HL110" s="125"/>
      <c r="HM110" s="125"/>
      <c r="HN110" s="125"/>
      <c r="HO110" s="125"/>
      <c r="HP110" s="125"/>
      <c r="HQ110" s="125"/>
      <c r="HR110" s="125"/>
      <c r="HS110" s="125"/>
      <c r="HT110" s="125"/>
      <c r="HU110" s="125"/>
      <c r="HV110" s="125"/>
      <c r="HW110" s="125"/>
      <c r="HX110" s="125"/>
      <c r="HY110" s="125"/>
      <c r="HZ110" s="125"/>
      <c r="IA110" s="125"/>
      <c r="IB110" s="125"/>
      <c r="IC110" s="125"/>
      <c r="ID110" s="125"/>
      <c r="IE110" s="125"/>
      <c r="IF110" s="125"/>
      <c r="IG110" s="142"/>
      <c r="IH110" s="150" t="e">
        <f>IF(COUNT('[20]35'!R13:R56)=COUNTIF('[20]35'!V13:V56,"x"),"Allée OK","")</f>
        <v>#VALUE!</v>
      </c>
      <c r="II110" s="125"/>
      <c r="IJ110" s="125"/>
      <c r="IK110" s="125"/>
      <c r="IL110" s="125"/>
      <c r="IM110" s="142"/>
      <c r="IN110" s="42"/>
      <c r="IO110" s="42"/>
      <c r="IP110" s="36"/>
      <c r="IQ110" s="36"/>
      <c r="IR110" s="36"/>
      <c r="IS110" s="36"/>
      <c r="IT110" s="36"/>
      <c r="IU110" s="36"/>
    </row>
    <row r="111" spans="1:255" ht="5.25" customHeight="1">
      <c r="A111" s="36"/>
      <c r="B111" s="120"/>
      <c r="C111" s="143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44"/>
      <c r="BT111" s="143"/>
      <c r="BU111" s="131"/>
      <c r="BV111" s="131"/>
      <c r="BW111" s="131"/>
      <c r="BX111" s="131"/>
      <c r="BY111" s="144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143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44"/>
      <c r="FA111" s="143"/>
      <c r="FB111" s="131"/>
      <c r="FC111" s="131"/>
      <c r="FD111" s="131"/>
      <c r="FE111" s="131"/>
      <c r="FF111" s="144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143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44"/>
      <c r="IH111" s="143"/>
      <c r="II111" s="131"/>
      <c r="IJ111" s="131"/>
      <c r="IK111" s="131"/>
      <c r="IL111" s="131"/>
      <c r="IM111" s="144"/>
      <c r="IN111" s="42"/>
      <c r="IO111" s="42"/>
      <c r="IP111" s="36"/>
      <c r="IQ111" s="36"/>
      <c r="IR111" s="36"/>
      <c r="IS111" s="36"/>
      <c r="IT111" s="36"/>
      <c r="IU111" s="36"/>
    </row>
    <row r="112" spans="1:255" ht="5.25" customHeight="1">
      <c r="A112" s="36"/>
      <c r="B112" s="120"/>
      <c r="C112" s="143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44"/>
      <c r="BT112" s="143"/>
      <c r="BU112" s="131"/>
      <c r="BV112" s="131"/>
      <c r="BW112" s="131"/>
      <c r="BX112" s="131"/>
      <c r="BY112" s="144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143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44"/>
      <c r="FA112" s="143"/>
      <c r="FB112" s="131"/>
      <c r="FC112" s="131"/>
      <c r="FD112" s="131"/>
      <c r="FE112" s="131"/>
      <c r="FF112" s="144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143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44"/>
      <c r="IH112" s="143"/>
      <c r="II112" s="131"/>
      <c r="IJ112" s="131"/>
      <c r="IK112" s="131"/>
      <c r="IL112" s="131"/>
      <c r="IM112" s="144"/>
      <c r="IN112" s="42"/>
      <c r="IO112" s="42"/>
      <c r="IP112" s="36"/>
      <c r="IQ112" s="36"/>
      <c r="IR112" s="36"/>
      <c r="IS112" s="36"/>
      <c r="IT112" s="36"/>
      <c r="IU112" s="36"/>
    </row>
    <row r="113" spans="1:255" ht="5.25" customHeight="1">
      <c r="A113" s="36"/>
      <c r="B113" s="120"/>
      <c r="C113" s="143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44"/>
      <c r="BT113" s="143"/>
      <c r="BU113" s="131"/>
      <c r="BV113" s="131"/>
      <c r="BW113" s="131"/>
      <c r="BX113" s="131"/>
      <c r="BY113" s="144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143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44"/>
      <c r="FA113" s="143"/>
      <c r="FB113" s="131"/>
      <c r="FC113" s="131"/>
      <c r="FD113" s="131"/>
      <c r="FE113" s="131"/>
      <c r="FF113" s="144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143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44"/>
      <c r="IH113" s="143"/>
      <c r="II113" s="131"/>
      <c r="IJ113" s="131"/>
      <c r="IK113" s="131"/>
      <c r="IL113" s="131"/>
      <c r="IM113" s="144"/>
      <c r="IN113" s="42"/>
      <c r="IO113" s="42"/>
      <c r="IP113" s="36"/>
      <c r="IQ113" s="36"/>
      <c r="IR113" s="36"/>
      <c r="IS113" s="36"/>
      <c r="IT113" s="36"/>
      <c r="IU113" s="36"/>
    </row>
    <row r="114" spans="1:255" ht="5.25" customHeight="1">
      <c r="A114" s="36"/>
      <c r="B114" s="123"/>
      <c r="C114" s="143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44"/>
      <c r="BT114" s="143"/>
      <c r="BU114" s="131"/>
      <c r="BV114" s="131"/>
      <c r="BW114" s="131"/>
      <c r="BX114" s="131"/>
      <c r="BY114" s="144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143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44"/>
      <c r="FA114" s="143"/>
      <c r="FB114" s="131"/>
      <c r="FC114" s="131"/>
      <c r="FD114" s="131"/>
      <c r="FE114" s="131"/>
      <c r="FF114" s="144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143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44"/>
      <c r="IH114" s="143"/>
      <c r="II114" s="131"/>
      <c r="IJ114" s="131"/>
      <c r="IK114" s="131"/>
      <c r="IL114" s="131"/>
      <c r="IM114" s="144"/>
      <c r="IN114" s="42"/>
      <c r="IO114" s="42"/>
      <c r="IP114" s="36"/>
      <c r="IQ114" s="36"/>
      <c r="IR114" s="36"/>
      <c r="IS114" s="36"/>
      <c r="IT114" s="36"/>
      <c r="IU114" s="36"/>
    </row>
    <row r="115" spans="1:255" ht="5.25" customHeight="1">
      <c r="A115" s="36"/>
      <c r="B115" s="123"/>
      <c r="C115" s="143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44"/>
      <c r="BT115" s="143"/>
      <c r="BU115" s="131"/>
      <c r="BV115" s="131"/>
      <c r="BW115" s="131"/>
      <c r="BX115" s="131"/>
      <c r="BY115" s="144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143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44"/>
      <c r="FA115" s="143"/>
      <c r="FB115" s="131"/>
      <c r="FC115" s="131"/>
      <c r="FD115" s="131"/>
      <c r="FE115" s="131"/>
      <c r="FF115" s="144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143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44"/>
      <c r="IH115" s="143"/>
      <c r="II115" s="131"/>
      <c r="IJ115" s="131"/>
      <c r="IK115" s="131"/>
      <c r="IL115" s="131"/>
      <c r="IM115" s="144"/>
      <c r="IN115" s="42"/>
      <c r="IO115" s="42"/>
      <c r="IP115" s="36"/>
      <c r="IQ115" s="36"/>
      <c r="IR115" s="36"/>
      <c r="IS115" s="36"/>
      <c r="IT115" s="36"/>
      <c r="IU115" s="36"/>
    </row>
    <row r="116" spans="1:255" ht="5.25" customHeight="1">
      <c r="A116" s="36"/>
      <c r="B116" s="123"/>
      <c r="C116" s="145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46"/>
      <c r="BT116" s="145"/>
      <c r="BU116" s="127"/>
      <c r="BV116" s="127"/>
      <c r="BW116" s="127"/>
      <c r="BX116" s="127"/>
      <c r="BY116" s="14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145"/>
      <c r="CK116" s="127"/>
      <c r="CL116" s="127"/>
      <c r="CM116" s="127"/>
      <c r="CN116" s="127"/>
      <c r="CO116" s="127"/>
      <c r="CP116" s="127"/>
      <c r="CQ116" s="127"/>
      <c r="CR116" s="127"/>
      <c r="CS116" s="127"/>
      <c r="CT116" s="127"/>
      <c r="CU116" s="127"/>
      <c r="CV116" s="127"/>
      <c r="CW116" s="127"/>
      <c r="CX116" s="127"/>
      <c r="CY116" s="127"/>
      <c r="CZ116" s="127"/>
      <c r="DA116" s="127"/>
      <c r="DB116" s="127"/>
      <c r="DC116" s="127"/>
      <c r="DD116" s="127"/>
      <c r="DE116" s="127"/>
      <c r="DF116" s="127"/>
      <c r="DG116" s="127"/>
      <c r="DH116" s="127"/>
      <c r="DI116" s="127"/>
      <c r="DJ116" s="127"/>
      <c r="DK116" s="127"/>
      <c r="DL116" s="127"/>
      <c r="DM116" s="127"/>
      <c r="DN116" s="127"/>
      <c r="DO116" s="127"/>
      <c r="DP116" s="127"/>
      <c r="DQ116" s="127"/>
      <c r="DR116" s="127"/>
      <c r="DS116" s="127"/>
      <c r="DT116" s="127"/>
      <c r="DU116" s="127"/>
      <c r="DV116" s="127"/>
      <c r="DW116" s="127"/>
      <c r="DX116" s="127"/>
      <c r="DY116" s="127"/>
      <c r="DZ116" s="127"/>
      <c r="EA116" s="127"/>
      <c r="EB116" s="127"/>
      <c r="EC116" s="127"/>
      <c r="ED116" s="127"/>
      <c r="EE116" s="127"/>
      <c r="EF116" s="127"/>
      <c r="EG116" s="127"/>
      <c r="EH116" s="127"/>
      <c r="EI116" s="127"/>
      <c r="EJ116" s="127"/>
      <c r="EK116" s="127"/>
      <c r="EL116" s="127"/>
      <c r="EM116" s="127"/>
      <c r="EN116" s="127"/>
      <c r="EO116" s="127"/>
      <c r="EP116" s="127"/>
      <c r="EQ116" s="127"/>
      <c r="ER116" s="127"/>
      <c r="ES116" s="127"/>
      <c r="ET116" s="127"/>
      <c r="EU116" s="127"/>
      <c r="EV116" s="127"/>
      <c r="EW116" s="127"/>
      <c r="EX116" s="127"/>
      <c r="EY116" s="127"/>
      <c r="EZ116" s="146"/>
      <c r="FA116" s="145"/>
      <c r="FB116" s="127"/>
      <c r="FC116" s="127"/>
      <c r="FD116" s="127"/>
      <c r="FE116" s="127"/>
      <c r="FF116" s="14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145"/>
      <c r="FR116" s="127"/>
      <c r="FS116" s="127"/>
      <c r="FT116" s="127"/>
      <c r="FU116" s="127"/>
      <c r="FV116" s="127"/>
      <c r="FW116" s="127"/>
      <c r="FX116" s="127"/>
      <c r="FY116" s="127"/>
      <c r="FZ116" s="127"/>
      <c r="GA116" s="127"/>
      <c r="GB116" s="127"/>
      <c r="GC116" s="127"/>
      <c r="GD116" s="127"/>
      <c r="GE116" s="127"/>
      <c r="GF116" s="127"/>
      <c r="GG116" s="127"/>
      <c r="GH116" s="127"/>
      <c r="GI116" s="127"/>
      <c r="GJ116" s="127"/>
      <c r="GK116" s="127"/>
      <c r="GL116" s="127"/>
      <c r="GM116" s="127"/>
      <c r="GN116" s="127"/>
      <c r="GO116" s="127"/>
      <c r="GP116" s="127"/>
      <c r="GQ116" s="127"/>
      <c r="GR116" s="127"/>
      <c r="GS116" s="127"/>
      <c r="GT116" s="127"/>
      <c r="GU116" s="127"/>
      <c r="GV116" s="127"/>
      <c r="GW116" s="127"/>
      <c r="GX116" s="127"/>
      <c r="GY116" s="127"/>
      <c r="GZ116" s="127"/>
      <c r="HA116" s="127"/>
      <c r="HB116" s="127"/>
      <c r="HC116" s="127"/>
      <c r="HD116" s="127"/>
      <c r="HE116" s="127"/>
      <c r="HF116" s="127"/>
      <c r="HG116" s="127"/>
      <c r="HH116" s="127"/>
      <c r="HI116" s="127"/>
      <c r="HJ116" s="127"/>
      <c r="HK116" s="127"/>
      <c r="HL116" s="127"/>
      <c r="HM116" s="127"/>
      <c r="HN116" s="127"/>
      <c r="HO116" s="127"/>
      <c r="HP116" s="127"/>
      <c r="HQ116" s="127"/>
      <c r="HR116" s="127"/>
      <c r="HS116" s="127"/>
      <c r="HT116" s="127"/>
      <c r="HU116" s="127"/>
      <c r="HV116" s="127"/>
      <c r="HW116" s="127"/>
      <c r="HX116" s="127"/>
      <c r="HY116" s="127"/>
      <c r="HZ116" s="127"/>
      <c r="IA116" s="127"/>
      <c r="IB116" s="127"/>
      <c r="IC116" s="127"/>
      <c r="ID116" s="127"/>
      <c r="IE116" s="127"/>
      <c r="IF116" s="127"/>
      <c r="IG116" s="146"/>
      <c r="IH116" s="145"/>
      <c r="II116" s="127"/>
      <c r="IJ116" s="127"/>
      <c r="IK116" s="127"/>
      <c r="IL116" s="127"/>
      <c r="IM116" s="146"/>
      <c r="IN116" s="42"/>
      <c r="IO116" s="42"/>
      <c r="IP116" s="36"/>
      <c r="IQ116" s="36"/>
      <c r="IR116" s="36"/>
      <c r="IS116" s="36"/>
      <c r="IT116" s="36"/>
      <c r="IU116" s="36"/>
    </row>
    <row r="117" spans="1:255" ht="5.25" customHeight="1">
      <c r="A117" s="36"/>
      <c r="B117" s="123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42"/>
      <c r="IO117" s="42"/>
      <c r="IP117" s="36"/>
      <c r="IQ117" s="36"/>
      <c r="IR117" s="36"/>
      <c r="IS117" s="36"/>
      <c r="IT117" s="36"/>
      <c r="IU117" s="36"/>
    </row>
    <row r="118" spans="1:255" ht="5.2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126" t="e">
        <f>[18]PG!V13</f>
        <v>#REF!</v>
      </c>
      <c r="M118" s="127"/>
      <c r="N118" s="127"/>
      <c r="O118" s="126" t="e">
        <f>[18]PG!V14</f>
        <v>#REF!</v>
      </c>
      <c r="P118" s="127"/>
      <c r="Q118" s="127"/>
      <c r="R118" s="126" t="e">
        <f>[18]PG!V15</f>
        <v>#REF!</v>
      </c>
      <c r="S118" s="127"/>
      <c r="T118" s="127"/>
      <c r="U118" s="126" t="e">
        <f>[18]PG!V16</f>
        <v>#REF!</v>
      </c>
      <c r="V118" s="127"/>
      <c r="W118" s="127"/>
      <c r="X118" s="126" t="e">
        <f>[18]PG!V17</f>
        <v>#REF!</v>
      </c>
      <c r="Y118" s="127"/>
      <c r="Z118" s="127"/>
      <c r="AA118" s="126" t="e">
        <f>[18]PG!V18</f>
        <v>#REF!</v>
      </c>
      <c r="AB118" s="127"/>
      <c r="AC118" s="127"/>
      <c r="AD118" s="126" t="e">
        <f>[18]PG!V19</f>
        <v>#REF!</v>
      </c>
      <c r="AE118" s="127"/>
      <c r="AF118" s="127"/>
      <c r="AG118" s="126" t="e">
        <f>[18]PG!V20</f>
        <v>#REF!</v>
      </c>
      <c r="AH118" s="127"/>
      <c r="AI118" s="127"/>
      <c r="AJ118" s="126" t="e">
        <f>[18]PG!V21</f>
        <v>#REF!</v>
      </c>
      <c r="AK118" s="127"/>
      <c r="AL118" s="127"/>
      <c r="AM118" s="126" t="e">
        <f>[18]PG!V22</f>
        <v>#REF!</v>
      </c>
      <c r="AN118" s="127"/>
      <c r="AO118" s="127"/>
      <c r="AP118" s="126" t="e">
        <f>[18]PG!V23</f>
        <v>#REF!</v>
      </c>
      <c r="AQ118" s="127"/>
      <c r="AR118" s="127"/>
      <c r="AS118" s="126" t="e">
        <f>[18]PG!V24</f>
        <v>#REF!</v>
      </c>
      <c r="AT118" s="127"/>
      <c r="AU118" s="127"/>
      <c r="AV118" s="126" t="e">
        <f>[18]PG!V25</f>
        <v>#REF!</v>
      </c>
      <c r="AW118" s="127"/>
      <c r="AX118" s="127"/>
      <c r="AY118" s="126" t="e">
        <f>[18]PG!V26</f>
        <v>#REF!</v>
      </c>
      <c r="AZ118" s="127"/>
      <c r="BA118" s="127"/>
      <c r="BB118" s="126" t="e">
        <f>[18]PG!V27</f>
        <v>#REF!</v>
      </c>
      <c r="BC118" s="127"/>
      <c r="BD118" s="127"/>
      <c r="BE118" s="126" t="e">
        <f>[18]PG!V28</f>
        <v>#REF!</v>
      </c>
      <c r="BF118" s="127"/>
      <c r="BG118" s="127"/>
      <c r="BH118" s="126" t="e">
        <f>[18]PG!V29</f>
        <v>#REF!</v>
      </c>
      <c r="BI118" s="127"/>
      <c r="BJ118" s="127"/>
      <c r="BK118" s="126" t="e">
        <f>[18]PG!V30</f>
        <v>#REF!</v>
      </c>
      <c r="BL118" s="127"/>
      <c r="BM118" s="127"/>
      <c r="BN118" s="126" t="e">
        <f>[18]PG!V31</f>
        <v>#REF!</v>
      </c>
      <c r="BO118" s="127"/>
      <c r="BP118" s="127"/>
      <c r="BQ118" s="126" t="e">
        <f>[18]PG!V32</f>
        <v>#REF!</v>
      </c>
      <c r="BR118" s="127"/>
      <c r="BS118" s="127"/>
      <c r="BT118" s="126" t="e">
        <f>[18]PG!V33</f>
        <v>#REF!</v>
      </c>
      <c r="BU118" s="127"/>
      <c r="BV118" s="127"/>
      <c r="BW118" s="126" t="e">
        <f>[18]PG!V34</f>
        <v>#REF!</v>
      </c>
      <c r="BX118" s="127"/>
      <c r="BY118" s="127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126" t="e">
        <f>[19]GG!V13</f>
        <v>#REF!</v>
      </c>
      <c r="CT118" s="127"/>
      <c r="CU118" s="127"/>
      <c r="CV118" s="126" t="e">
        <f>[19]GG!V14</f>
        <v>#REF!</v>
      </c>
      <c r="CW118" s="127"/>
      <c r="CX118" s="127"/>
      <c r="CY118" s="126" t="e">
        <f>[19]GG!V15</f>
        <v>#REF!</v>
      </c>
      <c r="CZ118" s="127"/>
      <c r="DA118" s="127"/>
      <c r="DB118" s="126" t="e">
        <f>[19]GG!V16</f>
        <v>#REF!</v>
      </c>
      <c r="DC118" s="127"/>
      <c r="DD118" s="127"/>
      <c r="DE118" s="126" t="e">
        <f>[19]GG!V17</f>
        <v>#REF!</v>
      </c>
      <c r="DF118" s="127"/>
      <c r="DG118" s="127"/>
      <c r="DH118" s="126" t="e">
        <f>[19]GG!V18</f>
        <v>#REF!</v>
      </c>
      <c r="DI118" s="127"/>
      <c r="DJ118" s="127"/>
      <c r="DK118" s="126" t="e">
        <f>[19]GG!V19</f>
        <v>#REF!</v>
      </c>
      <c r="DL118" s="127"/>
      <c r="DM118" s="127"/>
      <c r="DN118" s="126" t="e">
        <f>[19]GG!V20</f>
        <v>#REF!</v>
      </c>
      <c r="DO118" s="127"/>
      <c r="DP118" s="127"/>
      <c r="DQ118" s="126" t="e">
        <f>[19]GG!V21</f>
        <v>#REF!</v>
      </c>
      <c r="DR118" s="127"/>
      <c r="DS118" s="127"/>
      <c r="DT118" s="126" t="e">
        <f>[19]GG!V22</f>
        <v>#REF!</v>
      </c>
      <c r="DU118" s="127"/>
      <c r="DV118" s="127"/>
      <c r="DW118" s="126" t="e">
        <f>[19]GG!V23</f>
        <v>#REF!</v>
      </c>
      <c r="DX118" s="127"/>
      <c r="DY118" s="127"/>
      <c r="DZ118" s="126" t="e">
        <f>[19]GG!V24</f>
        <v>#REF!</v>
      </c>
      <c r="EA118" s="127"/>
      <c r="EB118" s="127"/>
      <c r="EC118" s="126" t="e">
        <f>[19]GG!V25</f>
        <v>#REF!</v>
      </c>
      <c r="ED118" s="127"/>
      <c r="EE118" s="127"/>
      <c r="EF118" s="126" t="e">
        <f>[19]GG!V26</f>
        <v>#REF!</v>
      </c>
      <c r="EG118" s="127"/>
      <c r="EH118" s="127"/>
      <c r="EI118" s="126" t="e">
        <f>[19]GG!V27</f>
        <v>#REF!</v>
      </c>
      <c r="EJ118" s="127"/>
      <c r="EK118" s="127"/>
      <c r="EL118" s="126" t="e">
        <f>[19]GG!V28</f>
        <v>#REF!</v>
      </c>
      <c r="EM118" s="127"/>
      <c r="EN118" s="127"/>
      <c r="EO118" s="126" t="e">
        <f>[19]GG!V29</f>
        <v>#REF!</v>
      </c>
      <c r="EP118" s="127"/>
      <c r="EQ118" s="127"/>
      <c r="ER118" s="126" t="e">
        <f>[19]GG!V30</f>
        <v>#REF!</v>
      </c>
      <c r="ES118" s="127"/>
      <c r="ET118" s="127"/>
      <c r="EU118" s="126" t="e">
        <f>[19]GG!V31</f>
        <v>#REF!</v>
      </c>
      <c r="EV118" s="127"/>
      <c r="EW118" s="127"/>
      <c r="EX118" s="126" t="e">
        <f>[19]GG!V32</f>
        <v>#REF!</v>
      </c>
      <c r="EY118" s="127"/>
      <c r="EZ118" s="127"/>
      <c r="FA118" s="126" t="e">
        <f>[19]GG!V33</f>
        <v>#REF!</v>
      </c>
      <c r="FB118" s="127"/>
      <c r="FC118" s="127"/>
      <c r="FD118" s="126" t="e">
        <f>[19]GG!V34</f>
        <v>#REF!</v>
      </c>
      <c r="FE118" s="127"/>
      <c r="FF118" s="127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126" t="e">
        <f>'[20]35'!V13</f>
        <v>#REF!</v>
      </c>
      <c r="GA118" s="127"/>
      <c r="GB118" s="127"/>
      <c r="GC118" s="126" t="e">
        <f>'[20]35'!V14</f>
        <v>#REF!</v>
      </c>
      <c r="GD118" s="127"/>
      <c r="GE118" s="127"/>
      <c r="GF118" s="126" t="e">
        <f>'[20]35'!V15</f>
        <v>#REF!</v>
      </c>
      <c r="GG118" s="127"/>
      <c r="GH118" s="127"/>
      <c r="GI118" s="126" t="e">
        <f>'[20]35'!V16</f>
        <v>#REF!</v>
      </c>
      <c r="GJ118" s="127"/>
      <c r="GK118" s="127"/>
      <c r="GL118" s="126" t="e">
        <f>'[20]35'!V17</f>
        <v>#REF!</v>
      </c>
      <c r="GM118" s="127"/>
      <c r="GN118" s="127"/>
      <c r="GO118" s="126" t="e">
        <f>'[20]35'!V18</f>
        <v>#REF!</v>
      </c>
      <c r="GP118" s="127"/>
      <c r="GQ118" s="127"/>
      <c r="GR118" s="126" t="e">
        <f>'[20]35'!V19</f>
        <v>#REF!</v>
      </c>
      <c r="GS118" s="127"/>
      <c r="GT118" s="127"/>
      <c r="GU118" s="126" t="e">
        <f>'[20]35'!V20</f>
        <v>#REF!</v>
      </c>
      <c r="GV118" s="127"/>
      <c r="GW118" s="127"/>
      <c r="GX118" s="126" t="e">
        <f>'[20]35'!V21</f>
        <v>#REF!</v>
      </c>
      <c r="GY118" s="127"/>
      <c r="GZ118" s="127"/>
      <c r="HA118" s="126" t="e">
        <f>'[20]35'!V22</f>
        <v>#REF!</v>
      </c>
      <c r="HB118" s="127"/>
      <c r="HC118" s="127"/>
      <c r="HD118" s="126" t="e">
        <f>'[20]35'!V23</f>
        <v>#REF!</v>
      </c>
      <c r="HE118" s="127"/>
      <c r="HF118" s="127"/>
      <c r="HG118" s="126" t="e">
        <f>'[20]35'!V24</f>
        <v>#REF!</v>
      </c>
      <c r="HH118" s="127"/>
      <c r="HI118" s="127"/>
      <c r="HJ118" s="126" t="e">
        <f>'[20]35'!V25</f>
        <v>#REF!</v>
      </c>
      <c r="HK118" s="127"/>
      <c r="HL118" s="127"/>
      <c r="HM118" s="126" t="e">
        <f>'[20]35'!V26</f>
        <v>#REF!</v>
      </c>
      <c r="HN118" s="127"/>
      <c r="HO118" s="127"/>
      <c r="HP118" s="126" t="e">
        <f>'[20]35'!V27</f>
        <v>#REF!</v>
      </c>
      <c r="HQ118" s="127"/>
      <c r="HR118" s="127"/>
      <c r="HS118" s="126" t="e">
        <f>'[20]35'!V28</f>
        <v>#REF!</v>
      </c>
      <c r="HT118" s="127"/>
      <c r="HU118" s="127"/>
      <c r="HV118" s="126" t="e">
        <f>'[20]35'!V29</f>
        <v>#REF!</v>
      </c>
      <c r="HW118" s="127"/>
      <c r="HX118" s="127"/>
      <c r="HY118" s="126" t="e">
        <f>'[20]35'!V30</f>
        <v>#REF!</v>
      </c>
      <c r="HZ118" s="127"/>
      <c r="IA118" s="127"/>
      <c r="IB118" s="126" t="e">
        <f>'[20]35'!V31</f>
        <v>#REF!</v>
      </c>
      <c r="IC118" s="127"/>
      <c r="ID118" s="127"/>
      <c r="IE118" s="126" t="e">
        <f>'[20]35'!V32</f>
        <v>#REF!</v>
      </c>
      <c r="IF118" s="127"/>
      <c r="IG118" s="127"/>
      <c r="IH118" s="126" t="e">
        <f>'[20]35'!V33</f>
        <v>#REF!</v>
      </c>
      <c r="II118" s="127"/>
      <c r="IJ118" s="127"/>
      <c r="IK118" s="126" t="e">
        <f>'[20]35'!V34</f>
        <v>#REF!</v>
      </c>
      <c r="IL118" s="127"/>
      <c r="IM118" s="127"/>
      <c r="IN118" s="42"/>
      <c r="IO118" s="42"/>
      <c r="IP118" s="36"/>
      <c r="IQ118" s="36"/>
      <c r="IR118" s="36"/>
      <c r="IS118" s="36"/>
      <c r="IT118" s="36"/>
      <c r="IU118" s="36"/>
    </row>
    <row r="119" spans="1:255" ht="5.25" customHeight="1">
      <c r="A119" s="36"/>
      <c r="B119" s="36"/>
      <c r="C119" s="141" t="str">
        <f>Reglage!B23</f>
        <v>PG</v>
      </c>
      <c r="D119" s="125"/>
      <c r="E119" s="125"/>
      <c r="F119" s="125"/>
      <c r="G119" s="125"/>
      <c r="H119" s="125"/>
      <c r="I119" s="125"/>
      <c r="J119" s="125"/>
      <c r="K119" s="142"/>
      <c r="L119" s="148" t="e">
        <f>[18]PG!R13</f>
        <v>#REF!</v>
      </c>
      <c r="M119" s="125"/>
      <c r="N119" s="129"/>
      <c r="O119" s="128" t="e">
        <f>IF([18]PG!R14=0,"",[18]PG!R14)</f>
        <v>#REF!</v>
      </c>
      <c r="P119" s="125"/>
      <c r="Q119" s="129"/>
      <c r="R119" s="128" t="e">
        <f>IF([18]PG!R15=0,"",[18]PG!R15)</f>
        <v>#REF!</v>
      </c>
      <c r="S119" s="125"/>
      <c r="T119" s="129"/>
      <c r="U119" s="128" t="e">
        <f>IF([18]PG!R16=0,"",[18]PG!R16)</f>
        <v>#REF!</v>
      </c>
      <c r="V119" s="125"/>
      <c r="W119" s="129"/>
      <c r="X119" s="128" t="e">
        <f>IF([18]PG!R17=0,"",[18]PG!R17)</f>
        <v>#REF!</v>
      </c>
      <c r="Y119" s="125"/>
      <c r="Z119" s="129"/>
      <c r="AA119" s="128" t="e">
        <f>IF([18]PG!R18=0,"",[18]PG!R18)</f>
        <v>#REF!</v>
      </c>
      <c r="AB119" s="125"/>
      <c r="AC119" s="129"/>
      <c r="AD119" s="128" t="e">
        <f>IF([18]PG!R19=0,"",[18]PG!R19)</f>
        <v>#REF!</v>
      </c>
      <c r="AE119" s="125"/>
      <c r="AF119" s="129"/>
      <c r="AG119" s="128" t="e">
        <f>IF([18]PG!R20=0,"",[18]PG!R20)</f>
        <v>#REF!</v>
      </c>
      <c r="AH119" s="125"/>
      <c r="AI119" s="129"/>
      <c r="AJ119" s="128" t="e">
        <f>IF([18]PG!R21=0,"",[18]PG!R21)</f>
        <v>#REF!</v>
      </c>
      <c r="AK119" s="125"/>
      <c r="AL119" s="129"/>
      <c r="AM119" s="128" t="e">
        <f>IF([18]PG!R22=0,"",[18]PG!R22)</f>
        <v>#REF!</v>
      </c>
      <c r="AN119" s="125"/>
      <c r="AO119" s="129"/>
      <c r="AP119" s="128" t="e">
        <f>IF([18]PG!R23=0,"",[18]PG!R23)</f>
        <v>#REF!</v>
      </c>
      <c r="AQ119" s="125"/>
      <c r="AR119" s="129"/>
      <c r="AS119" s="128" t="e">
        <f>IF([18]PG!R24=0,"",[18]PG!R24)</f>
        <v>#REF!</v>
      </c>
      <c r="AT119" s="125"/>
      <c r="AU119" s="129"/>
      <c r="AV119" s="128" t="e">
        <f>IF([18]PG!R25=0,"",[18]PG!R25)</f>
        <v>#REF!</v>
      </c>
      <c r="AW119" s="125"/>
      <c r="AX119" s="129"/>
      <c r="AY119" s="128" t="e">
        <f>IF([18]PG!R26=0,"",[18]PG!R26)</f>
        <v>#REF!</v>
      </c>
      <c r="AZ119" s="125"/>
      <c r="BA119" s="129"/>
      <c r="BB119" s="128" t="e">
        <f>IF([18]PG!R27=0,"",[18]PG!R27)</f>
        <v>#REF!</v>
      </c>
      <c r="BC119" s="125"/>
      <c r="BD119" s="129"/>
      <c r="BE119" s="128" t="e">
        <f>IF([18]PG!R28=0,"",[18]PG!R28)</f>
        <v>#REF!</v>
      </c>
      <c r="BF119" s="125"/>
      <c r="BG119" s="129"/>
      <c r="BH119" s="128" t="e">
        <f>IF([18]PG!R29=0,"",[18]PG!R29)</f>
        <v>#REF!</v>
      </c>
      <c r="BI119" s="125"/>
      <c r="BJ119" s="129"/>
      <c r="BK119" s="128" t="e">
        <f>IF([18]PG!R30=0,"",[18]PG!R30)</f>
        <v>#REF!</v>
      </c>
      <c r="BL119" s="125"/>
      <c r="BM119" s="129"/>
      <c r="BN119" s="128" t="e">
        <f>IF([18]PG!R31=0,"",[18]PG!R31)</f>
        <v>#REF!</v>
      </c>
      <c r="BO119" s="125"/>
      <c r="BP119" s="129"/>
      <c r="BQ119" s="128" t="e">
        <f>IF([18]PG!R32=0,"",[18]PG!R32)</f>
        <v>#REF!</v>
      </c>
      <c r="BR119" s="125"/>
      <c r="BS119" s="129"/>
      <c r="BT119" s="128" t="e">
        <f>IF([18]PG!R33=0,"",[18]PG!R33)</f>
        <v>#REF!</v>
      </c>
      <c r="BU119" s="125"/>
      <c r="BV119" s="129"/>
      <c r="BW119" s="128" t="e">
        <f>IF([18]PG!R34=0,"",[18]PG!R34)</f>
        <v>#REF!</v>
      </c>
      <c r="BX119" s="125"/>
      <c r="BY119" s="142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141" t="str">
        <f>Reglage!G23</f>
        <v>GG</v>
      </c>
      <c r="CK119" s="125"/>
      <c r="CL119" s="125"/>
      <c r="CM119" s="125"/>
      <c r="CN119" s="125"/>
      <c r="CO119" s="125"/>
      <c r="CP119" s="125"/>
      <c r="CQ119" s="125"/>
      <c r="CR119" s="142"/>
      <c r="CS119" s="148" t="e">
        <f>[19]GG!R13</f>
        <v>#REF!</v>
      </c>
      <c r="CT119" s="125"/>
      <c r="CU119" s="129"/>
      <c r="CV119" s="128" t="e">
        <f>IF([19]GG!R14=0,"",[19]GG!R14)</f>
        <v>#REF!</v>
      </c>
      <c r="CW119" s="125"/>
      <c r="CX119" s="129"/>
      <c r="CY119" s="128" t="e">
        <f>IF([19]GG!R15=0,"",[19]GG!R15)</f>
        <v>#REF!</v>
      </c>
      <c r="CZ119" s="125"/>
      <c r="DA119" s="129"/>
      <c r="DB119" s="128" t="e">
        <f>IF([19]GG!R16=0,"",[19]GG!R16)</f>
        <v>#REF!</v>
      </c>
      <c r="DC119" s="125"/>
      <c r="DD119" s="129"/>
      <c r="DE119" s="128" t="e">
        <f>IF([19]GG!R17=0,"",[19]GG!R17)</f>
        <v>#REF!</v>
      </c>
      <c r="DF119" s="125"/>
      <c r="DG119" s="129"/>
      <c r="DH119" s="128" t="e">
        <f>IF([19]GG!R18=0,"",[19]GG!R18)</f>
        <v>#REF!</v>
      </c>
      <c r="DI119" s="125"/>
      <c r="DJ119" s="129"/>
      <c r="DK119" s="128" t="e">
        <f>IF([19]GG!R19=0,"",[19]GG!R19)</f>
        <v>#REF!</v>
      </c>
      <c r="DL119" s="125"/>
      <c r="DM119" s="129"/>
      <c r="DN119" s="128" t="e">
        <f>IF([19]GG!R20=0,"",[19]GG!R20)</f>
        <v>#REF!</v>
      </c>
      <c r="DO119" s="125"/>
      <c r="DP119" s="129"/>
      <c r="DQ119" s="128" t="e">
        <f>IF([19]GG!R21=0,"",[19]GG!R21)</f>
        <v>#REF!</v>
      </c>
      <c r="DR119" s="125"/>
      <c r="DS119" s="129"/>
      <c r="DT119" s="128" t="e">
        <f>IF([19]GG!R22=0,"",[19]GG!R22)</f>
        <v>#REF!</v>
      </c>
      <c r="DU119" s="125"/>
      <c r="DV119" s="129"/>
      <c r="DW119" s="128" t="e">
        <f>IF([19]GG!R23=0,"",[19]GG!R23)</f>
        <v>#REF!</v>
      </c>
      <c r="DX119" s="125"/>
      <c r="DY119" s="129"/>
      <c r="DZ119" s="128" t="e">
        <f>IF([19]GG!R24=0,"",[19]GG!R24)</f>
        <v>#REF!</v>
      </c>
      <c r="EA119" s="125"/>
      <c r="EB119" s="129"/>
      <c r="EC119" s="128" t="e">
        <f>IF([19]GG!R25=0,"",[19]GG!R25)</f>
        <v>#REF!</v>
      </c>
      <c r="ED119" s="125"/>
      <c r="EE119" s="129"/>
      <c r="EF119" s="128" t="e">
        <f>IF([19]GG!R26=0,"",[19]GG!R26)</f>
        <v>#REF!</v>
      </c>
      <c r="EG119" s="125"/>
      <c r="EH119" s="129"/>
      <c r="EI119" s="128" t="e">
        <f>IF([19]GG!R27=0,"",[19]GG!R27)</f>
        <v>#REF!</v>
      </c>
      <c r="EJ119" s="125"/>
      <c r="EK119" s="129"/>
      <c r="EL119" s="128" t="e">
        <f>IF([19]GG!R28=0,"",[19]GG!R28)</f>
        <v>#REF!</v>
      </c>
      <c r="EM119" s="125"/>
      <c r="EN119" s="129"/>
      <c r="EO119" s="128" t="e">
        <f>IF([19]GG!R29=0,"",[19]GG!R29)</f>
        <v>#REF!</v>
      </c>
      <c r="EP119" s="125"/>
      <c r="EQ119" s="129"/>
      <c r="ER119" s="128" t="e">
        <f>IF([19]GG!R30=0,"",[19]GG!R30)</f>
        <v>#REF!</v>
      </c>
      <c r="ES119" s="125"/>
      <c r="ET119" s="129"/>
      <c r="EU119" s="128" t="e">
        <f>IF([19]GG!R31=0,"",[19]GG!R31)</f>
        <v>#REF!</v>
      </c>
      <c r="EV119" s="125"/>
      <c r="EW119" s="129"/>
      <c r="EX119" s="128" t="e">
        <f>IF([19]GG!R32=0,"",[19]GG!R32)</f>
        <v>#REF!</v>
      </c>
      <c r="EY119" s="125"/>
      <c r="EZ119" s="129"/>
      <c r="FA119" s="128" t="e">
        <f>IF([19]GG!R33=0,"",[19]GG!R33)</f>
        <v>#REF!</v>
      </c>
      <c r="FB119" s="125"/>
      <c r="FC119" s="129"/>
      <c r="FD119" s="128" t="e">
        <f>IF([19]GG!R34=0,"",[19]GG!R34)</f>
        <v>#REF!</v>
      </c>
      <c r="FE119" s="125"/>
      <c r="FF119" s="142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141">
        <f>Reglage!L23</f>
        <v>35</v>
      </c>
      <c r="FR119" s="125"/>
      <c r="FS119" s="125"/>
      <c r="FT119" s="125"/>
      <c r="FU119" s="125"/>
      <c r="FV119" s="125"/>
      <c r="FW119" s="125"/>
      <c r="FX119" s="125"/>
      <c r="FY119" s="142"/>
      <c r="FZ119" s="148" t="e">
        <f>'[20]35'!R13</f>
        <v>#REF!</v>
      </c>
      <c r="GA119" s="125"/>
      <c r="GB119" s="129"/>
      <c r="GC119" s="128" t="e">
        <f>IF('[20]35'!R14=0,"",'[20]35'!R14)</f>
        <v>#REF!</v>
      </c>
      <c r="GD119" s="125"/>
      <c r="GE119" s="129"/>
      <c r="GF119" s="128" t="e">
        <f>IF('[20]35'!R15=0,"",'[20]35'!R15)</f>
        <v>#REF!</v>
      </c>
      <c r="GG119" s="125"/>
      <c r="GH119" s="129"/>
      <c r="GI119" s="128" t="e">
        <f>IF('[20]35'!R16=0,"",'[20]35'!R16)</f>
        <v>#REF!</v>
      </c>
      <c r="GJ119" s="125"/>
      <c r="GK119" s="129"/>
      <c r="GL119" s="128" t="e">
        <f>IF('[20]35'!R17=0,"",'[20]35'!R17)</f>
        <v>#REF!</v>
      </c>
      <c r="GM119" s="125"/>
      <c r="GN119" s="129"/>
      <c r="GO119" s="128" t="e">
        <f>IF('[20]35'!R18=0,"",'[20]35'!R18)</f>
        <v>#REF!</v>
      </c>
      <c r="GP119" s="125"/>
      <c r="GQ119" s="129"/>
      <c r="GR119" s="128" t="e">
        <f>IF('[20]35'!R19=0,"",'[20]35'!R19)</f>
        <v>#REF!</v>
      </c>
      <c r="GS119" s="125"/>
      <c r="GT119" s="129"/>
      <c r="GU119" s="128" t="e">
        <f>IF('[20]35'!R20=0,"",'[20]35'!R20)</f>
        <v>#REF!</v>
      </c>
      <c r="GV119" s="125"/>
      <c r="GW119" s="129"/>
      <c r="GX119" s="128" t="e">
        <f>IF('[20]35'!R21=0,"",'[20]35'!R21)</f>
        <v>#REF!</v>
      </c>
      <c r="GY119" s="125"/>
      <c r="GZ119" s="129"/>
      <c r="HA119" s="128" t="e">
        <f>IF('[20]35'!R22=0,"",'[20]35'!R22)</f>
        <v>#REF!</v>
      </c>
      <c r="HB119" s="125"/>
      <c r="HC119" s="129"/>
      <c r="HD119" s="128" t="e">
        <f>IF('[20]35'!R23=0,"",'[20]35'!R23)</f>
        <v>#REF!</v>
      </c>
      <c r="HE119" s="125"/>
      <c r="HF119" s="129"/>
      <c r="HG119" s="128" t="e">
        <f>IF('[20]35'!R24=0,"",'[20]35'!R24)</f>
        <v>#REF!</v>
      </c>
      <c r="HH119" s="125"/>
      <c r="HI119" s="129"/>
      <c r="HJ119" s="128" t="e">
        <f>IF('[20]35'!R25=0,"",'[20]35'!R25)</f>
        <v>#REF!</v>
      </c>
      <c r="HK119" s="125"/>
      <c r="HL119" s="129"/>
      <c r="HM119" s="128" t="e">
        <f>IF('[20]35'!R26=0,"",'[20]35'!R26)</f>
        <v>#REF!</v>
      </c>
      <c r="HN119" s="125"/>
      <c r="HO119" s="129"/>
      <c r="HP119" s="128" t="e">
        <f>IF('[20]35'!R27=0,"",'[20]35'!R27)</f>
        <v>#REF!</v>
      </c>
      <c r="HQ119" s="125"/>
      <c r="HR119" s="129"/>
      <c r="HS119" s="128" t="e">
        <f>IF('[20]35'!R28=0,"",'[20]35'!R28)</f>
        <v>#REF!</v>
      </c>
      <c r="HT119" s="125"/>
      <c r="HU119" s="129"/>
      <c r="HV119" s="128" t="e">
        <f>IF('[20]35'!R29=0,"",'[20]35'!R29)</f>
        <v>#REF!</v>
      </c>
      <c r="HW119" s="125"/>
      <c r="HX119" s="129"/>
      <c r="HY119" s="128" t="e">
        <f>IF('[20]35'!R30=0,"",'[20]35'!R30)</f>
        <v>#REF!</v>
      </c>
      <c r="HZ119" s="125"/>
      <c r="IA119" s="129"/>
      <c r="IB119" s="128" t="e">
        <f>IF('[20]35'!R31=0,"",'[20]35'!R31)</f>
        <v>#REF!</v>
      </c>
      <c r="IC119" s="125"/>
      <c r="ID119" s="129"/>
      <c r="IE119" s="128" t="e">
        <f>IF('[20]35'!R32=0,"",'[20]35'!R32)</f>
        <v>#REF!</v>
      </c>
      <c r="IF119" s="125"/>
      <c r="IG119" s="129"/>
      <c r="IH119" s="128" t="e">
        <f>IF('[20]35'!R33=0,"",'[20]35'!R33)</f>
        <v>#REF!</v>
      </c>
      <c r="II119" s="125"/>
      <c r="IJ119" s="129"/>
      <c r="IK119" s="128" t="e">
        <f>IF('[20]35'!R34=0,"",'[20]35'!R34)</f>
        <v>#REF!</v>
      </c>
      <c r="IL119" s="125"/>
      <c r="IM119" s="142"/>
      <c r="IN119" s="42"/>
      <c r="IO119" s="42"/>
      <c r="IP119" s="36"/>
      <c r="IQ119" s="36"/>
      <c r="IR119" s="36"/>
      <c r="IS119" s="36"/>
      <c r="IT119" s="36"/>
      <c r="IU119" s="36"/>
    </row>
    <row r="120" spans="1:255" ht="5.25" customHeight="1">
      <c r="A120" s="36"/>
      <c r="B120" s="36"/>
      <c r="C120" s="143"/>
      <c r="D120" s="131"/>
      <c r="E120" s="131"/>
      <c r="F120" s="131"/>
      <c r="G120" s="131"/>
      <c r="H120" s="131"/>
      <c r="I120" s="131"/>
      <c r="J120" s="131"/>
      <c r="K120" s="144"/>
      <c r="L120" s="131"/>
      <c r="M120" s="131"/>
      <c r="N120" s="132"/>
      <c r="O120" s="130"/>
      <c r="P120" s="131"/>
      <c r="Q120" s="132"/>
      <c r="R120" s="130"/>
      <c r="S120" s="131"/>
      <c r="T120" s="132"/>
      <c r="U120" s="130"/>
      <c r="V120" s="131"/>
      <c r="W120" s="132"/>
      <c r="X120" s="130"/>
      <c r="Y120" s="131"/>
      <c r="Z120" s="132"/>
      <c r="AA120" s="130"/>
      <c r="AB120" s="131"/>
      <c r="AC120" s="132"/>
      <c r="AD120" s="130"/>
      <c r="AE120" s="131"/>
      <c r="AF120" s="132"/>
      <c r="AG120" s="130"/>
      <c r="AH120" s="131"/>
      <c r="AI120" s="132"/>
      <c r="AJ120" s="130"/>
      <c r="AK120" s="131"/>
      <c r="AL120" s="132"/>
      <c r="AM120" s="130"/>
      <c r="AN120" s="131"/>
      <c r="AO120" s="132"/>
      <c r="AP120" s="130"/>
      <c r="AQ120" s="131"/>
      <c r="AR120" s="132"/>
      <c r="AS120" s="130"/>
      <c r="AT120" s="131"/>
      <c r="AU120" s="132"/>
      <c r="AV120" s="130"/>
      <c r="AW120" s="131"/>
      <c r="AX120" s="132"/>
      <c r="AY120" s="130"/>
      <c r="AZ120" s="131"/>
      <c r="BA120" s="132"/>
      <c r="BB120" s="130"/>
      <c r="BC120" s="131"/>
      <c r="BD120" s="132"/>
      <c r="BE120" s="130"/>
      <c r="BF120" s="131"/>
      <c r="BG120" s="132"/>
      <c r="BH120" s="130"/>
      <c r="BI120" s="131"/>
      <c r="BJ120" s="132"/>
      <c r="BK120" s="130"/>
      <c r="BL120" s="131"/>
      <c r="BM120" s="132"/>
      <c r="BN120" s="130"/>
      <c r="BO120" s="131"/>
      <c r="BP120" s="132"/>
      <c r="BQ120" s="130"/>
      <c r="BR120" s="131"/>
      <c r="BS120" s="132"/>
      <c r="BT120" s="130"/>
      <c r="BU120" s="131"/>
      <c r="BV120" s="132"/>
      <c r="BW120" s="130"/>
      <c r="BX120" s="131"/>
      <c r="BY120" s="144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143"/>
      <c r="CK120" s="131"/>
      <c r="CL120" s="131"/>
      <c r="CM120" s="131"/>
      <c r="CN120" s="131"/>
      <c r="CO120" s="131"/>
      <c r="CP120" s="131"/>
      <c r="CQ120" s="131"/>
      <c r="CR120" s="144"/>
      <c r="CS120" s="131"/>
      <c r="CT120" s="131"/>
      <c r="CU120" s="132"/>
      <c r="CV120" s="130"/>
      <c r="CW120" s="131"/>
      <c r="CX120" s="132"/>
      <c r="CY120" s="130"/>
      <c r="CZ120" s="131"/>
      <c r="DA120" s="132"/>
      <c r="DB120" s="130"/>
      <c r="DC120" s="131"/>
      <c r="DD120" s="132"/>
      <c r="DE120" s="130"/>
      <c r="DF120" s="131"/>
      <c r="DG120" s="132"/>
      <c r="DH120" s="130"/>
      <c r="DI120" s="131"/>
      <c r="DJ120" s="132"/>
      <c r="DK120" s="130"/>
      <c r="DL120" s="131"/>
      <c r="DM120" s="132"/>
      <c r="DN120" s="130"/>
      <c r="DO120" s="131"/>
      <c r="DP120" s="132"/>
      <c r="DQ120" s="130"/>
      <c r="DR120" s="131"/>
      <c r="DS120" s="132"/>
      <c r="DT120" s="130"/>
      <c r="DU120" s="131"/>
      <c r="DV120" s="132"/>
      <c r="DW120" s="130"/>
      <c r="DX120" s="131"/>
      <c r="DY120" s="132"/>
      <c r="DZ120" s="130"/>
      <c r="EA120" s="131"/>
      <c r="EB120" s="132"/>
      <c r="EC120" s="130"/>
      <c r="ED120" s="131"/>
      <c r="EE120" s="132"/>
      <c r="EF120" s="130"/>
      <c r="EG120" s="131"/>
      <c r="EH120" s="132"/>
      <c r="EI120" s="130"/>
      <c r="EJ120" s="131"/>
      <c r="EK120" s="132"/>
      <c r="EL120" s="130"/>
      <c r="EM120" s="131"/>
      <c r="EN120" s="132"/>
      <c r="EO120" s="130"/>
      <c r="EP120" s="131"/>
      <c r="EQ120" s="132"/>
      <c r="ER120" s="130"/>
      <c r="ES120" s="131"/>
      <c r="ET120" s="132"/>
      <c r="EU120" s="130"/>
      <c r="EV120" s="131"/>
      <c r="EW120" s="132"/>
      <c r="EX120" s="130"/>
      <c r="EY120" s="131"/>
      <c r="EZ120" s="132"/>
      <c r="FA120" s="130"/>
      <c r="FB120" s="131"/>
      <c r="FC120" s="132"/>
      <c r="FD120" s="130"/>
      <c r="FE120" s="131"/>
      <c r="FF120" s="144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143"/>
      <c r="FR120" s="131"/>
      <c r="FS120" s="131"/>
      <c r="FT120" s="131"/>
      <c r="FU120" s="131"/>
      <c r="FV120" s="131"/>
      <c r="FW120" s="131"/>
      <c r="FX120" s="131"/>
      <c r="FY120" s="144"/>
      <c r="FZ120" s="131"/>
      <c r="GA120" s="131"/>
      <c r="GB120" s="132"/>
      <c r="GC120" s="130"/>
      <c r="GD120" s="131"/>
      <c r="GE120" s="132"/>
      <c r="GF120" s="130"/>
      <c r="GG120" s="131"/>
      <c r="GH120" s="132"/>
      <c r="GI120" s="130"/>
      <c r="GJ120" s="131"/>
      <c r="GK120" s="132"/>
      <c r="GL120" s="130"/>
      <c r="GM120" s="131"/>
      <c r="GN120" s="132"/>
      <c r="GO120" s="130"/>
      <c r="GP120" s="131"/>
      <c r="GQ120" s="132"/>
      <c r="GR120" s="130"/>
      <c r="GS120" s="131"/>
      <c r="GT120" s="132"/>
      <c r="GU120" s="130"/>
      <c r="GV120" s="131"/>
      <c r="GW120" s="132"/>
      <c r="GX120" s="130"/>
      <c r="GY120" s="131"/>
      <c r="GZ120" s="132"/>
      <c r="HA120" s="130"/>
      <c r="HB120" s="131"/>
      <c r="HC120" s="132"/>
      <c r="HD120" s="130"/>
      <c r="HE120" s="131"/>
      <c r="HF120" s="132"/>
      <c r="HG120" s="130"/>
      <c r="HH120" s="131"/>
      <c r="HI120" s="132"/>
      <c r="HJ120" s="130"/>
      <c r="HK120" s="131"/>
      <c r="HL120" s="132"/>
      <c r="HM120" s="130"/>
      <c r="HN120" s="131"/>
      <c r="HO120" s="132"/>
      <c r="HP120" s="130"/>
      <c r="HQ120" s="131"/>
      <c r="HR120" s="132"/>
      <c r="HS120" s="130"/>
      <c r="HT120" s="131"/>
      <c r="HU120" s="132"/>
      <c r="HV120" s="130"/>
      <c r="HW120" s="131"/>
      <c r="HX120" s="132"/>
      <c r="HY120" s="130"/>
      <c r="HZ120" s="131"/>
      <c r="IA120" s="132"/>
      <c r="IB120" s="130"/>
      <c r="IC120" s="131"/>
      <c r="ID120" s="132"/>
      <c r="IE120" s="130"/>
      <c r="IF120" s="131"/>
      <c r="IG120" s="132"/>
      <c r="IH120" s="130"/>
      <c r="II120" s="131"/>
      <c r="IJ120" s="132"/>
      <c r="IK120" s="130"/>
      <c r="IL120" s="131"/>
      <c r="IM120" s="144"/>
      <c r="IN120" s="42"/>
      <c r="IO120" s="42"/>
      <c r="IP120" s="36"/>
      <c r="IQ120" s="36"/>
      <c r="IR120" s="36"/>
      <c r="IS120" s="36"/>
      <c r="IT120" s="36"/>
      <c r="IU120" s="36"/>
    </row>
    <row r="121" spans="1:255" ht="5.25" customHeight="1">
      <c r="A121" s="36"/>
      <c r="B121" s="36"/>
      <c r="C121" s="143"/>
      <c r="D121" s="131"/>
      <c r="E121" s="131"/>
      <c r="F121" s="131"/>
      <c r="G121" s="131"/>
      <c r="H121" s="131"/>
      <c r="I121" s="131"/>
      <c r="J121" s="131"/>
      <c r="K121" s="144"/>
      <c r="L121" s="134"/>
      <c r="M121" s="134"/>
      <c r="N121" s="135"/>
      <c r="O121" s="133"/>
      <c r="P121" s="134"/>
      <c r="Q121" s="135"/>
      <c r="R121" s="133"/>
      <c r="S121" s="134"/>
      <c r="T121" s="135"/>
      <c r="U121" s="133"/>
      <c r="V121" s="134"/>
      <c r="W121" s="135"/>
      <c r="X121" s="133"/>
      <c r="Y121" s="134"/>
      <c r="Z121" s="135"/>
      <c r="AA121" s="133"/>
      <c r="AB121" s="134"/>
      <c r="AC121" s="135"/>
      <c r="AD121" s="133"/>
      <c r="AE121" s="134"/>
      <c r="AF121" s="135"/>
      <c r="AG121" s="133"/>
      <c r="AH121" s="134"/>
      <c r="AI121" s="135"/>
      <c r="AJ121" s="133"/>
      <c r="AK121" s="134"/>
      <c r="AL121" s="135"/>
      <c r="AM121" s="133"/>
      <c r="AN121" s="134"/>
      <c r="AO121" s="135"/>
      <c r="AP121" s="133"/>
      <c r="AQ121" s="134"/>
      <c r="AR121" s="135"/>
      <c r="AS121" s="133"/>
      <c r="AT121" s="134"/>
      <c r="AU121" s="135"/>
      <c r="AV121" s="133"/>
      <c r="AW121" s="134"/>
      <c r="AX121" s="135"/>
      <c r="AY121" s="133"/>
      <c r="AZ121" s="134"/>
      <c r="BA121" s="135"/>
      <c r="BB121" s="133"/>
      <c r="BC121" s="134"/>
      <c r="BD121" s="135"/>
      <c r="BE121" s="133"/>
      <c r="BF121" s="134"/>
      <c r="BG121" s="135"/>
      <c r="BH121" s="133"/>
      <c r="BI121" s="134"/>
      <c r="BJ121" s="135"/>
      <c r="BK121" s="133"/>
      <c r="BL121" s="134"/>
      <c r="BM121" s="135"/>
      <c r="BN121" s="133"/>
      <c r="BO121" s="134"/>
      <c r="BP121" s="135"/>
      <c r="BQ121" s="133"/>
      <c r="BR121" s="134"/>
      <c r="BS121" s="135"/>
      <c r="BT121" s="133"/>
      <c r="BU121" s="134"/>
      <c r="BV121" s="135"/>
      <c r="BW121" s="133"/>
      <c r="BX121" s="134"/>
      <c r="BY121" s="152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143"/>
      <c r="CK121" s="131"/>
      <c r="CL121" s="131"/>
      <c r="CM121" s="131"/>
      <c r="CN121" s="131"/>
      <c r="CO121" s="131"/>
      <c r="CP121" s="131"/>
      <c r="CQ121" s="131"/>
      <c r="CR121" s="144"/>
      <c r="CS121" s="134"/>
      <c r="CT121" s="134"/>
      <c r="CU121" s="135"/>
      <c r="CV121" s="133"/>
      <c r="CW121" s="134"/>
      <c r="CX121" s="135"/>
      <c r="CY121" s="133"/>
      <c r="CZ121" s="134"/>
      <c r="DA121" s="135"/>
      <c r="DB121" s="133"/>
      <c r="DC121" s="134"/>
      <c r="DD121" s="135"/>
      <c r="DE121" s="133"/>
      <c r="DF121" s="134"/>
      <c r="DG121" s="135"/>
      <c r="DH121" s="133"/>
      <c r="DI121" s="134"/>
      <c r="DJ121" s="135"/>
      <c r="DK121" s="133"/>
      <c r="DL121" s="134"/>
      <c r="DM121" s="135"/>
      <c r="DN121" s="133"/>
      <c r="DO121" s="134"/>
      <c r="DP121" s="135"/>
      <c r="DQ121" s="133"/>
      <c r="DR121" s="134"/>
      <c r="DS121" s="135"/>
      <c r="DT121" s="133"/>
      <c r="DU121" s="134"/>
      <c r="DV121" s="135"/>
      <c r="DW121" s="133"/>
      <c r="DX121" s="134"/>
      <c r="DY121" s="135"/>
      <c r="DZ121" s="133"/>
      <c r="EA121" s="134"/>
      <c r="EB121" s="135"/>
      <c r="EC121" s="133"/>
      <c r="ED121" s="134"/>
      <c r="EE121" s="135"/>
      <c r="EF121" s="133"/>
      <c r="EG121" s="134"/>
      <c r="EH121" s="135"/>
      <c r="EI121" s="133"/>
      <c r="EJ121" s="134"/>
      <c r="EK121" s="135"/>
      <c r="EL121" s="133"/>
      <c r="EM121" s="134"/>
      <c r="EN121" s="135"/>
      <c r="EO121" s="133"/>
      <c r="EP121" s="134"/>
      <c r="EQ121" s="135"/>
      <c r="ER121" s="133"/>
      <c r="ES121" s="134"/>
      <c r="ET121" s="135"/>
      <c r="EU121" s="133"/>
      <c r="EV121" s="134"/>
      <c r="EW121" s="135"/>
      <c r="EX121" s="133"/>
      <c r="EY121" s="134"/>
      <c r="EZ121" s="135"/>
      <c r="FA121" s="133"/>
      <c r="FB121" s="134"/>
      <c r="FC121" s="135"/>
      <c r="FD121" s="133"/>
      <c r="FE121" s="134"/>
      <c r="FF121" s="152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143"/>
      <c r="FR121" s="131"/>
      <c r="FS121" s="131"/>
      <c r="FT121" s="131"/>
      <c r="FU121" s="131"/>
      <c r="FV121" s="131"/>
      <c r="FW121" s="131"/>
      <c r="FX121" s="131"/>
      <c r="FY121" s="144"/>
      <c r="FZ121" s="134"/>
      <c r="GA121" s="134"/>
      <c r="GB121" s="135"/>
      <c r="GC121" s="133"/>
      <c r="GD121" s="134"/>
      <c r="GE121" s="135"/>
      <c r="GF121" s="133"/>
      <c r="GG121" s="134"/>
      <c r="GH121" s="135"/>
      <c r="GI121" s="133"/>
      <c r="GJ121" s="134"/>
      <c r="GK121" s="135"/>
      <c r="GL121" s="133"/>
      <c r="GM121" s="134"/>
      <c r="GN121" s="135"/>
      <c r="GO121" s="133"/>
      <c r="GP121" s="134"/>
      <c r="GQ121" s="135"/>
      <c r="GR121" s="133"/>
      <c r="GS121" s="134"/>
      <c r="GT121" s="135"/>
      <c r="GU121" s="133"/>
      <c r="GV121" s="134"/>
      <c r="GW121" s="135"/>
      <c r="GX121" s="133"/>
      <c r="GY121" s="134"/>
      <c r="GZ121" s="135"/>
      <c r="HA121" s="133"/>
      <c r="HB121" s="134"/>
      <c r="HC121" s="135"/>
      <c r="HD121" s="133"/>
      <c r="HE121" s="134"/>
      <c r="HF121" s="135"/>
      <c r="HG121" s="133"/>
      <c r="HH121" s="134"/>
      <c r="HI121" s="135"/>
      <c r="HJ121" s="133"/>
      <c r="HK121" s="134"/>
      <c r="HL121" s="135"/>
      <c r="HM121" s="133"/>
      <c r="HN121" s="134"/>
      <c r="HO121" s="135"/>
      <c r="HP121" s="133"/>
      <c r="HQ121" s="134"/>
      <c r="HR121" s="135"/>
      <c r="HS121" s="133"/>
      <c r="HT121" s="134"/>
      <c r="HU121" s="135"/>
      <c r="HV121" s="133"/>
      <c r="HW121" s="134"/>
      <c r="HX121" s="135"/>
      <c r="HY121" s="133"/>
      <c r="HZ121" s="134"/>
      <c r="IA121" s="135"/>
      <c r="IB121" s="133"/>
      <c r="IC121" s="134"/>
      <c r="ID121" s="135"/>
      <c r="IE121" s="133"/>
      <c r="IF121" s="134"/>
      <c r="IG121" s="135"/>
      <c r="IH121" s="133"/>
      <c r="II121" s="134"/>
      <c r="IJ121" s="135"/>
      <c r="IK121" s="133"/>
      <c r="IL121" s="134"/>
      <c r="IM121" s="152"/>
      <c r="IN121" s="42"/>
      <c r="IO121" s="42"/>
      <c r="IP121" s="36"/>
      <c r="IQ121" s="36"/>
      <c r="IR121" s="36"/>
      <c r="IS121" s="36"/>
      <c r="IT121" s="36"/>
      <c r="IU121" s="36"/>
    </row>
    <row r="122" spans="1:255" ht="5.25" customHeight="1">
      <c r="A122" s="36"/>
      <c r="B122" s="36"/>
      <c r="C122" s="143"/>
      <c r="D122" s="131"/>
      <c r="E122" s="131"/>
      <c r="F122" s="131"/>
      <c r="G122" s="131"/>
      <c r="H122" s="131"/>
      <c r="I122" s="131"/>
      <c r="J122" s="131"/>
      <c r="K122" s="144"/>
      <c r="L122" s="147" t="e">
        <f>IF([18]PG!R35=0,"",[18]PG!R35)</f>
        <v>#REF!</v>
      </c>
      <c r="M122" s="137"/>
      <c r="N122" s="138"/>
      <c r="O122" s="136" t="e">
        <f>IF([18]PG!R36=0,"",[18]PG!R36)</f>
        <v>#REF!</v>
      </c>
      <c r="P122" s="137"/>
      <c r="Q122" s="138"/>
      <c r="R122" s="136" t="e">
        <f>IF([18]PG!R37=0,"",[18]PG!R37)</f>
        <v>#REF!</v>
      </c>
      <c r="S122" s="137"/>
      <c r="T122" s="138"/>
      <c r="U122" s="136" t="e">
        <f>IF([18]PG!R38=0,"",[18]PG!R38)</f>
        <v>#REF!</v>
      </c>
      <c r="V122" s="137"/>
      <c r="W122" s="138"/>
      <c r="X122" s="136" t="e">
        <f>IF([18]PG!R39=0,"",[18]PG!R39)</f>
        <v>#REF!</v>
      </c>
      <c r="Y122" s="137"/>
      <c r="Z122" s="138"/>
      <c r="AA122" s="136" t="e">
        <f>IF([18]PG!R40=0,"",[18]PG!R40)</f>
        <v>#REF!</v>
      </c>
      <c r="AB122" s="137"/>
      <c r="AC122" s="138"/>
      <c r="AD122" s="136" t="e">
        <f>IF([18]PG!R41=0,"",[18]PG!R41)</f>
        <v>#REF!</v>
      </c>
      <c r="AE122" s="137"/>
      <c r="AF122" s="138"/>
      <c r="AG122" s="136" t="e">
        <f>IF([18]PG!R42=0,"",[18]PG!R42)</f>
        <v>#REF!</v>
      </c>
      <c r="AH122" s="137"/>
      <c r="AI122" s="138"/>
      <c r="AJ122" s="136" t="e">
        <f>IF([18]PG!R43=0,"",[18]PG!R43)</f>
        <v>#REF!</v>
      </c>
      <c r="AK122" s="137"/>
      <c r="AL122" s="138"/>
      <c r="AM122" s="136" t="e">
        <f>IF([18]PG!R44=0,"",[18]PG!R44)</f>
        <v>#REF!</v>
      </c>
      <c r="AN122" s="137"/>
      <c r="AO122" s="138"/>
      <c r="AP122" s="136" t="e">
        <f>IF([18]PG!R45=0,"",[18]PG!R45)</f>
        <v>#REF!</v>
      </c>
      <c r="AQ122" s="137"/>
      <c r="AR122" s="138"/>
      <c r="AS122" s="136" t="e">
        <f>IF([18]PG!R46=0,"",[18]PG!R46)</f>
        <v>#REF!</v>
      </c>
      <c r="AT122" s="137"/>
      <c r="AU122" s="138"/>
      <c r="AV122" s="136" t="e">
        <f>IF([18]PG!R47=0,"",[18]PG!R47)</f>
        <v>#REF!</v>
      </c>
      <c r="AW122" s="137"/>
      <c r="AX122" s="138"/>
      <c r="AY122" s="136" t="e">
        <f>IF([18]PG!R48=0,"",[18]PG!R48)</f>
        <v>#REF!</v>
      </c>
      <c r="AZ122" s="137"/>
      <c r="BA122" s="138"/>
      <c r="BB122" s="136" t="e">
        <f>IF([18]PG!R49=0,"",[18]PG!R49)</f>
        <v>#REF!</v>
      </c>
      <c r="BC122" s="137"/>
      <c r="BD122" s="138"/>
      <c r="BE122" s="136" t="e">
        <f>IF([18]PG!R50=0,"",[18]PG!R50)</f>
        <v>#REF!</v>
      </c>
      <c r="BF122" s="137"/>
      <c r="BG122" s="138"/>
      <c r="BH122" s="136" t="e">
        <f>IF([18]PG!R51=0,"",[18]PG!R51)</f>
        <v>#REF!</v>
      </c>
      <c r="BI122" s="137"/>
      <c r="BJ122" s="138"/>
      <c r="BK122" s="136" t="e">
        <f>IF([18]PG!R52=0,"",[18]PG!R52)</f>
        <v>#REF!</v>
      </c>
      <c r="BL122" s="137"/>
      <c r="BM122" s="138"/>
      <c r="BN122" s="136" t="e">
        <f>IF([18]PG!R53=0,"",[18]PG!R53)</f>
        <v>#REF!</v>
      </c>
      <c r="BO122" s="137"/>
      <c r="BP122" s="138"/>
      <c r="BQ122" s="136" t="e">
        <f>IF([18]PG!R54=0,"",[18]PG!R54)</f>
        <v>#REF!</v>
      </c>
      <c r="BR122" s="137"/>
      <c r="BS122" s="138"/>
      <c r="BT122" s="136" t="e">
        <f>IF([18]PG!R55=0,"",[18]PG!R55)</f>
        <v>#REF!</v>
      </c>
      <c r="BU122" s="137"/>
      <c r="BV122" s="138"/>
      <c r="BW122" s="136" t="e">
        <f>IF([18]PG!R56=0,"",[18]PG!R56)</f>
        <v>#REF!</v>
      </c>
      <c r="BX122" s="137"/>
      <c r="BY122" s="14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143"/>
      <c r="CK122" s="131"/>
      <c r="CL122" s="131"/>
      <c r="CM122" s="131"/>
      <c r="CN122" s="131"/>
      <c r="CO122" s="131"/>
      <c r="CP122" s="131"/>
      <c r="CQ122" s="131"/>
      <c r="CR122" s="144"/>
      <c r="CS122" s="147" t="e">
        <f>IF([19]GG!R35=0,"",[19]GG!R35)</f>
        <v>#REF!</v>
      </c>
      <c r="CT122" s="137"/>
      <c r="CU122" s="138"/>
      <c r="CV122" s="136" t="e">
        <f>IF([19]GG!R36=0,"",[19]GG!R36)</f>
        <v>#REF!</v>
      </c>
      <c r="CW122" s="137"/>
      <c r="CX122" s="138"/>
      <c r="CY122" s="136" t="e">
        <f>IF([19]GG!R37=0,"",[19]GG!R37)</f>
        <v>#REF!</v>
      </c>
      <c r="CZ122" s="137"/>
      <c r="DA122" s="138"/>
      <c r="DB122" s="136" t="e">
        <f>IF([19]GG!R38=0,"",[19]GG!R38)</f>
        <v>#REF!</v>
      </c>
      <c r="DC122" s="137"/>
      <c r="DD122" s="138"/>
      <c r="DE122" s="136" t="e">
        <f>IF([19]GG!R39=0,"",[19]GG!R39)</f>
        <v>#REF!</v>
      </c>
      <c r="DF122" s="137"/>
      <c r="DG122" s="138"/>
      <c r="DH122" s="136" t="e">
        <f>IF([19]GG!R40=0,"",[19]GG!R40)</f>
        <v>#REF!</v>
      </c>
      <c r="DI122" s="137"/>
      <c r="DJ122" s="138"/>
      <c r="DK122" s="136" t="e">
        <f>IF([19]GG!R41=0,"",[19]GG!R41)</f>
        <v>#REF!</v>
      </c>
      <c r="DL122" s="137"/>
      <c r="DM122" s="138"/>
      <c r="DN122" s="136" t="e">
        <f>IF([19]GG!R42=0,"",[19]GG!R42)</f>
        <v>#REF!</v>
      </c>
      <c r="DO122" s="137"/>
      <c r="DP122" s="138"/>
      <c r="DQ122" s="136" t="e">
        <f>IF([19]GG!R43=0,"",[19]GG!R43)</f>
        <v>#REF!</v>
      </c>
      <c r="DR122" s="137"/>
      <c r="DS122" s="138"/>
      <c r="DT122" s="136" t="e">
        <f>IF([19]GG!R44=0,"",[19]GG!R44)</f>
        <v>#REF!</v>
      </c>
      <c r="DU122" s="137"/>
      <c r="DV122" s="138"/>
      <c r="DW122" s="136" t="e">
        <f>IF([19]GG!R45=0,"",[19]GG!R45)</f>
        <v>#REF!</v>
      </c>
      <c r="DX122" s="137"/>
      <c r="DY122" s="138"/>
      <c r="DZ122" s="136" t="e">
        <f>IF([19]GG!R46=0,"",[19]GG!R46)</f>
        <v>#REF!</v>
      </c>
      <c r="EA122" s="137"/>
      <c r="EB122" s="138"/>
      <c r="EC122" s="136" t="e">
        <f>IF([19]GG!R47=0,"",[19]GG!R47)</f>
        <v>#REF!</v>
      </c>
      <c r="ED122" s="137"/>
      <c r="EE122" s="138"/>
      <c r="EF122" s="136" t="e">
        <f>IF([19]GG!R48=0,"",[19]GG!R48)</f>
        <v>#REF!</v>
      </c>
      <c r="EG122" s="137"/>
      <c r="EH122" s="138"/>
      <c r="EI122" s="136" t="e">
        <f>IF([19]GG!R49=0,"",[19]GG!R49)</f>
        <v>#REF!</v>
      </c>
      <c r="EJ122" s="137"/>
      <c r="EK122" s="138"/>
      <c r="EL122" s="136" t="e">
        <f>IF([19]GG!R50=0,"",[19]GG!R50)</f>
        <v>#REF!</v>
      </c>
      <c r="EM122" s="137"/>
      <c r="EN122" s="138"/>
      <c r="EO122" s="136" t="e">
        <f>IF([19]GG!R51=0,"",[19]GG!R51)</f>
        <v>#REF!</v>
      </c>
      <c r="EP122" s="137"/>
      <c r="EQ122" s="138"/>
      <c r="ER122" s="136" t="e">
        <f>IF([19]GG!R52=0,"",[19]GG!R52)</f>
        <v>#REF!</v>
      </c>
      <c r="ES122" s="137"/>
      <c r="ET122" s="138"/>
      <c r="EU122" s="136" t="e">
        <f>IF([19]GG!R53=0,"",[19]GG!R53)</f>
        <v>#REF!</v>
      </c>
      <c r="EV122" s="137"/>
      <c r="EW122" s="138"/>
      <c r="EX122" s="136" t="e">
        <f>IF([19]GG!R54=0,"",[19]GG!R54)</f>
        <v>#REF!</v>
      </c>
      <c r="EY122" s="137"/>
      <c r="EZ122" s="138"/>
      <c r="FA122" s="136" t="e">
        <f>IF([19]GG!R55=0,"",[19]GG!R55)</f>
        <v>#REF!</v>
      </c>
      <c r="FB122" s="137"/>
      <c r="FC122" s="138"/>
      <c r="FD122" s="136" t="e">
        <f>IF([19]GG!R56=0,"",[19]GG!R56)</f>
        <v>#REF!</v>
      </c>
      <c r="FE122" s="137"/>
      <c r="FF122" s="14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143"/>
      <c r="FR122" s="131"/>
      <c r="FS122" s="131"/>
      <c r="FT122" s="131"/>
      <c r="FU122" s="131"/>
      <c r="FV122" s="131"/>
      <c r="FW122" s="131"/>
      <c r="FX122" s="131"/>
      <c r="FY122" s="144"/>
      <c r="FZ122" s="147" t="e">
        <f>IF('[20]35'!R35=0,"",'[20]35'!R35)</f>
        <v>#REF!</v>
      </c>
      <c r="GA122" s="137"/>
      <c r="GB122" s="138"/>
      <c r="GC122" s="136" t="e">
        <f>IF('[20]35'!R36=0,"",'[20]35'!R36)</f>
        <v>#REF!</v>
      </c>
      <c r="GD122" s="137"/>
      <c r="GE122" s="138"/>
      <c r="GF122" s="136" t="e">
        <f>IF('[20]35'!R37=0,"",'[20]35'!R37)</f>
        <v>#REF!</v>
      </c>
      <c r="GG122" s="137"/>
      <c r="GH122" s="138"/>
      <c r="GI122" s="136" t="e">
        <f>IF('[20]35'!R38=0,"",'[20]35'!R38)</f>
        <v>#REF!</v>
      </c>
      <c r="GJ122" s="137"/>
      <c r="GK122" s="138"/>
      <c r="GL122" s="136" t="e">
        <f>IF('[20]35'!R39=0,"",'[20]35'!R39)</f>
        <v>#REF!</v>
      </c>
      <c r="GM122" s="137"/>
      <c r="GN122" s="138"/>
      <c r="GO122" s="136" t="e">
        <f>IF('[20]35'!R40=0,"",'[20]35'!R40)</f>
        <v>#REF!</v>
      </c>
      <c r="GP122" s="137"/>
      <c r="GQ122" s="138"/>
      <c r="GR122" s="136" t="e">
        <f>IF('[20]35'!R41=0,"",'[20]35'!R41)</f>
        <v>#REF!</v>
      </c>
      <c r="GS122" s="137"/>
      <c r="GT122" s="138"/>
      <c r="GU122" s="136" t="e">
        <f>IF('[20]35'!R42=0,"",'[20]35'!R42)</f>
        <v>#REF!</v>
      </c>
      <c r="GV122" s="137"/>
      <c r="GW122" s="138"/>
      <c r="GX122" s="136" t="e">
        <f>IF('[20]35'!R43=0,"",'[20]35'!R43)</f>
        <v>#REF!</v>
      </c>
      <c r="GY122" s="137"/>
      <c r="GZ122" s="138"/>
      <c r="HA122" s="136" t="e">
        <f>IF('[20]35'!R44=0,"",'[20]35'!R44)</f>
        <v>#REF!</v>
      </c>
      <c r="HB122" s="137"/>
      <c r="HC122" s="138"/>
      <c r="HD122" s="136" t="e">
        <f>IF('[20]35'!R45=0,"",'[20]35'!R45)</f>
        <v>#REF!</v>
      </c>
      <c r="HE122" s="137"/>
      <c r="HF122" s="138"/>
      <c r="HG122" s="136" t="e">
        <f>IF('[20]35'!R46=0,"",'[20]35'!R46)</f>
        <v>#REF!</v>
      </c>
      <c r="HH122" s="137"/>
      <c r="HI122" s="138"/>
      <c r="HJ122" s="136" t="e">
        <f>IF('[20]35'!R47=0,"",'[20]35'!R47)</f>
        <v>#REF!</v>
      </c>
      <c r="HK122" s="137"/>
      <c r="HL122" s="138"/>
      <c r="HM122" s="136" t="e">
        <f>IF('[20]35'!R48=0,"",'[20]35'!R48)</f>
        <v>#REF!</v>
      </c>
      <c r="HN122" s="137"/>
      <c r="HO122" s="138"/>
      <c r="HP122" s="136" t="e">
        <f>IF('[20]35'!R49=0,"",'[20]35'!R49)</f>
        <v>#REF!</v>
      </c>
      <c r="HQ122" s="137"/>
      <c r="HR122" s="138"/>
      <c r="HS122" s="136" t="e">
        <f>IF('[20]35'!R50=0,"",'[20]35'!R50)</f>
        <v>#REF!</v>
      </c>
      <c r="HT122" s="137"/>
      <c r="HU122" s="138"/>
      <c r="HV122" s="136" t="e">
        <f>IF('[20]35'!R51=0,"",'[20]35'!R51)</f>
        <v>#REF!</v>
      </c>
      <c r="HW122" s="137"/>
      <c r="HX122" s="138"/>
      <c r="HY122" s="136" t="e">
        <f>IF('[20]35'!R52=0,"",'[20]35'!R52)</f>
        <v>#REF!</v>
      </c>
      <c r="HZ122" s="137"/>
      <c r="IA122" s="138"/>
      <c r="IB122" s="136" t="e">
        <f>IF('[20]35'!R53=0,"",'[20]35'!R53)</f>
        <v>#REF!</v>
      </c>
      <c r="IC122" s="137"/>
      <c r="ID122" s="138"/>
      <c r="IE122" s="136" t="e">
        <f>IF('[20]35'!R54=0,"",'[20]35'!R54)</f>
        <v>#REF!</v>
      </c>
      <c r="IF122" s="137"/>
      <c r="IG122" s="138"/>
      <c r="IH122" s="136" t="e">
        <f>IF('[20]35'!R55=0,"",'[20]35'!R55)</f>
        <v>#REF!</v>
      </c>
      <c r="II122" s="137"/>
      <c r="IJ122" s="138"/>
      <c r="IK122" s="136" t="e">
        <f>IF('[20]35'!R56=0,"",'[20]35'!R56)</f>
        <v>#REF!</v>
      </c>
      <c r="IL122" s="137"/>
      <c r="IM122" s="149"/>
      <c r="IN122" s="42"/>
      <c r="IO122" s="42"/>
      <c r="IP122" s="36"/>
      <c r="IQ122" s="36"/>
      <c r="IR122" s="36"/>
      <c r="IS122" s="36"/>
      <c r="IT122" s="36"/>
      <c r="IU122" s="36"/>
    </row>
    <row r="123" spans="1:255" ht="5.25" customHeight="1">
      <c r="A123" s="36"/>
      <c r="B123" s="36"/>
      <c r="C123" s="143"/>
      <c r="D123" s="131"/>
      <c r="E123" s="131"/>
      <c r="F123" s="131"/>
      <c r="G123" s="131"/>
      <c r="H123" s="131"/>
      <c r="I123" s="131"/>
      <c r="J123" s="131"/>
      <c r="K123" s="144"/>
      <c r="L123" s="131"/>
      <c r="M123" s="131"/>
      <c r="N123" s="132"/>
      <c r="O123" s="130"/>
      <c r="P123" s="131"/>
      <c r="Q123" s="132"/>
      <c r="R123" s="130"/>
      <c r="S123" s="131"/>
      <c r="T123" s="132"/>
      <c r="U123" s="130"/>
      <c r="V123" s="131"/>
      <c r="W123" s="132"/>
      <c r="X123" s="130"/>
      <c r="Y123" s="131"/>
      <c r="Z123" s="132"/>
      <c r="AA123" s="130"/>
      <c r="AB123" s="131"/>
      <c r="AC123" s="132"/>
      <c r="AD123" s="130"/>
      <c r="AE123" s="131"/>
      <c r="AF123" s="132"/>
      <c r="AG123" s="130"/>
      <c r="AH123" s="131"/>
      <c r="AI123" s="132"/>
      <c r="AJ123" s="130"/>
      <c r="AK123" s="131"/>
      <c r="AL123" s="132"/>
      <c r="AM123" s="130"/>
      <c r="AN123" s="131"/>
      <c r="AO123" s="132"/>
      <c r="AP123" s="130"/>
      <c r="AQ123" s="131"/>
      <c r="AR123" s="132"/>
      <c r="AS123" s="130"/>
      <c r="AT123" s="131"/>
      <c r="AU123" s="132"/>
      <c r="AV123" s="130"/>
      <c r="AW123" s="131"/>
      <c r="AX123" s="132"/>
      <c r="AY123" s="130"/>
      <c r="AZ123" s="131"/>
      <c r="BA123" s="132"/>
      <c r="BB123" s="130"/>
      <c r="BC123" s="131"/>
      <c r="BD123" s="132"/>
      <c r="BE123" s="130"/>
      <c r="BF123" s="131"/>
      <c r="BG123" s="132"/>
      <c r="BH123" s="130"/>
      <c r="BI123" s="131"/>
      <c r="BJ123" s="132"/>
      <c r="BK123" s="130"/>
      <c r="BL123" s="131"/>
      <c r="BM123" s="132"/>
      <c r="BN123" s="130"/>
      <c r="BO123" s="131"/>
      <c r="BP123" s="132"/>
      <c r="BQ123" s="130"/>
      <c r="BR123" s="131"/>
      <c r="BS123" s="132"/>
      <c r="BT123" s="130"/>
      <c r="BU123" s="131"/>
      <c r="BV123" s="132"/>
      <c r="BW123" s="130"/>
      <c r="BX123" s="131"/>
      <c r="BY123" s="144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143"/>
      <c r="CK123" s="131"/>
      <c r="CL123" s="131"/>
      <c r="CM123" s="131"/>
      <c r="CN123" s="131"/>
      <c r="CO123" s="131"/>
      <c r="CP123" s="131"/>
      <c r="CQ123" s="131"/>
      <c r="CR123" s="144"/>
      <c r="CS123" s="131"/>
      <c r="CT123" s="131"/>
      <c r="CU123" s="132"/>
      <c r="CV123" s="130"/>
      <c r="CW123" s="131"/>
      <c r="CX123" s="132"/>
      <c r="CY123" s="130"/>
      <c r="CZ123" s="131"/>
      <c r="DA123" s="132"/>
      <c r="DB123" s="130"/>
      <c r="DC123" s="131"/>
      <c r="DD123" s="132"/>
      <c r="DE123" s="130"/>
      <c r="DF123" s="131"/>
      <c r="DG123" s="132"/>
      <c r="DH123" s="130"/>
      <c r="DI123" s="131"/>
      <c r="DJ123" s="132"/>
      <c r="DK123" s="130"/>
      <c r="DL123" s="131"/>
      <c r="DM123" s="132"/>
      <c r="DN123" s="130"/>
      <c r="DO123" s="131"/>
      <c r="DP123" s="132"/>
      <c r="DQ123" s="130"/>
      <c r="DR123" s="131"/>
      <c r="DS123" s="132"/>
      <c r="DT123" s="130"/>
      <c r="DU123" s="131"/>
      <c r="DV123" s="132"/>
      <c r="DW123" s="130"/>
      <c r="DX123" s="131"/>
      <c r="DY123" s="132"/>
      <c r="DZ123" s="130"/>
      <c r="EA123" s="131"/>
      <c r="EB123" s="132"/>
      <c r="EC123" s="130"/>
      <c r="ED123" s="131"/>
      <c r="EE123" s="132"/>
      <c r="EF123" s="130"/>
      <c r="EG123" s="131"/>
      <c r="EH123" s="132"/>
      <c r="EI123" s="130"/>
      <c r="EJ123" s="131"/>
      <c r="EK123" s="132"/>
      <c r="EL123" s="130"/>
      <c r="EM123" s="131"/>
      <c r="EN123" s="132"/>
      <c r="EO123" s="130"/>
      <c r="EP123" s="131"/>
      <c r="EQ123" s="132"/>
      <c r="ER123" s="130"/>
      <c r="ES123" s="131"/>
      <c r="ET123" s="132"/>
      <c r="EU123" s="130"/>
      <c r="EV123" s="131"/>
      <c r="EW123" s="132"/>
      <c r="EX123" s="130"/>
      <c r="EY123" s="131"/>
      <c r="EZ123" s="132"/>
      <c r="FA123" s="130"/>
      <c r="FB123" s="131"/>
      <c r="FC123" s="132"/>
      <c r="FD123" s="130"/>
      <c r="FE123" s="131"/>
      <c r="FF123" s="144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143"/>
      <c r="FR123" s="131"/>
      <c r="FS123" s="131"/>
      <c r="FT123" s="131"/>
      <c r="FU123" s="131"/>
      <c r="FV123" s="131"/>
      <c r="FW123" s="131"/>
      <c r="FX123" s="131"/>
      <c r="FY123" s="144"/>
      <c r="FZ123" s="131"/>
      <c r="GA123" s="131"/>
      <c r="GB123" s="132"/>
      <c r="GC123" s="130"/>
      <c r="GD123" s="131"/>
      <c r="GE123" s="132"/>
      <c r="GF123" s="130"/>
      <c r="GG123" s="131"/>
      <c r="GH123" s="132"/>
      <c r="GI123" s="130"/>
      <c r="GJ123" s="131"/>
      <c r="GK123" s="132"/>
      <c r="GL123" s="130"/>
      <c r="GM123" s="131"/>
      <c r="GN123" s="132"/>
      <c r="GO123" s="130"/>
      <c r="GP123" s="131"/>
      <c r="GQ123" s="132"/>
      <c r="GR123" s="130"/>
      <c r="GS123" s="131"/>
      <c r="GT123" s="132"/>
      <c r="GU123" s="130"/>
      <c r="GV123" s="131"/>
      <c r="GW123" s="132"/>
      <c r="GX123" s="130"/>
      <c r="GY123" s="131"/>
      <c r="GZ123" s="132"/>
      <c r="HA123" s="130"/>
      <c r="HB123" s="131"/>
      <c r="HC123" s="132"/>
      <c r="HD123" s="130"/>
      <c r="HE123" s="131"/>
      <c r="HF123" s="132"/>
      <c r="HG123" s="130"/>
      <c r="HH123" s="131"/>
      <c r="HI123" s="132"/>
      <c r="HJ123" s="130"/>
      <c r="HK123" s="131"/>
      <c r="HL123" s="132"/>
      <c r="HM123" s="130"/>
      <c r="HN123" s="131"/>
      <c r="HO123" s="132"/>
      <c r="HP123" s="130"/>
      <c r="HQ123" s="131"/>
      <c r="HR123" s="132"/>
      <c r="HS123" s="130"/>
      <c r="HT123" s="131"/>
      <c r="HU123" s="132"/>
      <c r="HV123" s="130"/>
      <c r="HW123" s="131"/>
      <c r="HX123" s="132"/>
      <c r="HY123" s="130"/>
      <c r="HZ123" s="131"/>
      <c r="IA123" s="132"/>
      <c r="IB123" s="130"/>
      <c r="IC123" s="131"/>
      <c r="ID123" s="132"/>
      <c r="IE123" s="130"/>
      <c r="IF123" s="131"/>
      <c r="IG123" s="132"/>
      <c r="IH123" s="130"/>
      <c r="II123" s="131"/>
      <c r="IJ123" s="132"/>
      <c r="IK123" s="130"/>
      <c r="IL123" s="131"/>
      <c r="IM123" s="144"/>
      <c r="IN123" s="42"/>
      <c r="IO123" s="42"/>
      <c r="IP123" s="36"/>
      <c r="IQ123" s="36"/>
      <c r="IR123" s="36"/>
      <c r="IS123" s="36"/>
      <c r="IT123" s="36"/>
      <c r="IU123" s="36"/>
    </row>
    <row r="124" spans="1:255" ht="5.25" customHeight="1">
      <c r="A124" s="36"/>
      <c r="B124" s="36"/>
      <c r="C124" s="145"/>
      <c r="D124" s="127"/>
      <c r="E124" s="127"/>
      <c r="F124" s="127"/>
      <c r="G124" s="127"/>
      <c r="H124" s="127"/>
      <c r="I124" s="127"/>
      <c r="J124" s="127"/>
      <c r="K124" s="146"/>
      <c r="L124" s="127"/>
      <c r="M124" s="127"/>
      <c r="N124" s="140"/>
      <c r="O124" s="139"/>
      <c r="P124" s="127"/>
      <c r="Q124" s="140"/>
      <c r="R124" s="139"/>
      <c r="S124" s="127"/>
      <c r="T124" s="140"/>
      <c r="U124" s="139"/>
      <c r="V124" s="127"/>
      <c r="W124" s="140"/>
      <c r="X124" s="139"/>
      <c r="Y124" s="127"/>
      <c r="Z124" s="140"/>
      <c r="AA124" s="139"/>
      <c r="AB124" s="127"/>
      <c r="AC124" s="140"/>
      <c r="AD124" s="139"/>
      <c r="AE124" s="127"/>
      <c r="AF124" s="140"/>
      <c r="AG124" s="139"/>
      <c r="AH124" s="127"/>
      <c r="AI124" s="140"/>
      <c r="AJ124" s="139"/>
      <c r="AK124" s="127"/>
      <c r="AL124" s="140"/>
      <c r="AM124" s="139"/>
      <c r="AN124" s="127"/>
      <c r="AO124" s="140"/>
      <c r="AP124" s="139"/>
      <c r="AQ124" s="127"/>
      <c r="AR124" s="140"/>
      <c r="AS124" s="139"/>
      <c r="AT124" s="127"/>
      <c r="AU124" s="140"/>
      <c r="AV124" s="139"/>
      <c r="AW124" s="127"/>
      <c r="AX124" s="140"/>
      <c r="AY124" s="139"/>
      <c r="AZ124" s="127"/>
      <c r="BA124" s="140"/>
      <c r="BB124" s="139"/>
      <c r="BC124" s="127"/>
      <c r="BD124" s="140"/>
      <c r="BE124" s="139"/>
      <c r="BF124" s="127"/>
      <c r="BG124" s="140"/>
      <c r="BH124" s="139"/>
      <c r="BI124" s="127"/>
      <c r="BJ124" s="140"/>
      <c r="BK124" s="139"/>
      <c r="BL124" s="127"/>
      <c r="BM124" s="140"/>
      <c r="BN124" s="139"/>
      <c r="BO124" s="127"/>
      <c r="BP124" s="140"/>
      <c r="BQ124" s="139"/>
      <c r="BR124" s="127"/>
      <c r="BS124" s="140"/>
      <c r="BT124" s="139"/>
      <c r="BU124" s="127"/>
      <c r="BV124" s="140"/>
      <c r="BW124" s="139"/>
      <c r="BX124" s="127"/>
      <c r="BY124" s="146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145"/>
      <c r="CK124" s="127"/>
      <c r="CL124" s="127"/>
      <c r="CM124" s="127"/>
      <c r="CN124" s="127"/>
      <c r="CO124" s="127"/>
      <c r="CP124" s="127"/>
      <c r="CQ124" s="127"/>
      <c r="CR124" s="146"/>
      <c r="CS124" s="127"/>
      <c r="CT124" s="127"/>
      <c r="CU124" s="140"/>
      <c r="CV124" s="139"/>
      <c r="CW124" s="127"/>
      <c r="CX124" s="140"/>
      <c r="CY124" s="139"/>
      <c r="CZ124" s="127"/>
      <c r="DA124" s="140"/>
      <c r="DB124" s="139"/>
      <c r="DC124" s="127"/>
      <c r="DD124" s="140"/>
      <c r="DE124" s="139"/>
      <c r="DF124" s="127"/>
      <c r="DG124" s="140"/>
      <c r="DH124" s="139"/>
      <c r="DI124" s="127"/>
      <c r="DJ124" s="140"/>
      <c r="DK124" s="139"/>
      <c r="DL124" s="127"/>
      <c r="DM124" s="140"/>
      <c r="DN124" s="139"/>
      <c r="DO124" s="127"/>
      <c r="DP124" s="140"/>
      <c r="DQ124" s="139"/>
      <c r="DR124" s="127"/>
      <c r="DS124" s="140"/>
      <c r="DT124" s="139"/>
      <c r="DU124" s="127"/>
      <c r="DV124" s="140"/>
      <c r="DW124" s="139"/>
      <c r="DX124" s="127"/>
      <c r="DY124" s="140"/>
      <c r="DZ124" s="139"/>
      <c r="EA124" s="127"/>
      <c r="EB124" s="140"/>
      <c r="EC124" s="139"/>
      <c r="ED124" s="127"/>
      <c r="EE124" s="140"/>
      <c r="EF124" s="139"/>
      <c r="EG124" s="127"/>
      <c r="EH124" s="140"/>
      <c r="EI124" s="139"/>
      <c r="EJ124" s="127"/>
      <c r="EK124" s="140"/>
      <c r="EL124" s="139"/>
      <c r="EM124" s="127"/>
      <c r="EN124" s="140"/>
      <c r="EO124" s="139"/>
      <c r="EP124" s="127"/>
      <c r="EQ124" s="140"/>
      <c r="ER124" s="139"/>
      <c r="ES124" s="127"/>
      <c r="ET124" s="140"/>
      <c r="EU124" s="139"/>
      <c r="EV124" s="127"/>
      <c r="EW124" s="140"/>
      <c r="EX124" s="139"/>
      <c r="EY124" s="127"/>
      <c r="EZ124" s="140"/>
      <c r="FA124" s="139"/>
      <c r="FB124" s="127"/>
      <c r="FC124" s="140"/>
      <c r="FD124" s="139"/>
      <c r="FE124" s="127"/>
      <c r="FF124" s="146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145"/>
      <c r="FR124" s="127"/>
      <c r="FS124" s="127"/>
      <c r="FT124" s="127"/>
      <c r="FU124" s="127"/>
      <c r="FV124" s="127"/>
      <c r="FW124" s="127"/>
      <c r="FX124" s="127"/>
      <c r="FY124" s="146"/>
      <c r="FZ124" s="127"/>
      <c r="GA124" s="127"/>
      <c r="GB124" s="140"/>
      <c r="GC124" s="139"/>
      <c r="GD124" s="127"/>
      <c r="GE124" s="140"/>
      <c r="GF124" s="139"/>
      <c r="GG124" s="127"/>
      <c r="GH124" s="140"/>
      <c r="GI124" s="139"/>
      <c r="GJ124" s="127"/>
      <c r="GK124" s="140"/>
      <c r="GL124" s="139"/>
      <c r="GM124" s="127"/>
      <c r="GN124" s="140"/>
      <c r="GO124" s="139"/>
      <c r="GP124" s="127"/>
      <c r="GQ124" s="140"/>
      <c r="GR124" s="139"/>
      <c r="GS124" s="127"/>
      <c r="GT124" s="140"/>
      <c r="GU124" s="139"/>
      <c r="GV124" s="127"/>
      <c r="GW124" s="140"/>
      <c r="GX124" s="139"/>
      <c r="GY124" s="127"/>
      <c r="GZ124" s="140"/>
      <c r="HA124" s="139"/>
      <c r="HB124" s="127"/>
      <c r="HC124" s="140"/>
      <c r="HD124" s="139"/>
      <c r="HE124" s="127"/>
      <c r="HF124" s="140"/>
      <c r="HG124" s="139"/>
      <c r="HH124" s="127"/>
      <c r="HI124" s="140"/>
      <c r="HJ124" s="139"/>
      <c r="HK124" s="127"/>
      <c r="HL124" s="140"/>
      <c r="HM124" s="139"/>
      <c r="HN124" s="127"/>
      <c r="HO124" s="140"/>
      <c r="HP124" s="139"/>
      <c r="HQ124" s="127"/>
      <c r="HR124" s="140"/>
      <c r="HS124" s="139"/>
      <c r="HT124" s="127"/>
      <c r="HU124" s="140"/>
      <c r="HV124" s="139"/>
      <c r="HW124" s="127"/>
      <c r="HX124" s="140"/>
      <c r="HY124" s="139"/>
      <c r="HZ124" s="127"/>
      <c r="IA124" s="140"/>
      <c r="IB124" s="139"/>
      <c r="IC124" s="127"/>
      <c r="ID124" s="140"/>
      <c r="IE124" s="139"/>
      <c r="IF124" s="127"/>
      <c r="IG124" s="140"/>
      <c r="IH124" s="139"/>
      <c r="II124" s="127"/>
      <c r="IJ124" s="140"/>
      <c r="IK124" s="139"/>
      <c r="IL124" s="127"/>
      <c r="IM124" s="146"/>
      <c r="IN124" s="42"/>
      <c r="IO124" s="42"/>
      <c r="IP124" s="36"/>
      <c r="IQ124" s="36"/>
      <c r="IR124" s="36"/>
      <c r="IS124" s="36"/>
      <c r="IT124" s="36"/>
      <c r="IU124" s="36"/>
    </row>
    <row r="125" spans="1:255" ht="5.2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124" t="e">
        <f>[18]PG!V35</f>
        <v>#REF!</v>
      </c>
      <c r="M125" s="125"/>
      <c r="N125" s="125"/>
      <c r="O125" s="124" t="e">
        <f>[18]PG!V36</f>
        <v>#REF!</v>
      </c>
      <c r="P125" s="125"/>
      <c r="Q125" s="125"/>
      <c r="R125" s="124" t="e">
        <f>[18]PG!V37</f>
        <v>#REF!</v>
      </c>
      <c r="S125" s="125"/>
      <c r="T125" s="125"/>
      <c r="U125" s="124" t="e">
        <f>[18]PG!V38</f>
        <v>#REF!</v>
      </c>
      <c r="V125" s="125"/>
      <c r="W125" s="125"/>
      <c r="X125" s="124" t="e">
        <f>[18]PG!V39</f>
        <v>#REF!</v>
      </c>
      <c r="Y125" s="125"/>
      <c r="Z125" s="125"/>
      <c r="AA125" s="124" t="e">
        <f>[18]PG!V40</f>
        <v>#REF!</v>
      </c>
      <c r="AB125" s="125"/>
      <c r="AC125" s="125"/>
      <c r="AD125" s="124" t="e">
        <f>[18]PG!V41</f>
        <v>#REF!</v>
      </c>
      <c r="AE125" s="125"/>
      <c r="AF125" s="125"/>
      <c r="AG125" s="124" t="e">
        <f>[18]PG!V42</f>
        <v>#REF!</v>
      </c>
      <c r="AH125" s="125"/>
      <c r="AI125" s="125"/>
      <c r="AJ125" s="124" t="e">
        <f>[18]PG!V43</f>
        <v>#REF!</v>
      </c>
      <c r="AK125" s="125"/>
      <c r="AL125" s="125"/>
      <c r="AM125" s="124" t="e">
        <f>[18]PG!V44</f>
        <v>#REF!</v>
      </c>
      <c r="AN125" s="125"/>
      <c r="AO125" s="125"/>
      <c r="AP125" s="124" t="e">
        <f>[18]PG!V45</f>
        <v>#REF!</v>
      </c>
      <c r="AQ125" s="125"/>
      <c r="AR125" s="125"/>
      <c r="AS125" s="124" t="e">
        <f>[18]PG!V46</f>
        <v>#REF!</v>
      </c>
      <c r="AT125" s="125"/>
      <c r="AU125" s="125"/>
      <c r="AV125" s="124" t="e">
        <f>[18]PG!V47</f>
        <v>#REF!</v>
      </c>
      <c r="AW125" s="125"/>
      <c r="AX125" s="125"/>
      <c r="AY125" s="124" t="e">
        <f>[18]PG!V48</f>
        <v>#REF!</v>
      </c>
      <c r="AZ125" s="125"/>
      <c r="BA125" s="125"/>
      <c r="BB125" s="124" t="e">
        <f>[18]PG!V49</f>
        <v>#REF!</v>
      </c>
      <c r="BC125" s="125"/>
      <c r="BD125" s="125"/>
      <c r="BE125" s="124" t="e">
        <f>[18]PG!V50</f>
        <v>#REF!</v>
      </c>
      <c r="BF125" s="125"/>
      <c r="BG125" s="125"/>
      <c r="BH125" s="124" t="e">
        <f>[18]PG!V51</f>
        <v>#REF!</v>
      </c>
      <c r="BI125" s="125"/>
      <c r="BJ125" s="125"/>
      <c r="BK125" s="124" t="e">
        <f>[18]PG!V52</f>
        <v>#REF!</v>
      </c>
      <c r="BL125" s="125"/>
      <c r="BM125" s="125"/>
      <c r="BN125" s="124" t="e">
        <f>[18]PG!V53</f>
        <v>#REF!</v>
      </c>
      <c r="BO125" s="125"/>
      <c r="BP125" s="125"/>
      <c r="BQ125" s="124" t="e">
        <f>[18]PG!V54</f>
        <v>#REF!</v>
      </c>
      <c r="BR125" s="125"/>
      <c r="BS125" s="125"/>
      <c r="BT125" s="124" t="e">
        <f>[18]PG!V55</f>
        <v>#REF!</v>
      </c>
      <c r="BU125" s="125"/>
      <c r="BV125" s="125"/>
      <c r="BW125" s="124" t="e">
        <f>[18]PG!V56</f>
        <v>#REF!</v>
      </c>
      <c r="BX125" s="125"/>
      <c r="BY125" s="125"/>
      <c r="BZ125" s="37"/>
      <c r="CA125" s="36"/>
      <c r="CB125" s="36"/>
      <c r="CC125" s="36"/>
      <c r="CD125" s="102"/>
      <c r="CE125" s="102"/>
      <c r="CF125" s="102"/>
      <c r="CG125" s="102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24" t="e">
        <f>[19]GG!V35</f>
        <v>#REF!</v>
      </c>
      <c r="CT125" s="125"/>
      <c r="CU125" s="125"/>
      <c r="CV125" s="124" t="e">
        <f>[19]GG!V36</f>
        <v>#REF!</v>
      </c>
      <c r="CW125" s="125"/>
      <c r="CX125" s="125"/>
      <c r="CY125" s="124" t="e">
        <f>[19]GG!V37</f>
        <v>#REF!</v>
      </c>
      <c r="CZ125" s="125"/>
      <c r="DA125" s="125"/>
      <c r="DB125" s="124" t="e">
        <f>[19]GG!V38</f>
        <v>#REF!</v>
      </c>
      <c r="DC125" s="125"/>
      <c r="DD125" s="125"/>
      <c r="DE125" s="124" t="e">
        <f>[19]GG!V39</f>
        <v>#REF!</v>
      </c>
      <c r="DF125" s="125"/>
      <c r="DG125" s="125"/>
      <c r="DH125" s="124" t="e">
        <f>[19]GG!V40</f>
        <v>#REF!</v>
      </c>
      <c r="DI125" s="125"/>
      <c r="DJ125" s="125"/>
      <c r="DK125" s="124" t="e">
        <f>[19]GG!V41</f>
        <v>#REF!</v>
      </c>
      <c r="DL125" s="125"/>
      <c r="DM125" s="125"/>
      <c r="DN125" s="124" t="e">
        <f>[19]GG!V42</f>
        <v>#REF!</v>
      </c>
      <c r="DO125" s="125"/>
      <c r="DP125" s="125"/>
      <c r="DQ125" s="124" t="e">
        <f>[19]GG!V43</f>
        <v>#REF!</v>
      </c>
      <c r="DR125" s="125"/>
      <c r="DS125" s="125"/>
      <c r="DT125" s="124" t="e">
        <f>[19]GG!V44</f>
        <v>#REF!</v>
      </c>
      <c r="DU125" s="125"/>
      <c r="DV125" s="125"/>
      <c r="DW125" s="124" t="e">
        <f>[19]GG!V45</f>
        <v>#REF!</v>
      </c>
      <c r="DX125" s="125"/>
      <c r="DY125" s="125"/>
      <c r="DZ125" s="124" t="e">
        <f>[19]GG!V46</f>
        <v>#REF!</v>
      </c>
      <c r="EA125" s="125"/>
      <c r="EB125" s="125"/>
      <c r="EC125" s="124" t="e">
        <f>[19]GG!V47</f>
        <v>#REF!</v>
      </c>
      <c r="ED125" s="125"/>
      <c r="EE125" s="125"/>
      <c r="EF125" s="124" t="e">
        <f>[19]GG!V48</f>
        <v>#REF!</v>
      </c>
      <c r="EG125" s="125"/>
      <c r="EH125" s="125"/>
      <c r="EI125" s="124" t="e">
        <f>[19]GG!V49</f>
        <v>#REF!</v>
      </c>
      <c r="EJ125" s="125"/>
      <c r="EK125" s="125"/>
      <c r="EL125" s="124" t="e">
        <f>[19]GG!V50</f>
        <v>#REF!</v>
      </c>
      <c r="EM125" s="125"/>
      <c r="EN125" s="125"/>
      <c r="EO125" s="124" t="e">
        <f>[19]GG!V51</f>
        <v>#REF!</v>
      </c>
      <c r="EP125" s="125"/>
      <c r="EQ125" s="125"/>
      <c r="ER125" s="124" t="e">
        <f>[19]GG!V52</f>
        <v>#REF!</v>
      </c>
      <c r="ES125" s="125"/>
      <c r="ET125" s="125"/>
      <c r="EU125" s="124" t="e">
        <f>[19]GG!V53</f>
        <v>#REF!</v>
      </c>
      <c r="EV125" s="125"/>
      <c r="EW125" s="125"/>
      <c r="EX125" s="124" t="e">
        <f>[19]GG!V54</f>
        <v>#REF!</v>
      </c>
      <c r="EY125" s="125"/>
      <c r="EZ125" s="125"/>
      <c r="FA125" s="124" t="e">
        <f>[19]GG!V55</f>
        <v>#REF!</v>
      </c>
      <c r="FB125" s="125"/>
      <c r="FC125" s="125"/>
      <c r="FD125" s="124" t="e">
        <f>[19]GG!V56</f>
        <v>#REF!</v>
      </c>
      <c r="FE125" s="125"/>
      <c r="FF125" s="125"/>
      <c r="FG125" s="37"/>
      <c r="FH125" s="36"/>
      <c r="FI125" s="36"/>
      <c r="FJ125" s="36"/>
      <c r="FK125" s="102"/>
      <c r="FL125" s="102"/>
      <c r="FM125" s="102"/>
      <c r="FN125" s="102"/>
      <c r="FO125" s="102"/>
      <c r="FP125" s="102"/>
      <c r="FQ125" s="41"/>
      <c r="FR125" s="41"/>
      <c r="FS125" s="41"/>
      <c r="FT125" s="41"/>
      <c r="FU125" s="41"/>
      <c r="FV125" s="41"/>
      <c r="FW125" s="41"/>
      <c r="FX125" s="41"/>
      <c r="FY125" s="41"/>
      <c r="FZ125" s="124" t="e">
        <f>'[20]35'!V35</f>
        <v>#REF!</v>
      </c>
      <c r="GA125" s="125"/>
      <c r="GB125" s="125"/>
      <c r="GC125" s="124" t="e">
        <f>'[20]35'!V36</f>
        <v>#REF!</v>
      </c>
      <c r="GD125" s="125"/>
      <c r="GE125" s="125"/>
      <c r="GF125" s="124" t="e">
        <f>'[20]35'!V37</f>
        <v>#REF!</v>
      </c>
      <c r="GG125" s="125"/>
      <c r="GH125" s="125"/>
      <c r="GI125" s="124" t="e">
        <f>'[20]35'!V38</f>
        <v>#REF!</v>
      </c>
      <c r="GJ125" s="125"/>
      <c r="GK125" s="125"/>
      <c r="GL125" s="124" t="e">
        <f>'[20]35'!V39</f>
        <v>#REF!</v>
      </c>
      <c r="GM125" s="125"/>
      <c r="GN125" s="125"/>
      <c r="GO125" s="124" t="e">
        <f>'[20]35'!V40</f>
        <v>#REF!</v>
      </c>
      <c r="GP125" s="125"/>
      <c r="GQ125" s="125"/>
      <c r="GR125" s="124" t="e">
        <f>'[20]35'!V41</f>
        <v>#REF!</v>
      </c>
      <c r="GS125" s="125"/>
      <c r="GT125" s="125"/>
      <c r="GU125" s="124" t="e">
        <f>'[20]35'!V42</f>
        <v>#REF!</v>
      </c>
      <c r="GV125" s="125"/>
      <c r="GW125" s="125"/>
      <c r="GX125" s="124" t="e">
        <f>'[20]35'!V43</f>
        <v>#REF!</v>
      </c>
      <c r="GY125" s="125"/>
      <c r="GZ125" s="125"/>
      <c r="HA125" s="124" t="e">
        <f>'[20]35'!V44</f>
        <v>#REF!</v>
      </c>
      <c r="HB125" s="125"/>
      <c r="HC125" s="125"/>
      <c r="HD125" s="124" t="e">
        <f>'[20]35'!V45</f>
        <v>#REF!</v>
      </c>
      <c r="HE125" s="125"/>
      <c r="HF125" s="125"/>
      <c r="HG125" s="124" t="e">
        <f>'[20]35'!V46</f>
        <v>#REF!</v>
      </c>
      <c r="HH125" s="125"/>
      <c r="HI125" s="125"/>
      <c r="HJ125" s="124" t="e">
        <f>'[20]35'!V47</f>
        <v>#REF!</v>
      </c>
      <c r="HK125" s="125"/>
      <c r="HL125" s="125"/>
      <c r="HM125" s="124" t="e">
        <f>'[20]35'!V48</f>
        <v>#REF!</v>
      </c>
      <c r="HN125" s="125"/>
      <c r="HO125" s="125"/>
      <c r="HP125" s="124" t="e">
        <f>'[20]35'!V49</f>
        <v>#REF!</v>
      </c>
      <c r="HQ125" s="125"/>
      <c r="HR125" s="125"/>
      <c r="HS125" s="124" t="e">
        <f>'[20]35'!V50</f>
        <v>#REF!</v>
      </c>
      <c r="HT125" s="125"/>
      <c r="HU125" s="125"/>
      <c r="HV125" s="124" t="e">
        <f>'[20]35'!V51</f>
        <v>#REF!</v>
      </c>
      <c r="HW125" s="125"/>
      <c r="HX125" s="125"/>
      <c r="HY125" s="124" t="e">
        <f>'[20]35'!V52</f>
        <v>#REF!</v>
      </c>
      <c r="HZ125" s="125"/>
      <c r="IA125" s="125"/>
      <c r="IB125" s="124" t="e">
        <f>'[20]35'!V53</f>
        <v>#REF!</v>
      </c>
      <c r="IC125" s="125"/>
      <c r="ID125" s="125"/>
      <c r="IE125" s="124" t="e">
        <f>'[20]35'!V54</f>
        <v>#REF!</v>
      </c>
      <c r="IF125" s="125"/>
      <c r="IG125" s="125"/>
      <c r="IH125" s="124" t="e">
        <f>'[20]35'!V55</f>
        <v>#REF!</v>
      </c>
      <c r="II125" s="125"/>
      <c r="IJ125" s="125"/>
      <c r="IK125" s="124" t="e">
        <f>'[20]35'!V56</f>
        <v>#REF!</v>
      </c>
      <c r="IL125" s="125"/>
      <c r="IM125" s="125"/>
      <c r="IN125" s="36"/>
      <c r="IO125" s="36"/>
      <c r="IP125" s="36"/>
      <c r="IQ125" s="36"/>
      <c r="IR125" s="36"/>
      <c r="IS125" s="36"/>
      <c r="IT125" s="36"/>
      <c r="IU125" s="36"/>
    </row>
    <row r="126" spans="1:255" ht="5.2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41"/>
      <c r="GA126" s="41"/>
      <c r="GB126" s="41"/>
      <c r="GC126" s="41"/>
      <c r="GD126" s="41"/>
      <c r="GE126" s="41"/>
      <c r="GF126" s="41"/>
      <c r="GG126" s="41"/>
      <c r="GH126" s="41"/>
      <c r="GI126" s="41"/>
      <c r="GJ126" s="41"/>
      <c r="GK126" s="41"/>
      <c r="GL126" s="41"/>
      <c r="GM126" s="41"/>
      <c r="GN126" s="41"/>
      <c r="GO126" s="41"/>
      <c r="GP126" s="41"/>
      <c r="GQ126" s="41"/>
      <c r="GR126" s="41"/>
      <c r="GS126" s="41"/>
      <c r="GT126" s="41"/>
      <c r="GU126" s="41"/>
      <c r="GV126" s="41"/>
      <c r="GW126" s="41"/>
      <c r="GX126" s="41"/>
      <c r="GY126" s="41"/>
      <c r="GZ126" s="41"/>
      <c r="HA126" s="41"/>
      <c r="HB126" s="41"/>
      <c r="HC126" s="41"/>
      <c r="HD126" s="41"/>
      <c r="HE126" s="41"/>
      <c r="HF126" s="41"/>
      <c r="HG126" s="41"/>
      <c r="HH126" s="41"/>
      <c r="HI126" s="41"/>
      <c r="HJ126" s="41"/>
      <c r="HK126" s="41"/>
      <c r="HL126" s="41"/>
      <c r="HM126" s="41"/>
      <c r="HN126" s="41"/>
      <c r="HO126" s="41"/>
      <c r="HP126" s="41"/>
      <c r="HQ126" s="41"/>
      <c r="HR126" s="41"/>
      <c r="HS126" s="41"/>
      <c r="HT126" s="41"/>
      <c r="HU126" s="41"/>
      <c r="HV126" s="41"/>
      <c r="HW126" s="41"/>
      <c r="HX126" s="41"/>
      <c r="HY126" s="41"/>
      <c r="HZ126" s="41"/>
      <c r="IA126" s="41"/>
      <c r="IB126" s="41"/>
      <c r="IC126" s="41"/>
      <c r="ID126" s="41"/>
      <c r="IE126" s="41"/>
      <c r="IF126" s="41"/>
      <c r="IG126" s="41"/>
      <c r="IH126" s="41"/>
      <c r="II126" s="41"/>
      <c r="IJ126" s="41"/>
      <c r="IK126" s="41"/>
      <c r="IL126" s="41"/>
      <c r="IM126" s="41"/>
      <c r="IN126" s="36"/>
      <c r="IO126" s="36"/>
      <c r="IP126" s="36"/>
      <c r="IQ126" s="36"/>
      <c r="IR126" s="36"/>
      <c r="IS126" s="36"/>
      <c r="IT126" s="36"/>
      <c r="IU126" s="36"/>
    </row>
    <row r="127" spans="1:255" ht="5.2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6"/>
      <c r="CK127" s="36"/>
      <c r="CL127" s="36"/>
      <c r="CM127" s="36"/>
      <c r="CN127" s="36"/>
      <c r="CO127" s="36"/>
      <c r="CP127" s="36"/>
      <c r="CQ127" s="36"/>
      <c r="CR127" s="36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6"/>
      <c r="FR127" s="36"/>
      <c r="FS127" s="36"/>
      <c r="FT127" s="36"/>
      <c r="FU127" s="36"/>
      <c r="FV127" s="36"/>
      <c r="FW127" s="36"/>
      <c r="FX127" s="36"/>
      <c r="FY127" s="36"/>
      <c r="FZ127" s="41"/>
      <c r="GA127" s="41"/>
      <c r="GB127" s="41"/>
      <c r="GC127" s="41"/>
      <c r="GD127" s="41"/>
      <c r="GE127" s="41"/>
      <c r="GF127" s="41"/>
      <c r="GG127" s="41"/>
      <c r="GH127" s="41"/>
      <c r="GI127" s="41"/>
      <c r="GJ127" s="41"/>
      <c r="GK127" s="41"/>
      <c r="GL127" s="41"/>
      <c r="GM127" s="41"/>
      <c r="GN127" s="41"/>
      <c r="GO127" s="41"/>
      <c r="GP127" s="41"/>
      <c r="GQ127" s="41"/>
      <c r="GR127" s="41"/>
      <c r="GS127" s="41"/>
      <c r="GT127" s="41"/>
      <c r="GU127" s="41"/>
      <c r="GV127" s="41"/>
      <c r="GW127" s="41"/>
      <c r="GX127" s="41"/>
      <c r="GY127" s="41"/>
      <c r="GZ127" s="41"/>
      <c r="HA127" s="41"/>
      <c r="HB127" s="41"/>
      <c r="HC127" s="41"/>
      <c r="HD127" s="41"/>
      <c r="HE127" s="41"/>
      <c r="HF127" s="41"/>
      <c r="HG127" s="41"/>
      <c r="HH127" s="41"/>
      <c r="HI127" s="41"/>
      <c r="HJ127" s="41"/>
      <c r="HK127" s="41"/>
      <c r="HL127" s="41"/>
      <c r="HM127" s="41"/>
      <c r="HN127" s="41"/>
      <c r="HO127" s="41"/>
      <c r="HP127" s="41"/>
      <c r="HQ127" s="41"/>
      <c r="HR127" s="41"/>
      <c r="HS127" s="41"/>
      <c r="HT127" s="41"/>
      <c r="HU127" s="41"/>
      <c r="HV127" s="41"/>
      <c r="HW127" s="41"/>
      <c r="HX127" s="41"/>
      <c r="HY127" s="41"/>
      <c r="HZ127" s="41"/>
      <c r="IA127" s="41"/>
      <c r="IB127" s="41"/>
      <c r="IC127" s="41"/>
      <c r="ID127" s="41"/>
      <c r="IE127" s="41"/>
      <c r="IF127" s="41"/>
      <c r="IG127" s="41"/>
      <c r="IH127" s="41"/>
      <c r="II127" s="41"/>
      <c r="IJ127" s="41"/>
      <c r="IK127" s="41"/>
      <c r="IL127" s="41"/>
      <c r="IM127" s="41"/>
      <c r="IN127" s="36"/>
      <c r="IO127" s="36"/>
      <c r="IP127" s="36"/>
      <c r="IQ127" s="36"/>
      <c r="IR127" s="36"/>
      <c r="IS127" s="36"/>
      <c r="IT127" s="36"/>
      <c r="IU127" s="36"/>
    </row>
    <row r="128" spans="1:255" ht="5.25" customHeight="1">
      <c r="A128" s="36"/>
      <c r="B128" s="36"/>
      <c r="C128" s="151" t="e">
        <f>IF(OR(COUNTIF([21]PH!P:P,Reglage!A1)&gt;0,COUNTIF([21]PH!Q:Q,Reglage!A1)&gt;0),"Pdts à retirer en "&amp;C137,IF(OR(COUNTIF([21]PH!P:P,Reglage!A2)&gt;0,COUNTIF([21]PH!Q:Q,Reglage!A2)&gt;0),"Pdts à destocker en "&amp;C137,IF(OR(COUNTIF([21]PH!P:P,Reglage!A4)&gt;0,COUNTIF([21]PH!Q:Q,Reglage!A4)&gt;0),"Problème réglage alerte sur feuille reglage",IF(BT128&lt;&gt;"","Rien à signaler","Rien à signaler mais, il reste des allées non contrôlées"))))</f>
        <v>#VALUE!</v>
      </c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42"/>
      <c r="BT128" s="150" t="e">
        <f>IF(COUNT([21]PH!R13:R56)=COUNTIF([21]PH!V13:V56,"x"),"Allée OK","")</f>
        <v>#VALUE!</v>
      </c>
      <c r="BU128" s="125"/>
      <c r="BV128" s="125"/>
      <c r="BW128" s="125"/>
      <c r="BX128" s="125"/>
      <c r="BY128" s="142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151" t="e">
        <f>IF(OR(COUNTIF([22]GH!P:P,Reglage!A1)&gt;0,COUNTIF([22]GH!Q:Q,Reglage!A1)&gt;0),"Pdts à retirer en "&amp;CJ137,IF(OR(COUNTIF([22]GH!P:P,Reglage!A2)&gt;0,COUNTIF([22]GH!Q:Q,Reglage!A2)&gt;0),"Pdts à destocker en "&amp;CJ137,IF(OR(COUNTIF([22]GH!P:P,Reglage!A4)&gt;0,COUNTIF([22]GH!Q:Q,Reglage!A4)&gt;0),"Problème réglage alerte sur feuille reglage",IF(FA128&lt;&gt;"","Rien à signaler","Rien à signaler mais, il reste des allées non contrôlées"))))</f>
        <v>#VALUE!</v>
      </c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42"/>
      <c r="FA128" s="150" t="e">
        <f>IF(COUNT([22]GH!R13:R56)=COUNTIF([22]GH!V13:V56,"x"),"Allée OK","")</f>
        <v>#VALUE!</v>
      </c>
      <c r="FB128" s="125"/>
      <c r="FC128" s="125"/>
      <c r="FD128" s="125"/>
      <c r="FE128" s="125"/>
      <c r="FF128" s="142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151" t="e">
        <f>IF(OR(COUNTIF('[23]36'!P:P,Reglage!A1)&gt;0,COUNTIF('[23]36'!Q:Q,Reglage!A1)&gt;0),"Pdts à retirer en "&amp;FQ137,IF(OR(COUNTIF('[23]36'!P:P,Reglage!A2)&gt;0,COUNTIF('[23]36'!Q:Q,Reglage!A2)&gt;0),"Pdts à destocker en "&amp;FQ137,IF(OR(COUNTIF('[23]36'!P:P,Reglage!A4)&gt;0,COUNTIF('[23]36'!Q:Q,Reglage!A4)&gt;0),"Problème réglage alerte sur feuille reglage",IF(IH128&lt;&gt;"","Rien à signaler","Rien à signaler mais, il reste des allées non contrôlées"))))</f>
        <v>#VALUE!</v>
      </c>
      <c r="FR128" s="125"/>
      <c r="FS128" s="125"/>
      <c r="FT128" s="125"/>
      <c r="FU128" s="125"/>
      <c r="FV128" s="125"/>
      <c r="FW128" s="125"/>
      <c r="FX128" s="125"/>
      <c r="FY128" s="125"/>
      <c r="FZ128" s="125"/>
      <c r="GA128" s="125"/>
      <c r="GB128" s="125"/>
      <c r="GC128" s="125"/>
      <c r="GD128" s="125"/>
      <c r="GE128" s="125"/>
      <c r="GF128" s="125"/>
      <c r="GG128" s="125"/>
      <c r="GH128" s="125"/>
      <c r="GI128" s="125"/>
      <c r="GJ128" s="125"/>
      <c r="GK128" s="125"/>
      <c r="GL128" s="125"/>
      <c r="GM128" s="125"/>
      <c r="GN128" s="125"/>
      <c r="GO128" s="125"/>
      <c r="GP128" s="125"/>
      <c r="GQ128" s="125"/>
      <c r="GR128" s="125"/>
      <c r="GS128" s="125"/>
      <c r="GT128" s="125"/>
      <c r="GU128" s="125"/>
      <c r="GV128" s="125"/>
      <c r="GW128" s="125"/>
      <c r="GX128" s="125"/>
      <c r="GY128" s="125"/>
      <c r="GZ128" s="125"/>
      <c r="HA128" s="125"/>
      <c r="HB128" s="125"/>
      <c r="HC128" s="125"/>
      <c r="HD128" s="125"/>
      <c r="HE128" s="125"/>
      <c r="HF128" s="125"/>
      <c r="HG128" s="125"/>
      <c r="HH128" s="125"/>
      <c r="HI128" s="125"/>
      <c r="HJ128" s="125"/>
      <c r="HK128" s="125"/>
      <c r="HL128" s="125"/>
      <c r="HM128" s="125"/>
      <c r="HN128" s="125"/>
      <c r="HO128" s="125"/>
      <c r="HP128" s="125"/>
      <c r="HQ128" s="125"/>
      <c r="HR128" s="125"/>
      <c r="HS128" s="125"/>
      <c r="HT128" s="125"/>
      <c r="HU128" s="125"/>
      <c r="HV128" s="125"/>
      <c r="HW128" s="125"/>
      <c r="HX128" s="125"/>
      <c r="HY128" s="125"/>
      <c r="HZ128" s="125"/>
      <c r="IA128" s="125"/>
      <c r="IB128" s="125"/>
      <c r="IC128" s="125"/>
      <c r="ID128" s="125"/>
      <c r="IE128" s="125"/>
      <c r="IF128" s="125"/>
      <c r="IG128" s="142"/>
      <c r="IH128" s="150" t="e">
        <f>IF(COUNT('[23]36'!R13:R56)=COUNTIF('[23]36'!V13:V56,"x"),"Allée OK","")</f>
        <v>#VALUE!</v>
      </c>
      <c r="II128" s="125"/>
      <c r="IJ128" s="125"/>
      <c r="IK128" s="125"/>
      <c r="IL128" s="125"/>
      <c r="IM128" s="142"/>
      <c r="IN128" s="36"/>
      <c r="IO128" s="36"/>
      <c r="IP128" s="36"/>
      <c r="IQ128" s="36"/>
      <c r="IR128" s="36"/>
      <c r="IS128" s="36"/>
      <c r="IT128" s="36"/>
      <c r="IU128" s="36"/>
    </row>
    <row r="129" spans="1:255" ht="5.25" customHeight="1">
      <c r="A129" s="36"/>
      <c r="B129" s="36"/>
      <c r="C129" s="143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44"/>
      <c r="BT129" s="143"/>
      <c r="BU129" s="131"/>
      <c r="BV129" s="131"/>
      <c r="BW129" s="131"/>
      <c r="BX129" s="131"/>
      <c r="BY129" s="144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143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44"/>
      <c r="FA129" s="143"/>
      <c r="FB129" s="131"/>
      <c r="FC129" s="131"/>
      <c r="FD129" s="131"/>
      <c r="FE129" s="131"/>
      <c r="FF129" s="144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143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44"/>
      <c r="IH129" s="143"/>
      <c r="II129" s="131"/>
      <c r="IJ129" s="131"/>
      <c r="IK129" s="131"/>
      <c r="IL129" s="131"/>
      <c r="IM129" s="144"/>
      <c r="IN129" s="36"/>
      <c r="IO129" s="36"/>
      <c r="IP129" s="36"/>
      <c r="IQ129" s="36"/>
      <c r="IR129" s="36"/>
      <c r="IS129" s="36"/>
      <c r="IT129" s="36"/>
      <c r="IU129" s="36"/>
    </row>
    <row r="130" spans="1:255" ht="5.25" customHeight="1">
      <c r="A130" s="36"/>
      <c r="B130" s="36"/>
      <c r="C130" s="143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44"/>
      <c r="BT130" s="143"/>
      <c r="BU130" s="131"/>
      <c r="BV130" s="131"/>
      <c r="BW130" s="131"/>
      <c r="BX130" s="131"/>
      <c r="BY130" s="144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143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44"/>
      <c r="FA130" s="143"/>
      <c r="FB130" s="131"/>
      <c r="FC130" s="131"/>
      <c r="FD130" s="131"/>
      <c r="FE130" s="131"/>
      <c r="FF130" s="144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143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44"/>
      <c r="IH130" s="143"/>
      <c r="II130" s="131"/>
      <c r="IJ130" s="131"/>
      <c r="IK130" s="131"/>
      <c r="IL130" s="131"/>
      <c r="IM130" s="144"/>
      <c r="IN130" s="36"/>
      <c r="IO130" s="36"/>
      <c r="IP130" s="36"/>
      <c r="IQ130" s="36"/>
      <c r="IR130" s="36"/>
      <c r="IS130" s="36"/>
      <c r="IT130" s="36"/>
      <c r="IU130" s="36"/>
    </row>
    <row r="131" spans="1:255" ht="5.25" customHeight="1">
      <c r="A131" s="36"/>
      <c r="B131" s="36"/>
      <c r="C131" s="143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44"/>
      <c r="BT131" s="143"/>
      <c r="BU131" s="131"/>
      <c r="BV131" s="131"/>
      <c r="BW131" s="131"/>
      <c r="BX131" s="131"/>
      <c r="BY131" s="144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143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44"/>
      <c r="FA131" s="143"/>
      <c r="FB131" s="131"/>
      <c r="FC131" s="131"/>
      <c r="FD131" s="131"/>
      <c r="FE131" s="131"/>
      <c r="FF131" s="144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143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44"/>
      <c r="IH131" s="143"/>
      <c r="II131" s="131"/>
      <c r="IJ131" s="131"/>
      <c r="IK131" s="131"/>
      <c r="IL131" s="131"/>
      <c r="IM131" s="144"/>
      <c r="IN131" s="36"/>
      <c r="IO131" s="36"/>
      <c r="IP131" s="36"/>
      <c r="IQ131" s="36"/>
      <c r="IR131" s="36"/>
      <c r="IS131" s="36"/>
      <c r="IT131" s="36"/>
      <c r="IU131" s="36"/>
    </row>
    <row r="132" spans="1:255" ht="5.25" customHeight="1">
      <c r="A132" s="36"/>
      <c r="B132" s="36"/>
      <c r="C132" s="143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44"/>
      <c r="BT132" s="143"/>
      <c r="BU132" s="131"/>
      <c r="BV132" s="131"/>
      <c r="BW132" s="131"/>
      <c r="BX132" s="131"/>
      <c r="BY132" s="144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143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44"/>
      <c r="FA132" s="143"/>
      <c r="FB132" s="131"/>
      <c r="FC132" s="131"/>
      <c r="FD132" s="131"/>
      <c r="FE132" s="131"/>
      <c r="FF132" s="144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143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44"/>
      <c r="IH132" s="143"/>
      <c r="II132" s="131"/>
      <c r="IJ132" s="131"/>
      <c r="IK132" s="131"/>
      <c r="IL132" s="131"/>
      <c r="IM132" s="144"/>
      <c r="IN132" s="36"/>
      <c r="IO132" s="36"/>
      <c r="IP132" s="36"/>
      <c r="IQ132" s="36"/>
      <c r="IR132" s="36"/>
      <c r="IS132" s="36"/>
      <c r="IT132" s="36"/>
      <c r="IU132" s="36"/>
    </row>
    <row r="133" spans="1:255" ht="5.25" customHeight="1">
      <c r="A133" s="36"/>
      <c r="B133" s="36"/>
      <c r="C133" s="143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44"/>
      <c r="BT133" s="143"/>
      <c r="BU133" s="131"/>
      <c r="BV133" s="131"/>
      <c r="BW133" s="131"/>
      <c r="BX133" s="131"/>
      <c r="BY133" s="144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143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44"/>
      <c r="FA133" s="143"/>
      <c r="FB133" s="131"/>
      <c r="FC133" s="131"/>
      <c r="FD133" s="131"/>
      <c r="FE133" s="131"/>
      <c r="FF133" s="144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143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44"/>
      <c r="IH133" s="143"/>
      <c r="II133" s="131"/>
      <c r="IJ133" s="131"/>
      <c r="IK133" s="131"/>
      <c r="IL133" s="131"/>
      <c r="IM133" s="144"/>
      <c r="IN133" s="36"/>
      <c r="IO133" s="36"/>
      <c r="IP133" s="36"/>
      <c r="IQ133" s="36"/>
      <c r="IR133" s="36"/>
      <c r="IS133" s="36"/>
      <c r="IT133" s="36"/>
      <c r="IU133" s="36"/>
    </row>
    <row r="134" spans="1:255" ht="5.25" customHeight="1">
      <c r="A134" s="36"/>
      <c r="B134" s="36"/>
      <c r="C134" s="145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46"/>
      <c r="BT134" s="145"/>
      <c r="BU134" s="127"/>
      <c r="BV134" s="127"/>
      <c r="BW134" s="127"/>
      <c r="BX134" s="127"/>
      <c r="BY134" s="14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145"/>
      <c r="CK134" s="127"/>
      <c r="CL134" s="127"/>
      <c r="CM134" s="127"/>
      <c r="CN134" s="127"/>
      <c r="CO134" s="127"/>
      <c r="CP134" s="127"/>
      <c r="CQ134" s="127"/>
      <c r="CR134" s="127"/>
      <c r="CS134" s="127"/>
      <c r="CT134" s="127"/>
      <c r="CU134" s="127"/>
      <c r="CV134" s="127"/>
      <c r="CW134" s="127"/>
      <c r="CX134" s="127"/>
      <c r="CY134" s="127"/>
      <c r="CZ134" s="127"/>
      <c r="DA134" s="127"/>
      <c r="DB134" s="127"/>
      <c r="DC134" s="127"/>
      <c r="DD134" s="127"/>
      <c r="DE134" s="127"/>
      <c r="DF134" s="127"/>
      <c r="DG134" s="127"/>
      <c r="DH134" s="127"/>
      <c r="DI134" s="127"/>
      <c r="DJ134" s="127"/>
      <c r="DK134" s="127"/>
      <c r="DL134" s="127"/>
      <c r="DM134" s="127"/>
      <c r="DN134" s="127"/>
      <c r="DO134" s="127"/>
      <c r="DP134" s="127"/>
      <c r="DQ134" s="127"/>
      <c r="DR134" s="127"/>
      <c r="DS134" s="127"/>
      <c r="DT134" s="127"/>
      <c r="DU134" s="127"/>
      <c r="DV134" s="127"/>
      <c r="DW134" s="127"/>
      <c r="DX134" s="127"/>
      <c r="DY134" s="127"/>
      <c r="DZ134" s="127"/>
      <c r="EA134" s="127"/>
      <c r="EB134" s="127"/>
      <c r="EC134" s="127"/>
      <c r="ED134" s="127"/>
      <c r="EE134" s="127"/>
      <c r="EF134" s="127"/>
      <c r="EG134" s="127"/>
      <c r="EH134" s="127"/>
      <c r="EI134" s="127"/>
      <c r="EJ134" s="127"/>
      <c r="EK134" s="127"/>
      <c r="EL134" s="127"/>
      <c r="EM134" s="127"/>
      <c r="EN134" s="127"/>
      <c r="EO134" s="127"/>
      <c r="EP134" s="127"/>
      <c r="EQ134" s="127"/>
      <c r="ER134" s="127"/>
      <c r="ES134" s="127"/>
      <c r="ET134" s="127"/>
      <c r="EU134" s="127"/>
      <c r="EV134" s="127"/>
      <c r="EW134" s="127"/>
      <c r="EX134" s="127"/>
      <c r="EY134" s="127"/>
      <c r="EZ134" s="146"/>
      <c r="FA134" s="145"/>
      <c r="FB134" s="127"/>
      <c r="FC134" s="127"/>
      <c r="FD134" s="127"/>
      <c r="FE134" s="127"/>
      <c r="FF134" s="14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145"/>
      <c r="FR134" s="127"/>
      <c r="FS134" s="127"/>
      <c r="FT134" s="127"/>
      <c r="FU134" s="127"/>
      <c r="FV134" s="127"/>
      <c r="FW134" s="127"/>
      <c r="FX134" s="127"/>
      <c r="FY134" s="127"/>
      <c r="FZ134" s="127"/>
      <c r="GA134" s="127"/>
      <c r="GB134" s="127"/>
      <c r="GC134" s="127"/>
      <c r="GD134" s="127"/>
      <c r="GE134" s="127"/>
      <c r="GF134" s="127"/>
      <c r="GG134" s="127"/>
      <c r="GH134" s="127"/>
      <c r="GI134" s="127"/>
      <c r="GJ134" s="127"/>
      <c r="GK134" s="127"/>
      <c r="GL134" s="127"/>
      <c r="GM134" s="127"/>
      <c r="GN134" s="127"/>
      <c r="GO134" s="127"/>
      <c r="GP134" s="127"/>
      <c r="GQ134" s="127"/>
      <c r="GR134" s="127"/>
      <c r="GS134" s="127"/>
      <c r="GT134" s="127"/>
      <c r="GU134" s="127"/>
      <c r="GV134" s="127"/>
      <c r="GW134" s="127"/>
      <c r="GX134" s="127"/>
      <c r="GY134" s="127"/>
      <c r="GZ134" s="127"/>
      <c r="HA134" s="127"/>
      <c r="HB134" s="127"/>
      <c r="HC134" s="127"/>
      <c r="HD134" s="127"/>
      <c r="HE134" s="127"/>
      <c r="HF134" s="127"/>
      <c r="HG134" s="127"/>
      <c r="HH134" s="127"/>
      <c r="HI134" s="127"/>
      <c r="HJ134" s="127"/>
      <c r="HK134" s="127"/>
      <c r="HL134" s="127"/>
      <c r="HM134" s="127"/>
      <c r="HN134" s="127"/>
      <c r="HO134" s="127"/>
      <c r="HP134" s="127"/>
      <c r="HQ134" s="127"/>
      <c r="HR134" s="127"/>
      <c r="HS134" s="127"/>
      <c r="HT134" s="127"/>
      <c r="HU134" s="127"/>
      <c r="HV134" s="127"/>
      <c r="HW134" s="127"/>
      <c r="HX134" s="127"/>
      <c r="HY134" s="127"/>
      <c r="HZ134" s="127"/>
      <c r="IA134" s="127"/>
      <c r="IB134" s="127"/>
      <c r="IC134" s="127"/>
      <c r="ID134" s="127"/>
      <c r="IE134" s="127"/>
      <c r="IF134" s="127"/>
      <c r="IG134" s="146"/>
      <c r="IH134" s="145"/>
      <c r="II134" s="127"/>
      <c r="IJ134" s="127"/>
      <c r="IK134" s="127"/>
      <c r="IL134" s="127"/>
      <c r="IM134" s="146"/>
      <c r="IN134" s="36"/>
      <c r="IO134" s="36"/>
      <c r="IP134" s="36"/>
      <c r="IQ134" s="36"/>
      <c r="IR134" s="36"/>
      <c r="IS134" s="36"/>
      <c r="IT134" s="36"/>
      <c r="IU134" s="36"/>
    </row>
    <row r="135" spans="1:255" ht="5.2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</row>
    <row r="136" spans="1:255" ht="5.2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126" t="e">
        <f>[21]PH!V13</f>
        <v>#REF!</v>
      </c>
      <c r="M136" s="127"/>
      <c r="N136" s="127"/>
      <c r="O136" s="126" t="e">
        <f>[21]PH!V14</f>
        <v>#REF!</v>
      </c>
      <c r="P136" s="127"/>
      <c r="Q136" s="127"/>
      <c r="R136" s="126" t="e">
        <f>[21]PH!V15</f>
        <v>#REF!</v>
      </c>
      <c r="S136" s="127"/>
      <c r="T136" s="127"/>
      <c r="U136" s="126" t="e">
        <f>[21]PH!V16</f>
        <v>#REF!</v>
      </c>
      <c r="V136" s="127"/>
      <c r="W136" s="127"/>
      <c r="X136" s="126" t="e">
        <f>[21]PH!V17</f>
        <v>#REF!</v>
      </c>
      <c r="Y136" s="127"/>
      <c r="Z136" s="127"/>
      <c r="AA136" s="126" t="e">
        <f>[21]PH!V18</f>
        <v>#REF!</v>
      </c>
      <c r="AB136" s="127"/>
      <c r="AC136" s="127"/>
      <c r="AD136" s="126" t="e">
        <f>[21]PH!V19</f>
        <v>#REF!</v>
      </c>
      <c r="AE136" s="127"/>
      <c r="AF136" s="127"/>
      <c r="AG136" s="126" t="e">
        <f>[21]PH!V20</f>
        <v>#REF!</v>
      </c>
      <c r="AH136" s="127"/>
      <c r="AI136" s="127"/>
      <c r="AJ136" s="126" t="e">
        <f>[21]PH!V21</f>
        <v>#REF!</v>
      </c>
      <c r="AK136" s="127"/>
      <c r="AL136" s="127"/>
      <c r="AM136" s="126" t="e">
        <f>[21]PH!V22</f>
        <v>#REF!</v>
      </c>
      <c r="AN136" s="127"/>
      <c r="AO136" s="127"/>
      <c r="AP136" s="126" t="e">
        <f>[21]PH!V23</f>
        <v>#REF!</v>
      </c>
      <c r="AQ136" s="127"/>
      <c r="AR136" s="127"/>
      <c r="AS136" s="126" t="e">
        <f>[21]PH!V24</f>
        <v>#REF!</v>
      </c>
      <c r="AT136" s="127"/>
      <c r="AU136" s="127"/>
      <c r="AV136" s="126" t="e">
        <f>[21]PH!V25</f>
        <v>#REF!</v>
      </c>
      <c r="AW136" s="127"/>
      <c r="AX136" s="127"/>
      <c r="AY136" s="126" t="e">
        <f>[21]PH!V26</f>
        <v>#REF!</v>
      </c>
      <c r="AZ136" s="127"/>
      <c r="BA136" s="127"/>
      <c r="BB136" s="126" t="e">
        <f>[21]PH!V27</f>
        <v>#REF!</v>
      </c>
      <c r="BC136" s="127"/>
      <c r="BD136" s="127"/>
      <c r="BE136" s="126" t="e">
        <f>[21]PH!V28</f>
        <v>#REF!</v>
      </c>
      <c r="BF136" s="127"/>
      <c r="BG136" s="127"/>
      <c r="BH136" s="126" t="e">
        <f>[21]PH!V29</f>
        <v>#REF!</v>
      </c>
      <c r="BI136" s="127"/>
      <c r="BJ136" s="127"/>
      <c r="BK136" s="126" t="e">
        <f>[21]PH!V30</f>
        <v>#REF!</v>
      </c>
      <c r="BL136" s="127"/>
      <c r="BM136" s="127"/>
      <c r="BN136" s="126" t="e">
        <f>[21]PH!V31</f>
        <v>#REF!</v>
      </c>
      <c r="BO136" s="127"/>
      <c r="BP136" s="127"/>
      <c r="BQ136" s="126" t="e">
        <f>[21]PH!V32</f>
        <v>#REF!</v>
      </c>
      <c r="BR136" s="127"/>
      <c r="BS136" s="127"/>
      <c r="BT136" s="126" t="e">
        <f>[21]PH!V33</f>
        <v>#REF!</v>
      </c>
      <c r="BU136" s="127"/>
      <c r="BV136" s="127"/>
      <c r="BW136" s="126" t="e">
        <f>[21]PH!V34</f>
        <v>#REF!</v>
      </c>
      <c r="BX136" s="127"/>
      <c r="BY136" s="127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126" t="e">
        <f>[22]GH!V13</f>
        <v>#REF!</v>
      </c>
      <c r="CT136" s="127"/>
      <c r="CU136" s="127"/>
      <c r="CV136" s="126" t="e">
        <f>[22]GH!V14</f>
        <v>#REF!</v>
      </c>
      <c r="CW136" s="127"/>
      <c r="CX136" s="127"/>
      <c r="CY136" s="126" t="e">
        <f>[22]GH!V15</f>
        <v>#REF!</v>
      </c>
      <c r="CZ136" s="127"/>
      <c r="DA136" s="127"/>
      <c r="DB136" s="126" t="e">
        <f>[22]GH!V16</f>
        <v>#REF!</v>
      </c>
      <c r="DC136" s="127"/>
      <c r="DD136" s="127"/>
      <c r="DE136" s="126" t="e">
        <f>[22]GH!V17</f>
        <v>#REF!</v>
      </c>
      <c r="DF136" s="127"/>
      <c r="DG136" s="127"/>
      <c r="DH136" s="126" t="e">
        <f>[22]GH!V18</f>
        <v>#REF!</v>
      </c>
      <c r="DI136" s="127"/>
      <c r="DJ136" s="127"/>
      <c r="DK136" s="126" t="e">
        <f>[22]GH!V19</f>
        <v>#REF!</v>
      </c>
      <c r="DL136" s="127"/>
      <c r="DM136" s="127"/>
      <c r="DN136" s="126" t="e">
        <f>[22]GH!V20</f>
        <v>#REF!</v>
      </c>
      <c r="DO136" s="127"/>
      <c r="DP136" s="127"/>
      <c r="DQ136" s="126" t="e">
        <f>[22]GH!V21</f>
        <v>#REF!</v>
      </c>
      <c r="DR136" s="127"/>
      <c r="DS136" s="127"/>
      <c r="DT136" s="126" t="e">
        <f>[22]GH!V22</f>
        <v>#REF!</v>
      </c>
      <c r="DU136" s="127"/>
      <c r="DV136" s="127"/>
      <c r="DW136" s="126" t="e">
        <f>[22]GH!V23</f>
        <v>#REF!</v>
      </c>
      <c r="DX136" s="127"/>
      <c r="DY136" s="127"/>
      <c r="DZ136" s="126" t="e">
        <f>[22]GH!V24</f>
        <v>#REF!</v>
      </c>
      <c r="EA136" s="127"/>
      <c r="EB136" s="127"/>
      <c r="EC136" s="126" t="e">
        <f>[22]GH!V25</f>
        <v>#REF!</v>
      </c>
      <c r="ED136" s="127"/>
      <c r="EE136" s="127"/>
      <c r="EF136" s="126" t="e">
        <f>[22]GH!V26</f>
        <v>#REF!</v>
      </c>
      <c r="EG136" s="127"/>
      <c r="EH136" s="127"/>
      <c r="EI136" s="126" t="e">
        <f>[22]GH!V27</f>
        <v>#REF!</v>
      </c>
      <c r="EJ136" s="127"/>
      <c r="EK136" s="127"/>
      <c r="EL136" s="126" t="e">
        <f>[22]GH!V28</f>
        <v>#REF!</v>
      </c>
      <c r="EM136" s="127"/>
      <c r="EN136" s="127"/>
      <c r="EO136" s="126" t="e">
        <f>[22]GH!V29</f>
        <v>#REF!</v>
      </c>
      <c r="EP136" s="127"/>
      <c r="EQ136" s="127"/>
      <c r="ER136" s="126" t="e">
        <f>[22]GH!V30</f>
        <v>#REF!</v>
      </c>
      <c r="ES136" s="127"/>
      <c r="ET136" s="127"/>
      <c r="EU136" s="126" t="e">
        <f>[22]GH!V31</f>
        <v>#REF!</v>
      </c>
      <c r="EV136" s="127"/>
      <c r="EW136" s="127"/>
      <c r="EX136" s="126" t="e">
        <f>[22]GH!V32</f>
        <v>#REF!</v>
      </c>
      <c r="EY136" s="127"/>
      <c r="EZ136" s="127"/>
      <c r="FA136" s="126" t="e">
        <f>[22]GH!V33</f>
        <v>#REF!</v>
      </c>
      <c r="FB136" s="127"/>
      <c r="FC136" s="127"/>
      <c r="FD136" s="126" t="e">
        <f>[22]GH!V34</f>
        <v>#REF!</v>
      </c>
      <c r="FE136" s="127"/>
      <c r="FF136" s="127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126" t="e">
        <f>'[23]36'!V13</f>
        <v>#REF!</v>
      </c>
      <c r="GA136" s="127"/>
      <c r="GB136" s="127"/>
      <c r="GC136" s="126" t="e">
        <f>'[23]36'!V14</f>
        <v>#REF!</v>
      </c>
      <c r="GD136" s="127"/>
      <c r="GE136" s="127"/>
      <c r="GF136" s="126" t="e">
        <f>'[23]36'!V15</f>
        <v>#REF!</v>
      </c>
      <c r="GG136" s="127"/>
      <c r="GH136" s="127"/>
      <c r="GI136" s="126" t="e">
        <f>'[23]36'!V16</f>
        <v>#REF!</v>
      </c>
      <c r="GJ136" s="127"/>
      <c r="GK136" s="127"/>
      <c r="GL136" s="126" t="e">
        <f>'[23]36'!V17</f>
        <v>#REF!</v>
      </c>
      <c r="GM136" s="127"/>
      <c r="GN136" s="127"/>
      <c r="GO136" s="126" t="e">
        <f>'[23]36'!V18</f>
        <v>#REF!</v>
      </c>
      <c r="GP136" s="127"/>
      <c r="GQ136" s="127"/>
      <c r="GR136" s="126" t="e">
        <f>'[23]36'!V19</f>
        <v>#REF!</v>
      </c>
      <c r="GS136" s="127"/>
      <c r="GT136" s="127"/>
      <c r="GU136" s="126" t="e">
        <f>'[23]36'!V20</f>
        <v>#REF!</v>
      </c>
      <c r="GV136" s="127"/>
      <c r="GW136" s="127"/>
      <c r="GX136" s="126" t="e">
        <f>'[23]36'!V21</f>
        <v>#REF!</v>
      </c>
      <c r="GY136" s="127"/>
      <c r="GZ136" s="127"/>
      <c r="HA136" s="126" t="e">
        <f>'[23]36'!V22</f>
        <v>#REF!</v>
      </c>
      <c r="HB136" s="127"/>
      <c r="HC136" s="127"/>
      <c r="HD136" s="126" t="e">
        <f>'[23]36'!V23</f>
        <v>#REF!</v>
      </c>
      <c r="HE136" s="127"/>
      <c r="HF136" s="127"/>
      <c r="HG136" s="126" t="e">
        <f>'[23]36'!V24</f>
        <v>#REF!</v>
      </c>
      <c r="HH136" s="127"/>
      <c r="HI136" s="127"/>
      <c r="HJ136" s="126" t="e">
        <f>'[23]36'!V25</f>
        <v>#REF!</v>
      </c>
      <c r="HK136" s="127"/>
      <c r="HL136" s="127"/>
      <c r="HM136" s="126" t="e">
        <f>'[23]36'!V26</f>
        <v>#REF!</v>
      </c>
      <c r="HN136" s="127"/>
      <c r="HO136" s="127"/>
      <c r="HP136" s="126" t="e">
        <f>'[23]36'!V27</f>
        <v>#REF!</v>
      </c>
      <c r="HQ136" s="127"/>
      <c r="HR136" s="127"/>
      <c r="HS136" s="126" t="e">
        <f>'[23]36'!V28</f>
        <v>#REF!</v>
      </c>
      <c r="HT136" s="127"/>
      <c r="HU136" s="127"/>
      <c r="HV136" s="126" t="e">
        <f>'[23]36'!V29</f>
        <v>#REF!</v>
      </c>
      <c r="HW136" s="127"/>
      <c r="HX136" s="127"/>
      <c r="HY136" s="126" t="e">
        <f>'[23]36'!V30</f>
        <v>#REF!</v>
      </c>
      <c r="HZ136" s="127"/>
      <c r="IA136" s="127"/>
      <c r="IB136" s="126" t="e">
        <f>'[23]36'!V31</f>
        <v>#REF!</v>
      </c>
      <c r="IC136" s="127"/>
      <c r="ID136" s="127"/>
      <c r="IE136" s="126" t="e">
        <f>'[23]36'!V32</f>
        <v>#REF!</v>
      </c>
      <c r="IF136" s="127"/>
      <c r="IG136" s="127"/>
      <c r="IH136" s="126" t="e">
        <f>'[23]36'!V33</f>
        <v>#REF!</v>
      </c>
      <c r="II136" s="127"/>
      <c r="IJ136" s="127"/>
      <c r="IK136" s="126" t="e">
        <f>'[23]36'!V34</f>
        <v>#REF!</v>
      </c>
      <c r="IL136" s="127"/>
      <c r="IM136" s="127"/>
      <c r="IN136" s="36"/>
      <c r="IO136" s="36"/>
      <c r="IP136" s="36"/>
      <c r="IQ136" s="36"/>
      <c r="IR136" s="36"/>
      <c r="IS136" s="36"/>
      <c r="IT136" s="36"/>
      <c r="IU136" s="36"/>
    </row>
    <row r="137" spans="1:255" ht="5.25" customHeight="1">
      <c r="A137" s="36"/>
      <c r="B137" s="36"/>
      <c r="C137" s="141" t="str">
        <f>Reglage!B24</f>
        <v>PH</v>
      </c>
      <c r="D137" s="125"/>
      <c r="E137" s="125"/>
      <c r="F137" s="125"/>
      <c r="G137" s="125"/>
      <c r="H137" s="125"/>
      <c r="I137" s="125"/>
      <c r="J137" s="125"/>
      <c r="K137" s="142"/>
      <c r="L137" s="148" t="e">
        <f>[21]PH!R13</f>
        <v>#REF!</v>
      </c>
      <c r="M137" s="125"/>
      <c r="N137" s="129"/>
      <c r="O137" s="128" t="e">
        <f>IF([21]PH!R14=0,"",[21]PH!R14)</f>
        <v>#REF!</v>
      </c>
      <c r="P137" s="125"/>
      <c r="Q137" s="129"/>
      <c r="R137" s="128" t="e">
        <f>IF([21]PH!R15=0,"",[21]PH!R15)</f>
        <v>#REF!</v>
      </c>
      <c r="S137" s="125"/>
      <c r="T137" s="129"/>
      <c r="U137" s="128" t="e">
        <f>IF([21]PH!R16=0,"",[21]PH!R16)</f>
        <v>#REF!</v>
      </c>
      <c r="V137" s="125"/>
      <c r="W137" s="129"/>
      <c r="X137" s="128" t="e">
        <f>IF([21]PH!R17=0,"",[21]PH!R17)</f>
        <v>#REF!</v>
      </c>
      <c r="Y137" s="125"/>
      <c r="Z137" s="129"/>
      <c r="AA137" s="128" t="e">
        <f>IF([21]PH!R18=0,"",[21]PH!R18)</f>
        <v>#REF!</v>
      </c>
      <c r="AB137" s="125"/>
      <c r="AC137" s="129"/>
      <c r="AD137" s="128" t="e">
        <f>IF([21]PH!R19=0,"",[21]PH!R19)</f>
        <v>#REF!</v>
      </c>
      <c r="AE137" s="125"/>
      <c r="AF137" s="129"/>
      <c r="AG137" s="128" t="e">
        <f>IF([21]PH!R20=0,"",[21]PH!R20)</f>
        <v>#REF!</v>
      </c>
      <c r="AH137" s="125"/>
      <c r="AI137" s="129"/>
      <c r="AJ137" s="128" t="e">
        <f>IF([21]PH!R21=0,"",[21]PH!R21)</f>
        <v>#REF!</v>
      </c>
      <c r="AK137" s="125"/>
      <c r="AL137" s="129"/>
      <c r="AM137" s="128" t="e">
        <f>IF([21]PH!R22=0,"",[21]PH!R22)</f>
        <v>#REF!</v>
      </c>
      <c r="AN137" s="125"/>
      <c r="AO137" s="129"/>
      <c r="AP137" s="128" t="e">
        <f>IF([21]PH!R23=0,"",[21]PH!R23)</f>
        <v>#REF!</v>
      </c>
      <c r="AQ137" s="125"/>
      <c r="AR137" s="129"/>
      <c r="AS137" s="128" t="e">
        <f>IF([21]PH!R24=0,"",[21]PH!R24)</f>
        <v>#REF!</v>
      </c>
      <c r="AT137" s="125"/>
      <c r="AU137" s="129"/>
      <c r="AV137" s="128" t="e">
        <f>IF([21]PH!R25=0,"",[21]PH!R25)</f>
        <v>#REF!</v>
      </c>
      <c r="AW137" s="125"/>
      <c r="AX137" s="129"/>
      <c r="AY137" s="128" t="e">
        <f>IF([21]PH!R26=0,"",[21]PH!R26)</f>
        <v>#REF!</v>
      </c>
      <c r="AZ137" s="125"/>
      <c r="BA137" s="129"/>
      <c r="BB137" s="128" t="e">
        <f>IF([21]PH!R27=0,"",[21]PH!R27)</f>
        <v>#REF!</v>
      </c>
      <c r="BC137" s="125"/>
      <c r="BD137" s="129"/>
      <c r="BE137" s="128" t="e">
        <f>IF([21]PH!R28=0,"",[21]PH!R28)</f>
        <v>#REF!</v>
      </c>
      <c r="BF137" s="125"/>
      <c r="BG137" s="129"/>
      <c r="BH137" s="128" t="e">
        <f>IF([21]PH!R29=0,"",[21]PH!R29)</f>
        <v>#REF!</v>
      </c>
      <c r="BI137" s="125"/>
      <c r="BJ137" s="129"/>
      <c r="BK137" s="128" t="e">
        <f>IF([21]PH!R30=0,"",[21]PH!R30)</f>
        <v>#REF!</v>
      </c>
      <c r="BL137" s="125"/>
      <c r="BM137" s="129"/>
      <c r="BN137" s="128" t="e">
        <f>IF([21]PH!R31=0,"",[21]PH!R31)</f>
        <v>#REF!</v>
      </c>
      <c r="BO137" s="125"/>
      <c r="BP137" s="129"/>
      <c r="BQ137" s="128" t="e">
        <f>IF([21]PH!R32=0,"",[21]PH!R32)</f>
        <v>#REF!</v>
      </c>
      <c r="BR137" s="125"/>
      <c r="BS137" s="129"/>
      <c r="BT137" s="128" t="e">
        <f>IF([21]PH!R33=0,"",[21]PH!R33)</f>
        <v>#REF!</v>
      </c>
      <c r="BU137" s="125"/>
      <c r="BV137" s="129"/>
      <c r="BW137" s="128" t="e">
        <f>IF([21]PH!R34=0,"",[21]PH!R34)</f>
        <v>#REF!</v>
      </c>
      <c r="BX137" s="125"/>
      <c r="BY137" s="142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141" t="str">
        <f>Reglage!G24</f>
        <v>GH</v>
      </c>
      <c r="CK137" s="125"/>
      <c r="CL137" s="125"/>
      <c r="CM137" s="125"/>
      <c r="CN137" s="125"/>
      <c r="CO137" s="125"/>
      <c r="CP137" s="125"/>
      <c r="CQ137" s="125"/>
      <c r="CR137" s="142"/>
      <c r="CS137" s="148" t="e">
        <f>[22]GH!R13</f>
        <v>#REF!</v>
      </c>
      <c r="CT137" s="125"/>
      <c r="CU137" s="129"/>
      <c r="CV137" s="128" t="e">
        <f>IF([22]GH!R14=0,"",[22]GH!R14)</f>
        <v>#REF!</v>
      </c>
      <c r="CW137" s="125"/>
      <c r="CX137" s="129"/>
      <c r="CY137" s="128" t="e">
        <f>IF([22]GH!R15=0,"",[22]GH!R15)</f>
        <v>#REF!</v>
      </c>
      <c r="CZ137" s="125"/>
      <c r="DA137" s="129"/>
      <c r="DB137" s="128" t="e">
        <f>IF([22]GH!R16=0,"",[22]GH!R16)</f>
        <v>#REF!</v>
      </c>
      <c r="DC137" s="125"/>
      <c r="DD137" s="129"/>
      <c r="DE137" s="128" t="e">
        <f>IF([22]GH!R17=0,"",[22]GH!R17)</f>
        <v>#REF!</v>
      </c>
      <c r="DF137" s="125"/>
      <c r="DG137" s="129"/>
      <c r="DH137" s="128" t="e">
        <f>IF([22]GH!R18=0,"",[22]GH!R18)</f>
        <v>#REF!</v>
      </c>
      <c r="DI137" s="125"/>
      <c r="DJ137" s="129"/>
      <c r="DK137" s="128" t="e">
        <f>IF([22]GH!R19=0,"",[22]GH!R19)</f>
        <v>#REF!</v>
      </c>
      <c r="DL137" s="125"/>
      <c r="DM137" s="129"/>
      <c r="DN137" s="128" t="e">
        <f>IF([22]GH!R20=0,"",[22]GH!R20)</f>
        <v>#REF!</v>
      </c>
      <c r="DO137" s="125"/>
      <c r="DP137" s="129"/>
      <c r="DQ137" s="128" t="e">
        <f>IF([22]GH!R21=0,"",[22]GH!R21)</f>
        <v>#REF!</v>
      </c>
      <c r="DR137" s="125"/>
      <c r="DS137" s="129"/>
      <c r="DT137" s="128" t="e">
        <f>IF([22]GH!R22=0,"",[22]GH!R22)</f>
        <v>#REF!</v>
      </c>
      <c r="DU137" s="125"/>
      <c r="DV137" s="129"/>
      <c r="DW137" s="128" t="e">
        <f>IF([22]GH!R23=0,"",[22]GH!R23)</f>
        <v>#REF!</v>
      </c>
      <c r="DX137" s="125"/>
      <c r="DY137" s="129"/>
      <c r="DZ137" s="128" t="e">
        <f>IF([22]GH!R24=0,"",[22]GH!R24)</f>
        <v>#REF!</v>
      </c>
      <c r="EA137" s="125"/>
      <c r="EB137" s="129"/>
      <c r="EC137" s="128" t="e">
        <f>IF([22]GH!R25=0,"",[22]GH!R25)</f>
        <v>#REF!</v>
      </c>
      <c r="ED137" s="125"/>
      <c r="EE137" s="129"/>
      <c r="EF137" s="128" t="e">
        <f>IF([22]GH!R26=0,"",[22]GH!R26)</f>
        <v>#REF!</v>
      </c>
      <c r="EG137" s="125"/>
      <c r="EH137" s="129"/>
      <c r="EI137" s="128" t="e">
        <f>IF([22]GH!R27=0,"",[22]GH!R27)</f>
        <v>#REF!</v>
      </c>
      <c r="EJ137" s="125"/>
      <c r="EK137" s="129"/>
      <c r="EL137" s="128" t="e">
        <f>IF([22]GH!R28=0,"",[22]GH!R28)</f>
        <v>#REF!</v>
      </c>
      <c r="EM137" s="125"/>
      <c r="EN137" s="129"/>
      <c r="EO137" s="128" t="e">
        <f>IF([22]GH!R29=0,"",[22]GH!R29)</f>
        <v>#REF!</v>
      </c>
      <c r="EP137" s="125"/>
      <c r="EQ137" s="129"/>
      <c r="ER137" s="128" t="e">
        <f>IF([22]GH!R30=0,"",[22]GH!R30)</f>
        <v>#REF!</v>
      </c>
      <c r="ES137" s="125"/>
      <c r="ET137" s="129"/>
      <c r="EU137" s="128" t="e">
        <f>IF([22]GH!R31=0,"",[22]GH!R31)</f>
        <v>#REF!</v>
      </c>
      <c r="EV137" s="125"/>
      <c r="EW137" s="129"/>
      <c r="EX137" s="128" t="e">
        <f>IF([22]GH!R32=0,"",[22]GH!R32)</f>
        <v>#REF!</v>
      </c>
      <c r="EY137" s="125"/>
      <c r="EZ137" s="129"/>
      <c r="FA137" s="128" t="e">
        <f>IF([22]GH!R33=0,"",[22]GH!R33)</f>
        <v>#REF!</v>
      </c>
      <c r="FB137" s="125"/>
      <c r="FC137" s="129"/>
      <c r="FD137" s="128" t="e">
        <f>IF([22]GH!R34=0,"",[22]GH!R34)</f>
        <v>#REF!</v>
      </c>
      <c r="FE137" s="125"/>
      <c r="FF137" s="142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141">
        <f>Reglage!L24</f>
        <v>36</v>
      </c>
      <c r="FR137" s="125"/>
      <c r="FS137" s="125"/>
      <c r="FT137" s="125"/>
      <c r="FU137" s="125"/>
      <c r="FV137" s="125"/>
      <c r="FW137" s="125"/>
      <c r="FX137" s="125"/>
      <c r="FY137" s="142"/>
      <c r="FZ137" s="148" t="e">
        <f>'[23]36'!R13</f>
        <v>#REF!</v>
      </c>
      <c r="GA137" s="125"/>
      <c r="GB137" s="129"/>
      <c r="GC137" s="128" t="e">
        <f>IF('[23]36'!R14=0,"",'[23]36'!R14)</f>
        <v>#REF!</v>
      </c>
      <c r="GD137" s="125"/>
      <c r="GE137" s="129"/>
      <c r="GF137" s="128" t="e">
        <f>IF('[23]36'!R15=0,"",'[23]36'!R15)</f>
        <v>#REF!</v>
      </c>
      <c r="GG137" s="125"/>
      <c r="GH137" s="129"/>
      <c r="GI137" s="128" t="e">
        <f>IF('[23]36'!R16=0,"",'[23]36'!R16)</f>
        <v>#REF!</v>
      </c>
      <c r="GJ137" s="125"/>
      <c r="GK137" s="129"/>
      <c r="GL137" s="128" t="e">
        <f>IF('[23]36'!R17=0,"",'[23]36'!R17)</f>
        <v>#REF!</v>
      </c>
      <c r="GM137" s="125"/>
      <c r="GN137" s="129"/>
      <c r="GO137" s="128" t="e">
        <f>IF('[23]36'!R18=0,"",'[23]36'!R18)</f>
        <v>#REF!</v>
      </c>
      <c r="GP137" s="125"/>
      <c r="GQ137" s="129"/>
      <c r="GR137" s="128" t="e">
        <f>IF('[23]36'!R19=0,"",'[23]36'!R19)</f>
        <v>#REF!</v>
      </c>
      <c r="GS137" s="125"/>
      <c r="GT137" s="129"/>
      <c r="GU137" s="128" t="e">
        <f>IF('[23]36'!R20=0,"",'[23]36'!R20)</f>
        <v>#REF!</v>
      </c>
      <c r="GV137" s="125"/>
      <c r="GW137" s="129"/>
      <c r="GX137" s="128" t="e">
        <f>IF('[23]36'!R21=0,"",'[23]36'!R21)</f>
        <v>#REF!</v>
      </c>
      <c r="GY137" s="125"/>
      <c r="GZ137" s="129"/>
      <c r="HA137" s="128" t="e">
        <f>IF('[23]36'!R22=0,"",'[23]36'!R22)</f>
        <v>#REF!</v>
      </c>
      <c r="HB137" s="125"/>
      <c r="HC137" s="129"/>
      <c r="HD137" s="128" t="e">
        <f>IF('[23]36'!R23=0,"",'[23]36'!R23)</f>
        <v>#REF!</v>
      </c>
      <c r="HE137" s="125"/>
      <c r="HF137" s="129"/>
      <c r="HG137" s="128" t="e">
        <f>IF('[23]36'!R24=0,"",'[23]36'!R24)</f>
        <v>#REF!</v>
      </c>
      <c r="HH137" s="125"/>
      <c r="HI137" s="129"/>
      <c r="HJ137" s="128" t="e">
        <f>IF('[23]36'!R25=0,"",'[23]36'!R25)</f>
        <v>#REF!</v>
      </c>
      <c r="HK137" s="125"/>
      <c r="HL137" s="129"/>
      <c r="HM137" s="128" t="e">
        <f>IF('[23]36'!R26=0,"",'[23]36'!R26)</f>
        <v>#REF!</v>
      </c>
      <c r="HN137" s="125"/>
      <c r="HO137" s="129"/>
      <c r="HP137" s="128" t="e">
        <f>IF('[23]36'!R27=0,"",'[23]36'!R27)</f>
        <v>#REF!</v>
      </c>
      <c r="HQ137" s="125"/>
      <c r="HR137" s="129"/>
      <c r="HS137" s="128" t="e">
        <f>IF('[23]36'!R28=0,"",'[23]36'!R28)</f>
        <v>#REF!</v>
      </c>
      <c r="HT137" s="125"/>
      <c r="HU137" s="129"/>
      <c r="HV137" s="128" t="e">
        <f>IF('[23]36'!R29=0,"",'[23]36'!R29)</f>
        <v>#REF!</v>
      </c>
      <c r="HW137" s="125"/>
      <c r="HX137" s="129"/>
      <c r="HY137" s="128" t="e">
        <f>IF('[23]36'!R30=0,"",'[23]36'!R30)</f>
        <v>#REF!</v>
      </c>
      <c r="HZ137" s="125"/>
      <c r="IA137" s="129"/>
      <c r="IB137" s="128" t="e">
        <f>IF('[23]36'!R31=0,"",'[23]36'!R31)</f>
        <v>#REF!</v>
      </c>
      <c r="IC137" s="125"/>
      <c r="ID137" s="129"/>
      <c r="IE137" s="128" t="e">
        <f>IF('[23]36'!R32=0,"",'[23]36'!R32)</f>
        <v>#REF!</v>
      </c>
      <c r="IF137" s="125"/>
      <c r="IG137" s="129"/>
      <c r="IH137" s="128" t="e">
        <f>IF('[23]36'!R33=0,"",'[23]36'!R33)</f>
        <v>#REF!</v>
      </c>
      <c r="II137" s="125"/>
      <c r="IJ137" s="129"/>
      <c r="IK137" s="128" t="e">
        <f>IF('[23]36'!R34=0,"",'[23]36'!R34)</f>
        <v>#REF!</v>
      </c>
      <c r="IL137" s="125"/>
      <c r="IM137" s="142"/>
      <c r="IN137" s="36"/>
      <c r="IO137" s="36"/>
      <c r="IP137" s="36"/>
      <c r="IQ137" s="36"/>
      <c r="IR137" s="36"/>
      <c r="IS137" s="36"/>
      <c r="IT137" s="36"/>
      <c r="IU137" s="36"/>
    </row>
    <row r="138" spans="1:255" ht="5.25" customHeight="1">
      <c r="A138" s="36"/>
      <c r="B138" s="36"/>
      <c r="C138" s="143"/>
      <c r="D138" s="131"/>
      <c r="E138" s="131"/>
      <c r="F138" s="131"/>
      <c r="G138" s="131"/>
      <c r="H138" s="131"/>
      <c r="I138" s="131"/>
      <c r="J138" s="131"/>
      <c r="K138" s="144"/>
      <c r="L138" s="131"/>
      <c r="M138" s="131"/>
      <c r="N138" s="132"/>
      <c r="O138" s="130"/>
      <c r="P138" s="131"/>
      <c r="Q138" s="132"/>
      <c r="R138" s="130"/>
      <c r="S138" s="131"/>
      <c r="T138" s="132"/>
      <c r="U138" s="130"/>
      <c r="V138" s="131"/>
      <c r="W138" s="132"/>
      <c r="X138" s="130"/>
      <c r="Y138" s="131"/>
      <c r="Z138" s="132"/>
      <c r="AA138" s="130"/>
      <c r="AB138" s="131"/>
      <c r="AC138" s="132"/>
      <c r="AD138" s="130"/>
      <c r="AE138" s="131"/>
      <c r="AF138" s="132"/>
      <c r="AG138" s="130"/>
      <c r="AH138" s="131"/>
      <c r="AI138" s="132"/>
      <c r="AJ138" s="130"/>
      <c r="AK138" s="131"/>
      <c r="AL138" s="132"/>
      <c r="AM138" s="130"/>
      <c r="AN138" s="131"/>
      <c r="AO138" s="132"/>
      <c r="AP138" s="130"/>
      <c r="AQ138" s="131"/>
      <c r="AR138" s="132"/>
      <c r="AS138" s="130"/>
      <c r="AT138" s="131"/>
      <c r="AU138" s="132"/>
      <c r="AV138" s="130"/>
      <c r="AW138" s="131"/>
      <c r="AX138" s="132"/>
      <c r="AY138" s="130"/>
      <c r="AZ138" s="131"/>
      <c r="BA138" s="132"/>
      <c r="BB138" s="130"/>
      <c r="BC138" s="131"/>
      <c r="BD138" s="132"/>
      <c r="BE138" s="130"/>
      <c r="BF138" s="131"/>
      <c r="BG138" s="132"/>
      <c r="BH138" s="130"/>
      <c r="BI138" s="131"/>
      <c r="BJ138" s="132"/>
      <c r="BK138" s="130"/>
      <c r="BL138" s="131"/>
      <c r="BM138" s="132"/>
      <c r="BN138" s="130"/>
      <c r="BO138" s="131"/>
      <c r="BP138" s="132"/>
      <c r="BQ138" s="130"/>
      <c r="BR138" s="131"/>
      <c r="BS138" s="132"/>
      <c r="BT138" s="130"/>
      <c r="BU138" s="131"/>
      <c r="BV138" s="132"/>
      <c r="BW138" s="130"/>
      <c r="BX138" s="131"/>
      <c r="BY138" s="144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143"/>
      <c r="CK138" s="131"/>
      <c r="CL138" s="131"/>
      <c r="CM138" s="131"/>
      <c r="CN138" s="131"/>
      <c r="CO138" s="131"/>
      <c r="CP138" s="131"/>
      <c r="CQ138" s="131"/>
      <c r="CR138" s="144"/>
      <c r="CS138" s="131"/>
      <c r="CT138" s="131"/>
      <c r="CU138" s="132"/>
      <c r="CV138" s="130"/>
      <c r="CW138" s="131"/>
      <c r="CX138" s="132"/>
      <c r="CY138" s="130"/>
      <c r="CZ138" s="131"/>
      <c r="DA138" s="132"/>
      <c r="DB138" s="130"/>
      <c r="DC138" s="131"/>
      <c r="DD138" s="132"/>
      <c r="DE138" s="130"/>
      <c r="DF138" s="131"/>
      <c r="DG138" s="132"/>
      <c r="DH138" s="130"/>
      <c r="DI138" s="131"/>
      <c r="DJ138" s="132"/>
      <c r="DK138" s="130"/>
      <c r="DL138" s="131"/>
      <c r="DM138" s="132"/>
      <c r="DN138" s="130"/>
      <c r="DO138" s="131"/>
      <c r="DP138" s="132"/>
      <c r="DQ138" s="130"/>
      <c r="DR138" s="131"/>
      <c r="DS138" s="132"/>
      <c r="DT138" s="130"/>
      <c r="DU138" s="131"/>
      <c r="DV138" s="132"/>
      <c r="DW138" s="130"/>
      <c r="DX138" s="131"/>
      <c r="DY138" s="132"/>
      <c r="DZ138" s="130"/>
      <c r="EA138" s="131"/>
      <c r="EB138" s="132"/>
      <c r="EC138" s="130"/>
      <c r="ED138" s="131"/>
      <c r="EE138" s="132"/>
      <c r="EF138" s="130"/>
      <c r="EG138" s="131"/>
      <c r="EH138" s="132"/>
      <c r="EI138" s="130"/>
      <c r="EJ138" s="131"/>
      <c r="EK138" s="132"/>
      <c r="EL138" s="130"/>
      <c r="EM138" s="131"/>
      <c r="EN138" s="132"/>
      <c r="EO138" s="130"/>
      <c r="EP138" s="131"/>
      <c r="EQ138" s="132"/>
      <c r="ER138" s="130"/>
      <c r="ES138" s="131"/>
      <c r="ET138" s="132"/>
      <c r="EU138" s="130"/>
      <c r="EV138" s="131"/>
      <c r="EW138" s="132"/>
      <c r="EX138" s="130"/>
      <c r="EY138" s="131"/>
      <c r="EZ138" s="132"/>
      <c r="FA138" s="130"/>
      <c r="FB138" s="131"/>
      <c r="FC138" s="132"/>
      <c r="FD138" s="130"/>
      <c r="FE138" s="131"/>
      <c r="FF138" s="144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143"/>
      <c r="FR138" s="131"/>
      <c r="FS138" s="131"/>
      <c r="FT138" s="131"/>
      <c r="FU138" s="131"/>
      <c r="FV138" s="131"/>
      <c r="FW138" s="131"/>
      <c r="FX138" s="131"/>
      <c r="FY138" s="144"/>
      <c r="FZ138" s="131"/>
      <c r="GA138" s="131"/>
      <c r="GB138" s="132"/>
      <c r="GC138" s="130"/>
      <c r="GD138" s="131"/>
      <c r="GE138" s="132"/>
      <c r="GF138" s="130"/>
      <c r="GG138" s="131"/>
      <c r="GH138" s="132"/>
      <c r="GI138" s="130"/>
      <c r="GJ138" s="131"/>
      <c r="GK138" s="132"/>
      <c r="GL138" s="130"/>
      <c r="GM138" s="131"/>
      <c r="GN138" s="132"/>
      <c r="GO138" s="130"/>
      <c r="GP138" s="131"/>
      <c r="GQ138" s="132"/>
      <c r="GR138" s="130"/>
      <c r="GS138" s="131"/>
      <c r="GT138" s="132"/>
      <c r="GU138" s="130"/>
      <c r="GV138" s="131"/>
      <c r="GW138" s="132"/>
      <c r="GX138" s="130"/>
      <c r="GY138" s="131"/>
      <c r="GZ138" s="132"/>
      <c r="HA138" s="130"/>
      <c r="HB138" s="131"/>
      <c r="HC138" s="132"/>
      <c r="HD138" s="130"/>
      <c r="HE138" s="131"/>
      <c r="HF138" s="132"/>
      <c r="HG138" s="130"/>
      <c r="HH138" s="131"/>
      <c r="HI138" s="132"/>
      <c r="HJ138" s="130"/>
      <c r="HK138" s="131"/>
      <c r="HL138" s="132"/>
      <c r="HM138" s="130"/>
      <c r="HN138" s="131"/>
      <c r="HO138" s="132"/>
      <c r="HP138" s="130"/>
      <c r="HQ138" s="131"/>
      <c r="HR138" s="132"/>
      <c r="HS138" s="130"/>
      <c r="HT138" s="131"/>
      <c r="HU138" s="132"/>
      <c r="HV138" s="130"/>
      <c r="HW138" s="131"/>
      <c r="HX138" s="132"/>
      <c r="HY138" s="130"/>
      <c r="HZ138" s="131"/>
      <c r="IA138" s="132"/>
      <c r="IB138" s="130"/>
      <c r="IC138" s="131"/>
      <c r="ID138" s="132"/>
      <c r="IE138" s="130"/>
      <c r="IF138" s="131"/>
      <c r="IG138" s="132"/>
      <c r="IH138" s="130"/>
      <c r="II138" s="131"/>
      <c r="IJ138" s="132"/>
      <c r="IK138" s="130"/>
      <c r="IL138" s="131"/>
      <c r="IM138" s="144"/>
      <c r="IN138" s="36"/>
      <c r="IO138" s="36"/>
      <c r="IP138" s="36"/>
      <c r="IQ138" s="36"/>
      <c r="IR138" s="36"/>
      <c r="IS138" s="36"/>
      <c r="IT138" s="36"/>
      <c r="IU138" s="36"/>
    </row>
    <row r="139" spans="1:255" ht="5.25" customHeight="1">
      <c r="A139" s="36"/>
      <c r="B139" s="36"/>
      <c r="C139" s="143"/>
      <c r="D139" s="131"/>
      <c r="E139" s="131"/>
      <c r="F139" s="131"/>
      <c r="G139" s="131"/>
      <c r="H139" s="131"/>
      <c r="I139" s="131"/>
      <c r="J139" s="131"/>
      <c r="K139" s="144"/>
      <c r="L139" s="134"/>
      <c r="M139" s="134"/>
      <c r="N139" s="135"/>
      <c r="O139" s="133"/>
      <c r="P139" s="134"/>
      <c r="Q139" s="135"/>
      <c r="R139" s="133"/>
      <c r="S139" s="134"/>
      <c r="T139" s="135"/>
      <c r="U139" s="133"/>
      <c r="V139" s="134"/>
      <c r="W139" s="135"/>
      <c r="X139" s="133"/>
      <c r="Y139" s="134"/>
      <c r="Z139" s="135"/>
      <c r="AA139" s="133"/>
      <c r="AB139" s="134"/>
      <c r="AC139" s="135"/>
      <c r="AD139" s="133"/>
      <c r="AE139" s="134"/>
      <c r="AF139" s="135"/>
      <c r="AG139" s="133"/>
      <c r="AH139" s="134"/>
      <c r="AI139" s="135"/>
      <c r="AJ139" s="133"/>
      <c r="AK139" s="134"/>
      <c r="AL139" s="135"/>
      <c r="AM139" s="133"/>
      <c r="AN139" s="134"/>
      <c r="AO139" s="135"/>
      <c r="AP139" s="133"/>
      <c r="AQ139" s="134"/>
      <c r="AR139" s="135"/>
      <c r="AS139" s="133"/>
      <c r="AT139" s="134"/>
      <c r="AU139" s="135"/>
      <c r="AV139" s="133"/>
      <c r="AW139" s="134"/>
      <c r="AX139" s="135"/>
      <c r="AY139" s="133"/>
      <c r="AZ139" s="134"/>
      <c r="BA139" s="135"/>
      <c r="BB139" s="133"/>
      <c r="BC139" s="134"/>
      <c r="BD139" s="135"/>
      <c r="BE139" s="133"/>
      <c r="BF139" s="134"/>
      <c r="BG139" s="135"/>
      <c r="BH139" s="133"/>
      <c r="BI139" s="134"/>
      <c r="BJ139" s="135"/>
      <c r="BK139" s="133"/>
      <c r="BL139" s="134"/>
      <c r="BM139" s="135"/>
      <c r="BN139" s="133"/>
      <c r="BO139" s="134"/>
      <c r="BP139" s="135"/>
      <c r="BQ139" s="133"/>
      <c r="BR139" s="134"/>
      <c r="BS139" s="135"/>
      <c r="BT139" s="133"/>
      <c r="BU139" s="134"/>
      <c r="BV139" s="135"/>
      <c r="BW139" s="133"/>
      <c r="BX139" s="134"/>
      <c r="BY139" s="152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143"/>
      <c r="CK139" s="131"/>
      <c r="CL139" s="131"/>
      <c r="CM139" s="131"/>
      <c r="CN139" s="131"/>
      <c r="CO139" s="131"/>
      <c r="CP139" s="131"/>
      <c r="CQ139" s="131"/>
      <c r="CR139" s="144"/>
      <c r="CS139" s="134"/>
      <c r="CT139" s="134"/>
      <c r="CU139" s="135"/>
      <c r="CV139" s="133"/>
      <c r="CW139" s="134"/>
      <c r="CX139" s="135"/>
      <c r="CY139" s="133"/>
      <c r="CZ139" s="134"/>
      <c r="DA139" s="135"/>
      <c r="DB139" s="133"/>
      <c r="DC139" s="134"/>
      <c r="DD139" s="135"/>
      <c r="DE139" s="133"/>
      <c r="DF139" s="134"/>
      <c r="DG139" s="135"/>
      <c r="DH139" s="133"/>
      <c r="DI139" s="134"/>
      <c r="DJ139" s="135"/>
      <c r="DK139" s="133"/>
      <c r="DL139" s="134"/>
      <c r="DM139" s="135"/>
      <c r="DN139" s="133"/>
      <c r="DO139" s="134"/>
      <c r="DP139" s="135"/>
      <c r="DQ139" s="133"/>
      <c r="DR139" s="134"/>
      <c r="DS139" s="135"/>
      <c r="DT139" s="133"/>
      <c r="DU139" s="134"/>
      <c r="DV139" s="135"/>
      <c r="DW139" s="133"/>
      <c r="DX139" s="134"/>
      <c r="DY139" s="135"/>
      <c r="DZ139" s="133"/>
      <c r="EA139" s="134"/>
      <c r="EB139" s="135"/>
      <c r="EC139" s="133"/>
      <c r="ED139" s="134"/>
      <c r="EE139" s="135"/>
      <c r="EF139" s="133"/>
      <c r="EG139" s="134"/>
      <c r="EH139" s="135"/>
      <c r="EI139" s="133"/>
      <c r="EJ139" s="134"/>
      <c r="EK139" s="135"/>
      <c r="EL139" s="133"/>
      <c r="EM139" s="134"/>
      <c r="EN139" s="135"/>
      <c r="EO139" s="133"/>
      <c r="EP139" s="134"/>
      <c r="EQ139" s="135"/>
      <c r="ER139" s="133"/>
      <c r="ES139" s="134"/>
      <c r="ET139" s="135"/>
      <c r="EU139" s="133"/>
      <c r="EV139" s="134"/>
      <c r="EW139" s="135"/>
      <c r="EX139" s="133"/>
      <c r="EY139" s="134"/>
      <c r="EZ139" s="135"/>
      <c r="FA139" s="133"/>
      <c r="FB139" s="134"/>
      <c r="FC139" s="135"/>
      <c r="FD139" s="133"/>
      <c r="FE139" s="134"/>
      <c r="FF139" s="152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143"/>
      <c r="FR139" s="131"/>
      <c r="FS139" s="131"/>
      <c r="FT139" s="131"/>
      <c r="FU139" s="131"/>
      <c r="FV139" s="131"/>
      <c r="FW139" s="131"/>
      <c r="FX139" s="131"/>
      <c r="FY139" s="144"/>
      <c r="FZ139" s="134"/>
      <c r="GA139" s="134"/>
      <c r="GB139" s="135"/>
      <c r="GC139" s="133"/>
      <c r="GD139" s="134"/>
      <c r="GE139" s="135"/>
      <c r="GF139" s="133"/>
      <c r="GG139" s="134"/>
      <c r="GH139" s="135"/>
      <c r="GI139" s="133"/>
      <c r="GJ139" s="134"/>
      <c r="GK139" s="135"/>
      <c r="GL139" s="133"/>
      <c r="GM139" s="134"/>
      <c r="GN139" s="135"/>
      <c r="GO139" s="133"/>
      <c r="GP139" s="134"/>
      <c r="GQ139" s="135"/>
      <c r="GR139" s="133"/>
      <c r="GS139" s="134"/>
      <c r="GT139" s="135"/>
      <c r="GU139" s="133"/>
      <c r="GV139" s="134"/>
      <c r="GW139" s="135"/>
      <c r="GX139" s="133"/>
      <c r="GY139" s="134"/>
      <c r="GZ139" s="135"/>
      <c r="HA139" s="133"/>
      <c r="HB139" s="134"/>
      <c r="HC139" s="135"/>
      <c r="HD139" s="133"/>
      <c r="HE139" s="134"/>
      <c r="HF139" s="135"/>
      <c r="HG139" s="133"/>
      <c r="HH139" s="134"/>
      <c r="HI139" s="135"/>
      <c r="HJ139" s="133"/>
      <c r="HK139" s="134"/>
      <c r="HL139" s="135"/>
      <c r="HM139" s="133"/>
      <c r="HN139" s="134"/>
      <c r="HO139" s="135"/>
      <c r="HP139" s="133"/>
      <c r="HQ139" s="134"/>
      <c r="HR139" s="135"/>
      <c r="HS139" s="133"/>
      <c r="HT139" s="134"/>
      <c r="HU139" s="135"/>
      <c r="HV139" s="133"/>
      <c r="HW139" s="134"/>
      <c r="HX139" s="135"/>
      <c r="HY139" s="133"/>
      <c r="HZ139" s="134"/>
      <c r="IA139" s="135"/>
      <c r="IB139" s="133"/>
      <c r="IC139" s="134"/>
      <c r="ID139" s="135"/>
      <c r="IE139" s="133"/>
      <c r="IF139" s="134"/>
      <c r="IG139" s="135"/>
      <c r="IH139" s="133"/>
      <c r="II139" s="134"/>
      <c r="IJ139" s="135"/>
      <c r="IK139" s="133"/>
      <c r="IL139" s="134"/>
      <c r="IM139" s="152"/>
      <c r="IN139" s="39"/>
      <c r="IO139" s="36"/>
      <c r="IP139" s="36"/>
      <c r="IQ139" s="36"/>
      <c r="IR139" s="36"/>
      <c r="IS139" s="36"/>
      <c r="IT139" s="36"/>
      <c r="IU139" s="36"/>
    </row>
    <row r="140" spans="1:255" ht="5.25" customHeight="1">
      <c r="A140" s="36"/>
      <c r="B140" s="36"/>
      <c r="C140" s="143"/>
      <c r="D140" s="131"/>
      <c r="E140" s="131"/>
      <c r="F140" s="131"/>
      <c r="G140" s="131"/>
      <c r="H140" s="131"/>
      <c r="I140" s="131"/>
      <c r="J140" s="131"/>
      <c r="K140" s="144"/>
      <c r="L140" s="147" t="e">
        <f>IF([21]PH!R35=0,"",[21]PH!R35)</f>
        <v>#REF!</v>
      </c>
      <c r="M140" s="137"/>
      <c r="N140" s="138"/>
      <c r="O140" s="136" t="e">
        <f>IF([21]PH!R36=0,"",[21]PH!R36)</f>
        <v>#REF!</v>
      </c>
      <c r="P140" s="137"/>
      <c r="Q140" s="138"/>
      <c r="R140" s="136" t="e">
        <f>IF([21]PH!R37=0,"",[21]PH!R37)</f>
        <v>#REF!</v>
      </c>
      <c r="S140" s="137"/>
      <c r="T140" s="138"/>
      <c r="U140" s="136" t="e">
        <f>IF([21]PH!R38=0,"",[21]PH!R38)</f>
        <v>#REF!</v>
      </c>
      <c r="V140" s="137"/>
      <c r="W140" s="138"/>
      <c r="X140" s="136" t="e">
        <f>IF([21]PH!R39=0,"",[21]PH!R39)</f>
        <v>#REF!</v>
      </c>
      <c r="Y140" s="137"/>
      <c r="Z140" s="138"/>
      <c r="AA140" s="136" t="e">
        <f>IF([21]PH!R40=0,"",[21]PH!R40)</f>
        <v>#REF!</v>
      </c>
      <c r="AB140" s="137"/>
      <c r="AC140" s="138"/>
      <c r="AD140" s="136" t="e">
        <f>IF([21]PH!R41=0,"",[21]PH!R41)</f>
        <v>#REF!</v>
      </c>
      <c r="AE140" s="137"/>
      <c r="AF140" s="138"/>
      <c r="AG140" s="136" t="e">
        <f>IF([21]PH!R42=0,"",[21]PH!R42)</f>
        <v>#REF!</v>
      </c>
      <c r="AH140" s="137"/>
      <c r="AI140" s="138"/>
      <c r="AJ140" s="136" t="e">
        <f>IF([21]PH!R43=0,"",[21]PH!R43)</f>
        <v>#REF!</v>
      </c>
      <c r="AK140" s="137"/>
      <c r="AL140" s="138"/>
      <c r="AM140" s="136" t="e">
        <f>IF([21]PH!R44=0,"",[21]PH!R44)</f>
        <v>#REF!</v>
      </c>
      <c r="AN140" s="137"/>
      <c r="AO140" s="138"/>
      <c r="AP140" s="136" t="e">
        <f>IF([21]PH!R45=0,"",[21]PH!R45)</f>
        <v>#REF!</v>
      </c>
      <c r="AQ140" s="137"/>
      <c r="AR140" s="138"/>
      <c r="AS140" s="136" t="e">
        <f>IF([21]PH!R46=0,"",[21]PH!R46)</f>
        <v>#REF!</v>
      </c>
      <c r="AT140" s="137"/>
      <c r="AU140" s="138"/>
      <c r="AV140" s="136" t="e">
        <f>IF([21]PH!R47=0,"",[21]PH!R47)</f>
        <v>#REF!</v>
      </c>
      <c r="AW140" s="137"/>
      <c r="AX140" s="138"/>
      <c r="AY140" s="136" t="e">
        <f>IF([21]PH!R48=0,"",[21]PH!R48)</f>
        <v>#REF!</v>
      </c>
      <c r="AZ140" s="137"/>
      <c r="BA140" s="138"/>
      <c r="BB140" s="136" t="e">
        <f>IF([21]PH!R49=0,"",[21]PH!R49)</f>
        <v>#REF!</v>
      </c>
      <c r="BC140" s="137"/>
      <c r="BD140" s="138"/>
      <c r="BE140" s="136" t="e">
        <f>IF([21]PH!R50=0,"",[21]PH!R50)</f>
        <v>#REF!</v>
      </c>
      <c r="BF140" s="137"/>
      <c r="BG140" s="138"/>
      <c r="BH140" s="136" t="e">
        <f>IF([21]PH!R51=0,"",[21]PH!R51)</f>
        <v>#REF!</v>
      </c>
      <c r="BI140" s="137"/>
      <c r="BJ140" s="138"/>
      <c r="BK140" s="136" t="e">
        <f>IF([21]PH!R52=0,"",[21]PH!R52)</f>
        <v>#REF!</v>
      </c>
      <c r="BL140" s="137"/>
      <c r="BM140" s="138"/>
      <c r="BN140" s="136" t="e">
        <f>IF([21]PH!R53=0,"",[21]PH!R53)</f>
        <v>#REF!</v>
      </c>
      <c r="BO140" s="137"/>
      <c r="BP140" s="138"/>
      <c r="BQ140" s="136" t="e">
        <f>IF([21]PH!R54=0,"",[21]PH!R54)</f>
        <v>#REF!</v>
      </c>
      <c r="BR140" s="137"/>
      <c r="BS140" s="138"/>
      <c r="BT140" s="136" t="e">
        <f>IF([21]PH!R55=0,"",[21]PH!R55)</f>
        <v>#REF!</v>
      </c>
      <c r="BU140" s="137"/>
      <c r="BV140" s="138"/>
      <c r="BW140" s="136" t="e">
        <f>IF([21]PH!R56=0,"",[21]PH!R56)</f>
        <v>#REF!</v>
      </c>
      <c r="BX140" s="137"/>
      <c r="BY140" s="14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143"/>
      <c r="CK140" s="131"/>
      <c r="CL140" s="131"/>
      <c r="CM140" s="131"/>
      <c r="CN140" s="131"/>
      <c r="CO140" s="131"/>
      <c r="CP140" s="131"/>
      <c r="CQ140" s="131"/>
      <c r="CR140" s="144"/>
      <c r="CS140" s="147" t="e">
        <f>IF([22]GH!R35=0,"",[22]GH!R35)</f>
        <v>#REF!</v>
      </c>
      <c r="CT140" s="137"/>
      <c r="CU140" s="138"/>
      <c r="CV140" s="136" t="e">
        <f>IF([22]GH!R36=0,"",[22]GH!R36)</f>
        <v>#REF!</v>
      </c>
      <c r="CW140" s="137"/>
      <c r="CX140" s="138"/>
      <c r="CY140" s="136" t="e">
        <f>IF([22]GH!R37=0,"",[22]GH!R37)</f>
        <v>#REF!</v>
      </c>
      <c r="CZ140" s="137"/>
      <c r="DA140" s="138"/>
      <c r="DB140" s="136" t="e">
        <f>IF([22]GH!R38=0,"",[22]GH!R38)</f>
        <v>#REF!</v>
      </c>
      <c r="DC140" s="137"/>
      <c r="DD140" s="138"/>
      <c r="DE140" s="136" t="e">
        <f>IF([22]GH!R39=0,"",[22]GH!R39)</f>
        <v>#REF!</v>
      </c>
      <c r="DF140" s="137"/>
      <c r="DG140" s="138"/>
      <c r="DH140" s="136" t="e">
        <f>IF([22]GH!R40=0,"",[22]GH!R40)</f>
        <v>#REF!</v>
      </c>
      <c r="DI140" s="137"/>
      <c r="DJ140" s="138"/>
      <c r="DK140" s="136" t="e">
        <f>IF([22]GH!R41=0,"",[22]GH!R41)</f>
        <v>#REF!</v>
      </c>
      <c r="DL140" s="137"/>
      <c r="DM140" s="138"/>
      <c r="DN140" s="136" t="e">
        <f>IF([22]GH!R42=0,"",[22]GH!R42)</f>
        <v>#REF!</v>
      </c>
      <c r="DO140" s="137"/>
      <c r="DP140" s="138"/>
      <c r="DQ140" s="136" t="e">
        <f>IF([22]GH!R43=0,"",[22]GH!R43)</f>
        <v>#REF!</v>
      </c>
      <c r="DR140" s="137"/>
      <c r="DS140" s="138"/>
      <c r="DT140" s="136" t="e">
        <f>IF([22]GH!R44=0,"",[22]GH!R44)</f>
        <v>#REF!</v>
      </c>
      <c r="DU140" s="137"/>
      <c r="DV140" s="138"/>
      <c r="DW140" s="136" t="e">
        <f>IF([22]GH!R45=0,"",[22]GH!R45)</f>
        <v>#REF!</v>
      </c>
      <c r="DX140" s="137"/>
      <c r="DY140" s="138"/>
      <c r="DZ140" s="136" t="e">
        <f>IF([22]GH!R46=0,"",[22]GH!R46)</f>
        <v>#REF!</v>
      </c>
      <c r="EA140" s="137"/>
      <c r="EB140" s="138"/>
      <c r="EC140" s="136" t="e">
        <f>IF([22]GH!R47=0,"",[22]GH!R47)</f>
        <v>#REF!</v>
      </c>
      <c r="ED140" s="137"/>
      <c r="EE140" s="138"/>
      <c r="EF140" s="136" t="e">
        <f>IF([22]GH!R48=0,"",[22]GH!R48)</f>
        <v>#REF!</v>
      </c>
      <c r="EG140" s="137"/>
      <c r="EH140" s="138"/>
      <c r="EI140" s="136" t="e">
        <f>IF([22]GH!R49=0,"",[22]GH!R49)</f>
        <v>#REF!</v>
      </c>
      <c r="EJ140" s="137"/>
      <c r="EK140" s="138"/>
      <c r="EL140" s="136" t="e">
        <f>IF([22]GH!R50=0,"",[22]GH!R50)</f>
        <v>#REF!</v>
      </c>
      <c r="EM140" s="137"/>
      <c r="EN140" s="138"/>
      <c r="EO140" s="136" t="e">
        <f>IF([22]GH!R51=0,"",[22]GH!R51)</f>
        <v>#REF!</v>
      </c>
      <c r="EP140" s="137"/>
      <c r="EQ140" s="138"/>
      <c r="ER140" s="136" t="e">
        <f>IF([22]GH!R52=0,"",[22]GH!R52)</f>
        <v>#REF!</v>
      </c>
      <c r="ES140" s="137"/>
      <c r="ET140" s="138"/>
      <c r="EU140" s="136" t="e">
        <f>IF([22]GH!R53=0,"",[22]GH!R53)</f>
        <v>#REF!</v>
      </c>
      <c r="EV140" s="137"/>
      <c r="EW140" s="138"/>
      <c r="EX140" s="136" t="e">
        <f>IF([22]GH!R54=0,"",[22]GH!R54)</f>
        <v>#REF!</v>
      </c>
      <c r="EY140" s="137"/>
      <c r="EZ140" s="138"/>
      <c r="FA140" s="136" t="e">
        <f>IF([22]GH!R55=0,"",[22]GH!R55)</f>
        <v>#REF!</v>
      </c>
      <c r="FB140" s="137"/>
      <c r="FC140" s="138"/>
      <c r="FD140" s="136" t="e">
        <f>IF([22]GH!R56=0,"",[22]GH!R56)</f>
        <v>#REF!</v>
      </c>
      <c r="FE140" s="137"/>
      <c r="FF140" s="14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143"/>
      <c r="FR140" s="131"/>
      <c r="FS140" s="131"/>
      <c r="FT140" s="131"/>
      <c r="FU140" s="131"/>
      <c r="FV140" s="131"/>
      <c r="FW140" s="131"/>
      <c r="FX140" s="131"/>
      <c r="FY140" s="144"/>
      <c r="FZ140" s="147" t="e">
        <f>IF('[23]36'!R35=0,"",'[23]36'!R35)</f>
        <v>#REF!</v>
      </c>
      <c r="GA140" s="137"/>
      <c r="GB140" s="138"/>
      <c r="GC140" s="136" t="e">
        <f>IF('[23]36'!R36=0,"",'[23]36'!R36)</f>
        <v>#REF!</v>
      </c>
      <c r="GD140" s="137"/>
      <c r="GE140" s="138"/>
      <c r="GF140" s="136" t="e">
        <f>IF('[23]36'!R37=0,"",'[23]36'!R37)</f>
        <v>#REF!</v>
      </c>
      <c r="GG140" s="137"/>
      <c r="GH140" s="138"/>
      <c r="GI140" s="136" t="e">
        <f>IF('[23]36'!R38=0,"",'[23]36'!R38)</f>
        <v>#REF!</v>
      </c>
      <c r="GJ140" s="137"/>
      <c r="GK140" s="138"/>
      <c r="GL140" s="136" t="e">
        <f>IF('[23]36'!R39=0,"",'[23]36'!R39)</f>
        <v>#REF!</v>
      </c>
      <c r="GM140" s="137"/>
      <c r="GN140" s="138"/>
      <c r="GO140" s="136" t="e">
        <f>IF('[23]36'!R40=0,"",'[23]36'!R40)</f>
        <v>#REF!</v>
      </c>
      <c r="GP140" s="137"/>
      <c r="GQ140" s="138"/>
      <c r="GR140" s="136" t="e">
        <f>IF('[23]36'!R41=0,"",'[23]36'!R41)</f>
        <v>#REF!</v>
      </c>
      <c r="GS140" s="137"/>
      <c r="GT140" s="138"/>
      <c r="GU140" s="136" t="e">
        <f>IF('[23]36'!R42=0,"",'[23]36'!R42)</f>
        <v>#REF!</v>
      </c>
      <c r="GV140" s="137"/>
      <c r="GW140" s="138"/>
      <c r="GX140" s="136" t="e">
        <f>IF('[23]36'!R43=0,"",'[23]36'!R43)</f>
        <v>#REF!</v>
      </c>
      <c r="GY140" s="137"/>
      <c r="GZ140" s="138"/>
      <c r="HA140" s="136" t="e">
        <f>IF('[23]36'!R44=0,"",'[23]36'!R44)</f>
        <v>#REF!</v>
      </c>
      <c r="HB140" s="137"/>
      <c r="HC140" s="138"/>
      <c r="HD140" s="136" t="e">
        <f>IF('[23]36'!R45=0,"",'[23]36'!R45)</f>
        <v>#REF!</v>
      </c>
      <c r="HE140" s="137"/>
      <c r="HF140" s="138"/>
      <c r="HG140" s="136" t="e">
        <f>IF('[23]36'!R46=0,"",'[23]36'!R46)</f>
        <v>#REF!</v>
      </c>
      <c r="HH140" s="137"/>
      <c r="HI140" s="138"/>
      <c r="HJ140" s="136" t="e">
        <f>IF('[23]36'!R47=0,"",'[23]36'!R47)</f>
        <v>#REF!</v>
      </c>
      <c r="HK140" s="137"/>
      <c r="HL140" s="138"/>
      <c r="HM140" s="136" t="e">
        <f>IF('[23]36'!R48=0,"",'[23]36'!R48)</f>
        <v>#REF!</v>
      </c>
      <c r="HN140" s="137"/>
      <c r="HO140" s="138"/>
      <c r="HP140" s="136" t="e">
        <f>IF('[23]36'!R49=0,"",'[23]36'!R49)</f>
        <v>#REF!</v>
      </c>
      <c r="HQ140" s="137"/>
      <c r="HR140" s="138"/>
      <c r="HS140" s="136" t="e">
        <f>IF('[23]36'!R50=0,"",'[23]36'!R50)</f>
        <v>#REF!</v>
      </c>
      <c r="HT140" s="137"/>
      <c r="HU140" s="138"/>
      <c r="HV140" s="136" t="e">
        <f>IF('[23]36'!R51=0,"",'[23]36'!R51)</f>
        <v>#REF!</v>
      </c>
      <c r="HW140" s="137"/>
      <c r="HX140" s="138"/>
      <c r="HY140" s="136" t="e">
        <f>IF('[23]36'!R52=0,"",'[23]36'!R52)</f>
        <v>#REF!</v>
      </c>
      <c r="HZ140" s="137"/>
      <c r="IA140" s="138"/>
      <c r="IB140" s="136" t="e">
        <f>IF('[23]36'!R53=0,"",'[23]36'!R53)</f>
        <v>#REF!</v>
      </c>
      <c r="IC140" s="137"/>
      <c r="ID140" s="138"/>
      <c r="IE140" s="136" t="e">
        <f>IF('[23]36'!R54=0,"",'[23]36'!R54)</f>
        <v>#REF!</v>
      </c>
      <c r="IF140" s="137"/>
      <c r="IG140" s="138"/>
      <c r="IH140" s="136" t="e">
        <f>IF('[23]36'!R55=0,"",'[23]36'!R55)</f>
        <v>#REF!</v>
      </c>
      <c r="II140" s="137"/>
      <c r="IJ140" s="138"/>
      <c r="IK140" s="136" t="e">
        <f>IF('[23]36'!R56=0,"",'[23]36'!R56)</f>
        <v>#REF!</v>
      </c>
      <c r="IL140" s="137"/>
      <c r="IM140" s="149"/>
      <c r="IN140" s="39"/>
      <c r="IO140" s="36"/>
      <c r="IP140" s="36"/>
      <c r="IQ140" s="36"/>
      <c r="IR140" s="36"/>
      <c r="IS140" s="36"/>
      <c r="IT140" s="36"/>
      <c r="IU140" s="36"/>
    </row>
    <row r="141" spans="1:255" ht="5.25" customHeight="1">
      <c r="A141" s="36"/>
      <c r="B141" s="36"/>
      <c r="C141" s="143"/>
      <c r="D141" s="131"/>
      <c r="E141" s="131"/>
      <c r="F141" s="131"/>
      <c r="G141" s="131"/>
      <c r="H141" s="131"/>
      <c r="I141" s="131"/>
      <c r="J141" s="131"/>
      <c r="K141" s="144"/>
      <c r="L141" s="131"/>
      <c r="M141" s="131"/>
      <c r="N141" s="132"/>
      <c r="O141" s="130"/>
      <c r="P141" s="131"/>
      <c r="Q141" s="132"/>
      <c r="R141" s="130"/>
      <c r="S141" s="131"/>
      <c r="T141" s="132"/>
      <c r="U141" s="130"/>
      <c r="V141" s="131"/>
      <c r="W141" s="132"/>
      <c r="X141" s="130"/>
      <c r="Y141" s="131"/>
      <c r="Z141" s="132"/>
      <c r="AA141" s="130"/>
      <c r="AB141" s="131"/>
      <c r="AC141" s="132"/>
      <c r="AD141" s="130"/>
      <c r="AE141" s="131"/>
      <c r="AF141" s="132"/>
      <c r="AG141" s="130"/>
      <c r="AH141" s="131"/>
      <c r="AI141" s="132"/>
      <c r="AJ141" s="130"/>
      <c r="AK141" s="131"/>
      <c r="AL141" s="132"/>
      <c r="AM141" s="130"/>
      <c r="AN141" s="131"/>
      <c r="AO141" s="132"/>
      <c r="AP141" s="130"/>
      <c r="AQ141" s="131"/>
      <c r="AR141" s="132"/>
      <c r="AS141" s="130"/>
      <c r="AT141" s="131"/>
      <c r="AU141" s="132"/>
      <c r="AV141" s="130"/>
      <c r="AW141" s="131"/>
      <c r="AX141" s="132"/>
      <c r="AY141" s="130"/>
      <c r="AZ141" s="131"/>
      <c r="BA141" s="132"/>
      <c r="BB141" s="130"/>
      <c r="BC141" s="131"/>
      <c r="BD141" s="132"/>
      <c r="BE141" s="130"/>
      <c r="BF141" s="131"/>
      <c r="BG141" s="132"/>
      <c r="BH141" s="130"/>
      <c r="BI141" s="131"/>
      <c r="BJ141" s="132"/>
      <c r="BK141" s="130"/>
      <c r="BL141" s="131"/>
      <c r="BM141" s="132"/>
      <c r="BN141" s="130"/>
      <c r="BO141" s="131"/>
      <c r="BP141" s="132"/>
      <c r="BQ141" s="130"/>
      <c r="BR141" s="131"/>
      <c r="BS141" s="132"/>
      <c r="BT141" s="130"/>
      <c r="BU141" s="131"/>
      <c r="BV141" s="132"/>
      <c r="BW141" s="130"/>
      <c r="BX141" s="131"/>
      <c r="BY141" s="144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143"/>
      <c r="CK141" s="131"/>
      <c r="CL141" s="131"/>
      <c r="CM141" s="131"/>
      <c r="CN141" s="131"/>
      <c r="CO141" s="131"/>
      <c r="CP141" s="131"/>
      <c r="CQ141" s="131"/>
      <c r="CR141" s="144"/>
      <c r="CS141" s="131"/>
      <c r="CT141" s="131"/>
      <c r="CU141" s="132"/>
      <c r="CV141" s="130"/>
      <c r="CW141" s="131"/>
      <c r="CX141" s="132"/>
      <c r="CY141" s="130"/>
      <c r="CZ141" s="131"/>
      <c r="DA141" s="132"/>
      <c r="DB141" s="130"/>
      <c r="DC141" s="131"/>
      <c r="DD141" s="132"/>
      <c r="DE141" s="130"/>
      <c r="DF141" s="131"/>
      <c r="DG141" s="132"/>
      <c r="DH141" s="130"/>
      <c r="DI141" s="131"/>
      <c r="DJ141" s="132"/>
      <c r="DK141" s="130"/>
      <c r="DL141" s="131"/>
      <c r="DM141" s="132"/>
      <c r="DN141" s="130"/>
      <c r="DO141" s="131"/>
      <c r="DP141" s="132"/>
      <c r="DQ141" s="130"/>
      <c r="DR141" s="131"/>
      <c r="DS141" s="132"/>
      <c r="DT141" s="130"/>
      <c r="DU141" s="131"/>
      <c r="DV141" s="132"/>
      <c r="DW141" s="130"/>
      <c r="DX141" s="131"/>
      <c r="DY141" s="132"/>
      <c r="DZ141" s="130"/>
      <c r="EA141" s="131"/>
      <c r="EB141" s="132"/>
      <c r="EC141" s="130"/>
      <c r="ED141" s="131"/>
      <c r="EE141" s="132"/>
      <c r="EF141" s="130"/>
      <c r="EG141" s="131"/>
      <c r="EH141" s="132"/>
      <c r="EI141" s="130"/>
      <c r="EJ141" s="131"/>
      <c r="EK141" s="132"/>
      <c r="EL141" s="130"/>
      <c r="EM141" s="131"/>
      <c r="EN141" s="132"/>
      <c r="EO141" s="130"/>
      <c r="EP141" s="131"/>
      <c r="EQ141" s="132"/>
      <c r="ER141" s="130"/>
      <c r="ES141" s="131"/>
      <c r="ET141" s="132"/>
      <c r="EU141" s="130"/>
      <c r="EV141" s="131"/>
      <c r="EW141" s="132"/>
      <c r="EX141" s="130"/>
      <c r="EY141" s="131"/>
      <c r="EZ141" s="132"/>
      <c r="FA141" s="130"/>
      <c r="FB141" s="131"/>
      <c r="FC141" s="132"/>
      <c r="FD141" s="130"/>
      <c r="FE141" s="131"/>
      <c r="FF141" s="144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143"/>
      <c r="FR141" s="131"/>
      <c r="FS141" s="131"/>
      <c r="FT141" s="131"/>
      <c r="FU141" s="131"/>
      <c r="FV141" s="131"/>
      <c r="FW141" s="131"/>
      <c r="FX141" s="131"/>
      <c r="FY141" s="144"/>
      <c r="FZ141" s="131"/>
      <c r="GA141" s="131"/>
      <c r="GB141" s="132"/>
      <c r="GC141" s="130"/>
      <c r="GD141" s="131"/>
      <c r="GE141" s="132"/>
      <c r="GF141" s="130"/>
      <c r="GG141" s="131"/>
      <c r="GH141" s="132"/>
      <c r="GI141" s="130"/>
      <c r="GJ141" s="131"/>
      <c r="GK141" s="132"/>
      <c r="GL141" s="130"/>
      <c r="GM141" s="131"/>
      <c r="GN141" s="132"/>
      <c r="GO141" s="130"/>
      <c r="GP141" s="131"/>
      <c r="GQ141" s="132"/>
      <c r="GR141" s="130"/>
      <c r="GS141" s="131"/>
      <c r="GT141" s="132"/>
      <c r="GU141" s="130"/>
      <c r="GV141" s="131"/>
      <c r="GW141" s="132"/>
      <c r="GX141" s="130"/>
      <c r="GY141" s="131"/>
      <c r="GZ141" s="132"/>
      <c r="HA141" s="130"/>
      <c r="HB141" s="131"/>
      <c r="HC141" s="132"/>
      <c r="HD141" s="130"/>
      <c r="HE141" s="131"/>
      <c r="HF141" s="132"/>
      <c r="HG141" s="130"/>
      <c r="HH141" s="131"/>
      <c r="HI141" s="132"/>
      <c r="HJ141" s="130"/>
      <c r="HK141" s="131"/>
      <c r="HL141" s="132"/>
      <c r="HM141" s="130"/>
      <c r="HN141" s="131"/>
      <c r="HO141" s="132"/>
      <c r="HP141" s="130"/>
      <c r="HQ141" s="131"/>
      <c r="HR141" s="132"/>
      <c r="HS141" s="130"/>
      <c r="HT141" s="131"/>
      <c r="HU141" s="132"/>
      <c r="HV141" s="130"/>
      <c r="HW141" s="131"/>
      <c r="HX141" s="132"/>
      <c r="HY141" s="130"/>
      <c r="HZ141" s="131"/>
      <c r="IA141" s="132"/>
      <c r="IB141" s="130"/>
      <c r="IC141" s="131"/>
      <c r="ID141" s="132"/>
      <c r="IE141" s="130"/>
      <c r="IF141" s="131"/>
      <c r="IG141" s="132"/>
      <c r="IH141" s="130"/>
      <c r="II141" s="131"/>
      <c r="IJ141" s="132"/>
      <c r="IK141" s="130"/>
      <c r="IL141" s="131"/>
      <c r="IM141" s="144"/>
      <c r="IN141" s="39"/>
      <c r="IO141" s="36"/>
      <c r="IP141" s="36"/>
      <c r="IQ141" s="36"/>
      <c r="IR141" s="36"/>
      <c r="IS141" s="36"/>
      <c r="IT141" s="36"/>
      <c r="IU141" s="36"/>
    </row>
    <row r="142" spans="1:255" ht="5.25" customHeight="1">
      <c r="A142" s="36"/>
      <c r="B142" s="36"/>
      <c r="C142" s="145"/>
      <c r="D142" s="127"/>
      <c r="E142" s="127"/>
      <c r="F142" s="127"/>
      <c r="G142" s="127"/>
      <c r="H142" s="127"/>
      <c r="I142" s="127"/>
      <c r="J142" s="127"/>
      <c r="K142" s="146"/>
      <c r="L142" s="127"/>
      <c r="M142" s="127"/>
      <c r="N142" s="140"/>
      <c r="O142" s="139"/>
      <c r="P142" s="127"/>
      <c r="Q142" s="140"/>
      <c r="R142" s="139"/>
      <c r="S142" s="127"/>
      <c r="T142" s="140"/>
      <c r="U142" s="139"/>
      <c r="V142" s="127"/>
      <c r="W142" s="140"/>
      <c r="X142" s="139"/>
      <c r="Y142" s="127"/>
      <c r="Z142" s="140"/>
      <c r="AA142" s="139"/>
      <c r="AB142" s="127"/>
      <c r="AC142" s="140"/>
      <c r="AD142" s="139"/>
      <c r="AE142" s="127"/>
      <c r="AF142" s="140"/>
      <c r="AG142" s="139"/>
      <c r="AH142" s="127"/>
      <c r="AI142" s="140"/>
      <c r="AJ142" s="139"/>
      <c r="AK142" s="127"/>
      <c r="AL142" s="140"/>
      <c r="AM142" s="139"/>
      <c r="AN142" s="127"/>
      <c r="AO142" s="140"/>
      <c r="AP142" s="139"/>
      <c r="AQ142" s="127"/>
      <c r="AR142" s="140"/>
      <c r="AS142" s="139"/>
      <c r="AT142" s="127"/>
      <c r="AU142" s="140"/>
      <c r="AV142" s="139"/>
      <c r="AW142" s="127"/>
      <c r="AX142" s="140"/>
      <c r="AY142" s="139"/>
      <c r="AZ142" s="127"/>
      <c r="BA142" s="140"/>
      <c r="BB142" s="139"/>
      <c r="BC142" s="127"/>
      <c r="BD142" s="140"/>
      <c r="BE142" s="139"/>
      <c r="BF142" s="127"/>
      <c r="BG142" s="140"/>
      <c r="BH142" s="139"/>
      <c r="BI142" s="127"/>
      <c r="BJ142" s="140"/>
      <c r="BK142" s="139"/>
      <c r="BL142" s="127"/>
      <c r="BM142" s="140"/>
      <c r="BN142" s="139"/>
      <c r="BO142" s="127"/>
      <c r="BP142" s="140"/>
      <c r="BQ142" s="139"/>
      <c r="BR142" s="127"/>
      <c r="BS142" s="140"/>
      <c r="BT142" s="139"/>
      <c r="BU142" s="127"/>
      <c r="BV142" s="140"/>
      <c r="BW142" s="139"/>
      <c r="BX142" s="127"/>
      <c r="BY142" s="146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145"/>
      <c r="CK142" s="127"/>
      <c r="CL142" s="127"/>
      <c r="CM142" s="127"/>
      <c r="CN142" s="127"/>
      <c r="CO142" s="127"/>
      <c r="CP142" s="127"/>
      <c r="CQ142" s="127"/>
      <c r="CR142" s="146"/>
      <c r="CS142" s="127"/>
      <c r="CT142" s="127"/>
      <c r="CU142" s="140"/>
      <c r="CV142" s="139"/>
      <c r="CW142" s="127"/>
      <c r="CX142" s="140"/>
      <c r="CY142" s="139"/>
      <c r="CZ142" s="127"/>
      <c r="DA142" s="140"/>
      <c r="DB142" s="139"/>
      <c r="DC142" s="127"/>
      <c r="DD142" s="140"/>
      <c r="DE142" s="139"/>
      <c r="DF142" s="127"/>
      <c r="DG142" s="140"/>
      <c r="DH142" s="139"/>
      <c r="DI142" s="127"/>
      <c r="DJ142" s="140"/>
      <c r="DK142" s="139"/>
      <c r="DL142" s="127"/>
      <c r="DM142" s="140"/>
      <c r="DN142" s="139"/>
      <c r="DO142" s="127"/>
      <c r="DP142" s="140"/>
      <c r="DQ142" s="139"/>
      <c r="DR142" s="127"/>
      <c r="DS142" s="140"/>
      <c r="DT142" s="139"/>
      <c r="DU142" s="127"/>
      <c r="DV142" s="140"/>
      <c r="DW142" s="139"/>
      <c r="DX142" s="127"/>
      <c r="DY142" s="140"/>
      <c r="DZ142" s="139"/>
      <c r="EA142" s="127"/>
      <c r="EB142" s="140"/>
      <c r="EC142" s="139"/>
      <c r="ED142" s="127"/>
      <c r="EE142" s="140"/>
      <c r="EF142" s="139"/>
      <c r="EG142" s="127"/>
      <c r="EH142" s="140"/>
      <c r="EI142" s="139"/>
      <c r="EJ142" s="127"/>
      <c r="EK142" s="140"/>
      <c r="EL142" s="139"/>
      <c r="EM142" s="127"/>
      <c r="EN142" s="140"/>
      <c r="EO142" s="139"/>
      <c r="EP142" s="127"/>
      <c r="EQ142" s="140"/>
      <c r="ER142" s="139"/>
      <c r="ES142" s="127"/>
      <c r="ET142" s="140"/>
      <c r="EU142" s="139"/>
      <c r="EV142" s="127"/>
      <c r="EW142" s="140"/>
      <c r="EX142" s="139"/>
      <c r="EY142" s="127"/>
      <c r="EZ142" s="140"/>
      <c r="FA142" s="139"/>
      <c r="FB142" s="127"/>
      <c r="FC142" s="140"/>
      <c r="FD142" s="139"/>
      <c r="FE142" s="127"/>
      <c r="FF142" s="146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145"/>
      <c r="FR142" s="127"/>
      <c r="FS142" s="127"/>
      <c r="FT142" s="127"/>
      <c r="FU142" s="127"/>
      <c r="FV142" s="127"/>
      <c r="FW142" s="127"/>
      <c r="FX142" s="127"/>
      <c r="FY142" s="146"/>
      <c r="FZ142" s="127"/>
      <c r="GA142" s="127"/>
      <c r="GB142" s="140"/>
      <c r="GC142" s="139"/>
      <c r="GD142" s="127"/>
      <c r="GE142" s="140"/>
      <c r="GF142" s="139"/>
      <c r="GG142" s="127"/>
      <c r="GH142" s="140"/>
      <c r="GI142" s="139"/>
      <c r="GJ142" s="127"/>
      <c r="GK142" s="140"/>
      <c r="GL142" s="139"/>
      <c r="GM142" s="127"/>
      <c r="GN142" s="140"/>
      <c r="GO142" s="139"/>
      <c r="GP142" s="127"/>
      <c r="GQ142" s="140"/>
      <c r="GR142" s="139"/>
      <c r="GS142" s="127"/>
      <c r="GT142" s="140"/>
      <c r="GU142" s="139"/>
      <c r="GV142" s="127"/>
      <c r="GW142" s="140"/>
      <c r="GX142" s="139"/>
      <c r="GY142" s="127"/>
      <c r="GZ142" s="140"/>
      <c r="HA142" s="139"/>
      <c r="HB142" s="127"/>
      <c r="HC142" s="140"/>
      <c r="HD142" s="139"/>
      <c r="HE142" s="127"/>
      <c r="HF142" s="140"/>
      <c r="HG142" s="139"/>
      <c r="HH142" s="127"/>
      <c r="HI142" s="140"/>
      <c r="HJ142" s="139"/>
      <c r="HK142" s="127"/>
      <c r="HL142" s="140"/>
      <c r="HM142" s="139"/>
      <c r="HN142" s="127"/>
      <c r="HO142" s="140"/>
      <c r="HP142" s="139"/>
      <c r="HQ142" s="127"/>
      <c r="HR142" s="140"/>
      <c r="HS142" s="139"/>
      <c r="HT142" s="127"/>
      <c r="HU142" s="140"/>
      <c r="HV142" s="139"/>
      <c r="HW142" s="127"/>
      <c r="HX142" s="140"/>
      <c r="HY142" s="139"/>
      <c r="HZ142" s="127"/>
      <c r="IA142" s="140"/>
      <c r="IB142" s="139"/>
      <c r="IC142" s="127"/>
      <c r="ID142" s="140"/>
      <c r="IE142" s="139"/>
      <c r="IF142" s="127"/>
      <c r="IG142" s="140"/>
      <c r="IH142" s="139"/>
      <c r="II142" s="127"/>
      <c r="IJ142" s="140"/>
      <c r="IK142" s="139"/>
      <c r="IL142" s="127"/>
      <c r="IM142" s="146"/>
      <c r="IN142" s="39"/>
      <c r="IO142" s="36"/>
      <c r="IP142" s="36"/>
      <c r="IQ142" s="36"/>
      <c r="IR142" s="36"/>
      <c r="IS142" s="36"/>
      <c r="IT142" s="36"/>
      <c r="IU142" s="36"/>
    </row>
    <row r="143" spans="1:255" ht="5.25" customHeight="1">
      <c r="A143" s="36"/>
      <c r="B143" s="36"/>
      <c r="C143" s="101"/>
      <c r="D143" s="101"/>
      <c r="E143" s="101"/>
      <c r="F143" s="101"/>
      <c r="G143" s="101"/>
      <c r="H143" s="101"/>
      <c r="I143" s="101"/>
      <c r="J143" s="101"/>
      <c r="K143" s="101"/>
      <c r="L143" s="124" t="e">
        <f>[21]PH!V35</f>
        <v>#REF!</v>
      </c>
      <c r="M143" s="125"/>
      <c r="N143" s="125"/>
      <c r="O143" s="124" t="e">
        <f>[21]PH!V36</f>
        <v>#REF!</v>
      </c>
      <c r="P143" s="125"/>
      <c r="Q143" s="125"/>
      <c r="R143" s="124" t="e">
        <f>[21]PH!V37</f>
        <v>#REF!</v>
      </c>
      <c r="S143" s="125"/>
      <c r="T143" s="125"/>
      <c r="U143" s="124" t="e">
        <f>[21]PH!V38</f>
        <v>#REF!</v>
      </c>
      <c r="V143" s="125"/>
      <c r="W143" s="125"/>
      <c r="X143" s="124" t="e">
        <f>[21]PH!V39</f>
        <v>#REF!</v>
      </c>
      <c r="Y143" s="125"/>
      <c r="Z143" s="125"/>
      <c r="AA143" s="124" t="e">
        <f>[21]PH!V40</f>
        <v>#REF!</v>
      </c>
      <c r="AB143" s="125"/>
      <c r="AC143" s="125"/>
      <c r="AD143" s="124" t="e">
        <f>[21]PH!V41</f>
        <v>#REF!</v>
      </c>
      <c r="AE143" s="125"/>
      <c r="AF143" s="125"/>
      <c r="AG143" s="124" t="e">
        <f>[21]PH!V42</f>
        <v>#REF!</v>
      </c>
      <c r="AH143" s="125"/>
      <c r="AI143" s="125"/>
      <c r="AJ143" s="124" t="e">
        <f>[21]PH!V43</f>
        <v>#REF!</v>
      </c>
      <c r="AK143" s="125"/>
      <c r="AL143" s="125"/>
      <c r="AM143" s="124" t="e">
        <f>[21]PH!V44</f>
        <v>#REF!</v>
      </c>
      <c r="AN143" s="125"/>
      <c r="AO143" s="125"/>
      <c r="AP143" s="124" t="e">
        <f>[21]PH!V45</f>
        <v>#REF!</v>
      </c>
      <c r="AQ143" s="125"/>
      <c r="AR143" s="125"/>
      <c r="AS143" s="124" t="e">
        <f>[21]PH!V46</f>
        <v>#REF!</v>
      </c>
      <c r="AT143" s="125"/>
      <c r="AU143" s="125"/>
      <c r="AV143" s="124" t="e">
        <f>[21]PH!V47</f>
        <v>#REF!</v>
      </c>
      <c r="AW143" s="125"/>
      <c r="AX143" s="125"/>
      <c r="AY143" s="124" t="e">
        <f>[21]PH!V48</f>
        <v>#REF!</v>
      </c>
      <c r="AZ143" s="125"/>
      <c r="BA143" s="125"/>
      <c r="BB143" s="124" t="e">
        <f>[21]PH!V49</f>
        <v>#REF!</v>
      </c>
      <c r="BC143" s="125"/>
      <c r="BD143" s="125"/>
      <c r="BE143" s="124" t="e">
        <f>[21]PH!V50</f>
        <v>#REF!</v>
      </c>
      <c r="BF143" s="125"/>
      <c r="BG143" s="125"/>
      <c r="BH143" s="124" t="e">
        <f>[21]PH!V51</f>
        <v>#REF!</v>
      </c>
      <c r="BI143" s="125"/>
      <c r="BJ143" s="125"/>
      <c r="BK143" s="124" t="e">
        <f>[21]PH!V52</f>
        <v>#REF!</v>
      </c>
      <c r="BL143" s="125"/>
      <c r="BM143" s="125"/>
      <c r="BN143" s="124" t="e">
        <f>[21]PH!V53</f>
        <v>#REF!</v>
      </c>
      <c r="BO143" s="125"/>
      <c r="BP143" s="125"/>
      <c r="BQ143" s="124" t="e">
        <f>[21]PH!V54</f>
        <v>#REF!</v>
      </c>
      <c r="BR143" s="125"/>
      <c r="BS143" s="125"/>
      <c r="BT143" s="124" t="e">
        <f>[21]PH!V55</f>
        <v>#REF!</v>
      </c>
      <c r="BU143" s="125"/>
      <c r="BV143" s="125"/>
      <c r="BW143" s="124" t="e">
        <f>[21]PH!V56</f>
        <v>#REF!</v>
      </c>
      <c r="BX143" s="125"/>
      <c r="BY143" s="125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24" t="e">
        <f>[22]GH!V35</f>
        <v>#REF!</v>
      </c>
      <c r="CT143" s="125"/>
      <c r="CU143" s="125"/>
      <c r="CV143" s="124" t="e">
        <f>[22]GH!V36</f>
        <v>#REF!</v>
      </c>
      <c r="CW143" s="125"/>
      <c r="CX143" s="125"/>
      <c r="CY143" s="124" t="e">
        <f>[22]GH!V37</f>
        <v>#REF!</v>
      </c>
      <c r="CZ143" s="125"/>
      <c r="DA143" s="125"/>
      <c r="DB143" s="124" t="e">
        <f>[22]GH!V38</f>
        <v>#REF!</v>
      </c>
      <c r="DC143" s="125"/>
      <c r="DD143" s="125"/>
      <c r="DE143" s="124" t="e">
        <f>[22]GH!V39</f>
        <v>#REF!</v>
      </c>
      <c r="DF143" s="125"/>
      <c r="DG143" s="125"/>
      <c r="DH143" s="124" t="e">
        <f>[22]GH!V40</f>
        <v>#REF!</v>
      </c>
      <c r="DI143" s="125"/>
      <c r="DJ143" s="125"/>
      <c r="DK143" s="124" t="e">
        <f>[22]GH!V41</f>
        <v>#REF!</v>
      </c>
      <c r="DL143" s="125"/>
      <c r="DM143" s="125"/>
      <c r="DN143" s="124" t="e">
        <f>[22]GH!V42</f>
        <v>#REF!</v>
      </c>
      <c r="DO143" s="125"/>
      <c r="DP143" s="125"/>
      <c r="DQ143" s="124" t="e">
        <f>[22]GH!V43</f>
        <v>#REF!</v>
      </c>
      <c r="DR143" s="125"/>
      <c r="DS143" s="125"/>
      <c r="DT143" s="124" t="e">
        <f>[22]GH!V44</f>
        <v>#REF!</v>
      </c>
      <c r="DU143" s="125"/>
      <c r="DV143" s="125"/>
      <c r="DW143" s="124" t="e">
        <f>[22]GH!V45</f>
        <v>#REF!</v>
      </c>
      <c r="DX143" s="125"/>
      <c r="DY143" s="125"/>
      <c r="DZ143" s="124" t="e">
        <f>[22]GH!V46</f>
        <v>#REF!</v>
      </c>
      <c r="EA143" s="125"/>
      <c r="EB143" s="125"/>
      <c r="EC143" s="124" t="e">
        <f>[22]GH!V47</f>
        <v>#REF!</v>
      </c>
      <c r="ED143" s="125"/>
      <c r="EE143" s="125"/>
      <c r="EF143" s="124" t="e">
        <f>[22]GH!V48</f>
        <v>#REF!</v>
      </c>
      <c r="EG143" s="125"/>
      <c r="EH143" s="125"/>
      <c r="EI143" s="124" t="e">
        <f>[22]GH!V49</f>
        <v>#REF!</v>
      </c>
      <c r="EJ143" s="125"/>
      <c r="EK143" s="125"/>
      <c r="EL143" s="124" t="e">
        <f>[22]GH!V50</f>
        <v>#REF!</v>
      </c>
      <c r="EM143" s="125"/>
      <c r="EN143" s="125"/>
      <c r="EO143" s="124" t="e">
        <f>[22]GH!V51</f>
        <v>#REF!</v>
      </c>
      <c r="EP143" s="125"/>
      <c r="EQ143" s="125"/>
      <c r="ER143" s="124" t="e">
        <f>[22]GH!V52</f>
        <v>#REF!</v>
      </c>
      <c r="ES143" s="125"/>
      <c r="ET143" s="125"/>
      <c r="EU143" s="124" t="e">
        <f>[22]GH!V53</f>
        <v>#REF!</v>
      </c>
      <c r="EV143" s="125"/>
      <c r="EW143" s="125"/>
      <c r="EX143" s="124" t="e">
        <f>[22]GH!V54</f>
        <v>#REF!</v>
      </c>
      <c r="EY143" s="125"/>
      <c r="EZ143" s="125"/>
      <c r="FA143" s="124" t="e">
        <f>[22]GH!V55</f>
        <v>#REF!</v>
      </c>
      <c r="FB143" s="125"/>
      <c r="FC143" s="125"/>
      <c r="FD143" s="124" t="e">
        <f>[22]GH!V56</f>
        <v>#REF!</v>
      </c>
      <c r="FE143" s="125"/>
      <c r="FF143" s="125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24" t="e">
        <f>'[23]36'!V35</f>
        <v>#REF!</v>
      </c>
      <c r="GA143" s="125"/>
      <c r="GB143" s="125"/>
      <c r="GC143" s="124" t="e">
        <f>'[23]36'!V36</f>
        <v>#REF!</v>
      </c>
      <c r="GD143" s="125"/>
      <c r="GE143" s="125"/>
      <c r="GF143" s="124" t="e">
        <f>'[23]36'!V37</f>
        <v>#REF!</v>
      </c>
      <c r="GG143" s="125"/>
      <c r="GH143" s="125"/>
      <c r="GI143" s="124" t="e">
        <f>'[23]36'!V38</f>
        <v>#REF!</v>
      </c>
      <c r="GJ143" s="125"/>
      <c r="GK143" s="125"/>
      <c r="GL143" s="124" t="e">
        <f>'[23]36'!V39</f>
        <v>#REF!</v>
      </c>
      <c r="GM143" s="125"/>
      <c r="GN143" s="125"/>
      <c r="GO143" s="124" t="e">
        <f>'[23]36'!V40</f>
        <v>#REF!</v>
      </c>
      <c r="GP143" s="125"/>
      <c r="GQ143" s="125"/>
      <c r="GR143" s="124" t="e">
        <f>'[23]36'!V41</f>
        <v>#REF!</v>
      </c>
      <c r="GS143" s="125"/>
      <c r="GT143" s="125"/>
      <c r="GU143" s="124" t="e">
        <f>'[23]36'!V42</f>
        <v>#REF!</v>
      </c>
      <c r="GV143" s="125"/>
      <c r="GW143" s="125"/>
      <c r="GX143" s="124" t="e">
        <f>'[23]36'!V43</f>
        <v>#REF!</v>
      </c>
      <c r="GY143" s="125"/>
      <c r="GZ143" s="125"/>
      <c r="HA143" s="124" t="e">
        <f>'[23]36'!V44</f>
        <v>#REF!</v>
      </c>
      <c r="HB143" s="125"/>
      <c r="HC143" s="125"/>
      <c r="HD143" s="124" t="e">
        <f>'[23]36'!V45</f>
        <v>#REF!</v>
      </c>
      <c r="HE143" s="125"/>
      <c r="HF143" s="125"/>
      <c r="HG143" s="124" t="e">
        <f>'[23]36'!V46</f>
        <v>#REF!</v>
      </c>
      <c r="HH143" s="125"/>
      <c r="HI143" s="125"/>
      <c r="HJ143" s="124" t="e">
        <f>'[23]36'!V47</f>
        <v>#REF!</v>
      </c>
      <c r="HK143" s="125"/>
      <c r="HL143" s="125"/>
      <c r="HM143" s="124" t="e">
        <f>'[23]36'!V48</f>
        <v>#REF!</v>
      </c>
      <c r="HN143" s="125"/>
      <c r="HO143" s="125"/>
      <c r="HP143" s="124" t="e">
        <f>'[23]36'!V49</f>
        <v>#REF!</v>
      </c>
      <c r="HQ143" s="125"/>
      <c r="HR143" s="125"/>
      <c r="HS143" s="124" t="e">
        <f>'[23]36'!V50</f>
        <v>#REF!</v>
      </c>
      <c r="HT143" s="125"/>
      <c r="HU143" s="125"/>
      <c r="HV143" s="124" t="e">
        <f>'[23]36'!V51</f>
        <v>#REF!</v>
      </c>
      <c r="HW143" s="125"/>
      <c r="HX143" s="125"/>
      <c r="HY143" s="124" t="e">
        <f>'[23]36'!V52</f>
        <v>#REF!</v>
      </c>
      <c r="HZ143" s="125"/>
      <c r="IA143" s="125"/>
      <c r="IB143" s="124" t="e">
        <f>'[23]36'!V53</f>
        <v>#REF!</v>
      </c>
      <c r="IC143" s="125"/>
      <c r="ID143" s="125"/>
      <c r="IE143" s="124" t="e">
        <f>'[23]36'!V54</f>
        <v>#REF!</v>
      </c>
      <c r="IF143" s="125"/>
      <c r="IG143" s="125"/>
      <c r="IH143" s="124" t="e">
        <f>'[23]36'!V55</f>
        <v>#REF!</v>
      </c>
      <c r="II143" s="125"/>
      <c r="IJ143" s="125"/>
      <c r="IK143" s="124" t="e">
        <f>'[23]36'!V56</f>
        <v>#REF!</v>
      </c>
      <c r="IL143" s="125"/>
      <c r="IM143" s="125"/>
      <c r="IN143" s="39"/>
      <c r="IO143" s="36"/>
      <c r="IP143" s="36"/>
      <c r="IQ143" s="36"/>
      <c r="IR143" s="36"/>
      <c r="IS143" s="36"/>
      <c r="IT143" s="36"/>
      <c r="IU143" s="36"/>
    </row>
    <row r="144" spans="1:255" ht="5.2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6"/>
      <c r="CB144" s="36"/>
      <c r="CC144" s="36"/>
      <c r="CD144" s="102"/>
      <c r="CE144" s="102"/>
      <c r="CF144" s="102"/>
      <c r="CG144" s="102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/>
      <c r="CT144" s="102"/>
      <c r="CU144" s="102"/>
      <c r="CV144" s="102"/>
      <c r="CW144" s="102"/>
      <c r="CX144" s="102"/>
      <c r="CY144" s="102"/>
      <c r="CZ144" s="102"/>
      <c r="DA144" s="102"/>
      <c r="DB144" s="102"/>
      <c r="DC144" s="102"/>
      <c r="DD144" s="102"/>
      <c r="DE144" s="102"/>
      <c r="DF144" s="102"/>
      <c r="DG144" s="102"/>
      <c r="DH144" s="102"/>
      <c r="DI144" s="102"/>
      <c r="DJ144" s="102"/>
      <c r="DK144" s="102"/>
      <c r="DL144" s="102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/>
      <c r="DY144" s="102"/>
      <c r="DZ144" s="102"/>
      <c r="EA144" s="102"/>
      <c r="EB144" s="102"/>
      <c r="EC144" s="102"/>
      <c r="ED144" s="102"/>
      <c r="EE144" s="102"/>
      <c r="EF144" s="102"/>
      <c r="EG144" s="102"/>
      <c r="EH144" s="102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7"/>
      <c r="FH144" s="36"/>
      <c r="FI144" s="36"/>
      <c r="FJ144" s="36"/>
      <c r="FK144" s="102"/>
      <c r="FL144" s="102"/>
      <c r="FM144" s="102"/>
      <c r="FN144" s="102"/>
      <c r="FO144" s="102"/>
      <c r="FP144" s="102"/>
      <c r="FQ144" s="41"/>
      <c r="FR144" s="41"/>
      <c r="FS144" s="41"/>
      <c r="FT144" s="41"/>
      <c r="FU144" s="41"/>
      <c r="FV144" s="41"/>
      <c r="FW144" s="41"/>
      <c r="FX144" s="41"/>
      <c r="FY144" s="41"/>
      <c r="FZ144" s="41"/>
      <c r="GA144" s="41"/>
      <c r="GB144" s="41"/>
      <c r="GC144" s="41"/>
      <c r="GD144" s="41"/>
      <c r="GE144" s="41"/>
      <c r="GF144" s="41"/>
      <c r="GG144" s="41"/>
      <c r="GH144" s="41"/>
      <c r="GI144" s="41"/>
      <c r="GJ144" s="41"/>
      <c r="GK144" s="41"/>
      <c r="GL144" s="41"/>
      <c r="GM144" s="41"/>
      <c r="GN144" s="41"/>
      <c r="GO144" s="41"/>
      <c r="GP144" s="41"/>
      <c r="GQ144" s="41"/>
      <c r="GR144" s="41"/>
      <c r="GS144" s="41"/>
      <c r="GT144" s="41"/>
      <c r="GU144" s="41"/>
      <c r="GV144" s="41"/>
      <c r="GW144" s="41"/>
      <c r="GX144" s="41"/>
      <c r="GY144" s="41"/>
      <c r="GZ144" s="41"/>
      <c r="HA144" s="41"/>
      <c r="HB144" s="41"/>
      <c r="HC144" s="41"/>
      <c r="HD144" s="41"/>
      <c r="HE144" s="41"/>
      <c r="HF144" s="41"/>
      <c r="HG144" s="41"/>
      <c r="HH144" s="41"/>
      <c r="HI144" s="41"/>
      <c r="HJ144" s="41"/>
      <c r="HK144" s="41"/>
      <c r="HL144" s="41"/>
      <c r="HM144" s="41"/>
      <c r="HN144" s="41"/>
      <c r="HO144" s="41"/>
      <c r="HP144" s="41"/>
      <c r="HQ144" s="41"/>
      <c r="HR144" s="41"/>
      <c r="HS144" s="41"/>
      <c r="HT144" s="41"/>
      <c r="HU144" s="41"/>
      <c r="HV144" s="41"/>
      <c r="HW144" s="41"/>
      <c r="HX144" s="41"/>
      <c r="HY144" s="41"/>
      <c r="HZ144" s="41"/>
      <c r="IA144" s="41"/>
      <c r="IB144" s="41"/>
      <c r="IC144" s="41"/>
      <c r="ID144" s="41"/>
      <c r="IE144" s="41"/>
      <c r="IF144" s="41"/>
      <c r="IG144" s="41"/>
      <c r="IH144" s="41"/>
      <c r="II144" s="41"/>
      <c r="IJ144" s="41"/>
      <c r="IK144" s="41"/>
      <c r="IL144" s="41"/>
      <c r="IM144" s="41"/>
      <c r="IN144" s="39"/>
      <c r="IO144" s="36"/>
      <c r="IP144" s="36"/>
      <c r="IQ144" s="36"/>
      <c r="IR144" s="36"/>
      <c r="IS144" s="36"/>
      <c r="IT144" s="36"/>
      <c r="IU144" s="36"/>
    </row>
    <row r="145" spans="1:255" ht="5.2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6"/>
      <c r="CK145" s="36"/>
      <c r="CL145" s="36"/>
      <c r="CM145" s="36"/>
      <c r="CN145" s="36"/>
      <c r="CO145" s="36"/>
      <c r="CP145" s="36"/>
      <c r="CQ145" s="36"/>
      <c r="CR145" s="36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6"/>
      <c r="FR145" s="36"/>
      <c r="FS145" s="36"/>
      <c r="FT145" s="36"/>
      <c r="FU145" s="36"/>
      <c r="FV145" s="36"/>
      <c r="FW145" s="36"/>
      <c r="FX145" s="36"/>
      <c r="FY145" s="36"/>
      <c r="FZ145" s="41"/>
      <c r="GA145" s="41"/>
      <c r="GB145" s="41"/>
      <c r="GC145" s="41"/>
      <c r="GD145" s="41"/>
      <c r="GE145" s="41"/>
      <c r="GF145" s="41"/>
      <c r="GG145" s="41"/>
      <c r="GH145" s="41"/>
      <c r="GI145" s="41"/>
      <c r="GJ145" s="41"/>
      <c r="GK145" s="41"/>
      <c r="GL145" s="41"/>
      <c r="GM145" s="41"/>
      <c r="GN145" s="41"/>
      <c r="GO145" s="41"/>
      <c r="GP145" s="41"/>
      <c r="GQ145" s="41"/>
      <c r="GR145" s="41"/>
      <c r="GS145" s="41"/>
      <c r="GT145" s="41"/>
      <c r="GU145" s="41"/>
      <c r="GV145" s="41"/>
      <c r="GW145" s="41"/>
      <c r="GX145" s="41"/>
      <c r="GY145" s="41"/>
      <c r="GZ145" s="41"/>
      <c r="HA145" s="41"/>
      <c r="HB145" s="41"/>
      <c r="HC145" s="41"/>
      <c r="HD145" s="41"/>
      <c r="HE145" s="41"/>
      <c r="HF145" s="41"/>
      <c r="HG145" s="41"/>
      <c r="HH145" s="41"/>
      <c r="HI145" s="41"/>
      <c r="HJ145" s="41"/>
      <c r="HK145" s="41"/>
      <c r="HL145" s="41"/>
      <c r="HM145" s="41"/>
      <c r="HN145" s="41"/>
      <c r="HO145" s="41"/>
      <c r="HP145" s="41"/>
      <c r="HQ145" s="41"/>
      <c r="HR145" s="41"/>
      <c r="HS145" s="41"/>
      <c r="HT145" s="41"/>
      <c r="HU145" s="41"/>
      <c r="HV145" s="41"/>
      <c r="HW145" s="41"/>
      <c r="HX145" s="41"/>
      <c r="HY145" s="41"/>
      <c r="HZ145" s="41"/>
      <c r="IA145" s="41"/>
      <c r="IB145" s="41"/>
      <c r="IC145" s="41"/>
      <c r="ID145" s="41"/>
      <c r="IE145" s="41"/>
      <c r="IF145" s="41"/>
      <c r="IG145" s="41"/>
      <c r="IH145" s="41"/>
      <c r="II145" s="41"/>
      <c r="IJ145" s="41"/>
      <c r="IK145" s="41"/>
      <c r="IL145" s="41"/>
      <c r="IM145" s="41"/>
      <c r="IN145" s="36"/>
      <c r="IO145" s="36"/>
      <c r="IP145" s="36"/>
      <c r="IQ145" s="36"/>
      <c r="IR145" s="36"/>
      <c r="IS145" s="36"/>
      <c r="IT145" s="36"/>
      <c r="IU145" s="36"/>
    </row>
    <row r="146" spans="1:255" ht="5.25" customHeight="1">
      <c r="A146" s="36"/>
      <c r="B146" s="36"/>
      <c r="C146" s="151" t="e">
        <f>IF(OR(COUNTIF([24]PI!P:P,Reglage!A1)&gt;0,COUNTIF([24]PI!Q:Q,Reglage!A1)&gt;0),"Pdts à retirer en "&amp;C155,IF(OR(COUNTIF([24]PI!P:P,Reglage!A2)&gt;0,COUNTIF([24]PI!Q:Q,Reglage!A2)&gt;0),"Pdts à destocker en "&amp;C155,IF(OR(COUNTIF([24]PI!P:P,Reglage!A4)&gt;0,COUNTIF([24]PI!Q:Q,Reglage!A4)&gt;0),"Problème réglage alerte sur feuille reglage",IF(BT146&lt;&gt;"","Rien à signaler","Rien à signaler mais, il reste des allées non contrôlées"))))</f>
        <v>#VALUE!</v>
      </c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  <c r="BS146" s="142"/>
      <c r="BT146" s="150" t="e">
        <f>IF(COUNT([24]PI!R13:R56)=COUNTIF([24]PI!V13:V56,"x"),"Allée OK","")</f>
        <v>#VALUE!</v>
      </c>
      <c r="BU146" s="125"/>
      <c r="BV146" s="125"/>
      <c r="BW146" s="125"/>
      <c r="BX146" s="125"/>
      <c r="BY146" s="142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151" t="e">
        <f>IF(OR(COUNTIF([25]SB!P:P,Reglage!A1)&gt;0,COUNTIF([25]SB!Q:Q,Reglage!A1)&gt;0),"Pdts à retirer en "&amp;CJ155,IF(OR(COUNTIF([25]SB!P:P,Reglage!A2)&gt;0,COUNTIF([25]SB!Q:Q,Reglage!A2)&gt;0),"Pdts à destocker en "&amp;CJ155,IF(OR(COUNTIF([25]SB!P:P,Reglage!A4)&gt;0,COUNTIF([25]SB!Q:Q,Reglage!A4)&gt;0),"Problème réglage alerte sur feuille reglage",IF(FA146&lt;&gt;"","Rien à signaler","Rien à signaler mais, il reste des allées non contrôlées"))))</f>
        <v>#VALUE!</v>
      </c>
      <c r="CK146" s="125"/>
      <c r="CL146" s="125"/>
      <c r="CM146" s="125"/>
      <c r="CN146" s="125"/>
      <c r="CO146" s="125"/>
      <c r="CP146" s="125"/>
      <c r="CQ146" s="125"/>
      <c r="CR146" s="125"/>
      <c r="CS146" s="125"/>
      <c r="CT146" s="125"/>
      <c r="CU146" s="125"/>
      <c r="CV146" s="125"/>
      <c r="CW146" s="125"/>
      <c r="CX146" s="125"/>
      <c r="CY146" s="125"/>
      <c r="CZ146" s="125"/>
      <c r="DA146" s="125"/>
      <c r="DB146" s="125"/>
      <c r="DC146" s="125"/>
      <c r="DD146" s="125"/>
      <c r="DE146" s="125"/>
      <c r="DF146" s="125"/>
      <c r="DG146" s="125"/>
      <c r="DH146" s="125"/>
      <c r="DI146" s="125"/>
      <c r="DJ146" s="125"/>
      <c r="DK146" s="125"/>
      <c r="DL146" s="125"/>
      <c r="DM146" s="125"/>
      <c r="DN146" s="125"/>
      <c r="DO146" s="125"/>
      <c r="DP146" s="125"/>
      <c r="DQ146" s="125"/>
      <c r="DR146" s="125"/>
      <c r="DS146" s="125"/>
      <c r="DT146" s="125"/>
      <c r="DU146" s="125"/>
      <c r="DV146" s="125"/>
      <c r="DW146" s="125"/>
      <c r="DX146" s="125"/>
      <c r="DY146" s="125"/>
      <c r="DZ146" s="125"/>
      <c r="EA146" s="125"/>
      <c r="EB146" s="125"/>
      <c r="EC146" s="125"/>
      <c r="ED146" s="125"/>
      <c r="EE146" s="125"/>
      <c r="EF146" s="125"/>
      <c r="EG146" s="125"/>
      <c r="EH146" s="125"/>
      <c r="EI146" s="125"/>
      <c r="EJ146" s="125"/>
      <c r="EK146" s="125"/>
      <c r="EL146" s="125"/>
      <c r="EM146" s="125"/>
      <c r="EN146" s="125"/>
      <c r="EO146" s="125"/>
      <c r="EP146" s="125"/>
      <c r="EQ146" s="125"/>
      <c r="ER146" s="125"/>
      <c r="ES146" s="125"/>
      <c r="ET146" s="125"/>
      <c r="EU146" s="125"/>
      <c r="EV146" s="125"/>
      <c r="EW146" s="125"/>
      <c r="EX146" s="125"/>
      <c r="EY146" s="125"/>
      <c r="EZ146" s="142"/>
      <c r="FA146" s="150" t="e">
        <f>IF(COUNT([25]SB!R13:R56)=COUNTIF([25]SB!V13:V56,"x"),"Allée OK","")</f>
        <v>#VALUE!</v>
      </c>
      <c r="FB146" s="125"/>
      <c r="FC146" s="125"/>
      <c r="FD146" s="125"/>
      <c r="FE146" s="125"/>
      <c r="FF146" s="142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151" t="e">
        <f>IF(OR(COUNTIF('[26]37'!P:P,Reglage!A1)&gt;0,COUNTIF('[26]37'!Q:Q,Reglage!A1)&gt;0),"Pdts à retirer en "&amp;FQ155,IF(OR(COUNTIF('[26]37'!P:P,Reglage!A2)&gt;0,COUNTIF('[26]37'!Q:Q,Reglage!A2)&gt;0),"Pdts à destocker en "&amp;FQ155,IF(OR(COUNTIF('[26]37'!P:P,Reglage!A4)&gt;0,COUNTIF('[26]37'!Q:Q,Reglage!A4)&gt;0),"Problème réglage alerte sur feuille reglage",IF(IH146&lt;&gt;"","Rien à signaler","Rien à signaler mais, il reste des allées non contrôlées"))))</f>
        <v>#VALUE!</v>
      </c>
      <c r="FR146" s="125"/>
      <c r="FS146" s="125"/>
      <c r="FT146" s="125"/>
      <c r="FU146" s="125"/>
      <c r="FV146" s="125"/>
      <c r="FW146" s="125"/>
      <c r="FX146" s="125"/>
      <c r="FY146" s="125"/>
      <c r="FZ146" s="125"/>
      <c r="GA146" s="125"/>
      <c r="GB146" s="125"/>
      <c r="GC146" s="125"/>
      <c r="GD146" s="125"/>
      <c r="GE146" s="125"/>
      <c r="GF146" s="125"/>
      <c r="GG146" s="125"/>
      <c r="GH146" s="125"/>
      <c r="GI146" s="125"/>
      <c r="GJ146" s="125"/>
      <c r="GK146" s="125"/>
      <c r="GL146" s="125"/>
      <c r="GM146" s="125"/>
      <c r="GN146" s="125"/>
      <c r="GO146" s="125"/>
      <c r="GP146" s="125"/>
      <c r="GQ146" s="125"/>
      <c r="GR146" s="125"/>
      <c r="GS146" s="125"/>
      <c r="GT146" s="125"/>
      <c r="GU146" s="125"/>
      <c r="GV146" s="125"/>
      <c r="GW146" s="125"/>
      <c r="GX146" s="125"/>
      <c r="GY146" s="125"/>
      <c r="GZ146" s="125"/>
      <c r="HA146" s="125"/>
      <c r="HB146" s="125"/>
      <c r="HC146" s="125"/>
      <c r="HD146" s="125"/>
      <c r="HE146" s="125"/>
      <c r="HF146" s="125"/>
      <c r="HG146" s="125"/>
      <c r="HH146" s="125"/>
      <c r="HI146" s="125"/>
      <c r="HJ146" s="125"/>
      <c r="HK146" s="125"/>
      <c r="HL146" s="125"/>
      <c r="HM146" s="125"/>
      <c r="HN146" s="125"/>
      <c r="HO146" s="125"/>
      <c r="HP146" s="125"/>
      <c r="HQ146" s="125"/>
      <c r="HR146" s="125"/>
      <c r="HS146" s="125"/>
      <c r="HT146" s="125"/>
      <c r="HU146" s="125"/>
      <c r="HV146" s="125"/>
      <c r="HW146" s="125"/>
      <c r="HX146" s="125"/>
      <c r="HY146" s="125"/>
      <c r="HZ146" s="125"/>
      <c r="IA146" s="125"/>
      <c r="IB146" s="125"/>
      <c r="IC146" s="125"/>
      <c r="ID146" s="125"/>
      <c r="IE146" s="125"/>
      <c r="IF146" s="125"/>
      <c r="IG146" s="142"/>
      <c r="IH146" s="150" t="e">
        <f>IF(COUNT('[26]37'!R13:R56)=COUNTIF('[26]37'!V13:V56,"x"),"Allée OK","")</f>
        <v>#VALUE!</v>
      </c>
      <c r="II146" s="125"/>
      <c r="IJ146" s="125"/>
      <c r="IK146" s="125"/>
      <c r="IL146" s="125"/>
      <c r="IM146" s="142"/>
      <c r="IN146" s="36"/>
      <c r="IO146" s="36"/>
      <c r="IP146" s="36"/>
      <c r="IQ146" s="36"/>
      <c r="IR146" s="36"/>
      <c r="IS146" s="36"/>
      <c r="IT146" s="36"/>
      <c r="IU146" s="36"/>
    </row>
    <row r="147" spans="1:255" ht="5.25" customHeight="1">
      <c r="A147" s="36"/>
      <c r="B147" s="36"/>
      <c r="C147" s="143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44"/>
      <c r="BT147" s="143"/>
      <c r="BU147" s="131"/>
      <c r="BV147" s="131"/>
      <c r="BW147" s="131"/>
      <c r="BX147" s="131"/>
      <c r="BY147" s="144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143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44"/>
      <c r="FA147" s="143"/>
      <c r="FB147" s="131"/>
      <c r="FC147" s="131"/>
      <c r="FD147" s="131"/>
      <c r="FE147" s="131"/>
      <c r="FF147" s="144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143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44"/>
      <c r="IH147" s="143"/>
      <c r="II147" s="131"/>
      <c r="IJ147" s="131"/>
      <c r="IK147" s="131"/>
      <c r="IL147" s="131"/>
      <c r="IM147" s="144"/>
      <c r="IN147" s="36"/>
      <c r="IO147" s="36"/>
      <c r="IP147" s="36"/>
      <c r="IQ147" s="36"/>
      <c r="IR147" s="36"/>
      <c r="IS147" s="36"/>
      <c r="IT147" s="36"/>
      <c r="IU147" s="36"/>
    </row>
    <row r="148" spans="1:255" ht="5.25" customHeight="1">
      <c r="A148" s="36"/>
      <c r="B148" s="36"/>
      <c r="C148" s="143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44"/>
      <c r="BT148" s="143"/>
      <c r="BU148" s="131"/>
      <c r="BV148" s="131"/>
      <c r="BW148" s="131"/>
      <c r="BX148" s="131"/>
      <c r="BY148" s="144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143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44"/>
      <c r="FA148" s="143"/>
      <c r="FB148" s="131"/>
      <c r="FC148" s="131"/>
      <c r="FD148" s="131"/>
      <c r="FE148" s="131"/>
      <c r="FF148" s="144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143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44"/>
      <c r="IH148" s="143"/>
      <c r="II148" s="131"/>
      <c r="IJ148" s="131"/>
      <c r="IK148" s="131"/>
      <c r="IL148" s="131"/>
      <c r="IM148" s="144"/>
      <c r="IN148" s="36"/>
      <c r="IO148" s="36"/>
      <c r="IP148" s="36"/>
      <c r="IQ148" s="36"/>
      <c r="IR148" s="36"/>
      <c r="IS148" s="36"/>
      <c r="IT148" s="36"/>
      <c r="IU148" s="36"/>
    </row>
    <row r="149" spans="1:255" ht="5.25" customHeight="1">
      <c r="A149" s="36"/>
      <c r="B149" s="36"/>
      <c r="C149" s="143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44"/>
      <c r="BT149" s="143"/>
      <c r="BU149" s="131"/>
      <c r="BV149" s="131"/>
      <c r="BW149" s="131"/>
      <c r="BX149" s="131"/>
      <c r="BY149" s="144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143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44"/>
      <c r="FA149" s="143"/>
      <c r="FB149" s="131"/>
      <c r="FC149" s="131"/>
      <c r="FD149" s="131"/>
      <c r="FE149" s="131"/>
      <c r="FF149" s="144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143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44"/>
      <c r="IH149" s="143"/>
      <c r="II149" s="131"/>
      <c r="IJ149" s="131"/>
      <c r="IK149" s="131"/>
      <c r="IL149" s="131"/>
      <c r="IM149" s="144"/>
      <c r="IN149" s="36"/>
      <c r="IO149" s="36"/>
      <c r="IP149" s="36"/>
      <c r="IQ149" s="36"/>
      <c r="IR149" s="36"/>
      <c r="IS149" s="36"/>
      <c r="IT149" s="36"/>
      <c r="IU149" s="36"/>
    </row>
    <row r="150" spans="1:255" ht="5.25" customHeight="1">
      <c r="A150" s="36"/>
      <c r="B150" s="36"/>
      <c r="C150" s="143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44"/>
      <c r="BT150" s="143"/>
      <c r="BU150" s="131"/>
      <c r="BV150" s="131"/>
      <c r="BW150" s="131"/>
      <c r="BX150" s="131"/>
      <c r="BY150" s="144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143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44"/>
      <c r="FA150" s="143"/>
      <c r="FB150" s="131"/>
      <c r="FC150" s="131"/>
      <c r="FD150" s="131"/>
      <c r="FE150" s="131"/>
      <c r="FF150" s="144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143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44"/>
      <c r="IH150" s="143"/>
      <c r="II150" s="131"/>
      <c r="IJ150" s="131"/>
      <c r="IK150" s="131"/>
      <c r="IL150" s="131"/>
      <c r="IM150" s="144"/>
      <c r="IN150" s="36"/>
      <c r="IO150" s="36"/>
      <c r="IP150" s="36"/>
      <c r="IQ150" s="36"/>
      <c r="IR150" s="36"/>
      <c r="IS150" s="36"/>
      <c r="IT150" s="36"/>
      <c r="IU150" s="36"/>
    </row>
    <row r="151" spans="1:255" ht="5.25" customHeight="1">
      <c r="A151" s="36"/>
      <c r="B151" s="36"/>
      <c r="C151" s="143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44"/>
      <c r="BT151" s="143"/>
      <c r="BU151" s="131"/>
      <c r="BV151" s="131"/>
      <c r="BW151" s="131"/>
      <c r="BX151" s="131"/>
      <c r="BY151" s="144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143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44"/>
      <c r="FA151" s="143"/>
      <c r="FB151" s="131"/>
      <c r="FC151" s="131"/>
      <c r="FD151" s="131"/>
      <c r="FE151" s="131"/>
      <c r="FF151" s="144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143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44"/>
      <c r="IH151" s="143"/>
      <c r="II151" s="131"/>
      <c r="IJ151" s="131"/>
      <c r="IK151" s="131"/>
      <c r="IL151" s="131"/>
      <c r="IM151" s="144"/>
      <c r="IN151" s="36"/>
      <c r="IO151" s="36"/>
      <c r="IP151" s="36"/>
      <c r="IQ151" s="36"/>
      <c r="IR151" s="36"/>
      <c r="IS151" s="36"/>
      <c r="IT151" s="36"/>
      <c r="IU151" s="36"/>
    </row>
    <row r="152" spans="1:255" ht="5.25" customHeight="1">
      <c r="A152" s="36"/>
      <c r="B152" s="36"/>
      <c r="C152" s="145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46"/>
      <c r="BT152" s="145"/>
      <c r="BU152" s="127"/>
      <c r="BV152" s="127"/>
      <c r="BW152" s="127"/>
      <c r="BX152" s="127"/>
      <c r="BY152" s="14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145"/>
      <c r="CK152" s="127"/>
      <c r="CL152" s="127"/>
      <c r="CM152" s="127"/>
      <c r="CN152" s="127"/>
      <c r="CO152" s="127"/>
      <c r="CP152" s="127"/>
      <c r="CQ152" s="127"/>
      <c r="CR152" s="127"/>
      <c r="CS152" s="127"/>
      <c r="CT152" s="127"/>
      <c r="CU152" s="127"/>
      <c r="CV152" s="127"/>
      <c r="CW152" s="127"/>
      <c r="CX152" s="127"/>
      <c r="CY152" s="127"/>
      <c r="CZ152" s="127"/>
      <c r="DA152" s="127"/>
      <c r="DB152" s="127"/>
      <c r="DC152" s="127"/>
      <c r="DD152" s="127"/>
      <c r="DE152" s="127"/>
      <c r="DF152" s="127"/>
      <c r="DG152" s="127"/>
      <c r="DH152" s="127"/>
      <c r="DI152" s="127"/>
      <c r="DJ152" s="127"/>
      <c r="DK152" s="127"/>
      <c r="DL152" s="127"/>
      <c r="DM152" s="127"/>
      <c r="DN152" s="127"/>
      <c r="DO152" s="127"/>
      <c r="DP152" s="127"/>
      <c r="DQ152" s="127"/>
      <c r="DR152" s="127"/>
      <c r="DS152" s="127"/>
      <c r="DT152" s="127"/>
      <c r="DU152" s="127"/>
      <c r="DV152" s="127"/>
      <c r="DW152" s="127"/>
      <c r="DX152" s="127"/>
      <c r="DY152" s="127"/>
      <c r="DZ152" s="127"/>
      <c r="EA152" s="127"/>
      <c r="EB152" s="127"/>
      <c r="EC152" s="127"/>
      <c r="ED152" s="127"/>
      <c r="EE152" s="127"/>
      <c r="EF152" s="127"/>
      <c r="EG152" s="127"/>
      <c r="EH152" s="127"/>
      <c r="EI152" s="127"/>
      <c r="EJ152" s="127"/>
      <c r="EK152" s="127"/>
      <c r="EL152" s="127"/>
      <c r="EM152" s="127"/>
      <c r="EN152" s="127"/>
      <c r="EO152" s="127"/>
      <c r="EP152" s="127"/>
      <c r="EQ152" s="127"/>
      <c r="ER152" s="127"/>
      <c r="ES152" s="127"/>
      <c r="ET152" s="127"/>
      <c r="EU152" s="127"/>
      <c r="EV152" s="127"/>
      <c r="EW152" s="127"/>
      <c r="EX152" s="127"/>
      <c r="EY152" s="127"/>
      <c r="EZ152" s="146"/>
      <c r="FA152" s="145"/>
      <c r="FB152" s="127"/>
      <c r="FC152" s="127"/>
      <c r="FD152" s="127"/>
      <c r="FE152" s="127"/>
      <c r="FF152" s="14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145"/>
      <c r="FR152" s="127"/>
      <c r="FS152" s="127"/>
      <c r="FT152" s="127"/>
      <c r="FU152" s="127"/>
      <c r="FV152" s="127"/>
      <c r="FW152" s="127"/>
      <c r="FX152" s="127"/>
      <c r="FY152" s="127"/>
      <c r="FZ152" s="127"/>
      <c r="GA152" s="127"/>
      <c r="GB152" s="127"/>
      <c r="GC152" s="127"/>
      <c r="GD152" s="127"/>
      <c r="GE152" s="127"/>
      <c r="GF152" s="127"/>
      <c r="GG152" s="127"/>
      <c r="GH152" s="127"/>
      <c r="GI152" s="127"/>
      <c r="GJ152" s="127"/>
      <c r="GK152" s="127"/>
      <c r="GL152" s="127"/>
      <c r="GM152" s="127"/>
      <c r="GN152" s="127"/>
      <c r="GO152" s="127"/>
      <c r="GP152" s="127"/>
      <c r="GQ152" s="127"/>
      <c r="GR152" s="127"/>
      <c r="GS152" s="127"/>
      <c r="GT152" s="127"/>
      <c r="GU152" s="127"/>
      <c r="GV152" s="127"/>
      <c r="GW152" s="127"/>
      <c r="GX152" s="127"/>
      <c r="GY152" s="127"/>
      <c r="GZ152" s="127"/>
      <c r="HA152" s="127"/>
      <c r="HB152" s="127"/>
      <c r="HC152" s="127"/>
      <c r="HD152" s="127"/>
      <c r="HE152" s="127"/>
      <c r="HF152" s="127"/>
      <c r="HG152" s="127"/>
      <c r="HH152" s="127"/>
      <c r="HI152" s="127"/>
      <c r="HJ152" s="127"/>
      <c r="HK152" s="127"/>
      <c r="HL152" s="127"/>
      <c r="HM152" s="127"/>
      <c r="HN152" s="127"/>
      <c r="HO152" s="127"/>
      <c r="HP152" s="127"/>
      <c r="HQ152" s="127"/>
      <c r="HR152" s="127"/>
      <c r="HS152" s="127"/>
      <c r="HT152" s="127"/>
      <c r="HU152" s="127"/>
      <c r="HV152" s="127"/>
      <c r="HW152" s="127"/>
      <c r="HX152" s="127"/>
      <c r="HY152" s="127"/>
      <c r="HZ152" s="127"/>
      <c r="IA152" s="127"/>
      <c r="IB152" s="127"/>
      <c r="IC152" s="127"/>
      <c r="ID152" s="127"/>
      <c r="IE152" s="127"/>
      <c r="IF152" s="127"/>
      <c r="IG152" s="146"/>
      <c r="IH152" s="145"/>
      <c r="II152" s="127"/>
      <c r="IJ152" s="127"/>
      <c r="IK152" s="127"/>
      <c r="IL152" s="127"/>
      <c r="IM152" s="146"/>
      <c r="IN152" s="36"/>
      <c r="IO152" s="36"/>
      <c r="IP152" s="36"/>
      <c r="IQ152" s="36"/>
      <c r="IR152" s="36"/>
      <c r="IS152" s="36"/>
      <c r="IT152" s="36"/>
      <c r="IU152" s="36"/>
    </row>
    <row r="153" spans="1:255" ht="5.2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</row>
    <row r="154" spans="1:255" ht="5.2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126" t="e">
        <f>[24]PI!V13</f>
        <v>#REF!</v>
      </c>
      <c r="M154" s="127"/>
      <c r="N154" s="127"/>
      <c r="O154" s="126" t="e">
        <f>[24]PI!V14</f>
        <v>#REF!</v>
      </c>
      <c r="P154" s="127"/>
      <c r="Q154" s="127"/>
      <c r="R154" s="126" t="e">
        <f>[24]PI!V15</f>
        <v>#REF!</v>
      </c>
      <c r="S154" s="127"/>
      <c r="T154" s="127"/>
      <c r="U154" s="126" t="e">
        <f>[24]PI!V16</f>
        <v>#REF!</v>
      </c>
      <c r="V154" s="127"/>
      <c r="W154" s="127"/>
      <c r="X154" s="126" t="e">
        <f>[24]PI!V17</f>
        <v>#REF!</v>
      </c>
      <c r="Y154" s="127"/>
      <c r="Z154" s="127"/>
      <c r="AA154" s="126" t="e">
        <f>[24]PI!V18</f>
        <v>#REF!</v>
      </c>
      <c r="AB154" s="127"/>
      <c r="AC154" s="127"/>
      <c r="AD154" s="126" t="e">
        <f>[24]PI!V19</f>
        <v>#REF!</v>
      </c>
      <c r="AE154" s="127"/>
      <c r="AF154" s="127"/>
      <c r="AG154" s="126" t="e">
        <f>[24]PI!V20</f>
        <v>#REF!</v>
      </c>
      <c r="AH154" s="127"/>
      <c r="AI154" s="127"/>
      <c r="AJ154" s="126" t="e">
        <f>[24]PI!V21</f>
        <v>#REF!</v>
      </c>
      <c r="AK154" s="127"/>
      <c r="AL154" s="127"/>
      <c r="AM154" s="126" t="e">
        <f>[24]PI!V22</f>
        <v>#REF!</v>
      </c>
      <c r="AN154" s="127"/>
      <c r="AO154" s="127"/>
      <c r="AP154" s="126" t="e">
        <f>[24]PI!V23</f>
        <v>#REF!</v>
      </c>
      <c r="AQ154" s="127"/>
      <c r="AR154" s="127"/>
      <c r="AS154" s="126" t="e">
        <f>[24]PI!V24</f>
        <v>#REF!</v>
      </c>
      <c r="AT154" s="127"/>
      <c r="AU154" s="127"/>
      <c r="AV154" s="126" t="e">
        <f>[24]PI!V25</f>
        <v>#REF!</v>
      </c>
      <c r="AW154" s="127"/>
      <c r="AX154" s="127"/>
      <c r="AY154" s="126" t="e">
        <f>[24]PI!V26</f>
        <v>#REF!</v>
      </c>
      <c r="AZ154" s="127"/>
      <c r="BA154" s="127"/>
      <c r="BB154" s="126" t="e">
        <f>[24]PI!V27</f>
        <v>#REF!</v>
      </c>
      <c r="BC154" s="127"/>
      <c r="BD154" s="127"/>
      <c r="BE154" s="126" t="e">
        <f>[24]PI!V28</f>
        <v>#REF!</v>
      </c>
      <c r="BF154" s="127"/>
      <c r="BG154" s="127"/>
      <c r="BH154" s="126" t="e">
        <f>[24]PI!V29</f>
        <v>#REF!</v>
      </c>
      <c r="BI154" s="127"/>
      <c r="BJ154" s="127"/>
      <c r="BK154" s="126" t="e">
        <f>[24]PI!V30</f>
        <v>#REF!</v>
      </c>
      <c r="BL154" s="127"/>
      <c r="BM154" s="127"/>
      <c r="BN154" s="126" t="e">
        <f>[24]PI!V31</f>
        <v>#REF!</v>
      </c>
      <c r="BO154" s="127"/>
      <c r="BP154" s="127"/>
      <c r="BQ154" s="126" t="e">
        <f>[24]PI!V32</f>
        <v>#REF!</v>
      </c>
      <c r="BR154" s="127"/>
      <c r="BS154" s="127"/>
      <c r="BT154" s="126" t="e">
        <f>[24]PI!V33</f>
        <v>#REF!</v>
      </c>
      <c r="BU154" s="127"/>
      <c r="BV154" s="127"/>
      <c r="BW154" s="126" t="e">
        <f>[24]PI!V34</f>
        <v>#REF!</v>
      </c>
      <c r="BX154" s="127"/>
      <c r="BY154" s="127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126" t="e">
        <f>[25]SB!V13</f>
        <v>#REF!</v>
      </c>
      <c r="CT154" s="127"/>
      <c r="CU154" s="127"/>
      <c r="CV154" s="126" t="e">
        <f>[25]SB!V14</f>
        <v>#REF!</v>
      </c>
      <c r="CW154" s="127"/>
      <c r="CX154" s="127"/>
      <c r="CY154" s="126" t="e">
        <f>[25]SB!V15</f>
        <v>#REF!</v>
      </c>
      <c r="CZ154" s="127"/>
      <c r="DA154" s="127"/>
      <c r="DB154" s="126" t="e">
        <f>[25]SB!V16</f>
        <v>#REF!</v>
      </c>
      <c r="DC154" s="127"/>
      <c r="DD154" s="127"/>
      <c r="DE154" s="126" t="e">
        <f>[25]SB!V17</f>
        <v>#REF!</v>
      </c>
      <c r="DF154" s="127"/>
      <c r="DG154" s="127"/>
      <c r="DH154" s="126" t="e">
        <f>[25]SB!V18</f>
        <v>#REF!</v>
      </c>
      <c r="DI154" s="127"/>
      <c r="DJ154" s="127"/>
      <c r="DK154" s="126" t="e">
        <f>[25]SB!V19</f>
        <v>#REF!</v>
      </c>
      <c r="DL154" s="127"/>
      <c r="DM154" s="127"/>
      <c r="DN154" s="126" t="e">
        <f>[25]SB!V20</f>
        <v>#REF!</v>
      </c>
      <c r="DO154" s="127"/>
      <c r="DP154" s="127"/>
      <c r="DQ154" s="126" t="e">
        <f>[25]SB!V21</f>
        <v>#REF!</v>
      </c>
      <c r="DR154" s="127"/>
      <c r="DS154" s="127"/>
      <c r="DT154" s="126" t="e">
        <f>[25]SB!V22</f>
        <v>#REF!</v>
      </c>
      <c r="DU154" s="127"/>
      <c r="DV154" s="127"/>
      <c r="DW154" s="126" t="e">
        <f>[25]SB!V23</f>
        <v>#REF!</v>
      </c>
      <c r="DX154" s="127"/>
      <c r="DY154" s="127"/>
      <c r="DZ154" s="126" t="e">
        <f>[25]SB!V24</f>
        <v>#REF!</v>
      </c>
      <c r="EA154" s="127"/>
      <c r="EB154" s="127"/>
      <c r="EC154" s="126" t="e">
        <f>[25]SB!V25</f>
        <v>#REF!</v>
      </c>
      <c r="ED154" s="127"/>
      <c r="EE154" s="127"/>
      <c r="EF154" s="126" t="e">
        <f>[25]SB!V26</f>
        <v>#REF!</v>
      </c>
      <c r="EG154" s="127"/>
      <c r="EH154" s="127"/>
      <c r="EI154" s="126" t="e">
        <f>[25]SB!V27</f>
        <v>#REF!</v>
      </c>
      <c r="EJ154" s="127"/>
      <c r="EK154" s="127"/>
      <c r="EL154" s="126" t="e">
        <f>[25]SB!V28</f>
        <v>#REF!</v>
      </c>
      <c r="EM154" s="127"/>
      <c r="EN154" s="127"/>
      <c r="EO154" s="126" t="e">
        <f>[25]SB!V29</f>
        <v>#REF!</v>
      </c>
      <c r="EP154" s="127"/>
      <c r="EQ154" s="127"/>
      <c r="ER154" s="126" t="e">
        <f>[25]SB!V30</f>
        <v>#REF!</v>
      </c>
      <c r="ES154" s="127"/>
      <c r="ET154" s="127"/>
      <c r="EU154" s="126" t="e">
        <f>[25]SB!V31</f>
        <v>#REF!</v>
      </c>
      <c r="EV154" s="127"/>
      <c r="EW154" s="127"/>
      <c r="EX154" s="126" t="e">
        <f>[25]SB!V32</f>
        <v>#REF!</v>
      </c>
      <c r="EY154" s="127"/>
      <c r="EZ154" s="127"/>
      <c r="FA154" s="126" t="e">
        <f>[25]SB!V33</f>
        <v>#REF!</v>
      </c>
      <c r="FB154" s="127"/>
      <c r="FC154" s="127"/>
      <c r="FD154" s="126" t="e">
        <f>[25]SB!V34</f>
        <v>#REF!</v>
      </c>
      <c r="FE154" s="127"/>
      <c r="FF154" s="127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126" t="e">
        <f>'[26]37'!V13</f>
        <v>#REF!</v>
      </c>
      <c r="GA154" s="127"/>
      <c r="GB154" s="127"/>
      <c r="GC154" s="126" t="e">
        <f>'[26]37'!V14</f>
        <v>#REF!</v>
      </c>
      <c r="GD154" s="127"/>
      <c r="GE154" s="127"/>
      <c r="GF154" s="126" t="e">
        <f>'[26]37'!V15</f>
        <v>#REF!</v>
      </c>
      <c r="GG154" s="127"/>
      <c r="GH154" s="127"/>
      <c r="GI154" s="126" t="e">
        <f>'[26]37'!V16</f>
        <v>#REF!</v>
      </c>
      <c r="GJ154" s="127"/>
      <c r="GK154" s="127"/>
      <c r="GL154" s="126" t="e">
        <f>'[26]37'!V17</f>
        <v>#REF!</v>
      </c>
      <c r="GM154" s="127"/>
      <c r="GN154" s="127"/>
      <c r="GO154" s="126" t="e">
        <f>'[26]37'!V18</f>
        <v>#REF!</v>
      </c>
      <c r="GP154" s="127"/>
      <c r="GQ154" s="127"/>
      <c r="GR154" s="126" t="e">
        <f>'[26]37'!V19</f>
        <v>#REF!</v>
      </c>
      <c r="GS154" s="127"/>
      <c r="GT154" s="127"/>
      <c r="GU154" s="126" t="e">
        <f>'[26]37'!V20</f>
        <v>#REF!</v>
      </c>
      <c r="GV154" s="127"/>
      <c r="GW154" s="127"/>
      <c r="GX154" s="126" t="e">
        <f>'[26]37'!V21</f>
        <v>#REF!</v>
      </c>
      <c r="GY154" s="127"/>
      <c r="GZ154" s="127"/>
      <c r="HA154" s="126" t="e">
        <f>'[26]37'!V22</f>
        <v>#REF!</v>
      </c>
      <c r="HB154" s="127"/>
      <c r="HC154" s="127"/>
      <c r="HD154" s="126" t="e">
        <f>'[26]37'!V23</f>
        <v>#REF!</v>
      </c>
      <c r="HE154" s="127"/>
      <c r="HF154" s="127"/>
      <c r="HG154" s="126" t="e">
        <f>'[26]37'!V24</f>
        <v>#REF!</v>
      </c>
      <c r="HH154" s="127"/>
      <c r="HI154" s="127"/>
      <c r="HJ154" s="126" t="e">
        <f>'[26]37'!V25</f>
        <v>#REF!</v>
      </c>
      <c r="HK154" s="127"/>
      <c r="HL154" s="127"/>
      <c r="HM154" s="126" t="e">
        <f>'[26]37'!V26</f>
        <v>#REF!</v>
      </c>
      <c r="HN154" s="127"/>
      <c r="HO154" s="127"/>
      <c r="HP154" s="126" t="e">
        <f>'[26]37'!V27</f>
        <v>#REF!</v>
      </c>
      <c r="HQ154" s="127"/>
      <c r="HR154" s="127"/>
      <c r="HS154" s="126" t="e">
        <f>'[26]37'!V28</f>
        <v>#REF!</v>
      </c>
      <c r="HT154" s="127"/>
      <c r="HU154" s="127"/>
      <c r="HV154" s="126" t="e">
        <f>'[26]37'!V29</f>
        <v>#REF!</v>
      </c>
      <c r="HW154" s="127"/>
      <c r="HX154" s="127"/>
      <c r="HY154" s="126" t="e">
        <f>'[26]37'!V30</f>
        <v>#REF!</v>
      </c>
      <c r="HZ154" s="127"/>
      <c r="IA154" s="127"/>
      <c r="IB154" s="126" t="e">
        <f>'[26]37'!V31</f>
        <v>#REF!</v>
      </c>
      <c r="IC154" s="127"/>
      <c r="ID154" s="127"/>
      <c r="IE154" s="126" t="e">
        <f>'[26]37'!V32</f>
        <v>#REF!</v>
      </c>
      <c r="IF154" s="127"/>
      <c r="IG154" s="127"/>
      <c r="IH154" s="126" t="e">
        <f>'[26]37'!V33</f>
        <v>#REF!</v>
      </c>
      <c r="II154" s="127"/>
      <c r="IJ154" s="127"/>
      <c r="IK154" s="126" t="e">
        <f>'[26]37'!V34</f>
        <v>#REF!</v>
      </c>
      <c r="IL154" s="127"/>
      <c r="IM154" s="127"/>
      <c r="IN154" s="36"/>
      <c r="IO154" s="36"/>
      <c r="IP154" s="36"/>
      <c r="IQ154" s="36"/>
      <c r="IR154" s="36"/>
      <c r="IS154" s="36"/>
      <c r="IT154" s="36"/>
      <c r="IU154" s="36"/>
    </row>
    <row r="155" spans="1:255" ht="5.25" customHeight="1">
      <c r="A155" s="36"/>
      <c r="B155" s="36"/>
      <c r="C155" s="141" t="str">
        <f>Reglage!B25</f>
        <v>PI</v>
      </c>
      <c r="D155" s="125"/>
      <c r="E155" s="125"/>
      <c r="F155" s="125"/>
      <c r="G155" s="125"/>
      <c r="H155" s="125"/>
      <c r="I155" s="125"/>
      <c r="J155" s="125"/>
      <c r="K155" s="142"/>
      <c r="L155" s="148" t="e">
        <f>[24]PI!R13</f>
        <v>#REF!</v>
      </c>
      <c r="M155" s="125"/>
      <c r="N155" s="129"/>
      <c r="O155" s="128" t="e">
        <f>IF([24]PI!R14=0,"",[24]PI!R14)</f>
        <v>#REF!</v>
      </c>
      <c r="P155" s="125"/>
      <c r="Q155" s="129"/>
      <c r="R155" s="128" t="e">
        <f>IF([24]PI!R15=0,"",[24]PI!R15)</f>
        <v>#REF!</v>
      </c>
      <c r="S155" s="125"/>
      <c r="T155" s="129"/>
      <c r="U155" s="128" t="e">
        <f>IF([24]PI!R16=0,"",[24]PI!R16)</f>
        <v>#REF!</v>
      </c>
      <c r="V155" s="125"/>
      <c r="W155" s="129"/>
      <c r="X155" s="128" t="e">
        <f>IF([24]PI!R17=0,"",[24]PI!R17)</f>
        <v>#REF!</v>
      </c>
      <c r="Y155" s="125"/>
      <c r="Z155" s="129"/>
      <c r="AA155" s="128" t="e">
        <f>IF([24]PI!R18=0,"",[24]PI!R18)</f>
        <v>#REF!</v>
      </c>
      <c r="AB155" s="125"/>
      <c r="AC155" s="129"/>
      <c r="AD155" s="128" t="e">
        <f>IF([24]PI!R19=0,"",[24]PI!R19)</f>
        <v>#REF!</v>
      </c>
      <c r="AE155" s="125"/>
      <c r="AF155" s="129"/>
      <c r="AG155" s="128" t="e">
        <f>IF([24]PI!R20=0,"",[24]PI!R20)</f>
        <v>#REF!</v>
      </c>
      <c r="AH155" s="125"/>
      <c r="AI155" s="129"/>
      <c r="AJ155" s="128" t="e">
        <f>IF([24]PI!R21=0,"",[24]PI!R21)</f>
        <v>#REF!</v>
      </c>
      <c r="AK155" s="125"/>
      <c r="AL155" s="129"/>
      <c r="AM155" s="128" t="e">
        <f>IF([24]PI!R22=0,"",[24]PI!R22)</f>
        <v>#REF!</v>
      </c>
      <c r="AN155" s="125"/>
      <c r="AO155" s="129"/>
      <c r="AP155" s="128" t="e">
        <f>IF([24]PI!R23=0,"",[24]PI!R23)</f>
        <v>#REF!</v>
      </c>
      <c r="AQ155" s="125"/>
      <c r="AR155" s="129"/>
      <c r="AS155" s="128" t="e">
        <f>IF([24]PI!R24=0,"",[24]PI!R24)</f>
        <v>#REF!</v>
      </c>
      <c r="AT155" s="125"/>
      <c r="AU155" s="129"/>
      <c r="AV155" s="128" t="e">
        <f>IF([24]PI!R25=0,"",[24]PI!R25)</f>
        <v>#REF!</v>
      </c>
      <c r="AW155" s="125"/>
      <c r="AX155" s="129"/>
      <c r="AY155" s="128" t="e">
        <f>IF([24]PI!R26=0,"",[24]PI!R26)</f>
        <v>#REF!</v>
      </c>
      <c r="AZ155" s="125"/>
      <c r="BA155" s="129"/>
      <c r="BB155" s="128" t="e">
        <f>IF([24]PI!R27=0,"",[24]PI!R27)</f>
        <v>#REF!</v>
      </c>
      <c r="BC155" s="125"/>
      <c r="BD155" s="129"/>
      <c r="BE155" s="128" t="e">
        <f>IF([24]PI!R28=0,"",[24]PI!R28)</f>
        <v>#REF!</v>
      </c>
      <c r="BF155" s="125"/>
      <c r="BG155" s="129"/>
      <c r="BH155" s="128" t="e">
        <f>IF([24]PI!R29=0,"",[24]PI!R29)</f>
        <v>#REF!</v>
      </c>
      <c r="BI155" s="125"/>
      <c r="BJ155" s="129"/>
      <c r="BK155" s="128" t="e">
        <f>IF([24]PI!R30=0,"",[24]PI!R30)</f>
        <v>#REF!</v>
      </c>
      <c r="BL155" s="125"/>
      <c r="BM155" s="129"/>
      <c r="BN155" s="128" t="e">
        <f>IF([24]PI!R31=0,"",[24]PI!R31)</f>
        <v>#REF!</v>
      </c>
      <c r="BO155" s="125"/>
      <c r="BP155" s="129"/>
      <c r="BQ155" s="128" t="e">
        <f>IF([24]PI!R32=0,"",[24]PI!R32)</f>
        <v>#REF!</v>
      </c>
      <c r="BR155" s="125"/>
      <c r="BS155" s="129"/>
      <c r="BT155" s="128" t="e">
        <f>IF([24]PI!R33=0,"",[24]PI!R33)</f>
        <v>#REF!</v>
      </c>
      <c r="BU155" s="125"/>
      <c r="BV155" s="129"/>
      <c r="BW155" s="128" t="e">
        <f>IF([24]PI!R34=0,"",[24]PI!R34)</f>
        <v>#REF!</v>
      </c>
      <c r="BX155" s="125"/>
      <c r="BY155" s="142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141" t="str">
        <f>Reglage!G25</f>
        <v>SB</v>
      </c>
      <c r="CK155" s="125"/>
      <c r="CL155" s="125"/>
      <c r="CM155" s="125"/>
      <c r="CN155" s="125"/>
      <c r="CO155" s="125"/>
      <c r="CP155" s="125"/>
      <c r="CQ155" s="125"/>
      <c r="CR155" s="142"/>
      <c r="CS155" s="148" t="e">
        <f>[25]SB!R13</f>
        <v>#REF!</v>
      </c>
      <c r="CT155" s="125"/>
      <c r="CU155" s="129"/>
      <c r="CV155" s="128" t="e">
        <f>IF([25]SB!R14=0,"",[25]SB!R14)</f>
        <v>#REF!</v>
      </c>
      <c r="CW155" s="125"/>
      <c r="CX155" s="129"/>
      <c r="CY155" s="128" t="e">
        <f>IF([25]SB!R15=0,"",[25]SB!R15)</f>
        <v>#REF!</v>
      </c>
      <c r="CZ155" s="125"/>
      <c r="DA155" s="129"/>
      <c r="DB155" s="128" t="e">
        <f>IF([25]SB!R16=0,"",[25]SB!R16)</f>
        <v>#REF!</v>
      </c>
      <c r="DC155" s="125"/>
      <c r="DD155" s="129"/>
      <c r="DE155" s="128" t="e">
        <f>IF([25]SB!R17=0,"",[25]SB!R17)</f>
        <v>#REF!</v>
      </c>
      <c r="DF155" s="125"/>
      <c r="DG155" s="129"/>
      <c r="DH155" s="128" t="e">
        <f>IF([25]SB!R18=0,"",[25]SB!R18)</f>
        <v>#REF!</v>
      </c>
      <c r="DI155" s="125"/>
      <c r="DJ155" s="129"/>
      <c r="DK155" s="128" t="e">
        <f>IF([25]SB!R19=0,"",[25]SB!R19)</f>
        <v>#REF!</v>
      </c>
      <c r="DL155" s="125"/>
      <c r="DM155" s="129"/>
      <c r="DN155" s="128" t="e">
        <f>IF([25]SB!R20=0,"",[25]SB!R20)</f>
        <v>#REF!</v>
      </c>
      <c r="DO155" s="125"/>
      <c r="DP155" s="129"/>
      <c r="DQ155" s="128" t="e">
        <f>IF([25]SB!R21=0,"",[25]SB!R21)</f>
        <v>#REF!</v>
      </c>
      <c r="DR155" s="125"/>
      <c r="DS155" s="129"/>
      <c r="DT155" s="128" t="e">
        <f>IF([25]SB!R22=0,"",[25]SB!R22)</f>
        <v>#REF!</v>
      </c>
      <c r="DU155" s="125"/>
      <c r="DV155" s="129"/>
      <c r="DW155" s="128" t="e">
        <f>IF([25]SB!R23=0,"",[25]SB!R23)</f>
        <v>#REF!</v>
      </c>
      <c r="DX155" s="125"/>
      <c r="DY155" s="129"/>
      <c r="DZ155" s="128" t="e">
        <f>IF([25]SB!R24=0,"",[25]SB!R24)</f>
        <v>#REF!</v>
      </c>
      <c r="EA155" s="125"/>
      <c r="EB155" s="129"/>
      <c r="EC155" s="128" t="e">
        <f>IF([25]SB!R25=0,"",[25]SB!R25)</f>
        <v>#REF!</v>
      </c>
      <c r="ED155" s="125"/>
      <c r="EE155" s="129"/>
      <c r="EF155" s="128" t="e">
        <f>IF([25]SB!R26=0,"",[25]SB!R26)</f>
        <v>#REF!</v>
      </c>
      <c r="EG155" s="125"/>
      <c r="EH155" s="129"/>
      <c r="EI155" s="128" t="e">
        <f>IF([25]SB!R27=0,"",[25]SB!R27)</f>
        <v>#REF!</v>
      </c>
      <c r="EJ155" s="125"/>
      <c r="EK155" s="129"/>
      <c r="EL155" s="128" t="e">
        <f>IF([25]SB!R28=0,"",[25]SB!R28)</f>
        <v>#REF!</v>
      </c>
      <c r="EM155" s="125"/>
      <c r="EN155" s="129"/>
      <c r="EO155" s="128" t="e">
        <f>IF([25]SB!R29=0,"",[25]SB!R29)</f>
        <v>#REF!</v>
      </c>
      <c r="EP155" s="125"/>
      <c r="EQ155" s="129"/>
      <c r="ER155" s="128" t="e">
        <f>IF([25]SB!R30=0,"",[25]SB!R30)</f>
        <v>#REF!</v>
      </c>
      <c r="ES155" s="125"/>
      <c r="ET155" s="129"/>
      <c r="EU155" s="128" t="e">
        <f>IF([25]SB!R31=0,"",[25]SB!R31)</f>
        <v>#REF!</v>
      </c>
      <c r="EV155" s="125"/>
      <c r="EW155" s="129"/>
      <c r="EX155" s="128" t="e">
        <f>IF([25]SB!R32=0,"",[25]SB!R32)</f>
        <v>#REF!</v>
      </c>
      <c r="EY155" s="125"/>
      <c r="EZ155" s="129"/>
      <c r="FA155" s="128" t="e">
        <f>IF([25]SB!R33=0,"",[25]SB!R33)</f>
        <v>#REF!</v>
      </c>
      <c r="FB155" s="125"/>
      <c r="FC155" s="129"/>
      <c r="FD155" s="128" t="e">
        <f>IF([25]SB!R34=0,"",[25]SB!R34)</f>
        <v>#REF!</v>
      </c>
      <c r="FE155" s="125"/>
      <c r="FF155" s="142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141">
        <f>Reglage!L25</f>
        <v>37</v>
      </c>
      <c r="FR155" s="125"/>
      <c r="FS155" s="125"/>
      <c r="FT155" s="125"/>
      <c r="FU155" s="125"/>
      <c r="FV155" s="125"/>
      <c r="FW155" s="125"/>
      <c r="FX155" s="125"/>
      <c r="FY155" s="142"/>
      <c r="FZ155" s="148" t="e">
        <f>'[26]37'!R13</f>
        <v>#REF!</v>
      </c>
      <c r="GA155" s="125"/>
      <c r="GB155" s="129"/>
      <c r="GC155" s="128" t="e">
        <f>IF('[26]37'!R14=0,"",'[26]37'!R14)</f>
        <v>#REF!</v>
      </c>
      <c r="GD155" s="125"/>
      <c r="GE155" s="129"/>
      <c r="GF155" s="128" t="e">
        <f>IF('[26]37'!R15=0,"",'[26]37'!R15)</f>
        <v>#REF!</v>
      </c>
      <c r="GG155" s="125"/>
      <c r="GH155" s="129"/>
      <c r="GI155" s="128" t="e">
        <f>IF('[26]37'!R16=0,"",'[26]37'!R16)</f>
        <v>#REF!</v>
      </c>
      <c r="GJ155" s="125"/>
      <c r="GK155" s="129"/>
      <c r="GL155" s="128" t="e">
        <f>IF('[26]37'!R17=0,"",'[26]37'!R17)</f>
        <v>#REF!</v>
      </c>
      <c r="GM155" s="125"/>
      <c r="GN155" s="129"/>
      <c r="GO155" s="128" t="e">
        <f>IF('[26]37'!R18=0,"",'[26]37'!R18)</f>
        <v>#REF!</v>
      </c>
      <c r="GP155" s="125"/>
      <c r="GQ155" s="129"/>
      <c r="GR155" s="128" t="e">
        <f>IF('[26]37'!R19=0,"",'[26]37'!R19)</f>
        <v>#REF!</v>
      </c>
      <c r="GS155" s="125"/>
      <c r="GT155" s="129"/>
      <c r="GU155" s="128" t="e">
        <f>IF('[26]37'!R20=0,"",'[26]37'!R20)</f>
        <v>#REF!</v>
      </c>
      <c r="GV155" s="125"/>
      <c r="GW155" s="129"/>
      <c r="GX155" s="128" t="e">
        <f>IF('[26]37'!R21=0,"",'[26]37'!R21)</f>
        <v>#REF!</v>
      </c>
      <c r="GY155" s="125"/>
      <c r="GZ155" s="129"/>
      <c r="HA155" s="128" t="e">
        <f>IF('[26]37'!R22=0,"",'[26]37'!R22)</f>
        <v>#REF!</v>
      </c>
      <c r="HB155" s="125"/>
      <c r="HC155" s="129"/>
      <c r="HD155" s="128" t="e">
        <f>IF('[26]37'!R23=0,"",'[26]37'!R23)</f>
        <v>#REF!</v>
      </c>
      <c r="HE155" s="125"/>
      <c r="HF155" s="129"/>
      <c r="HG155" s="128" t="e">
        <f>IF('[26]37'!R24=0,"",'[26]37'!R24)</f>
        <v>#REF!</v>
      </c>
      <c r="HH155" s="125"/>
      <c r="HI155" s="129"/>
      <c r="HJ155" s="128" t="e">
        <f>IF('[26]37'!R25=0,"",'[26]37'!R25)</f>
        <v>#REF!</v>
      </c>
      <c r="HK155" s="125"/>
      <c r="HL155" s="129"/>
      <c r="HM155" s="128" t="e">
        <f>IF('[26]37'!R26=0,"",'[26]37'!R26)</f>
        <v>#REF!</v>
      </c>
      <c r="HN155" s="125"/>
      <c r="HO155" s="129"/>
      <c r="HP155" s="128" t="e">
        <f>IF('[26]37'!R27=0,"",'[26]37'!R27)</f>
        <v>#REF!</v>
      </c>
      <c r="HQ155" s="125"/>
      <c r="HR155" s="129"/>
      <c r="HS155" s="128" t="e">
        <f>IF('[26]37'!R28=0,"",'[26]37'!R28)</f>
        <v>#REF!</v>
      </c>
      <c r="HT155" s="125"/>
      <c r="HU155" s="129"/>
      <c r="HV155" s="128" t="e">
        <f>IF('[26]37'!R29=0,"",'[26]37'!R29)</f>
        <v>#REF!</v>
      </c>
      <c r="HW155" s="125"/>
      <c r="HX155" s="129"/>
      <c r="HY155" s="128" t="e">
        <f>IF('[26]37'!R30=0,"",'[26]37'!R30)</f>
        <v>#REF!</v>
      </c>
      <c r="HZ155" s="125"/>
      <c r="IA155" s="129"/>
      <c r="IB155" s="128" t="e">
        <f>IF('[26]37'!R31=0,"",'[26]37'!R31)</f>
        <v>#REF!</v>
      </c>
      <c r="IC155" s="125"/>
      <c r="ID155" s="129"/>
      <c r="IE155" s="128" t="e">
        <f>IF('[26]37'!R32=0,"",'[26]37'!R32)</f>
        <v>#REF!</v>
      </c>
      <c r="IF155" s="125"/>
      <c r="IG155" s="129"/>
      <c r="IH155" s="128" t="e">
        <f>IF('[26]37'!R33=0,"",'[26]37'!R33)</f>
        <v>#REF!</v>
      </c>
      <c r="II155" s="125"/>
      <c r="IJ155" s="129"/>
      <c r="IK155" s="128" t="e">
        <f>IF('[26]37'!R34=0,"",'[26]37'!R34)</f>
        <v>#REF!</v>
      </c>
      <c r="IL155" s="125"/>
      <c r="IM155" s="142"/>
      <c r="IN155" s="36"/>
      <c r="IO155" s="36"/>
      <c r="IP155" s="36"/>
      <c r="IQ155" s="36"/>
      <c r="IR155" s="36"/>
      <c r="IS155" s="36"/>
      <c r="IT155" s="36"/>
      <c r="IU155" s="36"/>
    </row>
    <row r="156" spans="1:255" ht="5.25" customHeight="1">
      <c r="A156" s="36"/>
      <c r="B156" s="36"/>
      <c r="C156" s="143"/>
      <c r="D156" s="131"/>
      <c r="E156" s="131"/>
      <c r="F156" s="131"/>
      <c r="G156" s="131"/>
      <c r="H156" s="131"/>
      <c r="I156" s="131"/>
      <c r="J156" s="131"/>
      <c r="K156" s="144"/>
      <c r="L156" s="131"/>
      <c r="M156" s="131"/>
      <c r="N156" s="132"/>
      <c r="O156" s="130"/>
      <c r="P156" s="131"/>
      <c r="Q156" s="132"/>
      <c r="R156" s="130"/>
      <c r="S156" s="131"/>
      <c r="T156" s="132"/>
      <c r="U156" s="130"/>
      <c r="V156" s="131"/>
      <c r="W156" s="132"/>
      <c r="X156" s="130"/>
      <c r="Y156" s="131"/>
      <c r="Z156" s="132"/>
      <c r="AA156" s="130"/>
      <c r="AB156" s="131"/>
      <c r="AC156" s="132"/>
      <c r="AD156" s="130"/>
      <c r="AE156" s="131"/>
      <c r="AF156" s="132"/>
      <c r="AG156" s="130"/>
      <c r="AH156" s="131"/>
      <c r="AI156" s="132"/>
      <c r="AJ156" s="130"/>
      <c r="AK156" s="131"/>
      <c r="AL156" s="132"/>
      <c r="AM156" s="130"/>
      <c r="AN156" s="131"/>
      <c r="AO156" s="132"/>
      <c r="AP156" s="130"/>
      <c r="AQ156" s="131"/>
      <c r="AR156" s="132"/>
      <c r="AS156" s="130"/>
      <c r="AT156" s="131"/>
      <c r="AU156" s="132"/>
      <c r="AV156" s="130"/>
      <c r="AW156" s="131"/>
      <c r="AX156" s="132"/>
      <c r="AY156" s="130"/>
      <c r="AZ156" s="131"/>
      <c r="BA156" s="132"/>
      <c r="BB156" s="130"/>
      <c r="BC156" s="131"/>
      <c r="BD156" s="132"/>
      <c r="BE156" s="130"/>
      <c r="BF156" s="131"/>
      <c r="BG156" s="132"/>
      <c r="BH156" s="130"/>
      <c r="BI156" s="131"/>
      <c r="BJ156" s="132"/>
      <c r="BK156" s="130"/>
      <c r="BL156" s="131"/>
      <c r="BM156" s="132"/>
      <c r="BN156" s="130"/>
      <c r="BO156" s="131"/>
      <c r="BP156" s="132"/>
      <c r="BQ156" s="130"/>
      <c r="BR156" s="131"/>
      <c r="BS156" s="132"/>
      <c r="BT156" s="130"/>
      <c r="BU156" s="131"/>
      <c r="BV156" s="132"/>
      <c r="BW156" s="130"/>
      <c r="BX156" s="131"/>
      <c r="BY156" s="144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143"/>
      <c r="CK156" s="131"/>
      <c r="CL156" s="131"/>
      <c r="CM156" s="131"/>
      <c r="CN156" s="131"/>
      <c r="CO156" s="131"/>
      <c r="CP156" s="131"/>
      <c r="CQ156" s="131"/>
      <c r="CR156" s="144"/>
      <c r="CS156" s="131"/>
      <c r="CT156" s="131"/>
      <c r="CU156" s="132"/>
      <c r="CV156" s="130"/>
      <c r="CW156" s="131"/>
      <c r="CX156" s="132"/>
      <c r="CY156" s="130"/>
      <c r="CZ156" s="131"/>
      <c r="DA156" s="132"/>
      <c r="DB156" s="130"/>
      <c r="DC156" s="131"/>
      <c r="DD156" s="132"/>
      <c r="DE156" s="130"/>
      <c r="DF156" s="131"/>
      <c r="DG156" s="132"/>
      <c r="DH156" s="130"/>
      <c r="DI156" s="131"/>
      <c r="DJ156" s="132"/>
      <c r="DK156" s="130"/>
      <c r="DL156" s="131"/>
      <c r="DM156" s="132"/>
      <c r="DN156" s="130"/>
      <c r="DO156" s="131"/>
      <c r="DP156" s="132"/>
      <c r="DQ156" s="130"/>
      <c r="DR156" s="131"/>
      <c r="DS156" s="132"/>
      <c r="DT156" s="130"/>
      <c r="DU156" s="131"/>
      <c r="DV156" s="132"/>
      <c r="DW156" s="130"/>
      <c r="DX156" s="131"/>
      <c r="DY156" s="132"/>
      <c r="DZ156" s="130"/>
      <c r="EA156" s="131"/>
      <c r="EB156" s="132"/>
      <c r="EC156" s="130"/>
      <c r="ED156" s="131"/>
      <c r="EE156" s="132"/>
      <c r="EF156" s="130"/>
      <c r="EG156" s="131"/>
      <c r="EH156" s="132"/>
      <c r="EI156" s="130"/>
      <c r="EJ156" s="131"/>
      <c r="EK156" s="132"/>
      <c r="EL156" s="130"/>
      <c r="EM156" s="131"/>
      <c r="EN156" s="132"/>
      <c r="EO156" s="130"/>
      <c r="EP156" s="131"/>
      <c r="EQ156" s="132"/>
      <c r="ER156" s="130"/>
      <c r="ES156" s="131"/>
      <c r="ET156" s="132"/>
      <c r="EU156" s="130"/>
      <c r="EV156" s="131"/>
      <c r="EW156" s="132"/>
      <c r="EX156" s="130"/>
      <c r="EY156" s="131"/>
      <c r="EZ156" s="132"/>
      <c r="FA156" s="130"/>
      <c r="FB156" s="131"/>
      <c r="FC156" s="132"/>
      <c r="FD156" s="130"/>
      <c r="FE156" s="131"/>
      <c r="FF156" s="144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143"/>
      <c r="FR156" s="131"/>
      <c r="FS156" s="131"/>
      <c r="FT156" s="131"/>
      <c r="FU156" s="131"/>
      <c r="FV156" s="131"/>
      <c r="FW156" s="131"/>
      <c r="FX156" s="131"/>
      <c r="FY156" s="144"/>
      <c r="FZ156" s="131"/>
      <c r="GA156" s="131"/>
      <c r="GB156" s="132"/>
      <c r="GC156" s="130"/>
      <c r="GD156" s="131"/>
      <c r="GE156" s="132"/>
      <c r="GF156" s="130"/>
      <c r="GG156" s="131"/>
      <c r="GH156" s="132"/>
      <c r="GI156" s="130"/>
      <c r="GJ156" s="131"/>
      <c r="GK156" s="132"/>
      <c r="GL156" s="130"/>
      <c r="GM156" s="131"/>
      <c r="GN156" s="132"/>
      <c r="GO156" s="130"/>
      <c r="GP156" s="131"/>
      <c r="GQ156" s="132"/>
      <c r="GR156" s="130"/>
      <c r="GS156" s="131"/>
      <c r="GT156" s="132"/>
      <c r="GU156" s="130"/>
      <c r="GV156" s="131"/>
      <c r="GW156" s="132"/>
      <c r="GX156" s="130"/>
      <c r="GY156" s="131"/>
      <c r="GZ156" s="132"/>
      <c r="HA156" s="130"/>
      <c r="HB156" s="131"/>
      <c r="HC156" s="132"/>
      <c r="HD156" s="130"/>
      <c r="HE156" s="131"/>
      <c r="HF156" s="132"/>
      <c r="HG156" s="130"/>
      <c r="HH156" s="131"/>
      <c r="HI156" s="132"/>
      <c r="HJ156" s="130"/>
      <c r="HK156" s="131"/>
      <c r="HL156" s="132"/>
      <c r="HM156" s="130"/>
      <c r="HN156" s="131"/>
      <c r="HO156" s="132"/>
      <c r="HP156" s="130"/>
      <c r="HQ156" s="131"/>
      <c r="HR156" s="132"/>
      <c r="HS156" s="130"/>
      <c r="HT156" s="131"/>
      <c r="HU156" s="132"/>
      <c r="HV156" s="130"/>
      <c r="HW156" s="131"/>
      <c r="HX156" s="132"/>
      <c r="HY156" s="130"/>
      <c r="HZ156" s="131"/>
      <c r="IA156" s="132"/>
      <c r="IB156" s="130"/>
      <c r="IC156" s="131"/>
      <c r="ID156" s="132"/>
      <c r="IE156" s="130"/>
      <c r="IF156" s="131"/>
      <c r="IG156" s="132"/>
      <c r="IH156" s="130"/>
      <c r="II156" s="131"/>
      <c r="IJ156" s="132"/>
      <c r="IK156" s="130"/>
      <c r="IL156" s="131"/>
      <c r="IM156" s="144"/>
      <c r="IN156" s="36"/>
      <c r="IO156" s="36"/>
      <c r="IP156" s="36"/>
      <c r="IQ156" s="36"/>
      <c r="IR156" s="36"/>
      <c r="IS156" s="36"/>
      <c r="IT156" s="36"/>
      <c r="IU156" s="36"/>
    </row>
    <row r="157" spans="1:255" ht="5.25" customHeight="1">
      <c r="A157" s="36"/>
      <c r="B157" s="36"/>
      <c r="C157" s="143"/>
      <c r="D157" s="131"/>
      <c r="E157" s="131"/>
      <c r="F157" s="131"/>
      <c r="G157" s="131"/>
      <c r="H157" s="131"/>
      <c r="I157" s="131"/>
      <c r="J157" s="131"/>
      <c r="K157" s="144"/>
      <c r="L157" s="134"/>
      <c r="M157" s="134"/>
      <c r="N157" s="135"/>
      <c r="O157" s="133"/>
      <c r="P157" s="134"/>
      <c r="Q157" s="135"/>
      <c r="R157" s="133"/>
      <c r="S157" s="134"/>
      <c r="T157" s="135"/>
      <c r="U157" s="133"/>
      <c r="V157" s="134"/>
      <c r="W157" s="135"/>
      <c r="X157" s="133"/>
      <c r="Y157" s="134"/>
      <c r="Z157" s="135"/>
      <c r="AA157" s="133"/>
      <c r="AB157" s="134"/>
      <c r="AC157" s="135"/>
      <c r="AD157" s="133"/>
      <c r="AE157" s="134"/>
      <c r="AF157" s="135"/>
      <c r="AG157" s="133"/>
      <c r="AH157" s="134"/>
      <c r="AI157" s="135"/>
      <c r="AJ157" s="133"/>
      <c r="AK157" s="134"/>
      <c r="AL157" s="135"/>
      <c r="AM157" s="133"/>
      <c r="AN157" s="134"/>
      <c r="AO157" s="135"/>
      <c r="AP157" s="133"/>
      <c r="AQ157" s="134"/>
      <c r="AR157" s="135"/>
      <c r="AS157" s="133"/>
      <c r="AT157" s="134"/>
      <c r="AU157" s="135"/>
      <c r="AV157" s="133"/>
      <c r="AW157" s="134"/>
      <c r="AX157" s="135"/>
      <c r="AY157" s="133"/>
      <c r="AZ157" s="134"/>
      <c r="BA157" s="135"/>
      <c r="BB157" s="133"/>
      <c r="BC157" s="134"/>
      <c r="BD157" s="135"/>
      <c r="BE157" s="133"/>
      <c r="BF157" s="134"/>
      <c r="BG157" s="135"/>
      <c r="BH157" s="133"/>
      <c r="BI157" s="134"/>
      <c r="BJ157" s="135"/>
      <c r="BK157" s="133"/>
      <c r="BL157" s="134"/>
      <c r="BM157" s="135"/>
      <c r="BN157" s="133"/>
      <c r="BO157" s="134"/>
      <c r="BP157" s="135"/>
      <c r="BQ157" s="133"/>
      <c r="BR157" s="134"/>
      <c r="BS157" s="135"/>
      <c r="BT157" s="133"/>
      <c r="BU157" s="134"/>
      <c r="BV157" s="135"/>
      <c r="BW157" s="133"/>
      <c r="BX157" s="134"/>
      <c r="BY157" s="152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143"/>
      <c r="CK157" s="131"/>
      <c r="CL157" s="131"/>
      <c r="CM157" s="131"/>
      <c r="CN157" s="131"/>
      <c r="CO157" s="131"/>
      <c r="CP157" s="131"/>
      <c r="CQ157" s="131"/>
      <c r="CR157" s="144"/>
      <c r="CS157" s="134"/>
      <c r="CT157" s="134"/>
      <c r="CU157" s="135"/>
      <c r="CV157" s="133"/>
      <c r="CW157" s="134"/>
      <c r="CX157" s="135"/>
      <c r="CY157" s="133"/>
      <c r="CZ157" s="134"/>
      <c r="DA157" s="135"/>
      <c r="DB157" s="133"/>
      <c r="DC157" s="134"/>
      <c r="DD157" s="135"/>
      <c r="DE157" s="133"/>
      <c r="DF157" s="134"/>
      <c r="DG157" s="135"/>
      <c r="DH157" s="133"/>
      <c r="DI157" s="134"/>
      <c r="DJ157" s="135"/>
      <c r="DK157" s="133"/>
      <c r="DL157" s="134"/>
      <c r="DM157" s="135"/>
      <c r="DN157" s="133"/>
      <c r="DO157" s="134"/>
      <c r="DP157" s="135"/>
      <c r="DQ157" s="133"/>
      <c r="DR157" s="134"/>
      <c r="DS157" s="135"/>
      <c r="DT157" s="133"/>
      <c r="DU157" s="134"/>
      <c r="DV157" s="135"/>
      <c r="DW157" s="133"/>
      <c r="DX157" s="134"/>
      <c r="DY157" s="135"/>
      <c r="DZ157" s="133"/>
      <c r="EA157" s="134"/>
      <c r="EB157" s="135"/>
      <c r="EC157" s="133"/>
      <c r="ED157" s="134"/>
      <c r="EE157" s="135"/>
      <c r="EF157" s="133"/>
      <c r="EG157" s="134"/>
      <c r="EH157" s="135"/>
      <c r="EI157" s="133"/>
      <c r="EJ157" s="134"/>
      <c r="EK157" s="135"/>
      <c r="EL157" s="133"/>
      <c r="EM157" s="134"/>
      <c r="EN157" s="135"/>
      <c r="EO157" s="133"/>
      <c r="EP157" s="134"/>
      <c r="EQ157" s="135"/>
      <c r="ER157" s="133"/>
      <c r="ES157" s="134"/>
      <c r="ET157" s="135"/>
      <c r="EU157" s="133"/>
      <c r="EV157" s="134"/>
      <c r="EW157" s="135"/>
      <c r="EX157" s="133"/>
      <c r="EY157" s="134"/>
      <c r="EZ157" s="135"/>
      <c r="FA157" s="133"/>
      <c r="FB157" s="134"/>
      <c r="FC157" s="135"/>
      <c r="FD157" s="133"/>
      <c r="FE157" s="134"/>
      <c r="FF157" s="152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143"/>
      <c r="FR157" s="131"/>
      <c r="FS157" s="131"/>
      <c r="FT157" s="131"/>
      <c r="FU157" s="131"/>
      <c r="FV157" s="131"/>
      <c r="FW157" s="131"/>
      <c r="FX157" s="131"/>
      <c r="FY157" s="144"/>
      <c r="FZ157" s="134"/>
      <c r="GA157" s="134"/>
      <c r="GB157" s="135"/>
      <c r="GC157" s="133"/>
      <c r="GD157" s="134"/>
      <c r="GE157" s="135"/>
      <c r="GF157" s="133"/>
      <c r="GG157" s="134"/>
      <c r="GH157" s="135"/>
      <c r="GI157" s="133"/>
      <c r="GJ157" s="134"/>
      <c r="GK157" s="135"/>
      <c r="GL157" s="133"/>
      <c r="GM157" s="134"/>
      <c r="GN157" s="135"/>
      <c r="GO157" s="133"/>
      <c r="GP157" s="134"/>
      <c r="GQ157" s="135"/>
      <c r="GR157" s="133"/>
      <c r="GS157" s="134"/>
      <c r="GT157" s="135"/>
      <c r="GU157" s="133"/>
      <c r="GV157" s="134"/>
      <c r="GW157" s="135"/>
      <c r="GX157" s="133"/>
      <c r="GY157" s="134"/>
      <c r="GZ157" s="135"/>
      <c r="HA157" s="133"/>
      <c r="HB157" s="134"/>
      <c r="HC157" s="135"/>
      <c r="HD157" s="133"/>
      <c r="HE157" s="134"/>
      <c r="HF157" s="135"/>
      <c r="HG157" s="133"/>
      <c r="HH157" s="134"/>
      <c r="HI157" s="135"/>
      <c r="HJ157" s="133"/>
      <c r="HK157" s="134"/>
      <c r="HL157" s="135"/>
      <c r="HM157" s="133"/>
      <c r="HN157" s="134"/>
      <c r="HO157" s="135"/>
      <c r="HP157" s="133"/>
      <c r="HQ157" s="134"/>
      <c r="HR157" s="135"/>
      <c r="HS157" s="133"/>
      <c r="HT157" s="134"/>
      <c r="HU157" s="135"/>
      <c r="HV157" s="133"/>
      <c r="HW157" s="134"/>
      <c r="HX157" s="135"/>
      <c r="HY157" s="133"/>
      <c r="HZ157" s="134"/>
      <c r="IA157" s="135"/>
      <c r="IB157" s="133"/>
      <c r="IC157" s="134"/>
      <c r="ID157" s="135"/>
      <c r="IE157" s="133"/>
      <c r="IF157" s="134"/>
      <c r="IG157" s="135"/>
      <c r="IH157" s="133"/>
      <c r="II157" s="134"/>
      <c r="IJ157" s="135"/>
      <c r="IK157" s="133"/>
      <c r="IL157" s="134"/>
      <c r="IM157" s="152"/>
      <c r="IN157" s="36"/>
      <c r="IO157" s="36"/>
      <c r="IP157" s="36"/>
      <c r="IQ157" s="36"/>
      <c r="IR157" s="36"/>
      <c r="IS157" s="36"/>
      <c r="IT157" s="36"/>
      <c r="IU157" s="36"/>
    </row>
    <row r="158" spans="1:255" ht="5.25" customHeight="1">
      <c r="A158" s="36"/>
      <c r="B158" s="36"/>
      <c r="C158" s="143"/>
      <c r="D158" s="131"/>
      <c r="E158" s="131"/>
      <c r="F158" s="131"/>
      <c r="G158" s="131"/>
      <c r="H158" s="131"/>
      <c r="I158" s="131"/>
      <c r="J158" s="131"/>
      <c r="K158" s="144"/>
      <c r="L158" s="147" t="e">
        <f>IF([24]PI!R35=0,"",[24]PI!R35)</f>
        <v>#REF!</v>
      </c>
      <c r="M158" s="137"/>
      <c r="N158" s="138"/>
      <c r="O158" s="136" t="e">
        <f>IF([24]PI!R36=0,"",[24]PI!R36)</f>
        <v>#REF!</v>
      </c>
      <c r="P158" s="137"/>
      <c r="Q158" s="138"/>
      <c r="R158" s="136" t="e">
        <f>IF([24]PI!R37=0,"",[24]PI!R37)</f>
        <v>#REF!</v>
      </c>
      <c r="S158" s="137"/>
      <c r="T158" s="138"/>
      <c r="U158" s="136" t="e">
        <f>IF([24]PI!R38=0,"",[24]PI!R38)</f>
        <v>#REF!</v>
      </c>
      <c r="V158" s="137"/>
      <c r="W158" s="138"/>
      <c r="X158" s="136" t="e">
        <f>IF([24]PI!R39=0,"",[24]PI!R39)</f>
        <v>#REF!</v>
      </c>
      <c r="Y158" s="137"/>
      <c r="Z158" s="138"/>
      <c r="AA158" s="136" t="e">
        <f>IF([24]PI!R40=0,"",[24]PI!R40)</f>
        <v>#REF!</v>
      </c>
      <c r="AB158" s="137"/>
      <c r="AC158" s="138"/>
      <c r="AD158" s="136" t="e">
        <f>IF([24]PI!R41=0,"",[24]PI!R41)</f>
        <v>#REF!</v>
      </c>
      <c r="AE158" s="137"/>
      <c r="AF158" s="138"/>
      <c r="AG158" s="136" t="e">
        <f>IF([24]PI!R42=0,"",[24]PI!R42)</f>
        <v>#REF!</v>
      </c>
      <c r="AH158" s="137"/>
      <c r="AI158" s="138"/>
      <c r="AJ158" s="136" t="e">
        <f>IF([24]PI!R43=0,"",[24]PI!R43)</f>
        <v>#REF!</v>
      </c>
      <c r="AK158" s="137"/>
      <c r="AL158" s="138"/>
      <c r="AM158" s="136" t="e">
        <f>IF([24]PI!R44=0,"",[24]PI!R44)</f>
        <v>#REF!</v>
      </c>
      <c r="AN158" s="137"/>
      <c r="AO158" s="138"/>
      <c r="AP158" s="136" t="e">
        <f>IF([24]PI!R45=0,"",[24]PI!R45)</f>
        <v>#REF!</v>
      </c>
      <c r="AQ158" s="137"/>
      <c r="AR158" s="138"/>
      <c r="AS158" s="136" t="e">
        <f>IF([24]PI!R46=0,"",[24]PI!R46)</f>
        <v>#REF!</v>
      </c>
      <c r="AT158" s="137"/>
      <c r="AU158" s="138"/>
      <c r="AV158" s="136" t="e">
        <f>IF([24]PI!R47=0,"",[24]PI!R47)</f>
        <v>#REF!</v>
      </c>
      <c r="AW158" s="137"/>
      <c r="AX158" s="138"/>
      <c r="AY158" s="136" t="e">
        <f>IF([24]PI!R48=0,"",[24]PI!R48)</f>
        <v>#REF!</v>
      </c>
      <c r="AZ158" s="137"/>
      <c r="BA158" s="138"/>
      <c r="BB158" s="136" t="e">
        <f>IF([24]PI!R49=0,"",[24]PI!R49)</f>
        <v>#REF!</v>
      </c>
      <c r="BC158" s="137"/>
      <c r="BD158" s="138"/>
      <c r="BE158" s="136" t="e">
        <f>IF([24]PI!R50=0,"",[24]PI!R50)</f>
        <v>#REF!</v>
      </c>
      <c r="BF158" s="137"/>
      <c r="BG158" s="138"/>
      <c r="BH158" s="136" t="e">
        <f>IF([24]PI!R51=0,"",[24]PI!R51)</f>
        <v>#REF!</v>
      </c>
      <c r="BI158" s="137"/>
      <c r="BJ158" s="138"/>
      <c r="BK158" s="136" t="e">
        <f>IF([24]PI!R52=0,"",[24]PI!R52)</f>
        <v>#REF!</v>
      </c>
      <c r="BL158" s="137"/>
      <c r="BM158" s="138"/>
      <c r="BN158" s="136" t="e">
        <f>IF([24]PI!R53=0,"",[24]PI!R53)</f>
        <v>#REF!</v>
      </c>
      <c r="BO158" s="137"/>
      <c r="BP158" s="138"/>
      <c r="BQ158" s="136" t="e">
        <f>IF([24]PI!R54=0,"",[24]PI!R54)</f>
        <v>#REF!</v>
      </c>
      <c r="BR158" s="137"/>
      <c r="BS158" s="138"/>
      <c r="BT158" s="136" t="e">
        <f>IF([24]PI!R55=0,"",[24]PI!R55)</f>
        <v>#REF!</v>
      </c>
      <c r="BU158" s="137"/>
      <c r="BV158" s="138"/>
      <c r="BW158" s="136" t="e">
        <f>IF([24]PI!R56=0,"",[24]PI!R56)</f>
        <v>#REF!</v>
      </c>
      <c r="BX158" s="137"/>
      <c r="BY158" s="14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143"/>
      <c r="CK158" s="131"/>
      <c r="CL158" s="131"/>
      <c r="CM158" s="131"/>
      <c r="CN158" s="131"/>
      <c r="CO158" s="131"/>
      <c r="CP158" s="131"/>
      <c r="CQ158" s="131"/>
      <c r="CR158" s="144"/>
      <c r="CS158" s="147" t="e">
        <f>IF([25]SB!R35=0,"",[25]SB!R35)</f>
        <v>#REF!</v>
      </c>
      <c r="CT158" s="137"/>
      <c r="CU158" s="138"/>
      <c r="CV158" s="136" t="e">
        <f>IF([25]SB!R36=0,"",[25]SB!R36)</f>
        <v>#REF!</v>
      </c>
      <c r="CW158" s="137"/>
      <c r="CX158" s="138"/>
      <c r="CY158" s="136" t="e">
        <f>IF([25]SB!R37=0,"",[25]SB!R37)</f>
        <v>#REF!</v>
      </c>
      <c r="CZ158" s="137"/>
      <c r="DA158" s="138"/>
      <c r="DB158" s="136" t="e">
        <f>IF([25]SB!R38=0,"",[25]SB!R38)</f>
        <v>#REF!</v>
      </c>
      <c r="DC158" s="137"/>
      <c r="DD158" s="138"/>
      <c r="DE158" s="136" t="e">
        <f>IF([25]SB!R39=0,"",[25]SB!R39)</f>
        <v>#REF!</v>
      </c>
      <c r="DF158" s="137"/>
      <c r="DG158" s="138"/>
      <c r="DH158" s="136" t="e">
        <f>IF([25]SB!R40=0,"",[25]SB!R40)</f>
        <v>#REF!</v>
      </c>
      <c r="DI158" s="137"/>
      <c r="DJ158" s="138"/>
      <c r="DK158" s="136" t="e">
        <f>IF([25]SB!R41=0,"",[25]SB!R41)</f>
        <v>#REF!</v>
      </c>
      <c r="DL158" s="137"/>
      <c r="DM158" s="138"/>
      <c r="DN158" s="136" t="e">
        <f>IF([25]SB!R42=0,"",[25]SB!R42)</f>
        <v>#REF!</v>
      </c>
      <c r="DO158" s="137"/>
      <c r="DP158" s="138"/>
      <c r="DQ158" s="136" t="e">
        <f>IF([25]SB!R43=0,"",[25]SB!R43)</f>
        <v>#REF!</v>
      </c>
      <c r="DR158" s="137"/>
      <c r="DS158" s="138"/>
      <c r="DT158" s="136" t="e">
        <f>IF([25]SB!R44=0,"",[25]SB!R44)</f>
        <v>#REF!</v>
      </c>
      <c r="DU158" s="137"/>
      <c r="DV158" s="138"/>
      <c r="DW158" s="136" t="e">
        <f>IF([25]SB!R45=0,"",[25]SB!R45)</f>
        <v>#REF!</v>
      </c>
      <c r="DX158" s="137"/>
      <c r="DY158" s="138"/>
      <c r="DZ158" s="136" t="e">
        <f>IF([25]SB!R46=0,"",[25]SB!R46)</f>
        <v>#REF!</v>
      </c>
      <c r="EA158" s="137"/>
      <c r="EB158" s="138"/>
      <c r="EC158" s="136" t="e">
        <f>IF([25]SB!R47=0,"",[25]SB!R47)</f>
        <v>#REF!</v>
      </c>
      <c r="ED158" s="137"/>
      <c r="EE158" s="138"/>
      <c r="EF158" s="136" t="e">
        <f>IF([25]SB!R48=0,"",[25]SB!R48)</f>
        <v>#REF!</v>
      </c>
      <c r="EG158" s="137"/>
      <c r="EH158" s="138"/>
      <c r="EI158" s="136" t="e">
        <f>IF([25]SB!R49=0,"",[25]SB!R49)</f>
        <v>#REF!</v>
      </c>
      <c r="EJ158" s="137"/>
      <c r="EK158" s="138"/>
      <c r="EL158" s="136" t="e">
        <f>IF([25]SB!R50=0,"",[25]SB!R50)</f>
        <v>#REF!</v>
      </c>
      <c r="EM158" s="137"/>
      <c r="EN158" s="138"/>
      <c r="EO158" s="136" t="e">
        <f>IF([25]SB!R51=0,"",[25]SB!R51)</f>
        <v>#REF!</v>
      </c>
      <c r="EP158" s="137"/>
      <c r="EQ158" s="138"/>
      <c r="ER158" s="136" t="e">
        <f>IF([25]SB!R52=0,"",[25]SB!R52)</f>
        <v>#REF!</v>
      </c>
      <c r="ES158" s="137"/>
      <c r="ET158" s="138"/>
      <c r="EU158" s="136" t="e">
        <f>IF([25]SB!R53=0,"",[25]SB!R53)</f>
        <v>#REF!</v>
      </c>
      <c r="EV158" s="137"/>
      <c r="EW158" s="138"/>
      <c r="EX158" s="136" t="e">
        <f>IF([25]SB!R54=0,"",[25]SB!R54)</f>
        <v>#REF!</v>
      </c>
      <c r="EY158" s="137"/>
      <c r="EZ158" s="138"/>
      <c r="FA158" s="136" t="e">
        <f>IF([25]SB!R55=0,"",[25]SB!R55)</f>
        <v>#REF!</v>
      </c>
      <c r="FB158" s="137"/>
      <c r="FC158" s="138"/>
      <c r="FD158" s="136" t="e">
        <f>IF([25]SB!R56=0,"",[25]SB!R56)</f>
        <v>#REF!</v>
      </c>
      <c r="FE158" s="137"/>
      <c r="FF158" s="14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143"/>
      <c r="FR158" s="131"/>
      <c r="FS158" s="131"/>
      <c r="FT158" s="131"/>
      <c r="FU158" s="131"/>
      <c r="FV158" s="131"/>
      <c r="FW158" s="131"/>
      <c r="FX158" s="131"/>
      <c r="FY158" s="144"/>
      <c r="FZ158" s="147" t="e">
        <f>IF('[26]37'!R35=0,"",'[26]37'!R35)</f>
        <v>#REF!</v>
      </c>
      <c r="GA158" s="137"/>
      <c r="GB158" s="138"/>
      <c r="GC158" s="136" t="e">
        <f>IF('[26]37'!R36=0,"",'[26]37'!R36)</f>
        <v>#REF!</v>
      </c>
      <c r="GD158" s="137"/>
      <c r="GE158" s="138"/>
      <c r="GF158" s="136" t="e">
        <f>IF('[26]37'!R37=0,"",'[26]37'!R37)</f>
        <v>#REF!</v>
      </c>
      <c r="GG158" s="137"/>
      <c r="GH158" s="138"/>
      <c r="GI158" s="136" t="e">
        <f>IF('[26]37'!R38=0,"",'[26]37'!R38)</f>
        <v>#REF!</v>
      </c>
      <c r="GJ158" s="137"/>
      <c r="GK158" s="138"/>
      <c r="GL158" s="136" t="e">
        <f>IF('[26]37'!R39=0,"",'[26]37'!R39)</f>
        <v>#REF!</v>
      </c>
      <c r="GM158" s="137"/>
      <c r="GN158" s="138"/>
      <c r="GO158" s="136" t="e">
        <f>IF('[26]37'!R40=0,"",'[26]37'!R40)</f>
        <v>#REF!</v>
      </c>
      <c r="GP158" s="137"/>
      <c r="GQ158" s="138"/>
      <c r="GR158" s="136" t="e">
        <f>IF('[26]37'!R41=0,"",'[26]37'!R41)</f>
        <v>#REF!</v>
      </c>
      <c r="GS158" s="137"/>
      <c r="GT158" s="138"/>
      <c r="GU158" s="136" t="e">
        <f>IF('[26]37'!R42=0,"",'[26]37'!R42)</f>
        <v>#REF!</v>
      </c>
      <c r="GV158" s="137"/>
      <c r="GW158" s="138"/>
      <c r="GX158" s="136" t="e">
        <f>IF('[26]37'!R43=0,"",'[26]37'!R43)</f>
        <v>#REF!</v>
      </c>
      <c r="GY158" s="137"/>
      <c r="GZ158" s="138"/>
      <c r="HA158" s="136" t="e">
        <f>IF('[26]37'!R44=0,"",'[26]37'!R44)</f>
        <v>#REF!</v>
      </c>
      <c r="HB158" s="137"/>
      <c r="HC158" s="138"/>
      <c r="HD158" s="136" t="e">
        <f>IF('[26]37'!R45=0,"",'[26]37'!R45)</f>
        <v>#REF!</v>
      </c>
      <c r="HE158" s="137"/>
      <c r="HF158" s="138"/>
      <c r="HG158" s="136" t="e">
        <f>IF('[26]37'!R46=0,"",'[26]37'!R46)</f>
        <v>#REF!</v>
      </c>
      <c r="HH158" s="137"/>
      <c r="HI158" s="138"/>
      <c r="HJ158" s="136" t="e">
        <f>IF('[26]37'!R47=0,"",'[26]37'!R47)</f>
        <v>#REF!</v>
      </c>
      <c r="HK158" s="137"/>
      <c r="HL158" s="138"/>
      <c r="HM158" s="136" t="e">
        <f>IF('[26]37'!R48=0,"",'[26]37'!R48)</f>
        <v>#REF!</v>
      </c>
      <c r="HN158" s="137"/>
      <c r="HO158" s="138"/>
      <c r="HP158" s="136" t="e">
        <f>IF('[26]37'!R49=0,"",'[26]37'!R49)</f>
        <v>#REF!</v>
      </c>
      <c r="HQ158" s="137"/>
      <c r="HR158" s="138"/>
      <c r="HS158" s="136" t="e">
        <f>IF('[26]37'!R50=0,"",'[26]37'!R50)</f>
        <v>#REF!</v>
      </c>
      <c r="HT158" s="137"/>
      <c r="HU158" s="138"/>
      <c r="HV158" s="136" t="e">
        <f>IF('[26]37'!R51=0,"",'[26]37'!R51)</f>
        <v>#REF!</v>
      </c>
      <c r="HW158" s="137"/>
      <c r="HX158" s="138"/>
      <c r="HY158" s="136" t="e">
        <f>IF('[26]37'!R52=0,"",'[26]37'!R52)</f>
        <v>#REF!</v>
      </c>
      <c r="HZ158" s="137"/>
      <c r="IA158" s="138"/>
      <c r="IB158" s="136" t="e">
        <f>IF('[26]37'!R53=0,"",'[26]37'!R53)</f>
        <v>#REF!</v>
      </c>
      <c r="IC158" s="137"/>
      <c r="ID158" s="138"/>
      <c r="IE158" s="136" t="e">
        <f>IF('[26]37'!R54=0,"",'[26]37'!R54)</f>
        <v>#REF!</v>
      </c>
      <c r="IF158" s="137"/>
      <c r="IG158" s="138"/>
      <c r="IH158" s="136" t="e">
        <f>IF('[26]37'!R55=0,"",'[26]37'!R55)</f>
        <v>#REF!</v>
      </c>
      <c r="II158" s="137"/>
      <c r="IJ158" s="138"/>
      <c r="IK158" s="136" t="e">
        <f>IF('[26]37'!R56=0,"",'[26]37'!R56)</f>
        <v>#REF!</v>
      </c>
      <c r="IL158" s="137"/>
      <c r="IM158" s="149"/>
      <c r="IN158" s="36"/>
      <c r="IO158" s="36"/>
      <c r="IP158" s="36"/>
      <c r="IQ158" s="36"/>
      <c r="IR158" s="36"/>
      <c r="IS158" s="36"/>
      <c r="IT158" s="36"/>
      <c r="IU158" s="36"/>
    </row>
    <row r="159" spans="1:255" ht="5.25" customHeight="1">
      <c r="A159" s="36"/>
      <c r="B159" s="36"/>
      <c r="C159" s="143"/>
      <c r="D159" s="131"/>
      <c r="E159" s="131"/>
      <c r="F159" s="131"/>
      <c r="G159" s="131"/>
      <c r="H159" s="131"/>
      <c r="I159" s="131"/>
      <c r="J159" s="131"/>
      <c r="K159" s="144"/>
      <c r="L159" s="131"/>
      <c r="M159" s="131"/>
      <c r="N159" s="132"/>
      <c r="O159" s="130"/>
      <c r="P159" s="131"/>
      <c r="Q159" s="132"/>
      <c r="R159" s="130"/>
      <c r="S159" s="131"/>
      <c r="T159" s="132"/>
      <c r="U159" s="130"/>
      <c r="V159" s="131"/>
      <c r="W159" s="132"/>
      <c r="X159" s="130"/>
      <c r="Y159" s="131"/>
      <c r="Z159" s="132"/>
      <c r="AA159" s="130"/>
      <c r="AB159" s="131"/>
      <c r="AC159" s="132"/>
      <c r="AD159" s="130"/>
      <c r="AE159" s="131"/>
      <c r="AF159" s="132"/>
      <c r="AG159" s="130"/>
      <c r="AH159" s="131"/>
      <c r="AI159" s="132"/>
      <c r="AJ159" s="130"/>
      <c r="AK159" s="131"/>
      <c r="AL159" s="132"/>
      <c r="AM159" s="130"/>
      <c r="AN159" s="131"/>
      <c r="AO159" s="132"/>
      <c r="AP159" s="130"/>
      <c r="AQ159" s="131"/>
      <c r="AR159" s="132"/>
      <c r="AS159" s="130"/>
      <c r="AT159" s="131"/>
      <c r="AU159" s="132"/>
      <c r="AV159" s="130"/>
      <c r="AW159" s="131"/>
      <c r="AX159" s="132"/>
      <c r="AY159" s="130"/>
      <c r="AZ159" s="131"/>
      <c r="BA159" s="132"/>
      <c r="BB159" s="130"/>
      <c r="BC159" s="131"/>
      <c r="BD159" s="132"/>
      <c r="BE159" s="130"/>
      <c r="BF159" s="131"/>
      <c r="BG159" s="132"/>
      <c r="BH159" s="130"/>
      <c r="BI159" s="131"/>
      <c r="BJ159" s="132"/>
      <c r="BK159" s="130"/>
      <c r="BL159" s="131"/>
      <c r="BM159" s="132"/>
      <c r="BN159" s="130"/>
      <c r="BO159" s="131"/>
      <c r="BP159" s="132"/>
      <c r="BQ159" s="130"/>
      <c r="BR159" s="131"/>
      <c r="BS159" s="132"/>
      <c r="BT159" s="130"/>
      <c r="BU159" s="131"/>
      <c r="BV159" s="132"/>
      <c r="BW159" s="130"/>
      <c r="BX159" s="131"/>
      <c r="BY159" s="144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143"/>
      <c r="CK159" s="131"/>
      <c r="CL159" s="131"/>
      <c r="CM159" s="131"/>
      <c r="CN159" s="131"/>
      <c r="CO159" s="131"/>
      <c r="CP159" s="131"/>
      <c r="CQ159" s="131"/>
      <c r="CR159" s="144"/>
      <c r="CS159" s="131"/>
      <c r="CT159" s="131"/>
      <c r="CU159" s="132"/>
      <c r="CV159" s="130"/>
      <c r="CW159" s="131"/>
      <c r="CX159" s="132"/>
      <c r="CY159" s="130"/>
      <c r="CZ159" s="131"/>
      <c r="DA159" s="132"/>
      <c r="DB159" s="130"/>
      <c r="DC159" s="131"/>
      <c r="DD159" s="132"/>
      <c r="DE159" s="130"/>
      <c r="DF159" s="131"/>
      <c r="DG159" s="132"/>
      <c r="DH159" s="130"/>
      <c r="DI159" s="131"/>
      <c r="DJ159" s="132"/>
      <c r="DK159" s="130"/>
      <c r="DL159" s="131"/>
      <c r="DM159" s="132"/>
      <c r="DN159" s="130"/>
      <c r="DO159" s="131"/>
      <c r="DP159" s="132"/>
      <c r="DQ159" s="130"/>
      <c r="DR159" s="131"/>
      <c r="DS159" s="132"/>
      <c r="DT159" s="130"/>
      <c r="DU159" s="131"/>
      <c r="DV159" s="132"/>
      <c r="DW159" s="130"/>
      <c r="DX159" s="131"/>
      <c r="DY159" s="132"/>
      <c r="DZ159" s="130"/>
      <c r="EA159" s="131"/>
      <c r="EB159" s="132"/>
      <c r="EC159" s="130"/>
      <c r="ED159" s="131"/>
      <c r="EE159" s="132"/>
      <c r="EF159" s="130"/>
      <c r="EG159" s="131"/>
      <c r="EH159" s="132"/>
      <c r="EI159" s="130"/>
      <c r="EJ159" s="131"/>
      <c r="EK159" s="132"/>
      <c r="EL159" s="130"/>
      <c r="EM159" s="131"/>
      <c r="EN159" s="132"/>
      <c r="EO159" s="130"/>
      <c r="EP159" s="131"/>
      <c r="EQ159" s="132"/>
      <c r="ER159" s="130"/>
      <c r="ES159" s="131"/>
      <c r="ET159" s="132"/>
      <c r="EU159" s="130"/>
      <c r="EV159" s="131"/>
      <c r="EW159" s="132"/>
      <c r="EX159" s="130"/>
      <c r="EY159" s="131"/>
      <c r="EZ159" s="132"/>
      <c r="FA159" s="130"/>
      <c r="FB159" s="131"/>
      <c r="FC159" s="132"/>
      <c r="FD159" s="130"/>
      <c r="FE159" s="131"/>
      <c r="FF159" s="144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143"/>
      <c r="FR159" s="131"/>
      <c r="FS159" s="131"/>
      <c r="FT159" s="131"/>
      <c r="FU159" s="131"/>
      <c r="FV159" s="131"/>
      <c r="FW159" s="131"/>
      <c r="FX159" s="131"/>
      <c r="FY159" s="144"/>
      <c r="FZ159" s="131"/>
      <c r="GA159" s="131"/>
      <c r="GB159" s="132"/>
      <c r="GC159" s="130"/>
      <c r="GD159" s="131"/>
      <c r="GE159" s="132"/>
      <c r="GF159" s="130"/>
      <c r="GG159" s="131"/>
      <c r="GH159" s="132"/>
      <c r="GI159" s="130"/>
      <c r="GJ159" s="131"/>
      <c r="GK159" s="132"/>
      <c r="GL159" s="130"/>
      <c r="GM159" s="131"/>
      <c r="GN159" s="132"/>
      <c r="GO159" s="130"/>
      <c r="GP159" s="131"/>
      <c r="GQ159" s="132"/>
      <c r="GR159" s="130"/>
      <c r="GS159" s="131"/>
      <c r="GT159" s="132"/>
      <c r="GU159" s="130"/>
      <c r="GV159" s="131"/>
      <c r="GW159" s="132"/>
      <c r="GX159" s="130"/>
      <c r="GY159" s="131"/>
      <c r="GZ159" s="132"/>
      <c r="HA159" s="130"/>
      <c r="HB159" s="131"/>
      <c r="HC159" s="132"/>
      <c r="HD159" s="130"/>
      <c r="HE159" s="131"/>
      <c r="HF159" s="132"/>
      <c r="HG159" s="130"/>
      <c r="HH159" s="131"/>
      <c r="HI159" s="132"/>
      <c r="HJ159" s="130"/>
      <c r="HK159" s="131"/>
      <c r="HL159" s="132"/>
      <c r="HM159" s="130"/>
      <c r="HN159" s="131"/>
      <c r="HO159" s="132"/>
      <c r="HP159" s="130"/>
      <c r="HQ159" s="131"/>
      <c r="HR159" s="132"/>
      <c r="HS159" s="130"/>
      <c r="HT159" s="131"/>
      <c r="HU159" s="132"/>
      <c r="HV159" s="130"/>
      <c r="HW159" s="131"/>
      <c r="HX159" s="132"/>
      <c r="HY159" s="130"/>
      <c r="HZ159" s="131"/>
      <c r="IA159" s="132"/>
      <c r="IB159" s="130"/>
      <c r="IC159" s="131"/>
      <c r="ID159" s="132"/>
      <c r="IE159" s="130"/>
      <c r="IF159" s="131"/>
      <c r="IG159" s="132"/>
      <c r="IH159" s="130"/>
      <c r="II159" s="131"/>
      <c r="IJ159" s="132"/>
      <c r="IK159" s="130"/>
      <c r="IL159" s="131"/>
      <c r="IM159" s="144"/>
      <c r="IN159" s="36"/>
      <c r="IO159" s="36"/>
      <c r="IP159" s="36"/>
      <c r="IQ159" s="36"/>
      <c r="IR159" s="36"/>
      <c r="IS159" s="36"/>
      <c r="IT159" s="36"/>
      <c r="IU159" s="36"/>
    </row>
    <row r="160" spans="1:255" ht="5.25" customHeight="1">
      <c r="A160" s="36"/>
      <c r="B160" s="36"/>
      <c r="C160" s="145"/>
      <c r="D160" s="127"/>
      <c r="E160" s="127"/>
      <c r="F160" s="127"/>
      <c r="G160" s="127"/>
      <c r="H160" s="127"/>
      <c r="I160" s="127"/>
      <c r="J160" s="127"/>
      <c r="K160" s="146"/>
      <c r="L160" s="127"/>
      <c r="M160" s="127"/>
      <c r="N160" s="140"/>
      <c r="O160" s="139"/>
      <c r="P160" s="127"/>
      <c r="Q160" s="140"/>
      <c r="R160" s="139"/>
      <c r="S160" s="127"/>
      <c r="T160" s="140"/>
      <c r="U160" s="139"/>
      <c r="V160" s="127"/>
      <c r="W160" s="140"/>
      <c r="X160" s="139"/>
      <c r="Y160" s="127"/>
      <c r="Z160" s="140"/>
      <c r="AA160" s="139"/>
      <c r="AB160" s="127"/>
      <c r="AC160" s="140"/>
      <c r="AD160" s="139"/>
      <c r="AE160" s="127"/>
      <c r="AF160" s="140"/>
      <c r="AG160" s="139"/>
      <c r="AH160" s="127"/>
      <c r="AI160" s="140"/>
      <c r="AJ160" s="139"/>
      <c r="AK160" s="127"/>
      <c r="AL160" s="140"/>
      <c r="AM160" s="139"/>
      <c r="AN160" s="127"/>
      <c r="AO160" s="140"/>
      <c r="AP160" s="139"/>
      <c r="AQ160" s="127"/>
      <c r="AR160" s="140"/>
      <c r="AS160" s="139"/>
      <c r="AT160" s="127"/>
      <c r="AU160" s="140"/>
      <c r="AV160" s="139"/>
      <c r="AW160" s="127"/>
      <c r="AX160" s="140"/>
      <c r="AY160" s="139"/>
      <c r="AZ160" s="127"/>
      <c r="BA160" s="140"/>
      <c r="BB160" s="139"/>
      <c r="BC160" s="127"/>
      <c r="BD160" s="140"/>
      <c r="BE160" s="139"/>
      <c r="BF160" s="127"/>
      <c r="BG160" s="140"/>
      <c r="BH160" s="139"/>
      <c r="BI160" s="127"/>
      <c r="BJ160" s="140"/>
      <c r="BK160" s="139"/>
      <c r="BL160" s="127"/>
      <c r="BM160" s="140"/>
      <c r="BN160" s="139"/>
      <c r="BO160" s="127"/>
      <c r="BP160" s="140"/>
      <c r="BQ160" s="139"/>
      <c r="BR160" s="127"/>
      <c r="BS160" s="140"/>
      <c r="BT160" s="139"/>
      <c r="BU160" s="127"/>
      <c r="BV160" s="140"/>
      <c r="BW160" s="139"/>
      <c r="BX160" s="127"/>
      <c r="BY160" s="146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145"/>
      <c r="CK160" s="127"/>
      <c r="CL160" s="127"/>
      <c r="CM160" s="127"/>
      <c r="CN160" s="127"/>
      <c r="CO160" s="127"/>
      <c r="CP160" s="127"/>
      <c r="CQ160" s="127"/>
      <c r="CR160" s="146"/>
      <c r="CS160" s="127"/>
      <c r="CT160" s="127"/>
      <c r="CU160" s="140"/>
      <c r="CV160" s="139"/>
      <c r="CW160" s="127"/>
      <c r="CX160" s="140"/>
      <c r="CY160" s="139"/>
      <c r="CZ160" s="127"/>
      <c r="DA160" s="140"/>
      <c r="DB160" s="139"/>
      <c r="DC160" s="127"/>
      <c r="DD160" s="140"/>
      <c r="DE160" s="139"/>
      <c r="DF160" s="127"/>
      <c r="DG160" s="140"/>
      <c r="DH160" s="139"/>
      <c r="DI160" s="127"/>
      <c r="DJ160" s="140"/>
      <c r="DK160" s="139"/>
      <c r="DL160" s="127"/>
      <c r="DM160" s="140"/>
      <c r="DN160" s="139"/>
      <c r="DO160" s="127"/>
      <c r="DP160" s="140"/>
      <c r="DQ160" s="139"/>
      <c r="DR160" s="127"/>
      <c r="DS160" s="140"/>
      <c r="DT160" s="139"/>
      <c r="DU160" s="127"/>
      <c r="DV160" s="140"/>
      <c r="DW160" s="139"/>
      <c r="DX160" s="127"/>
      <c r="DY160" s="140"/>
      <c r="DZ160" s="139"/>
      <c r="EA160" s="127"/>
      <c r="EB160" s="140"/>
      <c r="EC160" s="139"/>
      <c r="ED160" s="127"/>
      <c r="EE160" s="140"/>
      <c r="EF160" s="139"/>
      <c r="EG160" s="127"/>
      <c r="EH160" s="140"/>
      <c r="EI160" s="139"/>
      <c r="EJ160" s="127"/>
      <c r="EK160" s="140"/>
      <c r="EL160" s="139"/>
      <c r="EM160" s="127"/>
      <c r="EN160" s="140"/>
      <c r="EO160" s="139"/>
      <c r="EP160" s="127"/>
      <c r="EQ160" s="140"/>
      <c r="ER160" s="139"/>
      <c r="ES160" s="127"/>
      <c r="ET160" s="140"/>
      <c r="EU160" s="139"/>
      <c r="EV160" s="127"/>
      <c r="EW160" s="140"/>
      <c r="EX160" s="139"/>
      <c r="EY160" s="127"/>
      <c r="EZ160" s="140"/>
      <c r="FA160" s="139"/>
      <c r="FB160" s="127"/>
      <c r="FC160" s="140"/>
      <c r="FD160" s="139"/>
      <c r="FE160" s="127"/>
      <c r="FF160" s="146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145"/>
      <c r="FR160" s="127"/>
      <c r="FS160" s="127"/>
      <c r="FT160" s="127"/>
      <c r="FU160" s="127"/>
      <c r="FV160" s="127"/>
      <c r="FW160" s="127"/>
      <c r="FX160" s="127"/>
      <c r="FY160" s="146"/>
      <c r="FZ160" s="127"/>
      <c r="GA160" s="127"/>
      <c r="GB160" s="140"/>
      <c r="GC160" s="139"/>
      <c r="GD160" s="127"/>
      <c r="GE160" s="140"/>
      <c r="GF160" s="139"/>
      <c r="GG160" s="127"/>
      <c r="GH160" s="140"/>
      <c r="GI160" s="139"/>
      <c r="GJ160" s="127"/>
      <c r="GK160" s="140"/>
      <c r="GL160" s="139"/>
      <c r="GM160" s="127"/>
      <c r="GN160" s="140"/>
      <c r="GO160" s="139"/>
      <c r="GP160" s="127"/>
      <c r="GQ160" s="140"/>
      <c r="GR160" s="139"/>
      <c r="GS160" s="127"/>
      <c r="GT160" s="140"/>
      <c r="GU160" s="139"/>
      <c r="GV160" s="127"/>
      <c r="GW160" s="140"/>
      <c r="GX160" s="139"/>
      <c r="GY160" s="127"/>
      <c r="GZ160" s="140"/>
      <c r="HA160" s="139"/>
      <c r="HB160" s="127"/>
      <c r="HC160" s="140"/>
      <c r="HD160" s="139"/>
      <c r="HE160" s="127"/>
      <c r="HF160" s="140"/>
      <c r="HG160" s="139"/>
      <c r="HH160" s="127"/>
      <c r="HI160" s="140"/>
      <c r="HJ160" s="139"/>
      <c r="HK160" s="127"/>
      <c r="HL160" s="140"/>
      <c r="HM160" s="139"/>
      <c r="HN160" s="127"/>
      <c r="HO160" s="140"/>
      <c r="HP160" s="139"/>
      <c r="HQ160" s="127"/>
      <c r="HR160" s="140"/>
      <c r="HS160" s="139"/>
      <c r="HT160" s="127"/>
      <c r="HU160" s="140"/>
      <c r="HV160" s="139"/>
      <c r="HW160" s="127"/>
      <c r="HX160" s="140"/>
      <c r="HY160" s="139"/>
      <c r="HZ160" s="127"/>
      <c r="IA160" s="140"/>
      <c r="IB160" s="139"/>
      <c r="IC160" s="127"/>
      <c r="ID160" s="140"/>
      <c r="IE160" s="139"/>
      <c r="IF160" s="127"/>
      <c r="IG160" s="140"/>
      <c r="IH160" s="139"/>
      <c r="II160" s="127"/>
      <c r="IJ160" s="140"/>
      <c r="IK160" s="139"/>
      <c r="IL160" s="127"/>
      <c r="IM160" s="146"/>
      <c r="IN160" s="36"/>
      <c r="IO160" s="36"/>
      <c r="IP160" s="36"/>
      <c r="IQ160" s="36"/>
      <c r="IR160" s="36"/>
      <c r="IS160" s="36"/>
      <c r="IT160" s="36"/>
      <c r="IU160" s="36"/>
    </row>
    <row r="161" spans="1:255" ht="5.2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124" t="e">
        <f>[24]PI!V35</f>
        <v>#REF!</v>
      </c>
      <c r="M161" s="125"/>
      <c r="N161" s="125"/>
      <c r="O161" s="124" t="e">
        <f>[24]PI!V36</f>
        <v>#REF!</v>
      </c>
      <c r="P161" s="125"/>
      <c r="Q161" s="125"/>
      <c r="R161" s="124" t="e">
        <f>[24]PI!V37</f>
        <v>#REF!</v>
      </c>
      <c r="S161" s="125"/>
      <c r="T161" s="125"/>
      <c r="U161" s="124" t="e">
        <f>[24]PI!V38</f>
        <v>#REF!</v>
      </c>
      <c r="V161" s="125"/>
      <c r="W161" s="125"/>
      <c r="X161" s="124" t="e">
        <f>[24]PI!V39</f>
        <v>#REF!</v>
      </c>
      <c r="Y161" s="125"/>
      <c r="Z161" s="125"/>
      <c r="AA161" s="124" t="e">
        <f>[24]PI!V40</f>
        <v>#REF!</v>
      </c>
      <c r="AB161" s="125"/>
      <c r="AC161" s="125"/>
      <c r="AD161" s="124" t="e">
        <f>[24]PI!V41</f>
        <v>#REF!</v>
      </c>
      <c r="AE161" s="125"/>
      <c r="AF161" s="125"/>
      <c r="AG161" s="124" t="e">
        <f>[24]PI!V42</f>
        <v>#REF!</v>
      </c>
      <c r="AH161" s="125"/>
      <c r="AI161" s="125"/>
      <c r="AJ161" s="124" t="e">
        <f>[24]PI!V43</f>
        <v>#REF!</v>
      </c>
      <c r="AK161" s="125"/>
      <c r="AL161" s="125"/>
      <c r="AM161" s="124" t="e">
        <f>[24]PI!V44</f>
        <v>#REF!</v>
      </c>
      <c r="AN161" s="125"/>
      <c r="AO161" s="125"/>
      <c r="AP161" s="124" t="e">
        <f>[24]PI!V45</f>
        <v>#REF!</v>
      </c>
      <c r="AQ161" s="125"/>
      <c r="AR161" s="125"/>
      <c r="AS161" s="124" t="e">
        <f>[24]PI!V46</f>
        <v>#REF!</v>
      </c>
      <c r="AT161" s="125"/>
      <c r="AU161" s="125"/>
      <c r="AV161" s="124" t="e">
        <f>[24]PI!V47</f>
        <v>#REF!</v>
      </c>
      <c r="AW161" s="125"/>
      <c r="AX161" s="125"/>
      <c r="AY161" s="124" t="e">
        <f>[24]PI!V48</f>
        <v>#REF!</v>
      </c>
      <c r="AZ161" s="125"/>
      <c r="BA161" s="125"/>
      <c r="BB161" s="124" t="e">
        <f>[24]PI!V49</f>
        <v>#REF!</v>
      </c>
      <c r="BC161" s="125"/>
      <c r="BD161" s="125"/>
      <c r="BE161" s="124" t="e">
        <f>[24]PI!V50</f>
        <v>#REF!</v>
      </c>
      <c r="BF161" s="125"/>
      <c r="BG161" s="125"/>
      <c r="BH161" s="124" t="e">
        <f>[24]PI!V51</f>
        <v>#REF!</v>
      </c>
      <c r="BI161" s="125"/>
      <c r="BJ161" s="125"/>
      <c r="BK161" s="124" t="e">
        <f>[24]PI!V52</f>
        <v>#REF!</v>
      </c>
      <c r="BL161" s="125"/>
      <c r="BM161" s="125"/>
      <c r="BN161" s="124" t="e">
        <f>[24]PI!V53</f>
        <v>#REF!</v>
      </c>
      <c r="BO161" s="125"/>
      <c r="BP161" s="125"/>
      <c r="BQ161" s="124" t="e">
        <f>[24]PI!V54</f>
        <v>#REF!</v>
      </c>
      <c r="BR161" s="125"/>
      <c r="BS161" s="125"/>
      <c r="BT161" s="124" t="e">
        <f>[24]PI!V55</f>
        <v>#REF!</v>
      </c>
      <c r="BU161" s="125"/>
      <c r="BV161" s="125"/>
      <c r="BW161" s="124" t="e">
        <f>[24]PI!V56</f>
        <v>#REF!</v>
      </c>
      <c r="BX161" s="125"/>
      <c r="BY161" s="125"/>
      <c r="BZ161" s="37"/>
      <c r="CA161" s="36"/>
      <c r="CB161" s="36"/>
      <c r="CC161" s="36"/>
      <c r="CD161" s="102"/>
      <c r="CE161" s="102"/>
      <c r="CF161" s="102"/>
      <c r="CG161" s="102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24" t="e">
        <f>[25]SB!V35</f>
        <v>#REF!</v>
      </c>
      <c r="CT161" s="125"/>
      <c r="CU161" s="125"/>
      <c r="CV161" s="124" t="e">
        <f>[25]SB!V36</f>
        <v>#REF!</v>
      </c>
      <c r="CW161" s="125"/>
      <c r="CX161" s="125"/>
      <c r="CY161" s="124" t="e">
        <f>[25]SB!V37</f>
        <v>#REF!</v>
      </c>
      <c r="CZ161" s="125"/>
      <c r="DA161" s="125"/>
      <c r="DB161" s="124" t="e">
        <f>[25]SB!V38</f>
        <v>#REF!</v>
      </c>
      <c r="DC161" s="125"/>
      <c r="DD161" s="125"/>
      <c r="DE161" s="124" t="e">
        <f>[25]SB!V39</f>
        <v>#REF!</v>
      </c>
      <c r="DF161" s="125"/>
      <c r="DG161" s="125"/>
      <c r="DH161" s="124" t="e">
        <f>[25]SB!V40</f>
        <v>#REF!</v>
      </c>
      <c r="DI161" s="125"/>
      <c r="DJ161" s="125"/>
      <c r="DK161" s="124" t="e">
        <f>[25]SB!V41</f>
        <v>#REF!</v>
      </c>
      <c r="DL161" s="125"/>
      <c r="DM161" s="125"/>
      <c r="DN161" s="124" t="e">
        <f>[25]SB!V42</f>
        <v>#REF!</v>
      </c>
      <c r="DO161" s="125"/>
      <c r="DP161" s="125"/>
      <c r="DQ161" s="124" t="e">
        <f>[25]SB!V43</f>
        <v>#REF!</v>
      </c>
      <c r="DR161" s="125"/>
      <c r="DS161" s="125"/>
      <c r="DT161" s="124" t="e">
        <f>[25]SB!V44</f>
        <v>#REF!</v>
      </c>
      <c r="DU161" s="125"/>
      <c r="DV161" s="125"/>
      <c r="DW161" s="124" t="e">
        <f>[25]SB!V45</f>
        <v>#REF!</v>
      </c>
      <c r="DX161" s="125"/>
      <c r="DY161" s="125"/>
      <c r="DZ161" s="124" t="e">
        <f>[25]SB!V46</f>
        <v>#REF!</v>
      </c>
      <c r="EA161" s="125"/>
      <c r="EB161" s="125"/>
      <c r="EC161" s="124" t="e">
        <f>[25]SB!V47</f>
        <v>#REF!</v>
      </c>
      <c r="ED161" s="125"/>
      <c r="EE161" s="125"/>
      <c r="EF161" s="124" t="e">
        <f>[25]SB!V48</f>
        <v>#REF!</v>
      </c>
      <c r="EG161" s="125"/>
      <c r="EH161" s="125"/>
      <c r="EI161" s="124" t="e">
        <f>[25]SB!V49</f>
        <v>#REF!</v>
      </c>
      <c r="EJ161" s="125"/>
      <c r="EK161" s="125"/>
      <c r="EL161" s="124" t="e">
        <f>[25]SB!V50</f>
        <v>#REF!</v>
      </c>
      <c r="EM161" s="125"/>
      <c r="EN161" s="125"/>
      <c r="EO161" s="124" t="e">
        <f>[25]SB!V51</f>
        <v>#REF!</v>
      </c>
      <c r="EP161" s="125"/>
      <c r="EQ161" s="125"/>
      <c r="ER161" s="124" t="e">
        <f>[25]SB!V52</f>
        <v>#REF!</v>
      </c>
      <c r="ES161" s="125"/>
      <c r="ET161" s="125"/>
      <c r="EU161" s="124" t="e">
        <f>[25]SB!V53</f>
        <v>#REF!</v>
      </c>
      <c r="EV161" s="125"/>
      <c r="EW161" s="125"/>
      <c r="EX161" s="124" t="e">
        <f>[25]SB!V54</f>
        <v>#REF!</v>
      </c>
      <c r="EY161" s="125"/>
      <c r="EZ161" s="125"/>
      <c r="FA161" s="124" t="e">
        <f>[25]SB!V55</f>
        <v>#REF!</v>
      </c>
      <c r="FB161" s="125"/>
      <c r="FC161" s="125"/>
      <c r="FD161" s="124" t="e">
        <f>[25]SB!V56</f>
        <v>#REF!</v>
      </c>
      <c r="FE161" s="125"/>
      <c r="FF161" s="125"/>
      <c r="FG161" s="37"/>
      <c r="FH161" s="36"/>
      <c r="FI161" s="36"/>
      <c r="FJ161" s="36"/>
      <c r="FK161" s="102"/>
      <c r="FL161" s="102"/>
      <c r="FM161" s="102"/>
      <c r="FN161" s="102"/>
      <c r="FO161" s="102"/>
      <c r="FP161" s="102"/>
      <c r="FQ161" s="41"/>
      <c r="FR161" s="41"/>
      <c r="FS161" s="41"/>
      <c r="FT161" s="41"/>
      <c r="FU161" s="41"/>
      <c r="FV161" s="41"/>
      <c r="FW161" s="41"/>
      <c r="FX161" s="41"/>
      <c r="FY161" s="41"/>
      <c r="FZ161" s="124" t="e">
        <f>'[26]37'!V35</f>
        <v>#REF!</v>
      </c>
      <c r="GA161" s="125"/>
      <c r="GB161" s="125"/>
      <c r="GC161" s="124" t="e">
        <f>'[26]37'!V36</f>
        <v>#REF!</v>
      </c>
      <c r="GD161" s="125"/>
      <c r="GE161" s="125"/>
      <c r="GF161" s="124" t="e">
        <f>'[26]37'!V37</f>
        <v>#REF!</v>
      </c>
      <c r="GG161" s="125"/>
      <c r="GH161" s="125"/>
      <c r="GI161" s="124" t="e">
        <f>'[26]37'!V38</f>
        <v>#REF!</v>
      </c>
      <c r="GJ161" s="125"/>
      <c r="GK161" s="125"/>
      <c r="GL161" s="124" t="e">
        <f>'[26]37'!V39</f>
        <v>#REF!</v>
      </c>
      <c r="GM161" s="125"/>
      <c r="GN161" s="125"/>
      <c r="GO161" s="124" t="e">
        <f>'[26]37'!V40</f>
        <v>#REF!</v>
      </c>
      <c r="GP161" s="125"/>
      <c r="GQ161" s="125"/>
      <c r="GR161" s="124" t="e">
        <f>'[26]37'!V41</f>
        <v>#REF!</v>
      </c>
      <c r="GS161" s="125"/>
      <c r="GT161" s="125"/>
      <c r="GU161" s="124" t="e">
        <f>'[26]37'!V42</f>
        <v>#REF!</v>
      </c>
      <c r="GV161" s="125"/>
      <c r="GW161" s="125"/>
      <c r="GX161" s="124" t="e">
        <f>'[26]37'!V43</f>
        <v>#REF!</v>
      </c>
      <c r="GY161" s="125"/>
      <c r="GZ161" s="125"/>
      <c r="HA161" s="124" t="e">
        <f>'[26]37'!V44</f>
        <v>#REF!</v>
      </c>
      <c r="HB161" s="125"/>
      <c r="HC161" s="125"/>
      <c r="HD161" s="124" t="e">
        <f>'[26]37'!V45</f>
        <v>#REF!</v>
      </c>
      <c r="HE161" s="125"/>
      <c r="HF161" s="125"/>
      <c r="HG161" s="124" t="e">
        <f>'[26]37'!V46</f>
        <v>#REF!</v>
      </c>
      <c r="HH161" s="125"/>
      <c r="HI161" s="125"/>
      <c r="HJ161" s="124" t="e">
        <f>'[26]37'!V47</f>
        <v>#REF!</v>
      </c>
      <c r="HK161" s="125"/>
      <c r="HL161" s="125"/>
      <c r="HM161" s="124" t="e">
        <f>'[26]37'!V48</f>
        <v>#REF!</v>
      </c>
      <c r="HN161" s="125"/>
      <c r="HO161" s="125"/>
      <c r="HP161" s="124" t="e">
        <f>'[26]37'!V49</f>
        <v>#REF!</v>
      </c>
      <c r="HQ161" s="125"/>
      <c r="HR161" s="125"/>
      <c r="HS161" s="124" t="e">
        <f>'[26]37'!V50</f>
        <v>#REF!</v>
      </c>
      <c r="HT161" s="125"/>
      <c r="HU161" s="125"/>
      <c r="HV161" s="124" t="e">
        <f>'[26]37'!V51</f>
        <v>#REF!</v>
      </c>
      <c r="HW161" s="125"/>
      <c r="HX161" s="125"/>
      <c r="HY161" s="124" t="e">
        <f>'[26]37'!V52</f>
        <v>#REF!</v>
      </c>
      <c r="HZ161" s="125"/>
      <c r="IA161" s="125"/>
      <c r="IB161" s="124" t="e">
        <f>'[26]37'!V53</f>
        <v>#REF!</v>
      </c>
      <c r="IC161" s="125"/>
      <c r="ID161" s="125"/>
      <c r="IE161" s="124" t="e">
        <f>'[26]37'!V54</f>
        <v>#REF!</v>
      </c>
      <c r="IF161" s="125"/>
      <c r="IG161" s="125"/>
      <c r="IH161" s="124" t="e">
        <f>'[26]37'!V55</f>
        <v>#REF!</v>
      </c>
      <c r="II161" s="125"/>
      <c r="IJ161" s="125"/>
      <c r="IK161" s="124" t="e">
        <f>'[26]37'!V56</f>
        <v>#REF!</v>
      </c>
      <c r="IL161" s="125"/>
      <c r="IM161" s="125"/>
      <c r="IN161" s="36"/>
      <c r="IO161" s="36"/>
      <c r="IP161" s="36"/>
      <c r="IQ161" s="36"/>
      <c r="IR161" s="36"/>
      <c r="IS161" s="36"/>
      <c r="IT161" s="36"/>
      <c r="IU161" s="36"/>
    </row>
    <row r="162" spans="1:255" ht="5.2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41"/>
      <c r="GA162" s="41"/>
      <c r="GB162" s="41"/>
      <c r="GC162" s="41"/>
      <c r="GD162" s="41"/>
      <c r="GE162" s="41"/>
      <c r="GF162" s="41"/>
      <c r="GG162" s="41"/>
      <c r="GH162" s="41"/>
      <c r="GI162" s="41"/>
      <c r="GJ162" s="41"/>
      <c r="GK162" s="41"/>
      <c r="GL162" s="41"/>
      <c r="GM162" s="41"/>
      <c r="GN162" s="41"/>
      <c r="GO162" s="41"/>
      <c r="GP162" s="41"/>
      <c r="GQ162" s="41"/>
      <c r="GR162" s="41"/>
      <c r="GS162" s="41"/>
      <c r="GT162" s="41"/>
      <c r="GU162" s="41"/>
      <c r="GV162" s="41"/>
      <c r="GW162" s="41"/>
      <c r="GX162" s="41"/>
      <c r="GY162" s="41"/>
      <c r="GZ162" s="41"/>
      <c r="HA162" s="41"/>
      <c r="HB162" s="41"/>
      <c r="HC162" s="41"/>
      <c r="HD162" s="41"/>
      <c r="HE162" s="41"/>
      <c r="HF162" s="41"/>
      <c r="HG162" s="41"/>
      <c r="HH162" s="41"/>
      <c r="HI162" s="41"/>
      <c r="HJ162" s="41"/>
      <c r="HK162" s="41"/>
      <c r="HL162" s="41"/>
      <c r="HM162" s="41"/>
      <c r="HN162" s="41"/>
      <c r="HO162" s="41"/>
      <c r="HP162" s="41"/>
      <c r="HQ162" s="41"/>
      <c r="HR162" s="41"/>
      <c r="HS162" s="41"/>
      <c r="HT162" s="41"/>
      <c r="HU162" s="41"/>
      <c r="HV162" s="41"/>
      <c r="HW162" s="41"/>
      <c r="HX162" s="41"/>
      <c r="HY162" s="41"/>
      <c r="HZ162" s="41"/>
      <c r="IA162" s="41"/>
      <c r="IB162" s="41"/>
      <c r="IC162" s="41"/>
      <c r="ID162" s="41"/>
      <c r="IE162" s="41"/>
      <c r="IF162" s="41"/>
      <c r="IG162" s="41"/>
      <c r="IH162" s="41"/>
      <c r="II162" s="41"/>
      <c r="IJ162" s="41"/>
      <c r="IK162" s="41"/>
      <c r="IL162" s="41"/>
      <c r="IM162" s="41"/>
      <c r="IN162" s="36"/>
      <c r="IO162" s="36"/>
      <c r="IP162" s="36"/>
      <c r="IQ162" s="36"/>
      <c r="IR162" s="36"/>
      <c r="IS162" s="36"/>
      <c r="IT162" s="36"/>
      <c r="IU162" s="36"/>
    </row>
    <row r="163" spans="1:255" ht="5.2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6"/>
      <c r="CK163" s="36"/>
      <c r="CL163" s="36"/>
      <c r="CM163" s="36"/>
      <c r="CN163" s="36"/>
      <c r="CO163" s="36"/>
      <c r="CP163" s="36"/>
      <c r="CQ163" s="36"/>
      <c r="CR163" s="36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6"/>
      <c r="FR163" s="36"/>
      <c r="FS163" s="36"/>
      <c r="FT163" s="36"/>
      <c r="FU163" s="36"/>
      <c r="FV163" s="36"/>
      <c r="FW163" s="36"/>
      <c r="FX163" s="36"/>
      <c r="FY163" s="36"/>
      <c r="FZ163" s="41"/>
      <c r="GA163" s="41"/>
      <c r="GB163" s="41"/>
      <c r="GC163" s="41"/>
      <c r="GD163" s="41"/>
      <c r="GE163" s="41"/>
      <c r="GF163" s="41"/>
      <c r="GG163" s="41"/>
      <c r="GH163" s="41"/>
      <c r="GI163" s="41"/>
      <c r="GJ163" s="41"/>
      <c r="GK163" s="41"/>
      <c r="GL163" s="41"/>
      <c r="GM163" s="41"/>
      <c r="GN163" s="41"/>
      <c r="GO163" s="41"/>
      <c r="GP163" s="41"/>
      <c r="GQ163" s="41"/>
      <c r="GR163" s="41"/>
      <c r="GS163" s="41"/>
      <c r="GT163" s="41"/>
      <c r="GU163" s="41"/>
      <c r="GV163" s="41"/>
      <c r="GW163" s="41"/>
      <c r="GX163" s="41"/>
      <c r="GY163" s="41"/>
      <c r="GZ163" s="41"/>
      <c r="HA163" s="41"/>
      <c r="HB163" s="41"/>
      <c r="HC163" s="41"/>
      <c r="HD163" s="41"/>
      <c r="HE163" s="41"/>
      <c r="HF163" s="41"/>
      <c r="HG163" s="41"/>
      <c r="HH163" s="41"/>
      <c r="HI163" s="41"/>
      <c r="HJ163" s="41"/>
      <c r="HK163" s="41"/>
      <c r="HL163" s="41"/>
      <c r="HM163" s="41"/>
      <c r="HN163" s="41"/>
      <c r="HO163" s="41"/>
      <c r="HP163" s="41"/>
      <c r="HQ163" s="41"/>
      <c r="HR163" s="41"/>
      <c r="HS163" s="41"/>
      <c r="HT163" s="41"/>
      <c r="HU163" s="41"/>
      <c r="HV163" s="41"/>
      <c r="HW163" s="41"/>
      <c r="HX163" s="41"/>
      <c r="HY163" s="41"/>
      <c r="HZ163" s="41"/>
      <c r="IA163" s="41"/>
      <c r="IB163" s="41"/>
      <c r="IC163" s="41"/>
      <c r="ID163" s="41"/>
      <c r="IE163" s="41"/>
      <c r="IF163" s="41"/>
      <c r="IG163" s="41"/>
      <c r="IH163" s="41"/>
      <c r="II163" s="41"/>
      <c r="IJ163" s="41"/>
      <c r="IK163" s="41"/>
      <c r="IL163" s="41"/>
      <c r="IM163" s="41"/>
      <c r="IN163" s="36"/>
      <c r="IO163" s="36"/>
      <c r="IP163" s="36"/>
      <c r="IQ163" s="36"/>
      <c r="IR163" s="36"/>
      <c r="IS163" s="36"/>
      <c r="IT163" s="36"/>
      <c r="IU163" s="36"/>
    </row>
    <row r="164" spans="1:255" ht="5.25" customHeight="1">
      <c r="A164" s="36"/>
      <c r="B164" s="36"/>
      <c r="C164" s="151" t="e">
        <f>IF(OR(COUNTIF([27]PJ!P:P,Reglage!A1)&gt;0,COUNTIF([27]PJ!Q:Q,Reglage!A1)&gt;0),"Pdts à retirer en "&amp;C173,IF(OR(COUNTIF([27]PJ!P:P,Reglage!A2)&gt;0,COUNTIF([27]PJ!Q:Q,Reglage!A2)&gt;0),"Pdts à destocker en "&amp;C173,IF(OR(COUNTIF([27]PJ!P:P,Reglage!A4)&gt;0,COUNTIF([27]PJ!Q:Q,Reglage!A4)&gt;0),"Problème réglage alerte sur feuille reglage",IF(BT164&lt;&gt;"","Rien à signaler","Rien à signaler mais, il reste des allées non contrôlées"))))</f>
        <v>#VALUE!</v>
      </c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42"/>
      <c r="BT164" s="150" t="e">
        <f>IF(COUNT([27]PJ!R13:R56)=COUNTIF([27]PJ!V13:V56,"x"),"Allée OK","")</f>
        <v>#VALUE!</v>
      </c>
      <c r="BU164" s="125"/>
      <c r="BV164" s="125"/>
      <c r="BW164" s="125"/>
      <c r="BX164" s="125"/>
      <c r="BY164" s="142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151" t="e">
        <f>IF(OR(COUNTIF([28]SD!P:P,Reglage!A1)&gt;0,COUNTIF([28]SD!Q:Q,Reglage!A1)&gt;0),"Pdts à retirer en "&amp;CJ173,IF(OR(COUNTIF([28]SD!P:P,Reglage!A2)&gt;0,COUNTIF([28]SD!Q:Q,Reglage!A2)&gt;0),"Pdts à destocker en "&amp;CJ173,IF(OR(COUNTIF([28]SD!P:P,Reglage!A4)&gt;0,COUNTIF([28]SD!Q:Q,Reglage!A4)&gt;0),"Problème réglage alerte sur feuille reglage",IF(FA164&lt;&gt;"","Rien à signaler","Rien à signaler mais, il reste des allées non contrôlées"))))</f>
        <v>#VALUE!</v>
      </c>
      <c r="CK164" s="125"/>
      <c r="CL164" s="125"/>
      <c r="CM164" s="125"/>
      <c r="CN164" s="125"/>
      <c r="CO164" s="125"/>
      <c r="CP164" s="125"/>
      <c r="CQ164" s="125"/>
      <c r="CR164" s="125"/>
      <c r="CS164" s="125"/>
      <c r="CT164" s="125"/>
      <c r="CU164" s="125"/>
      <c r="CV164" s="125"/>
      <c r="CW164" s="125"/>
      <c r="CX164" s="125"/>
      <c r="CY164" s="125"/>
      <c r="CZ164" s="125"/>
      <c r="DA164" s="125"/>
      <c r="DB164" s="125"/>
      <c r="DC164" s="125"/>
      <c r="DD164" s="125"/>
      <c r="DE164" s="125"/>
      <c r="DF164" s="125"/>
      <c r="DG164" s="125"/>
      <c r="DH164" s="125"/>
      <c r="DI164" s="125"/>
      <c r="DJ164" s="125"/>
      <c r="DK164" s="125"/>
      <c r="DL164" s="125"/>
      <c r="DM164" s="125"/>
      <c r="DN164" s="125"/>
      <c r="DO164" s="125"/>
      <c r="DP164" s="125"/>
      <c r="DQ164" s="125"/>
      <c r="DR164" s="125"/>
      <c r="DS164" s="125"/>
      <c r="DT164" s="125"/>
      <c r="DU164" s="125"/>
      <c r="DV164" s="125"/>
      <c r="DW164" s="125"/>
      <c r="DX164" s="125"/>
      <c r="DY164" s="125"/>
      <c r="DZ164" s="125"/>
      <c r="EA164" s="125"/>
      <c r="EB164" s="125"/>
      <c r="EC164" s="125"/>
      <c r="ED164" s="125"/>
      <c r="EE164" s="125"/>
      <c r="EF164" s="125"/>
      <c r="EG164" s="125"/>
      <c r="EH164" s="125"/>
      <c r="EI164" s="125"/>
      <c r="EJ164" s="125"/>
      <c r="EK164" s="125"/>
      <c r="EL164" s="125"/>
      <c r="EM164" s="125"/>
      <c r="EN164" s="125"/>
      <c r="EO164" s="125"/>
      <c r="EP164" s="125"/>
      <c r="EQ164" s="125"/>
      <c r="ER164" s="125"/>
      <c r="ES164" s="125"/>
      <c r="ET164" s="125"/>
      <c r="EU164" s="125"/>
      <c r="EV164" s="125"/>
      <c r="EW164" s="125"/>
      <c r="EX164" s="125"/>
      <c r="EY164" s="125"/>
      <c r="EZ164" s="142"/>
      <c r="FA164" s="150" t="e">
        <f>IF(COUNT([28]SD!R13:R56)=COUNTIF([28]SD!V13:V56,"x"),"Allée OK","")</f>
        <v>#VALUE!</v>
      </c>
      <c r="FB164" s="125"/>
      <c r="FC164" s="125"/>
      <c r="FD164" s="125"/>
      <c r="FE164" s="125"/>
      <c r="FF164" s="142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151" t="e">
        <f>IF(OR(COUNTIF('[29]38'!P:P,Reglage!A1)&gt;0,COUNTIF('[29]38'!Q:Q,Reglage!A1)&gt;0),"Pdts à retirer en "&amp;FQ173,IF(OR(COUNTIF('[29]38'!P:P,Reglage!A2)&gt;0,COUNTIF('[29]38'!Q:Q,Reglage!A2)&gt;0),"Pdts à destocker en "&amp;FQ173,IF(OR(COUNTIF('[29]38'!P:P,Reglage!A4)&gt;0,COUNTIF('[29]38'!Q:Q,Reglage!A4)&gt;0),"Problème réglage alerte sur feuille reglage",IF(IH164&lt;&gt;"","Rien à signaler","Rien à signaler mais, il reste des allées non contrôlées"))))</f>
        <v>#VALUE!</v>
      </c>
      <c r="FR164" s="125"/>
      <c r="FS164" s="125"/>
      <c r="FT164" s="125"/>
      <c r="FU164" s="125"/>
      <c r="FV164" s="125"/>
      <c r="FW164" s="125"/>
      <c r="FX164" s="125"/>
      <c r="FY164" s="125"/>
      <c r="FZ164" s="125"/>
      <c r="GA164" s="125"/>
      <c r="GB164" s="125"/>
      <c r="GC164" s="125"/>
      <c r="GD164" s="125"/>
      <c r="GE164" s="125"/>
      <c r="GF164" s="125"/>
      <c r="GG164" s="125"/>
      <c r="GH164" s="125"/>
      <c r="GI164" s="125"/>
      <c r="GJ164" s="125"/>
      <c r="GK164" s="125"/>
      <c r="GL164" s="125"/>
      <c r="GM164" s="125"/>
      <c r="GN164" s="125"/>
      <c r="GO164" s="125"/>
      <c r="GP164" s="125"/>
      <c r="GQ164" s="125"/>
      <c r="GR164" s="125"/>
      <c r="GS164" s="125"/>
      <c r="GT164" s="125"/>
      <c r="GU164" s="125"/>
      <c r="GV164" s="125"/>
      <c r="GW164" s="125"/>
      <c r="GX164" s="125"/>
      <c r="GY164" s="125"/>
      <c r="GZ164" s="125"/>
      <c r="HA164" s="125"/>
      <c r="HB164" s="125"/>
      <c r="HC164" s="125"/>
      <c r="HD164" s="125"/>
      <c r="HE164" s="125"/>
      <c r="HF164" s="125"/>
      <c r="HG164" s="125"/>
      <c r="HH164" s="125"/>
      <c r="HI164" s="125"/>
      <c r="HJ164" s="125"/>
      <c r="HK164" s="125"/>
      <c r="HL164" s="125"/>
      <c r="HM164" s="125"/>
      <c r="HN164" s="125"/>
      <c r="HO164" s="125"/>
      <c r="HP164" s="125"/>
      <c r="HQ164" s="125"/>
      <c r="HR164" s="125"/>
      <c r="HS164" s="125"/>
      <c r="HT164" s="125"/>
      <c r="HU164" s="125"/>
      <c r="HV164" s="125"/>
      <c r="HW164" s="125"/>
      <c r="HX164" s="125"/>
      <c r="HY164" s="125"/>
      <c r="HZ164" s="125"/>
      <c r="IA164" s="125"/>
      <c r="IB164" s="125"/>
      <c r="IC164" s="125"/>
      <c r="ID164" s="125"/>
      <c r="IE164" s="125"/>
      <c r="IF164" s="125"/>
      <c r="IG164" s="142"/>
      <c r="IH164" s="150" t="e">
        <f>IF(COUNT('[29]38'!R13:R56)=COUNTIF('[29]38'!V13:V56,"x"),"Allée OK","")</f>
        <v>#VALUE!</v>
      </c>
      <c r="II164" s="125"/>
      <c r="IJ164" s="125"/>
      <c r="IK164" s="125"/>
      <c r="IL164" s="125"/>
      <c r="IM164" s="142"/>
      <c r="IN164" s="36"/>
      <c r="IO164" s="36"/>
      <c r="IP164" s="36"/>
      <c r="IQ164" s="36"/>
      <c r="IR164" s="36"/>
      <c r="IS164" s="36"/>
      <c r="IT164" s="36"/>
      <c r="IU164" s="36"/>
    </row>
    <row r="165" spans="1:255" ht="5.25" customHeight="1">
      <c r="A165" s="36"/>
      <c r="B165" s="36"/>
      <c r="C165" s="143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44"/>
      <c r="BT165" s="143"/>
      <c r="BU165" s="131"/>
      <c r="BV165" s="131"/>
      <c r="BW165" s="131"/>
      <c r="BX165" s="131"/>
      <c r="BY165" s="144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143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44"/>
      <c r="FA165" s="143"/>
      <c r="FB165" s="131"/>
      <c r="FC165" s="131"/>
      <c r="FD165" s="131"/>
      <c r="FE165" s="131"/>
      <c r="FF165" s="144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143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44"/>
      <c r="IH165" s="143"/>
      <c r="II165" s="131"/>
      <c r="IJ165" s="131"/>
      <c r="IK165" s="131"/>
      <c r="IL165" s="131"/>
      <c r="IM165" s="144"/>
      <c r="IN165" s="36"/>
      <c r="IO165" s="36"/>
      <c r="IP165" s="36"/>
      <c r="IQ165" s="36"/>
      <c r="IR165" s="36"/>
      <c r="IS165" s="36"/>
      <c r="IT165" s="36"/>
      <c r="IU165" s="36"/>
    </row>
    <row r="166" spans="1:255" ht="5.25" customHeight="1">
      <c r="A166" s="36"/>
      <c r="B166" s="36"/>
      <c r="C166" s="143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44"/>
      <c r="BT166" s="143"/>
      <c r="BU166" s="131"/>
      <c r="BV166" s="131"/>
      <c r="BW166" s="131"/>
      <c r="BX166" s="131"/>
      <c r="BY166" s="144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143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44"/>
      <c r="FA166" s="143"/>
      <c r="FB166" s="131"/>
      <c r="FC166" s="131"/>
      <c r="FD166" s="131"/>
      <c r="FE166" s="131"/>
      <c r="FF166" s="144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143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44"/>
      <c r="IH166" s="143"/>
      <c r="II166" s="131"/>
      <c r="IJ166" s="131"/>
      <c r="IK166" s="131"/>
      <c r="IL166" s="131"/>
      <c r="IM166" s="144"/>
      <c r="IN166" s="36"/>
      <c r="IO166" s="36"/>
      <c r="IP166" s="36"/>
      <c r="IQ166" s="36"/>
      <c r="IR166" s="36"/>
      <c r="IS166" s="36"/>
      <c r="IT166" s="36"/>
      <c r="IU166" s="36"/>
    </row>
    <row r="167" spans="1:255" ht="5.25" customHeight="1">
      <c r="A167" s="36"/>
      <c r="B167" s="36"/>
      <c r="C167" s="143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44"/>
      <c r="BT167" s="143"/>
      <c r="BU167" s="131"/>
      <c r="BV167" s="131"/>
      <c r="BW167" s="131"/>
      <c r="BX167" s="131"/>
      <c r="BY167" s="144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143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44"/>
      <c r="FA167" s="143"/>
      <c r="FB167" s="131"/>
      <c r="FC167" s="131"/>
      <c r="FD167" s="131"/>
      <c r="FE167" s="131"/>
      <c r="FF167" s="144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143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44"/>
      <c r="IH167" s="143"/>
      <c r="II167" s="131"/>
      <c r="IJ167" s="131"/>
      <c r="IK167" s="131"/>
      <c r="IL167" s="131"/>
      <c r="IM167" s="144"/>
      <c r="IN167" s="36"/>
      <c r="IO167" s="36"/>
      <c r="IP167" s="36"/>
      <c r="IQ167" s="36"/>
      <c r="IR167" s="36"/>
      <c r="IS167" s="36"/>
      <c r="IT167" s="36"/>
      <c r="IU167" s="36"/>
    </row>
    <row r="168" spans="1:255" ht="5.25" customHeight="1">
      <c r="A168" s="36"/>
      <c r="B168" s="36"/>
      <c r="C168" s="143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44"/>
      <c r="BT168" s="143"/>
      <c r="BU168" s="131"/>
      <c r="BV168" s="131"/>
      <c r="BW168" s="131"/>
      <c r="BX168" s="131"/>
      <c r="BY168" s="144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143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44"/>
      <c r="FA168" s="143"/>
      <c r="FB168" s="131"/>
      <c r="FC168" s="131"/>
      <c r="FD168" s="131"/>
      <c r="FE168" s="131"/>
      <c r="FF168" s="144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143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44"/>
      <c r="IH168" s="143"/>
      <c r="II168" s="131"/>
      <c r="IJ168" s="131"/>
      <c r="IK168" s="131"/>
      <c r="IL168" s="131"/>
      <c r="IM168" s="144"/>
      <c r="IN168" s="36"/>
      <c r="IO168" s="36"/>
      <c r="IP168" s="36"/>
      <c r="IQ168" s="36"/>
      <c r="IR168" s="36"/>
      <c r="IS168" s="36"/>
      <c r="IT168" s="36"/>
      <c r="IU168" s="36"/>
    </row>
    <row r="169" spans="1:255" ht="5.25" customHeight="1">
      <c r="A169" s="36"/>
      <c r="B169" s="36"/>
      <c r="C169" s="143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44"/>
      <c r="BT169" s="143"/>
      <c r="BU169" s="131"/>
      <c r="BV169" s="131"/>
      <c r="BW169" s="131"/>
      <c r="BX169" s="131"/>
      <c r="BY169" s="144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143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44"/>
      <c r="FA169" s="143"/>
      <c r="FB169" s="131"/>
      <c r="FC169" s="131"/>
      <c r="FD169" s="131"/>
      <c r="FE169" s="131"/>
      <c r="FF169" s="144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143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44"/>
      <c r="IH169" s="143"/>
      <c r="II169" s="131"/>
      <c r="IJ169" s="131"/>
      <c r="IK169" s="131"/>
      <c r="IL169" s="131"/>
      <c r="IM169" s="144"/>
      <c r="IN169" s="36"/>
      <c r="IO169" s="36"/>
      <c r="IP169" s="36"/>
      <c r="IQ169" s="36"/>
      <c r="IR169" s="36"/>
      <c r="IS169" s="36"/>
      <c r="IT169" s="36"/>
      <c r="IU169" s="36"/>
    </row>
    <row r="170" spans="1:255" ht="5.25" customHeight="1">
      <c r="A170" s="36"/>
      <c r="B170" s="36"/>
      <c r="C170" s="145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46"/>
      <c r="BT170" s="145"/>
      <c r="BU170" s="127"/>
      <c r="BV170" s="127"/>
      <c r="BW170" s="127"/>
      <c r="BX170" s="127"/>
      <c r="BY170" s="14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145"/>
      <c r="CK170" s="127"/>
      <c r="CL170" s="127"/>
      <c r="CM170" s="127"/>
      <c r="CN170" s="127"/>
      <c r="CO170" s="127"/>
      <c r="CP170" s="127"/>
      <c r="CQ170" s="127"/>
      <c r="CR170" s="127"/>
      <c r="CS170" s="127"/>
      <c r="CT170" s="127"/>
      <c r="CU170" s="127"/>
      <c r="CV170" s="127"/>
      <c r="CW170" s="127"/>
      <c r="CX170" s="127"/>
      <c r="CY170" s="127"/>
      <c r="CZ170" s="127"/>
      <c r="DA170" s="127"/>
      <c r="DB170" s="127"/>
      <c r="DC170" s="127"/>
      <c r="DD170" s="127"/>
      <c r="DE170" s="127"/>
      <c r="DF170" s="127"/>
      <c r="DG170" s="127"/>
      <c r="DH170" s="127"/>
      <c r="DI170" s="127"/>
      <c r="DJ170" s="127"/>
      <c r="DK170" s="127"/>
      <c r="DL170" s="127"/>
      <c r="DM170" s="127"/>
      <c r="DN170" s="127"/>
      <c r="DO170" s="127"/>
      <c r="DP170" s="127"/>
      <c r="DQ170" s="127"/>
      <c r="DR170" s="127"/>
      <c r="DS170" s="127"/>
      <c r="DT170" s="127"/>
      <c r="DU170" s="127"/>
      <c r="DV170" s="127"/>
      <c r="DW170" s="127"/>
      <c r="DX170" s="127"/>
      <c r="DY170" s="127"/>
      <c r="DZ170" s="127"/>
      <c r="EA170" s="127"/>
      <c r="EB170" s="127"/>
      <c r="EC170" s="127"/>
      <c r="ED170" s="127"/>
      <c r="EE170" s="127"/>
      <c r="EF170" s="127"/>
      <c r="EG170" s="127"/>
      <c r="EH170" s="127"/>
      <c r="EI170" s="127"/>
      <c r="EJ170" s="127"/>
      <c r="EK170" s="127"/>
      <c r="EL170" s="127"/>
      <c r="EM170" s="127"/>
      <c r="EN170" s="127"/>
      <c r="EO170" s="127"/>
      <c r="EP170" s="127"/>
      <c r="EQ170" s="127"/>
      <c r="ER170" s="127"/>
      <c r="ES170" s="127"/>
      <c r="ET170" s="127"/>
      <c r="EU170" s="127"/>
      <c r="EV170" s="127"/>
      <c r="EW170" s="127"/>
      <c r="EX170" s="127"/>
      <c r="EY170" s="127"/>
      <c r="EZ170" s="146"/>
      <c r="FA170" s="145"/>
      <c r="FB170" s="127"/>
      <c r="FC170" s="127"/>
      <c r="FD170" s="127"/>
      <c r="FE170" s="127"/>
      <c r="FF170" s="14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145"/>
      <c r="FR170" s="127"/>
      <c r="FS170" s="127"/>
      <c r="FT170" s="127"/>
      <c r="FU170" s="127"/>
      <c r="FV170" s="127"/>
      <c r="FW170" s="127"/>
      <c r="FX170" s="127"/>
      <c r="FY170" s="127"/>
      <c r="FZ170" s="127"/>
      <c r="GA170" s="127"/>
      <c r="GB170" s="127"/>
      <c r="GC170" s="127"/>
      <c r="GD170" s="127"/>
      <c r="GE170" s="127"/>
      <c r="GF170" s="127"/>
      <c r="GG170" s="127"/>
      <c r="GH170" s="127"/>
      <c r="GI170" s="127"/>
      <c r="GJ170" s="127"/>
      <c r="GK170" s="127"/>
      <c r="GL170" s="127"/>
      <c r="GM170" s="127"/>
      <c r="GN170" s="127"/>
      <c r="GO170" s="127"/>
      <c r="GP170" s="127"/>
      <c r="GQ170" s="127"/>
      <c r="GR170" s="127"/>
      <c r="GS170" s="127"/>
      <c r="GT170" s="127"/>
      <c r="GU170" s="127"/>
      <c r="GV170" s="127"/>
      <c r="GW170" s="127"/>
      <c r="GX170" s="127"/>
      <c r="GY170" s="127"/>
      <c r="GZ170" s="127"/>
      <c r="HA170" s="127"/>
      <c r="HB170" s="127"/>
      <c r="HC170" s="127"/>
      <c r="HD170" s="127"/>
      <c r="HE170" s="127"/>
      <c r="HF170" s="127"/>
      <c r="HG170" s="127"/>
      <c r="HH170" s="127"/>
      <c r="HI170" s="127"/>
      <c r="HJ170" s="127"/>
      <c r="HK170" s="127"/>
      <c r="HL170" s="127"/>
      <c r="HM170" s="127"/>
      <c r="HN170" s="127"/>
      <c r="HO170" s="127"/>
      <c r="HP170" s="127"/>
      <c r="HQ170" s="127"/>
      <c r="HR170" s="127"/>
      <c r="HS170" s="127"/>
      <c r="HT170" s="127"/>
      <c r="HU170" s="127"/>
      <c r="HV170" s="127"/>
      <c r="HW170" s="127"/>
      <c r="HX170" s="127"/>
      <c r="HY170" s="127"/>
      <c r="HZ170" s="127"/>
      <c r="IA170" s="127"/>
      <c r="IB170" s="127"/>
      <c r="IC170" s="127"/>
      <c r="ID170" s="127"/>
      <c r="IE170" s="127"/>
      <c r="IF170" s="127"/>
      <c r="IG170" s="146"/>
      <c r="IH170" s="145"/>
      <c r="II170" s="127"/>
      <c r="IJ170" s="127"/>
      <c r="IK170" s="127"/>
      <c r="IL170" s="127"/>
      <c r="IM170" s="146"/>
      <c r="IN170" s="36"/>
      <c r="IO170" s="36"/>
      <c r="IP170" s="36"/>
      <c r="IQ170" s="36"/>
      <c r="IR170" s="36"/>
      <c r="IS170" s="36"/>
      <c r="IT170" s="36"/>
      <c r="IU170" s="36"/>
    </row>
    <row r="171" spans="1:255" ht="5.2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</row>
    <row r="172" spans="1:255" ht="5.2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126" t="e">
        <f>[27]PJ!V13</f>
        <v>#REF!</v>
      </c>
      <c r="M172" s="127"/>
      <c r="N172" s="127"/>
      <c r="O172" s="126" t="e">
        <f>[27]PJ!V14</f>
        <v>#REF!</v>
      </c>
      <c r="P172" s="127"/>
      <c r="Q172" s="127"/>
      <c r="R172" s="126" t="e">
        <f>[27]PJ!V15</f>
        <v>#REF!</v>
      </c>
      <c r="S172" s="127"/>
      <c r="T172" s="127"/>
      <c r="U172" s="126" t="e">
        <f>[27]PJ!V16</f>
        <v>#REF!</v>
      </c>
      <c r="V172" s="127"/>
      <c r="W172" s="127"/>
      <c r="X172" s="126" t="e">
        <f>[27]PJ!V17</f>
        <v>#REF!</v>
      </c>
      <c r="Y172" s="127"/>
      <c r="Z172" s="127"/>
      <c r="AA172" s="126" t="e">
        <f>[27]PJ!V18</f>
        <v>#REF!</v>
      </c>
      <c r="AB172" s="127"/>
      <c r="AC172" s="127"/>
      <c r="AD172" s="126" t="e">
        <f>[27]PJ!V19</f>
        <v>#REF!</v>
      </c>
      <c r="AE172" s="127"/>
      <c r="AF172" s="127"/>
      <c r="AG172" s="126" t="e">
        <f>[27]PJ!V20</f>
        <v>#REF!</v>
      </c>
      <c r="AH172" s="127"/>
      <c r="AI172" s="127"/>
      <c r="AJ172" s="126" t="e">
        <f>[27]PJ!V21</f>
        <v>#REF!</v>
      </c>
      <c r="AK172" s="127"/>
      <c r="AL172" s="127"/>
      <c r="AM172" s="126" t="e">
        <f>[27]PJ!V22</f>
        <v>#REF!</v>
      </c>
      <c r="AN172" s="127"/>
      <c r="AO172" s="127"/>
      <c r="AP172" s="126" t="e">
        <f>[27]PJ!V23</f>
        <v>#REF!</v>
      </c>
      <c r="AQ172" s="127"/>
      <c r="AR172" s="127"/>
      <c r="AS172" s="126" t="e">
        <f>[27]PJ!V24</f>
        <v>#REF!</v>
      </c>
      <c r="AT172" s="127"/>
      <c r="AU172" s="127"/>
      <c r="AV172" s="126" t="e">
        <f>[27]PJ!V25</f>
        <v>#REF!</v>
      </c>
      <c r="AW172" s="127"/>
      <c r="AX172" s="127"/>
      <c r="AY172" s="126" t="e">
        <f>[27]PJ!V26</f>
        <v>#REF!</v>
      </c>
      <c r="AZ172" s="127"/>
      <c r="BA172" s="127"/>
      <c r="BB172" s="126" t="e">
        <f>[27]PJ!V27</f>
        <v>#REF!</v>
      </c>
      <c r="BC172" s="127"/>
      <c r="BD172" s="127"/>
      <c r="BE172" s="126" t="e">
        <f>[27]PJ!V28</f>
        <v>#REF!</v>
      </c>
      <c r="BF172" s="127"/>
      <c r="BG172" s="127"/>
      <c r="BH172" s="126" t="e">
        <f>[27]PJ!V29</f>
        <v>#REF!</v>
      </c>
      <c r="BI172" s="127"/>
      <c r="BJ172" s="127"/>
      <c r="BK172" s="126" t="e">
        <f>[27]PJ!V30</f>
        <v>#REF!</v>
      </c>
      <c r="BL172" s="127"/>
      <c r="BM172" s="127"/>
      <c r="BN172" s="126" t="e">
        <f>[27]PJ!V31</f>
        <v>#REF!</v>
      </c>
      <c r="BO172" s="127"/>
      <c r="BP172" s="127"/>
      <c r="BQ172" s="126" t="e">
        <f>[27]PJ!V32</f>
        <v>#REF!</v>
      </c>
      <c r="BR172" s="127"/>
      <c r="BS172" s="127"/>
      <c r="BT172" s="126" t="e">
        <f>[27]PJ!V33</f>
        <v>#REF!</v>
      </c>
      <c r="BU172" s="127"/>
      <c r="BV172" s="127"/>
      <c r="BW172" s="126" t="e">
        <f>[27]PJ!V34</f>
        <v>#REF!</v>
      </c>
      <c r="BX172" s="127"/>
      <c r="BY172" s="127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126" t="e">
        <f>[28]SD!V13</f>
        <v>#REF!</v>
      </c>
      <c r="CT172" s="127"/>
      <c r="CU172" s="127"/>
      <c r="CV172" s="126" t="e">
        <f>[28]SD!V14</f>
        <v>#REF!</v>
      </c>
      <c r="CW172" s="127"/>
      <c r="CX172" s="127"/>
      <c r="CY172" s="126" t="e">
        <f>[28]SD!V15</f>
        <v>#REF!</v>
      </c>
      <c r="CZ172" s="127"/>
      <c r="DA172" s="127"/>
      <c r="DB172" s="126" t="e">
        <f>[28]SD!V16</f>
        <v>#REF!</v>
      </c>
      <c r="DC172" s="127"/>
      <c r="DD172" s="127"/>
      <c r="DE172" s="126" t="e">
        <f>[28]SD!V17</f>
        <v>#REF!</v>
      </c>
      <c r="DF172" s="127"/>
      <c r="DG172" s="127"/>
      <c r="DH172" s="126" t="e">
        <f>[28]SD!V18</f>
        <v>#REF!</v>
      </c>
      <c r="DI172" s="127"/>
      <c r="DJ172" s="127"/>
      <c r="DK172" s="126" t="e">
        <f>[28]SD!V19</f>
        <v>#REF!</v>
      </c>
      <c r="DL172" s="127"/>
      <c r="DM172" s="127"/>
      <c r="DN172" s="126" t="e">
        <f>[28]SD!V20</f>
        <v>#REF!</v>
      </c>
      <c r="DO172" s="127"/>
      <c r="DP172" s="127"/>
      <c r="DQ172" s="126" t="e">
        <f>[28]SD!V21</f>
        <v>#REF!</v>
      </c>
      <c r="DR172" s="127"/>
      <c r="DS172" s="127"/>
      <c r="DT172" s="126" t="e">
        <f>[28]SD!V22</f>
        <v>#REF!</v>
      </c>
      <c r="DU172" s="127"/>
      <c r="DV172" s="127"/>
      <c r="DW172" s="126" t="e">
        <f>[28]SD!V23</f>
        <v>#REF!</v>
      </c>
      <c r="DX172" s="127"/>
      <c r="DY172" s="127"/>
      <c r="DZ172" s="126" t="e">
        <f>[28]SD!V24</f>
        <v>#REF!</v>
      </c>
      <c r="EA172" s="127"/>
      <c r="EB172" s="127"/>
      <c r="EC172" s="126" t="e">
        <f>[28]SD!V25</f>
        <v>#REF!</v>
      </c>
      <c r="ED172" s="127"/>
      <c r="EE172" s="127"/>
      <c r="EF172" s="126" t="e">
        <f>[28]SD!V26</f>
        <v>#REF!</v>
      </c>
      <c r="EG172" s="127"/>
      <c r="EH172" s="127"/>
      <c r="EI172" s="126" t="e">
        <f>[28]SD!V27</f>
        <v>#REF!</v>
      </c>
      <c r="EJ172" s="127"/>
      <c r="EK172" s="127"/>
      <c r="EL172" s="126" t="e">
        <f>[28]SD!V28</f>
        <v>#REF!</v>
      </c>
      <c r="EM172" s="127"/>
      <c r="EN172" s="127"/>
      <c r="EO172" s="126" t="e">
        <f>[28]SD!V29</f>
        <v>#REF!</v>
      </c>
      <c r="EP172" s="127"/>
      <c r="EQ172" s="127"/>
      <c r="ER172" s="126" t="e">
        <f>[28]SD!V30</f>
        <v>#REF!</v>
      </c>
      <c r="ES172" s="127"/>
      <c r="ET172" s="127"/>
      <c r="EU172" s="126" t="e">
        <f>[28]SD!V31</f>
        <v>#REF!</v>
      </c>
      <c r="EV172" s="127"/>
      <c r="EW172" s="127"/>
      <c r="EX172" s="126" t="e">
        <f>[28]SD!V32</f>
        <v>#REF!</v>
      </c>
      <c r="EY172" s="127"/>
      <c r="EZ172" s="127"/>
      <c r="FA172" s="126" t="e">
        <f>[28]SD!V33</f>
        <v>#REF!</v>
      </c>
      <c r="FB172" s="127"/>
      <c r="FC172" s="127"/>
      <c r="FD172" s="126" t="e">
        <f>[28]SD!V34</f>
        <v>#REF!</v>
      </c>
      <c r="FE172" s="127"/>
      <c r="FF172" s="127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126" t="e">
        <f>'[29]38'!V13</f>
        <v>#REF!</v>
      </c>
      <c r="GA172" s="127"/>
      <c r="GB172" s="127"/>
      <c r="GC172" s="126" t="e">
        <f>'[29]38'!V14</f>
        <v>#REF!</v>
      </c>
      <c r="GD172" s="127"/>
      <c r="GE172" s="127"/>
      <c r="GF172" s="126" t="e">
        <f>'[29]38'!V15</f>
        <v>#REF!</v>
      </c>
      <c r="GG172" s="127"/>
      <c r="GH172" s="127"/>
      <c r="GI172" s="126" t="e">
        <f>'[29]38'!V16</f>
        <v>#REF!</v>
      </c>
      <c r="GJ172" s="127"/>
      <c r="GK172" s="127"/>
      <c r="GL172" s="126" t="e">
        <f>'[29]38'!V17</f>
        <v>#REF!</v>
      </c>
      <c r="GM172" s="127"/>
      <c r="GN172" s="127"/>
      <c r="GO172" s="126" t="e">
        <f>'[29]38'!V18</f>
        <v>#REF!</v>
      </c>
      <c r="GP172" s="127"/>
      <c r="GQ172" s="127"/>
      <c r="GR172" s="126" t="e">
        <f>'[29]38'!V19</f>
        <v>#REF!</v>
      </c>
      <c r="GS172" s="127"/>
      <c r="GT172" s="127"/>
      <c r="GU172" s="126" t="e">
        <f>'[29]38'!V20</f>
        <v>#REF!</v>
      </c>
      <c r="GV172" s="127"/>
      <c r="GW172" s="127"/>
      <c r="GX172" s="126" t="e">
        <f>'[29]38'!V21</f>
        <v>#REF!</v>
      </c>
      <c r="GY172" s="127"/>
      <c r="GZ172" s="127"/>
      <c r="HA172" s="126" t="e">
        <f>'[29]38'!V22</f>
        <v>#REF!</v>
      </c>
      <c r="HB172" s="127"/>
      <c r="HC172" s="127"/>
      <c r="HD172" s="126" t="e">
        <f>'[29]38'!V23</f>
        <v>#REF!</v>
      </c>
      <c r="HE172" s="127"/>
      <c r="HF172" s="127"/>
      <c r="HG172" s="126" t="e">
        <f>'[29]38'!V24</f>
        <v>#REF!</v>
      </c>
      <c r="HH172" s="127"/>
      <c r="HI172" s="127"/>
      <c r="HJ172" s="126" t="e">
        <f>'[29]38'!V25</f>
        <v>#REF!</v>
      </c>
      <c r="HK172" s="127"/>
      <c r="HL172" s="127"/>
      <c r="HM172" s="126" t="e">
        <f>'[29]38'!V26</f>
        <v>#REF!</v>
      </c>
      <c r="HN172" s="127"/>
      <c r="HO172" s="127"/>
      <c r="HP172" s="126" t="e">
        <f>'[29]38'!V27</f>
        <v>#REF!</v>
      </c>
      <c r="HQ172" s="127"/>
      <c r="HR172" s="127"/>
      <c r="HS172" s="126" t="e">
        <f>'[29]38'!V28</f>
        <v>#REF!</v>
      </c>
      <c r="HT172" s="127"/>
      <c r="HU172" s="127"/>
      <c r="HV172" s="126" t="e">
        <f>'[29]38'!V29</f>
        <v>#REF!</v>
      </c>
      <c r="HW172" s="127"/>
      <c r="HX172" s="127"/>
      <c r="HY172" s="126" t="e">
        <f>'[29]38'!V30</f>
        <v>#REF!</v>
      </c>
      <c r="HZ172" s="127"/>
      <c r="IA172" s="127"/>
      <c r="IB172" s="126" t="e">
        <f>'[29]38'!V31</f>
        <v>#REF!</v>
      </c>
      <c r="IC172" s="127"/>
      <c r="ID172" s="127"/>
      <c r="IE172" s="126" t="e">
        <f>'[29]38'!V32</f>
        <v>#REF!</v>
      </c>
      <c r="IF172" s="127"/>
      <c r="IG172" s="127"/>
      <c r="IH172" s="126" t="e">
        <f>'[29]38'!V33</f>
        <v>#REF!</v>
      </c>
      <c r="II172" s="127"/>
      <c r="IJ172" s="127"/>
      <c r="IK172" s="126" t="e">
        <f>'[29]38'!V34</f>
        <v>#REF!</v>
      </c>
      <c r="IL172" s="127"/>
      <c r="IM172" s="127"/>
      <c r="IN172" s="36"/>
      <c r="IO172" s="36"/>
      <c r="IP172" s="36"/>
      <c r="IQ172" s="36"/>
      <c r="IR172" s="36"/>
      <c r="IS172" s="36"/>
      <c r="IT172" s="36"/>
      <c r="IU172" s="36"/>
    </row>
    <row r="173" spans="1:255" ht="5.25" customHeight="1">
      <c r="A173" s="36"/>
      <c r="B173" s="36"/>
      <c r="C173" s="141" t="str">
        <f>Reglage!B26</f>
        <v>PJ</v>
      </c>
      <c r="D173" s="125"/>
      <c r="E173" s="125"/>
      <c r="F173" s="125"/>
      <c r="G173" s="125"/>
      <c r="H173" s="125"/>
      <c r="I173" s="125"/>
      <c r="J173" s="125"/>
      <c r="K173" s="142"/>
      <c r="L173" s="148" t="e">
        <f>[27]PJ!R13</f>
        <v>#REF!</v>
      </c>
      <c r="M173" s="125"/>
      <c r="N173" s="129"/>
      <c r="O173" s="128" t="e">
        <f>IF([27]PJ!R14=0,"",[27]PJ!R14)</f>
        <v>#REF!</v>
      </c>
      <c r="P173" s="125"/>
      <c r="Q173" s="129"/>
      <c r="R173" s="128" t="e">
        <f>IF([27]PJ!R15=0,"",[27]PJ!R15)</f>
        <v>#REF!</v>
      </c>
      <c r="S173" s="125"/>
      <c r="T173" s="129"/>
      <c r="U173" s="128" t="e">
        <f>IF([27]PJ!R16=0,"",[27]PJ!R16)</f>
        <v>#REF!</v>
      </c>
      <c r="V173" s="125"/>
      <c r="W173" s="129"/>
      <c r="X173" s="128" t="e">
        <f>IF([27]PJ!R17=0,"",[27]PJ!R17)</f>
        <v>#REF!</v>
      </c>
      <c r="Y173" s="125"/>
      <c r="Z173" s="129"/>
      <c r="AA173" s="128" t="e">
        <f>IF([27]PJ!R18=0,"",[27]PJ!R18)</f>
        <v>#REF!</v>
      </c>
      <c r="AB173" s="125"/>
      <c r="AC173" s="129"/>
      <c r="AD173" s="128" t="e">
        <f>IF([27]PJ!R19=0,"",[27]PJ!R19)</f>
        <v>#REF!</v>
      </c>
      <c r="AE173" s="125"/>
      <c r="AF173" s="129"/>
      <c r="AG173" s="128" t="e">
        <f>IF([27]PJ!R20=0,"",[27]PJ!R20)</f>
        <v>#REF!</v>
      </c>
      <c r="AH173" s="125"/>
      <c r="AI173" s="129"/>
      <c r="AJ173" s="128" t="e">
        <f>IF([27]PJ!R21=0,"",[27]PJ!R21)</f>
        <v>#REF!</v>
      </c>
      <c r="AK173" s="125"/>
      <c r="AL173" s="129"/>
      <c r="AM173" s="128" t="e">
        <f>IF([27]PJ!R22=0,"",[27]PJ!R22)</f>
        <v>#REF!</v>
      </c>
      <c r="AN173" s="125"/>
      <c r="AO173" s="129"/>
      <c r="AP173" s="128" t="e">
        <f>IF([27]PJ!R23=0,"",[27]PJ!R23)</f>
        <v>#REF!</v>
      </c>
      <c r="AQ173" s="125"/>
      <c r="AR173" s="129"/>
      <c r="AS173" s="128" t="e">
        <f>IF([27]PJ!R24=0,"",[27]PJ!R24)</f>
        <v>#REF!</v>
      </c>
      <c r="AT173" s="125"/>
      <c r="AU173" s="129"/>
      <c r="AV173" s="128" t="e">
        <f>IF([27]PJ!R25=0,"",[27]PJ!R25)</f>
        <v>#REF!</v>
      </c>
      <c r="AW173" s="125"/>
      <c r="AX173" s="129"/>
      <c r="AY173" s="128" t="e">
        <f>IF([27]PJ!R26=0,"",[27]PJ!R26)</f>
        <v>#REF!</v>
      </c>
      <c r="AZ173" s="125"/>
      <c r="BA173" s="129"/>
      <c r="BB173" s="128" t="e">
        <f>IF([27]PJ!R27=0,"",[27]PJ!R27)</f>
        <v>#REF!</v>
      </c>
      <c r="BC173" s="125"/>
      <c r="BD173" s="129"/>
      <c r="BE173" s="128" t="e">
        <f>IF([27]PJ!R28=0,"",[27]PJ!R28)</f>
        <v>#REF!</v>
      </c>
      <c r="BF173" s="125"/>
      <c r="BG173" s="129"/>
      <c r="BH173" s="128" t="e">
        <f>IF([27]PJ!R29=0,"",[27]PJ!R29)</f>
        <v>#REF!</v>
      </c>
      <c r="BI173" s="125"/>
      <c r="BJ173" s="129"/>
      <c r="BK173" s="128" t="e">
        <f>IF([27]PJ!R30=0,"",[27]PJ!R30)</f>
        <v>#REF!</v>
      </c>
      <c r="BL173" s="125"/>
      <c r="BM173" s="129"/>
      <c r="BN173" s="128" t="e">
        <f>IF([27]PJ!R31=0,"",[27]PJ!R31)</f>
        <v>#REF!</v>
      </c>
      <c r="BO173" s="125"/>
      <c r="BP173" s="129"/>
      <c r="BQ173" s="128" t="e">
        <f>IF([27]PJ!R32=0,"",[27]PJ!R32)</f>
        <v>#REF!</v>
      </c>
      <c r="BR173" s="125"/>
      <c r="BS173" s="129"/>
      <c r="BT173" s="128" t="e">
        <f>IF([27]PJ!R33=0,"",[27]PJ!R33)</f>
        <v>#REF!</v>
      </c>
      <c r="BU173" s="125"/>
      <c r="BV173" s="129"/>
      <c r="BW173" s="128" t="e">
        <f>IF([27]PJ!R34=0,"",[27]PJ!R34)</f>
        <v>#REF!</v>
      </c>
      <c r="BX173" s="125"/>
      <c r="BY173" s="142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141" t="str">
        <f>Reglage!G26</f>
        <v>SD</v>
      </c>
      <c r="CK173" s="125"/>
      <c r="CL173" s="125"/>
      <c r="CM173" s="125"/>
      <c r="CN173" s="125"/>
      <c r="CO173" s="125"/>
      <c r="CP173" s="125"/>
      <c r="CQ173" s="125"/>
      <c r="CR173" s="142"/>
      <c r="CS173" s="148" t="e">
        <f>[28]SD!R13</f>
        <v>#REF!</v>
      </c>
      <c r="CT173" s="125"/>
      <c r="CU173" s="129"/>
      <c r="CV173" s="128" t="e">
        <f>IF([28]SD!R14=0,"",[28]SD!R14)</f>
        <v>#REF!</v>
      </c>
      <c r="CW173" s="125"/>
      <c r="CX173" s="129"/>
      <c r="CY173" s="128" t="e">
        <f>IF([28]SD!R15=0,"",[28]SD!R15)</f>
        <v>#REF!</v>
      </c>
      <c r="CZ173" s="125"/>
      <c r="DA173" s="129"/>
      <c r="DB173" s="128" t="e">
        <f>IF([28]SD!R16=0,"",[28]SD!R16)</f>
        <v>#REF!</v>
      </c>
      <c r="DC173" s="125"/>
      <c r="DD173" s="129"/>
      <c r="DE173" s="128" t="e">
        <f>IF([28]SD!R17=0,"",[28]SD!R17)</f>
        <v>#REF!</v>
      </c>
      <c r="DF173" s="125"/>
      <c r="DG173" s="129"/>
      <c r="DH173" s="128" t="e">
        <f>IF([28]SD!R18=0,"",[28]SD!R18)</f>
        <v>#REF!</v>
      </c>
      <c r="DI173" s="125"/>
      <c r="DJ173" s="129"/>
      <c r="DK173" s="128" t="e">
        <f>IF([28]SD!R19=0,"",[28]SD!R19)</f>
        <v>#REF!</v>
      </c>
      <c r="DL173" s="125"/>
      <c r="DM173" s="129"/>
      <c r="DN173" s="128" t="e">
        <f>IF([28]SD!R20=0,"",[28]SD!R20)</f>
        <v>#REF!</v>
      </c>
      <c r="DO173" s="125"/>
      <c r="DP173" s="129"/>
      <c r="DQ173" s="128" t="e">
        <f>IF([28]SD!R21=0,"",[28]SD!R21)</f>
        <v>#REF!</v>
      </c>
      <c r="DR173" s="125"/>
      <c r="DS173" s="129"/>
      <c r="DT173" s="128" t="e">
        <f>IF([28]SD!R22=0,"",[28]SD!R22)</f>
        <v>#REF!</v>
      </c>
      <c r="DU173" s="125"/>
      <c r="DV173" s="129"/>
      <c r="DW173" s="128" t="e">
        <f>IF([28]SD!R23=0,"",[28]SD!R23)</f>
        <v>#REF!</v>
      </c>
      <c r="DX173" s="125"/>
      <c r="DY173" s="129"/>
      <c r="DZ173" s="128" t="e">
        <f>IF([28]SD!R24=0,"",[28]SD!R24)</f>
        <v>#REF!</v>
      </c>
      <c r="EA173" s="125"/>
      <c r="EB173" s="129"/>
      <c r="EC173" s="128" t="e">
        <f>IF([28]SD!R25=0,"",[28]SD!R25)</f>
        <v>#REF!</v>
      </c>
      <c r="ED173" s="125"/>
      <c r="EE173" s="129"/>
      <c r="EF173" s="128" t="e">
        <f>IF([28]SD!R26=0,"",[28]SD!R26)</f>
        <v>#REF!</v>
      </c>
      <c r="EG173" s="125"/>
      <c r="EH173" s="129"/>
      <c r="EI173" s="128" t="e">
        <f>IF([28]SD!R27=0,"",[28]SD!R27)</f>
        <v>#REF!</v>
      </c>
      <c r="EJ173" s="125"/>
      <c r="EK173" s="129"/>
      <c r="EL173" s="128" t="e">
        <f>IF([28]SD!R28=0,"",[28]SD!R28)</f>
        <v>#REF!</v>
      </c>
      <c r="EM173" s="125"/>
      <c r="EN173" s="129"/>
      <c r="EO173" s="128" t="e">
        <f>IF([28]SD!R29=0,"",[28]SD!R29)</f>
        <v>#REF!</v>
      </c>
      <c r="EP173" s="125"/>
      <c r="EQ173" s="129"/>
      <c r="ER173" s="128" t="e">
        <f>IF([28]SD!R30=0,"",[28]SD!R30)</f>
        <v>#REF!</v>
      </c>
      <c r="ES173" s="125"/>
      <c r="ET173" s="129"/>
      <c r="EU173" s="128" t="e">
        <f>IF([28]SD!R31=0,"",[28]SD!R31)</f>
        <v>#REF!</v>
      </c>
      <c r="EV173" s="125"/>
      <c r="EW173" s="129"/>
      <c r="EX173" s="128" t="e">
        <f>IF([28]SD!R32=0,"",[28]SD!R32)</f>
        <v>#REF!</v>
      </c>
      <c r="EY173" s="125"/>
      <c r="EZ173" s="129"/>
      <c r="FA173" s="128" t="e">
        <f>IF([28]SD!R33=0,"",[28]SD!R33)</f>
        <v>#REF!</v>
      </c>
      <c r="FB173" s="125"/>
      <c r="FC173" s="129"/>
      <c r="FD173" s="128" t="e">
        <f>IF([28]SD!R34=0,"",[28]SD!R34)</f>
        <v>#REF!</v>
      </c>
      <c r="FE173" s="125"/>
      <c r="FF173" s="142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141">
        <f>Reglage!L26</f>
        <v>38</v>
      </c>
      <c r="FR173" s="125"/>
      <c r="FS173" s="125"/>
      <c r="FT173" s="125"/>
      <c r="FU173" s="125"/>
      <c r="FV173" s="125"/>
      <c r="FW173" s="125"/>
      <c r="FX173" s="125"/>
      <c r="FY173" s="142"/>
      <c r="FZ173" s="148" t="e">
        <f>'[29]38'!R13</f>
        <v>#REF!</v>
      </c>
      <c r="GA173" s="125"/>
      <c r="GB173" s="129"/>
      <c r="GC173" s="128" t="e">
        <f>IF('[29]38'!R14=0,"",'[29]38'!R14)</f>
        <v>#REF!</v>
      </c>
      <c r="GD173" s="125"/>
      <c r="GE173" s="129"/>
      <c r="GF173" s="128" t="e">
        <f>IF('[29]38'!R15=0,"",'[29]38'!R15)</f>
        <v>#REF!</v>
      </c>
      <c r="GG173" s="125"/>
      <c r="GH173" s="129"/>
      <c r="GI173" s="128" t="e">
        <f>IF('[29]38'!R16=0,"",'[29]38'!R16)</f>
        <v>#REF!</v>
      </c>
      <c r="GJ173" s="125"/>
      <c r="GK173" s="129"/>
      <c r="GL173" s="128" t="e">
        <f>IF('[29]38'!R17=0,"",'[29]38'!R17)</f>
        <v>#REF!</v>
      </c>
      <c r="GM173" s="125"/>
      <c r="GN173" s="129"/>
      <c r="GO173" s="128" t="e">
        <f>IF('[29]38'!R18=0,"",'[29]38'!R18)</f>
        <v>#REF!</v>
      </c>
      <c r="GP173" s="125"/>
      <c r="GQ173" s="129"/>
      <c r="GR173" s="128" t="e">
        <f>IF('[29]38'!R19=0,"",'[29]38'!R19)</f>
        <v>#REF!</v>
      </c>
      <c r="GS173" s="125"/>
      <c r="GT173" s="129"/>
      <c r="GU173" s="128" t="e">
        <f>IF('[29]38'!R20=0,"",'[29]38'!R20)</f>
        <v>#REF!</v>
      </c>
      <c r="GV173" s="125"/>
      <c r="GW173" s="129"/>
      <c r="GX173" s="128" t="e">
        <f>IF('[29]38'!R21=0,"",'[29]38'!R21)</f>
        <v>#REF!</v>
      </c>
      <c r="GY173" s="125"/>
      <c r="GZ173" s="129"/>
      <c r="HA173" s="128" t="e">
        <f>IF('[29]38'!R22=0,"",'[29]38'!R22)</f>
        <v>#REF!</v>
      </c>
      <c r="HB173" s="125"/>
      <c r="HC173" s="129"/>
      <c r="HD173" s="128" t="e">
        <f>IF('[29]38'!R23=0,"",'[29]38'!R23)</f>
        <v>#REF!</v>
      </c>
      <c r="HE173" s="125"/>
      <c r="HF173" s="129"/>
      <c r="HG173" s="128" t="e">
        <f>IF('[29]38'!R24=0,"",'[29]38'!R24)</f>
        <v>#REF!</v>
      </c>
      <c r="HH173" s="125"/>
      <c r="HI173" s="129"/>
      <c r="HJ173" s="128" t="e">
        <f>IF('[29]38'!R25=0,"",'[29]38'!R25)</f>
        <v>#REF!</v>
      </c>
      <c r="HK173" s="125"/>
      <c r="HL173" s="129"/>
      <c r="HM173" s="128" t="e">
        <f>IF('[29]38'!R26=0,"",'[29]38'!R26)</f>
        <v>#REF!</v>
      </c>
      <c r="HN173" s="125"/>
      <c r="HO173" s="129"/>
      <c r="HP173" s="128" t="e">
        <f>IF('[29]38'!R27=0,"",'[29]38'!R27)</f>
        <v>#REF!</v>
      </c>
      <c r="HQ173" s="125"/>
      <c r="HR173" s="129"/>
      <c r="HS173" s="128" t="e">
        <f>IF('[29]38'!R28=0,"",'[29]38'!R28)</f>
        <v>#REF!</v>
      </c>
      <c r="HT173" s="125"/>
      <c r="HU173" s="129"/>
      <c r="HV173" s="128" t="e">
        <f>IF('[29]38'!R29=0,"",'[29]38'!R29)</f>
        <v>#REF!</v>
      </c>
      <c r="HW173" s="125"/>
      <c r="HX173" s="129"/>
      <c r="HY173" s="128" t="e">
        <f>IF('[29]38'!R30=0,"",'[29]38'!R30)</f>
        <v>#REF!</v>
      </c>
      <c r="HZ173" s="125"/>
      <c r="IA173" s="129"/>
      <c r="IB173" s="128" t="e">
        <f>IF('[29]38'!R31=0,"",'[29]38'!R31)</f>
        <v>#REF!</v>
      </c>
      <c r="IC173" s="125"/>
      <c r="ID173" s="129"/>
      <c r="IE173" s="128" t="e">
        <f>IF('[29]38'!R32=0,"",'[29]38'!R32)</f>
        <v>#REF!</v>
      </c>
      <c r="IF173" s="125"/>
      <c r="IG173" s="129"/>
      <c r="IH173" s="128" t="e">
        <f>IF('[29]38'!R33=0,"",'[29]38'!R33)</f>
        <v>#REF!</v>
      </c>
      <c r="II173" s="125"/>
      <c r="IJ173" s="129"/>
      <c r="IK173" s="128" t="e">
        <f>IF('[29]38'!R34=0,"",'[29]38'!R34)</f>
        <v>#REF!</v>
      </c>
      <c r="IL173" s="125"/>
      <c r="IM173" s="142"/>
      <c r="IN173" s="36"/>
      <c r="IO173" s="36"/>
      <c r="IP173" s="36"/>
      <c r="IQ173" s="36"/>
      <c r="IR173" s="36"/>
      <c r="IS173" s="36"/>
      <c r="IT173" s="36"/>
      <c r="IU173" s="36"/>
    </row>
    <row r="174" spans="1:255" ht="5.25" customHeight="1">
      <c r="A174" s="36"/>
      <c r="B174" s="36"/>
      <c r="C174" s="143"/>
      <c r="D174" s="131"/>
      <c r="E174" s="131"/>
      <c r="F174" s="131"/>
      <c r="G174" s="131"/>
      <c r="H174" s="131"/>
      <c r="I174" s="131"/>
      <c r="J174" s="131"/>
      <c r="K174" s="144"/>
      <c r="L174" s="131"/>
      <c r="M174" s="131"/>
      <c r="N174" s="132"/>
      <c r="O174" s="130"/>
      <c r="P174" s="131"/>
      <c r="Q174" s="132"/>
      <c r="R174" s="130"/>
      <c r="S174" s="131"/>
      <c r="T174" s="132"/>
      <c r="U174" s="130"/>
      <c r="V174" s="131"/>
      <c r="W174" s="132"/>
      <c r="X174" s="130"/>
      <c r="Y174" s="131"/>
      <c r="Z174" s="132"/>
      <c r="AA174" s="130"/>
      <c r="AB174" s="131"/>
      <c r="AC174" s="132"/>
      <c r="AD174" s="130"/>
      <c r="AE174" s="131"/>
      <c r="AF174" s="132"/>
      <c r="AG174" s="130"/>
      <c r="AH174" s="131"/>
      <c r="AI174" s="132"/>
      <c r="AJ174" s="130"/>
      <c r="AK174" s="131"/>
      <c r="AL174" s="132"/>
      <c r="AM174" s="130"/>
      <c r="AN174" s="131"/>
      <c r="AO174" s="132"/>
      <c r="AP174" s="130"/>
      <c r="AQ174" s="131"/>
      <c r="AR174" s="132"/>
      <c r="AS174" s="130"/>
      <c r="AT174" s="131"/>
      <c r="AU174" s="132"/>
      <c r="AV174" s="130"/>
      <c r="AW174" s="131"/>
      <c r="AX174" s="132"/>
      <c r="AY174" s="130"/>
      <c r="AZ174" s="131"/>
      <c r="BA174" s="132"/>
      <c r="BB174" s="130"/>
      <c r="BC174" s="131"/>
      <c r="BD174" s="132"/>
      <c r="BE174" s="130"/>
      <c r="BF174" s="131"/>
      <c r="BG174" s="132"/>
      <c r="BH174" s="130"/>
      <c r="BI174" s="131"/>
      <c r="BJ174" s="132"/>
      <c r="BK174" s="130"/>
      <c r="BL174" s="131"/>
      <c r="BM174" s="132"/>
      <c r="BN174" s="130"/>
      <c r="BO174" s="131"/>
      <c r="BP174" s="132"/>
      <c r="BQ174" s="130"/>
      <c r="BR174" s="131"/>
      <c r="BS174" s="132"/>
      <c r="BT174" s="130"/>
      <c r="BU174" s="131"/>
      <c r="BV174" s="132"/>
      <c r="BW174" s="130"/>
      <c r="BX174" s="131"/>
      <c r="BY174" s="144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143"/>
      <c r="CK174" s="131"/>
      <c r="CL174" s="131"/>
      <c r="CM174" s="131"/>
      <c r="CN174" s="131"/>
      <c r="CO174" s="131"/>
      <c r="CP174" s="131"/>
      <c r="CQ174" s="131"/>
      <c r="CR174" s="144"/>
      <c r="CS174" s="131"/>
      <c r="CT174" s="131"/>
      <c r="CU174" s="132"/>
      <c r="CV174" s="130"/>
      <c r="CW174" s="131"/>
      <c r="CX174" s="132"/>
      <c r="CY174" s="130"/>
      <c r="CZ174" s="131"/>
      <c r="DA174" s="132"/>
      <c r="DB174" s="130"/>
      <c r="DC174" s="131"/>
      <c r="DD174" s="132"/>
      <c r="DE174" s="130"/>
      <c r="DF174" s="131"/>
      <c r="DG174" s="132"/>
      <c r="DH174" s="130"/>
      <c r="DI174" s="131"/>
      <c r="DJ174" s="132"/>
      <c r="DK174" s="130"/>
      <c r="DL174" s="131"/>
      <c r="DM174" s="132"/>
      <c r="DN174" s="130"/>
      <c r="DO174" s="131"/>
      <c r="DP174" s="132"/>
      <c r="DQ174" s="130"/>
      <c r="DR174" s="131"/>
      <c r="DS174" s="132"/>
      <c r="DT174" s="130"/>
      <c r="DU174" s="131"/>
      <c r="DV174" s="132"/>
      <c r="DW174" s="130"/>
      <c r="DX174" s="131"/>
      <c r="DY174" s="132"/>
      <c r="DZ174" s="130"/>
      <c r="EA174" s="131"/>
      <c r="EB174" s="132"/>
      <c r="EC174" s="130"/>
      <c r="ED174" s="131"/>
      <c r="EE174" s="132"/>
      <c r="EF174" s="130"/>
      <c r="EG174" s="131"/>
      <c r="EH174" s="132"/>
      <c r="EI174" s="130"/>
      <c r="EJ174" s="131"/>
      <c r="EK174" s="132"/>
      <c r="EL174" s="130"/>
      <c r="EM174" s="131"/>
      <c r="EN174" s="132"/>
      <c r="EO174" s="130"/>
      <c r="EP174" s="131"/>
      <c r="EQ174" s="132"/>
      <c r="ER174" s="130"/>
      <c r="ES174" s="131"/>
      <c r="ET174" s="132"/>
      <c r="EU174" s="130"/>
      <c r="EV174" s="131"/>
      <c r="EW174" s="132"/>
      <c r="EX174" s="130"/>
      <c r="EY174" s="131"/>
      <c r="EZ174" s="132"/>
      <c r="FA174" s="130"/>
      <c r="FB174" s="131"/>
      <c r="FC174" s="132"/>
      <c r="FD174" s="130"/>
      <c r="FE174" s="131"/>
      <c r="FF174" s="144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143"/>
      <c r="FR174" s="131"/>
      <c r="FS174" s="131"/>
      <c r="FT174" s="131"/>
      <c r="FU174" s="131"/>
      <c r="FV174" s="131"/>
      <c r="FW174" s="131"/>
      <c r="FX174" s="131"/>
      <c r="FY174" s="144"/>
      <c r="FZ174" s="131"/>
      <c r="GA174" s="131"/>
      <c r="GB174" s="132"/>
      <c r="GC174" s="130"/>
      <c r="GD174" s="131"/>
      <c r="GE174" s="132"/>
      <c r="GF174" s="130"/>
      <c r="GG174" s="131"/>
      <c r="GH174" s="132"/>
      <c r="GI174" s="130"/>
      <c r="GJ174" s="131"/>
      <c r="GK174" s="132"/>
      <c r="GL174" s="130"/>
      <c r="GM174" s="131"/>
      <c r="GN174" s="132"/>
      <c r="GO174" s="130"/>
      <c r="GP174" s="131"/>
      <c r="GQ174" s="132"/>
      <c r="GR174" s="130"/>
      <c r="GS174" s="131"/>
      <c r="GT174" s="132"/>
      <c r="GU174" s="130"/>
      <c r="GV174" s="131"/>
      <c r="GW174" s="132"/>
      <c r="GX174" s="130"/>
      <c r="GY174" s="131"/>
      <c r="GZ174" s="132"/>
      <c r="HA174" s="130"/>
      <c r="HB174" s="131"/>
      <c r="HC174" s="132"/>
      <c r="HD174" s="130"/>
      <c r="HE174" s="131"/>
      <c r="HF174" s="132"/>
      <c r="HG174" s="130"/>
      <c r="HH174" s="131"/>
      <c r="HI174" s="132"/>
      <c r="HJ174" s="130"/>
      <c r="HK174" s="131"/>
      <c r="HL174" s="132"/>
      <c r="HM174" s="130"/>
      <c r="HN174" s="131"/>
      <c r="HO174" s="132"/>
      <c r="HP174" s="130"/>
      <c r="HQ174" s="131"/>
      <c r="HR174" s="132"/>
      <c r="HS174" s="130"/>
      <c r="HT174" s="131"/>
      <c r="HU174" s="132"/>
      <c r="HV174" s="130"/>
      <c r="HW174" s="131"/>
      <c r="HX174" s="132"/>
      <c r="HY174" s="130"/>
      <c r="HZ174" s="131"/>
      <c r="IA174" s="132"/>
      <c r="IB174" s="130"/>
      <c r="IC174" s="131"/>
      <c r="ID174" s="132"/>
      <c r="IE174" s="130"/>
      <c r="IF174" s="131"/>
      <c r="IG174" s="132"/>
      <c r="IH174" s="130"/>
      <c r="II174" s="131"/>
      <c r="IJ174" s="132"/>
      <c r="IK174" s="130"/>
      <c r="IL174" s="131"/>
      <c r="IM174" s="144"/>
      <c r="IN174" s="36"/>
      <c r="IO174" s="36"/>
      <c r="IP174" s="36"/>
      <c r="IQ174" s="36"/>
      <c r="IR174" s="36"/>
      <c r="IS174" s="36"/>
      <c r="IT174" s="36"/>
      <c r="IU174" s="36"/>
    </row>
    <row r="175" spans="1:255" ht="5.25" customHeight="1">
      <c r="A175" s="36"/>
      <c r="B175" s="36"/>
      <c r="C175" s="143"/>
      <c r="D175" s="131"/>
      <c r="E175" s="131"/>
      <c r="F175" s="131"/>
      <c r="G175" s="131"/>
      <c r="H175" s="131"/>
      <c r="I175" s="131"/>
      <c r="J175" s="131"/>
      <c r="K175" s="144"/>
      <c r="L175" s="134"/>
      <c r="M175" s="134"/>
      <c r="N175" s="135"/>
      <c r="O175" s="133"/>
      <c r="P175" s="134"/>
      <c r="Q175" s="135"/>
      <c r="R175" s="133"/>
      <c r="S175" s="134"/>
      <c r="T175" s="135"/>
      <c r="U175" s="133"/>
      <c r="V175" s="134"/>
      <c r="W175" s="135"/>
      <c r="X175" s="133"/>
      <c r="Y175" s="134"/>
      <c r="Z175" s="135"/>
      <c r="AA175" s="133"/>
      <c r="AB175" s="134"/>
      <c r="AC175" s="135"/>
      <c r="AD175" s="133"/>
      <c r="AE175" s="134"/>
      <c r="AF175" s="135"/>
      <c r="AG175" s="133"/>
      <c r="AH175" s="134"/>
      <c r="AI175" s="135"/>
      <c r="AJ175" s="133"/>
      <c r="AK175" s="134"/>
      <c r="AL175" s="135"/>
      <c r="AM175" s="133"/>
      <c r="AN175" s="134"/>
      <c r="AO175" s="135"/>
      <c r="AP175" s="133"/>
      <c r="AQ175" s="134"/>
      <c r="AR175" s="135"/>
      <c r="AS175" s="133"/>
      <c r="AT175" s="134"/>
      <c r="AU175" s="135"/>
      <c r="AV175" s="133"/>
      <c r="AW175" s="134"/>
      <c r="AX175" s="135"/>
      <c r="AY175" s="133"/>
      <c r="AZ175" s="134"/>
      <c r="BA175" s="135"/>
      <c r="BB175" s="133"/>
      <c r="BC175" s="134"/>
      <c r="BD175" s="135"/>
      <c r="BE175" s="133"/>
      <c r="BF175" s="134"/>
      <c r="BG175" s="135"/>
      <c r="BH175" s="133"/>
      <c r="BI175" s="134"/>
      <c r="BJ175" s="135"/>
      <c r="BK175" s="133"/>
      <c r="BL175" s="134"/>
      <c r="BM175" s="135"/>
      <c r="BN175" s="133"/>
      <c r="BO175" s="134"/>
      <c r="BP175" s="135"/>
      <c r="BQ175" s="133"/>
      <c r="BR175" s="134"/>
      <c r="BS175" s="135"/>
      <c r="BT175" s="133"/>
      <c r="BU175" s="134"/>
      <c r="BV175" s="135"/>
      <c r="BW175" s="133"/>
      <c r="BX175" s="134"/>
      <c r="BY175" s="152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143"/>
      <c r="CK175" s="131"/>
      <c r="CL175" s="131"/>
      <c r="CM175" s="131"/>
      <c r="CN175" s="131"/>
      <c r="CO175" s="131"/>
      <c r="CP175" s="131"/>
      <c r="CQ175" s="131"/>
      <c r="CR175" s="144"/>
      <c r="CS175" s="134"/>
      <c r="CT175" s="134"/>
      <c r="CU175" s="135"/>
      <c r="CV175" s="133"/>
      <c r="CW175" s="134"/>
      <c r="CX175" s="135"/>
      <c r="CY175" s="133"/>
      <c r="CZ175" s="134"/>
      <c r="DA175" s="135"/>
      <c r="DB175" s="133"/>
      <c r="DC175" s="134"/>
      <c r="DD175" s="135"/>
      <c r="DE175" s="133"/>
      <c r="DF175" s="134"/>
      <c r="DG175" s="135"/>
      <c r="DH175" s="133"/>
      <c r="DI175" s="134"/>
      <c r="DJ175" s="135"/>
      <c r="DK175" s="133"/>
      <c r="DL175" s="134"/>
      <c r="DM175" s="135"/>
      <c r="DN175" s="133"/>
      <c r="DO175" s="134"/>
      <c r="DP175" s="135"/>
      <c r="DQ175" s="133"/>
      <c r="DR175" s="134"/>
      <c r="DS175" s="135"/>
      <c r="DT175" s="133"/>
      <c r="DU175" s="134"/>
      <c r="DV175" s="135"/>
      <c r="DW175" s="133"/>
      <c r="DX175" s="134"/>
      <c r="DY175" s="135"/>
      <c r="DZ175" s="133"/>
      <c r="EA175" s="134"/>
      <c r="EB175" s="135"/>
      <c r="EC175" s="133"/>
      <c r="ED175" s="134"/>
      <c r="EE175" s="135"/>
      <c r="EF175" s="133"/>
      <c r="EG175" s="134"/>
      <c r="EH175" s="135"/>
      <c r="EI175" s="133"/>
      <c r="EJ175" s="134"/>
      <c r="EK175" s="135"/>
      <c r="EL175" s="133"/>
      <c r="EM175" s="134"/>
      <c r="EN175" s="135"/>
      <c r="EO175" s="133"/>
      <c r="EP175" s="134"/>
      <c r="EQ175" s="135"/>
      <c r="ER175" s="133"/>
      <c r="ES175" s="134"/>
      <c r="ET175" s="135"/>
      <c r="EU175" s="133"/>
      <c r="EV175" s="134"/>
      <c r="EW175" s="135"/>
      <c r="EX175" s="133"/>
      <c r="EY175" s="134"/>
      <c r="EZ175" s="135"/>
      <c r="FA175" s="133"/>
      <c r="FB175" s="134"/>
      <c r="FC175" s="135"/>
      <c r="FD175" s="133"/>
      <c r="FE175" s="134"/>
      <c r="FF175" s="152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143"/>
      <c r="FR175" s="131"/>
      <c r="FS175" s="131"/>
      <c r="FT175" s="131"/>
      <c r="FU175" s="131"/>
      <c r="FV175" s="131"/>
      <c r="FW175" s="131"/>
      <c r="FX175" s="131"/>
      <c r="FY175" s="144"/>
      <c r="FZ175" s="134"/>
      <c r="GA175" s="134"/>
      <c r="GB175" s="135"/>
      <c r="GC175" s="133"/>
      <c r="GD175" s="134"/>
      <c r="GE175" s="135"/>
      <c r="GF175" s="133"/>
      <c r="GG175" s="134"/>
      <c r="GH175" s="135"/>
      <c r="GI175" s="133"/>
      <c r="GJ175" s="134"/>
      <c r="GK175" s="135"/>
      <c r="GL175" s="133"/>
      <c r="GM175" s="134"/>
      <c r="GN175" s="135"/>
      <c r="GO175" s="133"/>
      <c r="GP175" s="134"/>
      <c r="GQ175" s="135"/>
      <c r="GR175" s="133"/>
      <c r="GS175" s="134"/>
      <c r="GT175" s="135"/>
      <c r="GU175" s="133"/>
      <c r="GV175" s="134"/>
      <c r="GW175" s="135"/>
      <c r="GX175" s="133"/>
      <c r="GY175" s="134"/>
      <c r="GZ175" s="135"/>
      <c r="HA175" s="133"/>
      <c r="HB175" s="134"/>
      <c r="HC175" s="135"/>
      <c r="HD175" s="133"/>
      <c r="HE175" s="134"/>
      <c r="HF175" s="135"/>
      <c r="HG175" s="133"/>
      <c r="HH175" s="134"/>
      <c r="HI175" s="135"/>
      <c r="HJ175" s="133"/>
      <c r="HK175" s="134"/>
      <c r="HL175" s="135"/>
      <c r="HM175" s="133"/>
      <c r="HN175" s="134"/>
      <c r="HO175" s="135"/>
      <c r="HP175" s="133"/>
      <c r="HQ175" s="134"/>
      <c r="HR175" s="135"/>
      <c r="HS175" s="133"/>
      <c r="HT175" s="134"/>
      <c r="HU175" s="135"/>
      <c r="HV175" s="133"/>
      <c r="HW175" s="134"/>
      <c r="HX175" s="135"/>
      <c r="HY175" s="133"/>
      <c r="HZ175" s="134"/>
      <c r="IA175" s="135"/>
      <c r="IB175" s="133"/>
      <c r="IC175" s="134"/>
      <c r="ID175" s="135"/>
      <c r="IE175" s="133"/>
      <c r="IF175" s="134"/>
      <c r="IG175" s="135"/>
      <c r="IH175" s="133"/>
      <c r="II175" s="134"/>
      <c r="IJ175" s="135"/>
      <c r="IK175" s="133"/>
      <c r="IL175" s="134"/>
      <c r="IM175" s="152"/>
      <c r="IN175" s="36"/>
      <c r="IO175" s="36"/>
      <c r="IP175" s="36"/>
      <c r="IQ175" s="36"/>
      <c r="IR175" s="36"/>
      <c r="IS175" s="36"/>
      <c r="IT175" s="36"/>
      <c r="IU175" s="36"/>
    </row>
    <row r="176" spans="1:255" ht="5.25" customHeight="1">
      <c r="A176" s="36"/>
      <c r="B176" s="36"/>
      <c r="C176" s="143"/>
      <c r="D176" s="131"/>
      <c r="E176" s="131"/>
      <c r="F176" s="131"/>
      <c r="G176" s="131"/>
      <c r="H176" s="131"/>
      <c r="I176" s="131"/>
      <c r="J176" s="131"/>
      <c r="K176" s="144"/>
      <c r="L176" s="147" t="e">
        <f>IF([27]PJ!R35=0,"",[27]PJ!R35)</f>
        <v>#REF!</v>
      </c>
      <c r="M176" s="137"/>
      <c r="N176" s="138"/>
      <c r="O176" s="136" t="e">
        <f>IF([27]PJ!R36=0,"",[27]PJ!R36)</f>
        <v>#REF!</v>
      </c>
      <c r="P176" s="137"/>
      <c r="Q176" s="138"/>
      <c r="R176" s="136" t="e">
        <f>IF([27]PJ!R37=0,"",[27]PJ!R37)</f>
        <v>#REF!</v>
      </c>
      <c r="S176" s="137"/>
      <c r="T176" s="138"/>
      <c r="U176" s="136" t="e">
        <f>IF([27]PJ!R38=0,"",[27]PJ!R38)</f>
        <v>#REF!</v>
      </c>
      <c r="V176" s="137"/>
      <c r="W176" s="138"/>
      <c r="X176" s="136" t="e">
        <f>IF([27]PJ!R39=0,"",[27]PJ!R39)</f>
        <v>#REF!</v>
      </c>
      <c r="Y176" s="137"/>
      <c r="Z176" s="138"/>
      <c r="AA176" s="136" t="e">
        <f>IF([27]PJ!R40=0,"",[27]PJ!R40)</f>
        <v>#REF!</v>
      </c>
      <c r="AB176" s="137"/>
      <c r="AC176" s="138"/>
      <c r="AD176" s="136" t="e">
        <f>IF([27]PJ!R41=0,"",[27]PJ!R41)</f>
        <v>#REF!</v>
      </c>
      <c r="AE176" s="137"/>
      <c r="AF176" s="138"/>
      <c r="AG176" s="136" t="e">
        <f>IF([27]PJ!R42=0,"",[27]PJ!R42)</f>
        <v>#REF!</v>
      </c>
      <c r="AH176" s="137"/>
      <c r="AI176" s="138"/>
      <c r="AJ176" s="136" t="e">
        <f>IF([27]PJ!R43=0,"",[27]PJ!R43)</f>
        <v>#REF!</v>
      </c>
      <c r="AK176" s="137"/>
      <c r="AL176" s="138"/>
      <c r="AM176" s="136" t="e">
        <f>IF([27]PJ!R44=0,"",[27]PJ!R44)</f>
        <v>#REF!</v>
      </c>
      <c r="AN176" s="137"/>
      <c r="AO176" s="138"/>
      <c r="AP176" s="136" t="e">
        <f>IF([27]PJ!R45=0,"",[27]PJ!R45)</f>
        <v>#REF!</v>
      </c>
      <c r="AQ176" s="137"/>
      <c r="AR176" s="138"/>
      <c r="AS176" s="136" t="e">
        <f>IF([27]PJ!R46=0,"",[27]PJ!R46)</f>
        <v>#REF!</v>
      </c>
      <c r="AT176" s="137"/>
      <c r="AU176" s="138"/>
      <c r="AV176" s="136" t="e">
        <f>IF([27]PJ!R47=0,"",[27]PJ!R47)</f>
        <v>#REF!</v>
      </c>
      <c r="AW176" s="137"/>
      <c r="AX176" s="138"/>
      <c r="AY176" s="136" t="e">
        <f>IF([27]PJ!R48=0,"",[27]PJ!R48)</f>
        <v>#REF!</v>
      </c>
      <c r="AZ176" s="137"/>
      <c r="BA176" s="138"/>
      <c r="BB176" s="136" t="e">
        <f>IF([27]PJ!R49=0,"",[27]PJ!R49)</f>
        <v>#REF!</v>
      </c>
      <c r="BC176" s="137"/>
      <c r="BD176" s="138"/>
      <c r="BE176" s="136" t="e">
        <f>IF([27]PJ!R50=0,"",[27]PJ!R50)</f>
        <v>#REF!</v>
      </c>
      <c r="BF176" s="137"/>
      <c r="BG176" s="138"/>
      <c r="BH176" s="136" t="e">
        <f>IF([27]PJ!R51=0,"",[27]PJ!R51)</f>
        <v>#REF!</v>
      </c>
      <c r="BI176" s="137"/>
      <c r="BJ176" s="138"/>
      <c r="BK176" s="136" t="e">
        <f>IF([27]PJ!R52=0,"",[27]PJ!R52)</f>
        <v>#REF!</v>
      </c>
      <c r="BL176" s="137"/>
      <c r="BM176" s="138"/>
      <c r="BN176" s="136" t="e">
        <f>IF([27]PJ!R53=0,"",[27]PJ!R53)</f>
        <v>#REF!</v>
      </c>
      <c r="BO176" s="137"/>
      <c r="BP176" s="138"/>
      <c r="BQ176" s="136" t="e">
        <f>IF([27]PJ!R54=0,"",[27]PJ!R54)</f>
        <v>#REF!</v>
      </c>
      <c r="BR176" s="137"/>
      <c r="BS176" s="138"/>
      <c r="BT176" s="136" t="e">
        <f>IF([27]PJ!R55=0,"",[27]PJ!R55)</f>
        <v>#REF!</v>
      </c>
      <c r="BU176" s="137"/>
      <c r="BV176" s="138"/>
      <c r="BW176" s="136" t="e">
        <f>IF([27]PJ!R56=0,"",[27]PJ!R56)</f>
        <v>#REF!</v>
      </c>
      <c r="BX176" s="137"/>
      <c r="BY176" s="14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143"/>
      <c r="CK176" s="131"/>
      <c r="CL176" s="131"/>
      <c r="CM176" s="131"/>
      <c r="CN176" s="131"/>
      <c r="CO176" s="131"/>
      <c r="CP176" s="131"/>
      <c r="CQ176" s="131"/>
      <c r="CR176" s="144"/>
      <c r="CS176" s="147" t="e">
        <f>IF([28]SD!R35=0,"",[28]SD!R35)</f>
        <v>#REF!</v>
      </c>
      <c r="CT176" s="137"/>
      <c r="CU176" s="138"/>
      <c r="CV176" s="136" t="e">
        <f>IF([28]SD!R36=0,"",[28]SD!R36)</f>
        <v>#REF!</v>
      </c>
      <c r="CW176" s="137"/>
      <c r="CX176" s="138"/>
      <c r="CY176" s="136" t="e">
        <f>IF([28]SD!R37=0,"",[28]SD!R37)</f>
        <v>#REF!</v>
      </c>
      <c r="CZ176" s="137"/>
      <c r="DA176" s="138"/>
      <c r="DB176" s="136" t="e">
        <f>IF([28]SD!R38=0,"",[28]SD!R38)</f>
        <v>#REF!</v>
      </c>
      <c r="DC176" s="137"/>
      <c r="DD176" s="138"/>
      <c r="DE176" s="136" t="e">
        <f>IF([28]SD!R39=0,"",[28]SD!R39)</f>
        <v>#REF!</v>
      </c>
      <c r="DF176" s="137"/>
      <c r="DG176" s="138"/>
      <c r="DH176" s="136" t="e">
        <f>IF([28]SD!R40=0,"",[28]SD!R40)</f>
        <v>#REF!</v>
      </c>
      <c r="DI176" s="137"/>
      <c r="DJ176" s="138"/>
      <c r="DK176" s="136" t="e">
        <f>IF([28]SD!R41=0,"",[28]SD!R41)</f>
        <v>#REF!</v>
      </c>
      <c r="DL176" s="137"/>
      <c r="DM176" s="138"/>
      <c r="DN176" s="136" t="e">
        <f>IF([28]SD!R42=0,"",[28]SD!R42)</f>
        <v>#REF!</v>
      </c>
      <c r="DO176" s="137"/>
      <c r="DP176" s="138"/>
      <c r="DQ176" s="136" t="e">
        <f>IF([28]SD!R43=0,"",[28]SD!R43)</f>
        <v>#REF!</v>
      </c>
      <c r="DR176" s="137"/>
      <c r="DS176" s="138"/>
      <c r="DT176" s="136" t="e">
        <f>IF([28]SD!R44=0,"",[28]SD!R44)</f>
        <v>#REF!</v>
      </c>
      <c r="DU176" s="137"/>
      <c r="DV176" s="138"/>
      <c r="DW176" s="136" t="e">
        <f>IF([28]SD!R45=0,"",[28]SD!R45)</f>
        <v>#REF!</v>
      </c>
      <c r="DX176" s="137"/>
      <c r="DY176" s="138"/>
      <c r="DZ176" s="136" t="e">
        <f>IF([28]SD!R46=0,"",[28]SD!R46)</f>
        <v>#REF!</v>
      </c>
      <c r="EA176" s="137"/>
      <c r="EB176" s="138"/>
      <c r="EC176" s="136" t="e">
        <f>IF([28]SD!R47=0,"",[28]SD!R47)</f>
        <v>#REF!</v>
      </c>
      <c r="ED176" s="137"/>
      <c r="EE176" s="138"/>
      <c r="EF176" s="136" t="e">
        <f>IF([28]SD!R48=0,"",[28]SD!R48)</f>
        <v>#REF!</v>
      </c>
      <c r="EG176" s="137"/>
      <c r="EH176" s="138"/>
      <c r="EI176" s="136" t="e">
        <f>IF([28]SD!R49=0,"",[28]SD!R49)</f>
        <v>#REF!</v>
      </c>
      <c r="EJ176" s="137"/>
      <c r="EK176" s="138"/>
      <c r="EL176" s="136" t="e">
        <f>IF([28]SD!R50=0,"",[28]SD!R50)</f>
        <v>#REF!</v>
      </c>
      <c r="EM176" s="137"/>
      <c r="EN176" s="138"/>
      <c r="EO176" s="136" t="e">
        <f>IF([28]SD!R51=0,"",[28]SD!R51)</f>
        <v>#REF!</v>
      </c>
      <c r="EP176" s="137"/>
      <c r="EQ176" s="138"/>
      <c r="ER176" s="136" t="e">
        <f>IF([28]SD!R52=0,"",[28]SD!R52)</f>
        <v>#REF!</v>
      </c>
      <c r="ES176" s="137"/>
      <c r="ET176" s="138"/>
      <c r="EU176" s="136" t="e">
        <f>IF([28]SD!R53=0,"",[28]SD!R53)</f>
        <v>#REF!</v>
      </c>
      <c r="EV176" s="137"/>
      <c r="EW176" s="138"/>
      <c r="EX176" s="136" t="e">
        <f>IF([28]SD!R54=0,"",[28]SD!R54)</f>
        <v>#REF!</v>
      </c>
      <c r="EY176" s="137"/>
      <c r="EZ176" s="138"/>
      <c r="FA176" s="136" t="e">
        <f>IF([28]SD!R55=0,"",[28]SD!R55)</f>
        <v>#REF!</v>
      </c>
      <c r="FB176" s="137"/>
      <c r="FC176" s="138"/>
      <c r="FD176" s="136" t="e">
        <f>IF([28]SD!R56=0,"",[28]SD!R56)</f>
        <v>#REF!</v>
      </c>
      <c r="FE176" s="137"/>
      <c r="FF176" s="14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143"/>
      <c r="FR176" s="131"/>
      <c r="FS176" s="131"/>
      <c r="FT176" s="131"/>
      <c r="FU176" s="131"/>
      <c r="FV176" s="131"/>
      <c r="FW176" s="131"/>
      <c r="FX176" s="131"/>
      <c r="FY176" s="144"/>
      <c r="FZ176" s="147" t="e">
        <f>IF('[29]38'!R35=0,"",'[29]38'!R35)</f>
        <v>#REF!</v>
      </c>
      <c r="GA176" s="137"/>
      <c r="GB176" s="138"/>
      <c r="GC176" s="136" t="e">
        <f>IF('[29]38'!R36=0,"",'[29]38'!R36)</f>
        <v>#REF!</v>
      </c>
      <c r="GD176" s="137"/>
      <c r="GE176" s="138"/>
      <c r="GF176" s="136" t="e">
        <f>IF('[29]38'!R37=0,"",'[29]38'!R37)</f>
        <v>#REF!</v>
      </c>
      <c r="GG176" s="137"/>
      <c r="GH176" s="138"/>
      <c r="GI176" s="136" t="e">
        <f>IF('[29]38'!R38=0,"",'[29]38'!R38)</f>
        <v>#REF!</v>
      </c>
      <c r="GJ176" s="137"/>
      <c r="GK176" s="138"/>
      <c r="GL176" s="136" t="e">
        <f>IF('[29]38'!R39=0,"",'[29]38'!R39)</f>
        <v>#REF!</v>
      </c>
      <c r="GM176" s="137"/>
      <c r="GN176" s="138"/>
      <c r="GO176" s="136" t="e">
        <f>IF('[29]38'!R40=0,"",'[29]38'!R40)</f>
        <v>#REF!</v>
      </c>
      <c r="GP176" s="137"/>
      <c r="GQ176" s="138"/>
      <c r="GR176" s="136" t="e">
        <f>IF('[29]38'!R41=0,"",'[29]38'!R41)</f>
        <v>#REF!</v>
      </c>
      <c r="GS176" s="137"/>
      <c r="GT176" s="138"/>
      <c r="GU176" s="136" t="e">
        <f>IF('[29]38'!R42=0,"",'[29]38'!R42)</f>
        <v>#REF!</v>
      </c>
      <c r="GV176" s="137"/>
      <c r="GW176" s="138"/>
      <c r="GX176" s="136" t="e">
        <f>IF('[29]38'!R43=0,"",'[29]38'!R43)</f>
        <v>#REF!</v>
      </c>
      <c r="GY176" s="137"/>
      <c r="GZ176" s="138"/>
      <c r="HA176" s="136" t="e">
        <f>IF('[29]38'!R44=0,"",'[29]38'!R44)</f>
        <v>#REF!</v>
      </c>
      <c r="HB176" s="137"/>
      <c r="HC176" s="138"/>
      <c r="HD176" s="136" t="e">
        <f>IF('[29]38'!R45=0,"",'[29]38'!R45)</f>
        <v>#REF!</v>
      </c>
      <c r="HE176" s="137"/>
      <c r="HF176" s="138"/>
      <c r="HG176" s="136" t="e">
        <f>IF('[29]38'!R46=0,"",'[29]38'!R46)</f>
        <v>#REF!</v>
      </c>
      <c r="HH176" s="137"/>
      <c r="HI176" s="138"/>
      <c r="HJ176" s="136" t="e">
        <f>IF('[29]38'!R47=0,"",'[29]38'!R47)</f>
        <v>#REF!</v>
      </c>
      <c r="HK176" s="137"/>
      <c r="HL176" s="138"/>
      <c r="HM176" s="136" t="e">
        <f>IF('[29]38'!R48=0,"",'[29]38'!R48)</f>
        <v>#REF!</v>
      </c>
      <c r="HN176" s="137"/>
      <c r="HO176" s="138"/>
      <c r="HP176" s="136" t="e">
        <f>IF('[29]38'!R49=0,"",'[29]38'!R49)</f>
        <v>#REF!</v>
      </c>
      <c r="HQ176" s="137"/>
      <c r="HR176" s="138"/>
      <c r="HS176" s="136" t="e">
        <f>IF('[29]38'!R50=0,"",'[29]38'!R50)</f>
        <v>#REF!</v>
      </c>
      <c r="HT176" s="137"/>
      <c r="HU176" s="138"/>
      <c r="HV176" s="136" t="e">
        <f>IF('[29]38'!R51=0,"",'[29]38'!R51)</f>
        <v>#REF!</v>
      </c>
      <c r="HW176" s="137"/>
      <c r="HX176" s="138"/>
      <c r="HY176" s="136" t="e">
        <f>IF('[29]38'!R52=0,"",'[29]38'!R52)</f>
        <v>#REF!</v>
      </c>
      <c r="HZ176" s="137"/>
      <c r="IA176" s="138"/>
      <c r="IB176" s="136" t="e">
        <f>IF('[29]38'!R53=0,"",'[29]38'!R53)</f>
        <v>#REF!</v>
      </c>
      <c r="IC176" s="137"/>
      <c r="ID176" s="138"/>
      <c r="IE176" s="136" t="e">
        <f>IF('[29]38'!R54=0,"",'[29]38'!R54)</f>
        <v>#REF!</v>
      </c>
      <c r="IF176" s="137"/>
      <c r="IG176" s="138"/>
      <c r="IH176" s="136" t="e">
        <f>IF('[29]38'!R55=0,"",'[29]38'!R55)</f>
        <v>#REF!</v>
      </c>
      <c r="II176" s="137"/>
      <c r="IJ176" s="138"/>
      <c r="IK176" s="136" t="e">
        <f>IF('[29]38'!R56=0,"",'[29]38'!R56)</f>
        <v>#REF!</v>
      </c>
      <c r="IL176" s="137"/>
      <c r="IM176" s="149"/>
      <c r="IN176" s="36"/>
      <c r="IO176" s="36"/>
      <c r="IP176" s="36"/>
      <c r="IQ176" s="36"/>
      <c r="IR176" s="36"/>
      <c r="IS176" s="36"/>
      <c r="IT176" s="36"/>
      <c r="IU176" s="36"/>
    </row>
    <row r="177" spans="1:255" ht="5.25" customHeight="1">
      <c r="A177" s="36"/>
      <c r="B177" s="36"/>
      <c r="C177" s="143"/>
      <c r="D177" s="131"/>
      <c r="E177" s="131"/>
      <c r="F177" s="131"/>
      <c r="G177" s="131"/>
      <c r="H177" s="131"/>
      <c r="I177" s="131"/>
      <c r="J177" s="131"/>
      <c r="K177" s="144"/>
      <c r="L177" s="131"/>
      <c r="M177" s="131"/>
      <c r="N177" s="132"/>
      <c r="O177" s="130"/>
      <c r="P177" s="131"/>
      <c r="Q177" s="132"/>
      <c r="R177" s="130"/>
      <c r="S177" s="131"/>
      <c r="T177" s="132"/>
      <c r="U177" s="130"/>
      <c r="V177" s="131"/>
      <c r="W177" s="132"/>
      <c r="X177" s="130"/>
      <c r="Y177" s="131"/>
      <c r="Z177" s="132"/>
      <c r="AA177" s="130"/>
      <c r="AB177" s="131"/>
      <c r="AC177" s="132"/>
      <c r="AD177" s="130"/>
      <c r="AE177" s="131"/>
      <c r="AF177" s="132"/>
      <c r="AG177" s="130"/>
      <c r="AH177" s="131"/>
      <c r="AI177" s="132"/>
      <c r="AJ177" s="130"/>
      <c r="AK177" s="131"/>
      <c r="AL177" s="132"/>
      <c r="AM177" s="130"/>
      <c r="AN177" s="131"/>
      <c r="AO177" s="132"/>
      <c r="AP177" s="130"/>
      <c r="AQ177" s="131"/>
      <c r="AR177" s="132"/>
      <c r="AS177" s="130"/>
      <c r="AT177" s="131"/>
      <c r="AU177" s="132"/>
      <c r="AV177" s="130"/>
      <c r="AW177" s="131"/>
      <c r="AX177" s="132"/>
      <c r="AY177" s="130"/>
      <c r="AZ177" s="131"/>
      <c r="BA177" s="132"/>
      <c r="BB177" s="130"/>
      <c r="BC177" s="131"/>
      <c r="BD177" s="132"/>
      <c r="BE177" s="130"/>
      <c r="BF177" s="131"/>
      <c r="BG177" s="132"/>
      <c r="BH177" s="130"/>
      <c r="BI177" s="131"/>
      <c r="BJ177" s="132"/>
      <c r="BK177" s="130"/>
      <c r="BL177" s="131"/>
      <c r="BM177" s="132"/>
      <c r="BN177" s="130"/>
      <c r="BO177" s="131"/>
      <c r="BP177" s="132"/>
      <c r="BQ177" s="130"/>
      <c r="BR177" s="131"/>
      <c r="BS177" s="132"/>
      <c r="BT177" s="130"/>
      <c r="BU177" s="131"/>
      <c r="BV177" s="132"/>
      <c r="BW177" s="130"/>
      <c r="BX177" s="131"/>
      <c r="BY177" s="144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143"/>
      <c r="CK177" s="131"/>
      <c r="CL177" s="131"/>
      <c r="CM177" s="131"/>
      <c r="CN177" s="131"/>
      <c r="CO177" s="131"/>
      <c r="CP177" s="131"/>
      <c r="CQ177" s="131"/>
      <c r="CR177" s="144"/>
      <c r="CS177" s="131"/>
      <c r="CT177" s="131"/>
      <c r="CU177" s="132"/>
      <c r="CV177" s="130"/>
      <c r="CW177" s="131"/>
      <c r="CX177" s="132"/>
      <c r="CY177" s="130"/>
      <c r="CZ177" s="131"/>
      <c r="DA177" s="132"/>
      <c r="DB177" s="130"/>
      <c r="DC177" s="131"/>
      <c r="DD177" s="132"/>
      <c r="DE177" s="130"/>
      <c r="DF177" s="131"/>
      <c r="DG177" s="132"/>
      <c r="DH177" s="130"/>
      <c r="DI177" s="131"/>
      <c r="DJ177" s="132"/>
      <c r="DK177" s="130"/>
      <c r="DL177" s="131"/>
      <c r="DM177" s="132"/>
      <c r="DN177" s="130"/>
      <c r="DO177" s="131"/>
      <c r="DP177" s="132"/>
      <c r="DQ177" s="130"/>
      <c r="DR177" s="131"/>
      <c r="DS177" s="132"/>
      <c r="DT177" s="130"/>
      <c r="DU177" s="131"/>
      <c r="DV177" s="132"/>
      <c r="DW177" s="130"/>
      <c r="DX177" s="131"/>
      <c r="DY177" s="132"/>
      <c r="DZ177" s="130"/>
      <c r="EA177" s="131"/>
      <c r="EB177" s="132"/>
      <c r="EC177" s="130"/>
      <c r="ED177" s="131"/>
      <c r="EE177" s="132"/>
      <c r="EF177" s="130"/>
      <c r="EG177" s="131"/>
      <c r="EH177" s="132"/>
      <c r="EI177" s="130"/>
      <c r="EJ177" s="131"/>
      <c r="EK177" s="132"/>
      <c r="EL177" s="130"/>
      <c r="EM177" s="131"/>
      <c r="EN177" s="132"/>
      <c r="EO177" s="130"/>
      <c r="EP177" s="131"/>
      <c r="EQ177" s="132"/>
      <c r="ER177" s="130"/>
      <c r="ES177" s="131"/>
      <c r="ET177" s="132"/>
      <c r="EU177" s="130"/>
      <c r="EV177" s="131"/>
      <c r="EW177" s="132"/>
      <c r="EX177" s="130"/>
      <c r="EY177" s="131"/>
      <c r="EZ177" s="132"/>
      <c r="FA177" s="130"/>
      <c r="FB177" s="131"/>
      <c r="FC177" s="132"/>
      <c r="FD177" s="130"/>
      <c r="FE177" s="131"/>
      <c r="FF177" s="144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143"/>
      <c r="FR177" s="131"/>
      <c r="FS177" s="131"/>
      <c r="FT177" s="131"/>
      <c r="FU177" s="131"/>
      <c r="FV177" s="131"/>
      <c r="FW177" s="131"/>
      <c r="FX177" s="131"/>
      <c r="FY177" s="144"/>
      <c r="FZ177" s="131"/>
      <c r="GA177" s="131"/>
      <c r="GB177" s="132"/>
      <c r="GC177" s="130"/>
      <c r="GD177" s="131"/>
      <c r="GE177" s="132"/>
      <c r="GF177" s="130"/>
      <c r="GG177" s="131"/>
      <c r="GH177" s="132"/>
      <c r="GI177" s="130"/>
      <c r="GJ177" s="131"/>
      <c r="GK177" s="132"/>
      <c r="GL177" s="130"/>
      <c r="GM177" s="131"/>
      <c r="GN177" s="132"/>
      <c r="GO177" s="130"/>
      <c r="GP177" s="131"/>
      <c r="GQ177" s="132"/>
      <c r="GR177" s="130"/>
      <c r="GS177" s="131"/>
      <c r="GT177" s="132"/>
      <c r="GU177" s="130"/>
      <c r="GV177" s="131"/>
      <c r="GW177" s="132"/>
      <c r="GX177" s="130"/>
      <c r="GY177" s="131"/>
      <c r="GZ177" s="132"/>
      <c r="HA177" s="130"/>
      <c r="HB177" s="131"/>
      <c r="HC177" s="132"/>
      <c r="HD177" s="130"/>
      <c r="HE177" s="131"/>
      <c r="HF177" s="132"/>
      <c r="HG177" s="130"/>
      <c r="HH177" s="131"/>
      <c r="HI177" s="132"/>
      <c r="HJ177" s="130"/>
      <c r="HK177" s="131"/>
      <c r="HL177" s="132"/>
      <c r="HM177" s="130"/>
      <c r="HN177" s="131"/>
      <c r="HO177" s="132"/>
      <c r="HP177" s="130"/>
      <c r="HQ177" s="131"/>
      <c r="HR177" s="132"/>
      <c r="HS177" s="130"/>
      <c r="HT177" s="131"/>
      <c r="HU177" s="132"/>
      <c r="HV177" s="130"/>
      <c r="HW177" s="131"/>
      <c r="HX177" s="132"/>
      <c r="HY177" s="130"/>
      <c r="HZ177" s="131"/>
      <c r="IA177" s="132"/>
      <c r="IB177" s="130"/>
      <c r="IC177" s="131"/>
      <c r="ID177" s="132"/>
      <c r="IE177" s="130"/>
      <c r="IF177" s="131"/>
      <c r="IG177" s="132"/>
      <c r="IH177" s="130"/>
      <c r="II177" s="131"/>
      <c r="IJ177" s="132"/>
      <c r="IK177" s="130"/>
      <c r="IL177" s="131"/>
      <c r="IM177" s="144"/>
      <c r="IN177" s="36"/>
      <c r="IO177" s="36"/>
      <c r="IP177" s="36"/>
      <c r="IQ177" s="36"/>
      <c r="IR177" s="36"/>
      <c r="IS177" s="36"/>
      <c r="IT177" s="36"/>
      <c r="IU177" s="36"/>
    </row>
    <row r="178" spans="1:255" ht="5.25" customHeight="1">
      <c r="A178" s="36"/>
      <c r="B178" s="36"/>
      <c r="C178" s="145"/>
      <c r="D178" s="127"/>
      <c r="E178" s="127"/>
      <c r="F178" s="127"/>
      <c r="G178" s="127"/>
      <c r="H178" s="127"/>
      <c r="I178" s="127"/>
      <c r="J178" s="127"/>
      <c r="K178" s="146"/>
      <c r="L178" s="127"/>
      <c r="M178" s="127"/>
      <c r="N178" s="140"/>
      <c r="O178" s="139"/>
      <c r="P178" s="127"/>
      <c r="Q178" s="140"/>
      <c r="R178" s="139"/>
      <c r="S178" s="127"/>
      <c r="T178" s="140"/>
      <c r="U178" s="139"/>
      <c r="V178" s="127"/>
      <c r="W178" s="140"/>
      <c r="X178" s="139"/>
      <c r="Y178" s="127"/>
      <c r="Z178" s="140"/>
      <c r="AA178" s="139"/>
      <c r="AB178" s="127"/>
      <c r="AC178" s="140"/>
      <c r="AD178" s="139"/>
      <c r="AE178" s="127"/>
      <c r="AF178" s="140"/>
      <c r="AG178" s="139"/>
      <c r="AH178" s="127"/>
      <c r="AI178" s="140"/>
      <c r="AJ178" s="139"/>
      <c r="AK178" s="127"/>
      <c r="AL178" s="140"/>
      <c r="AM178" s="139"/>
      <c r="AN178" s="127"/>
      <c r="AO178" s="140"/>
      <c r="AP178" s="139"/>
      <c r="AQ178" s="127"/>
      <c r="AR178" s="140"/>
      <c r="AS178" s="139"/>
      <c r="AT178" s="127"/>
      <c r="AU178" s="140"/>
      <c r="AV178" s="139"/>
      <c r="AW178" s="127"/>
      <c r="AX178" s="140"/>
      <c r="AY178" s="139"/>
      <c r="AZ178" s="127"/>
      <c r="BA178" s="140"/>
      <c r="BB178" s="139"/>
      <c r="BC178" s="127"/>
      <c r="BD178" s="140"/>
      <c r="BE178" s="139"/>
      <c r="BF178" s="127"/>
      <c r="BG178" s="140"/>
      <c r="BH178" s="139"/>
      <c r="BI178" s="127"/>
      <c r="BJ178" s="140"/>
      <c r="BK178" s="139"/>
      <c r="BL178" s="127"/>
      <c r="BM178" s="140"/>
      <c r="BN178" s="139"/>
      <c r="BO178" s="127"/>
      <c r="BP178" s="140"/>
      <c r="BQ178" s="139"/>
      <c r="BR178" s="127"/>
      <c r="BS178" s="140"/>
      <c r="BT178" s="139"/>
      <c r="BU178" s="127"/>
      <c r="BV178" s="140"/>
      <c r="BW178" s="139"/>
      <c r="BX178" s="127"/>
      <c r="BY178" s="146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145"/>
      <c r="CK178" s="127"/>
      <c r="CL178" s="127"/>
      <c r="CM178" s="127"/>
      <c r="CN178" s="127"/>
      <c r="CO178" s="127"/>
      <c r="CP178" s="127"/>
      <c r="CQ178" s="127"/>
      <c r="CR178" s="146"/>
      <c r="CS178" s="127"/>
      <c r="CT178" s="127"/>
      <c r="CU178" s="140"/>
      <c r="CV178" s="139"/>
      <c r="CW178" s="127"/>
      <c r="CX178" s="140"/>
      <c r="CY178" s="139"/>
      <c r="CZ178" s="127"/>
      <c r="DA178" s="140"/>
      <c r="DB178" s="139"/>
      <c r="DC178" s="127"/>
      <c r="DD178" s="140"/>
      <c r="DE178" s="139"/>
      <c r="DF178" s="127"/>
      <c r="DG178" s="140"/>
      <c r="DH178" s="139"/>
      <c r="DI178" s="127"/>
      <c r="DJ178" s="140"/>
      <c r="DK178" s="139"/>
      <c r="DL178" s="127"/>
      <c r="DM178" s="140"/>
      <c r="DN178" s="139"/>
      <c r="DO178" s="127"/>
      <c r="DP178" s="140"/>
      <c r="DQ178" s="139"/>
      <c r="DR178" s="127"/>
      <c r="DS178" s="140"/>
      <c r="DT178" s="139"/>
      <c r="DU178" s="127"/>
      <c r="DV178" s="140"/>
      <c r="DW178" s="139"/>
      <c r="DX178" s="127"/>
      <c r="DY178" s="140"/>
      <c r="DZ178" s="139"/>
      <c r="EA178" s="127"/>
      <c r="EB178" s="140"/>
      <c r="EC178" s="139"/>
      <c r="ED178" s="127"/>
      <c r="EE178" s="140"/>
      <c r="EF178" s="139"/>
      <c r="EG178" s="127"/>
      <c r="EH178" s="140"/>
      <c r="EI178" s="139"/>
      <c r="EJ178" s="127"/>
      <c r="EK178" s="140"/>
      <c r="EL178" s="139"/>
      <c r="EM178" s="127"/>
      <c r="EN178" s="140"/>
      <c r="EO178" s="139"/>
      <c r="EP178" s="127"/>
      <c r="EQ178" s="140"/>
      <c r="ER178" s="139"/>
      <c r="ES178" s="127"/>
      <c r="ET178" s="140"/>
      <c r="EU178" s="139"/>
      <c r="EV178" s="127"/>
      <c r="EW178" s="140"/>
      <c r="EX178" s="139"/>
      <c r="EY178" s="127"/>
      <c r="EZ178" s="140"/>
      <c r="FA178" s="139"/>
      <c r="FB178" s="127"/>
      <c r="FC178" s="140"/>
      <c r="FD178" s="139"/>
      <c r="FE178" s="127"/>
      <c r="FF178" s="146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145"/>
      <c r="FR178" s="127"/>
      <c r="FS178" s="127"/>
      <c r="FT178" s="127"/>
      <c r="FU178" s="127"/>
      <c r="FV178" s="127"/>
      <c r="FW178" s="127"/>
      <c r="FX178" s="127"/>
      <c r="FY178" s="146"/>
      <c r="FZ178" s="127"/>
      <c r="GA178" s="127"/>
      <c r="GB178" s="140"/>
      <c r="GC178" s="139"/>
      <c r="GD178" s="127"/>
      <c r="GE178" s="140"/>
      <c r="GF178" s="139"/>
      <c r="GG178" s="127"/>
      <c r="GH178" s="140"/>
      <c r="GI178" s="139"/>
      <c r="GJ178" s="127"/>
      <c r="GK178" s="140"/>
      <c r="GL178" s="139"/>
      <c r="GM178" s="127"/>
      <c r="GN178" s="140"/>
      <c r="GO178" s="139"/>
      <c r="GP178" s="127"/>
      <c r="GQ178" s="140"/>
      <c r="GR178" s="139"/>
      <c r="GS178" s="127"/>
      <c r="GT178" s="140"/>
      <c r="GU178" s="139"/>
      <c r="GV178" s="127"/>
      <c r="GW178" s="140"/>
      <c r="GX178" s="139"/>
      <c r="GY178" s="127"/>
      <c r="GZ178" s="140"/>
      <c r="HA178" s="139"/>
      <c r="HB178" s="127"/>
      <c r="HC178" s="140"/>
      <c r="HD178" s="139"/>
      <c r="HE178" s="127"/>
      <c r="HF178" s="140"/>
      <c r="HG178" s="139"/>
      <c r="HH178" s="127"/>
      <c r="HI178" s="140"/>
      <c r="HJ178" s="139"/>
      <c r="HK178" s="127"/>
      <c r="HL178" s="140"/>
      <c r="HM178" s="139"/>
      <c r="HN178" s="127"/>
      <c r="HO178" s="140"/>
      <c r="HP178" s="139"/>
      <c r="HQ178" s="127"/>
      <c r="HR178" s="140"/>
      <c r="HS178" s="139"/>
      <c r="HT178" s="127"/>
      <c r="HU178" s="140"/>
      <c r="HV178" s="139"/>
      <c r="HW178" s="127"/>
      <c r="HX178" s="140"/>
      <c r="HY178" s="139"/>
      <c r="HZ178" s="127"/>
      <c r="IA178" s="140"/>
      <c r="IB178" s="139"/>
      <c r="IC178" s="127"/>
      <c r="ID178" s="140"/>
      <c r="IE178" s="139"/>
      <c r="IF178" s="127"/>
      <c r="IG178" s="140"/>
      <c r="IH178" s="139"/>
      <c r="II178" s="127"/>
      <c r="IJ178" s="140"/>
      <c r="IK178" s="139"/>
      <c r="IL178" s="127"/>
      <c r="IM178" s="146"/>
      <c r="IN178" s="36"/>
      <c r="IO178" s="36"/>
      <c r="IP178" s="36"/>
      <c r="IQ178" s="36"/>
      <c r="IR178" s="36"/>
      <c r="IS178" s="36"/>
      <c r="IT178" s="36"/>
      <c r="IU178" s="36"/>
    </row>
    <row r="179" spans="1:255" ht="5.2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124" t="e">
        <f>[27]PJ!V35</f>
        <v>#REF!</v>
      </c>
      <c r="M179" s="125"/>
      <c r="N179" s="125"/>
      <c r="O179" s="124" t="e">
        <f>[27]PJ!V36</f>
        <v>#REF!</v>
      </c>
      <c r="P179" s="125"/>
      <c r="Q179" s="125"/>
      <c r="R179" s="124" t="e">
        <f>[27]PJ!V37</f>
        <v>#REF!</v>
      </c>
      <c r="S179" s="125"/>
      <c r="T179" s="125"/>
      <c r="U179" s="124" t="e">
        <f>[27]PJ!V38</f>
        <v>#REF!</v>
      </c>
      <c r="V179" s="125"/>
      <c r="W179" s="125"/>
      <c r="X179" s="124" t="e">
        <f>[27]PJ!V39</f>
        <v>#REF!</v>
      </c>
      <c r="Y179" s="125"/>
      <c r="Z179" s="125"/>
      <c r="AA179" s="124" t="e">
        <f>[27]PJ!V40</f>
        <v>#REF!</v>
      </c>
      <c r="AB179" s="125"/>
      <c r="AC179" s="125"/>
      <c r="AD179" s="124" t="e">
        <f>[27]PJ!V41</f>
        <v>#REF!</v>
      </c>
      <c r="AE179" s="125"/>
      <c r="AF179" s="125"/>
      <c r="AG179" s="124" t="e">
        <f>[27]PJ!V42</f>
        <v>#REF!</v>
      </c>
      <c r="AH179" s="125"/>
      <c r="AI179" s="125"/>
      <c r="AJ179" s="124" t="e">
        <f>[27]PJ!V43</f>
        <v>#REF!</v>
      </c>
      <c r="AK179" s="125"/>
      <c r="AL179" s="125"/>
      <c r="AM179" s="124" t="e">
        <f>[27]PJ!V44</f>
        <v>#REF!</v>
      </c>
      <c r="AN179" s="125"/>
      <c r="AO179" s="125"/>
      <c r="AP179" s="124" t="e">
        <f>[27]PJ!V45</f>
        <v>#REF!</v>
      </c>
      <c r="AQ179" s="125"/>
      <c r="AR179" s="125"/>
      <c r="AS179" s="124" t="e">
        <f>[27]PJ!V46</f>
        <v>#REF!</v>
      </c>
      <c r="AT179" s="125"/>
      <c r="AU179" s="125"/>
      <c r="AV179" s="124" t="e">
        <f>[27]PJ!V47</f>
        <v>#REF!</v>
      </c>
      <c r="AW179" s="125"/>
      <c r="AX179" s="125"/>
      <c r="AY179" s="124" t="e">
        <f>[27]PJ!V48</f>
        <v>#REF!</v>
      </c>
      <c r="AZ179" s="125"/>
      <c r="BA179" s="125"/>
      <c r="BB179" s="124" t="e">
        <f>[27]PJ!V49</f>
        <v>#REF!</v>
      </c>
      <c r="BC179" s="125"/>
      <c r="BD179" s="125"/>
      <c r="BE179" s="124" t="e">
        <f>[27]PJ!V50</f>
        <v>#REF!</v>
      </c>
      <c r="BF179" s="125"/>
      <c r="BG179" s="125"/>
      <c r="BH179" s="124" t="e">
        <f>[27]PJ!V51</f>
        <v>#REF!</v>
      </c>
      <c r="BI179" s="125"/>
      <c r="BJ179" s="125"/>
      <c r="BK179" s="124" t="e">
        <f>[27]PJ!V52</f>
        <v>#REF!</v>
      </c>
      <c r="BL179" s="125"/>
      <c r="BM179" s="125"/>
      <c r="BN179" s="124" t="e">
        <f>[27]PJ!V53</f>
        <v>#REF!</v>
      </c>
      <c r="BO179" s="125"/>
      <c r="BP179" s="125"/>
      <c r="BQ179" s="124" t="e">
        <f>[27]PJ!V54</f>
        <v>#REF!</v>
      </c>
      <c r="BR179" s="125"/>
      <c r="BS179" s="125"/>
      <c r="BT179" s="124" t="e">
        <f>[27]PJ!V55</f>
        <v>#REF!</v>
      </c>
      <c r="BU179" s="125"/>
      <c r="BV179" s="125"/>
      <c r="BW179" s="124" t="e">
        <f>[27]PJ!V56</f>
        <v>#REF!</v>
      </c>
      <c r="BX179" s="125"/>
      <c r="BY179" s="125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124" t="e">
        <f>[28]SD!V35</f>
        <v>#REF!</v>
      </c>
      <c r="CT179" s="125"/>
      <c r="CU179" s="125"/>
      <c r="CV179" s="124" t="e">
        <f>[28]SD!V36</f>
        <v>#REF!</v>
      </c>
      <c r="CW179" s="125"/>
      <c r="CX179" s="125"/>
      <c r="CY179" s="124" t="e">
        <f>[28]SD!V37</f>
        <v>#REF!</v>
      </c>
      <c r="CZ179" s="125"/>
      <c r="DA179" s="125"/>
      <c r="DB179" s="124" t="e">
        <f>[28]SD!V38</f>
        <v>#REF!</v>
      </c>
      <c r="DC179" s="125"/>
      <c r="DD179" s="125"/>
      <c r="DE179" s="124" t="e">
        <f>[28]SD!V39</f>
        <v>#REF!</v>
      </c>
      <c r="DF179" s="125"/>
      <c r="DG179" s="125"/>
      <c r="DH179" s="124" t="e">
        <f>[28]SD!V40</f>
        <v>#REF!</v>
      </c>
      <c r="DI179" s="125"/>
      <c r="DJ179" s="125"/>
      <c r="DK179" s="124" t="e">
        <f>[28]SD!V41</f>
        <v>#REF!</v>
      </c>
      <c r="DL179" s="125"/>
      <c r="DM179" s="125"/>
      <c r="DN179" s="124" t="e">
        <f>[28]SD!V42</f>
        <v>#REF!</v>
      </c>
      <c r="DO179" s="125"/>
      <c r="DP179" s="125"/>
      <c r="DQ179" s="124" t="e">
        <f>[28]SD!V43</f>
        <v>#REF!</v>
      </c>
      <c r="DR179" s="125"/>
      <c r="DS179" s="125"/>
      <c r="DT179" s="124" t="e">
        <f>[28]SD!V44</f>
        <v>#REF!</v>
      </c>
      <c r="DU179" s="125"/>
      <c r="DV179" s="125"/>
      <c r="DW179" s="124" t="e">
        <f>[28]SD!V45</f>
        <v>#REF!</v>
      </c>
      <c r="DX179" s="125"/>
      <c r="DY179" s="125"/>
      <c r="DZ179" s="124" t="e">
        <f>[28]SD!V46</f>
        <v>#REF!</v>
      </c>
      <c r="EA179" s="125"/>
      <c r="EB179" s="125"/>
      <c r="EC179" s="124" t="e">
        <f>[28]SD!V47</f>
        <v>#REF!</v>
      </c>
      <c r="ED179" s="125"/>
      <c r="EE179" s="125"/>
      <c r="EF179" s="124" t="e">
        <f>[28]SD!V48</f>
        <v>#REF!</v>
      </c>
      <c r="EG179" s="125"/>
      <c r="EH179" s="125"/>
      <c r="EI179" s="124" t="e">
        <f>[28]SD!V49</f>
        <v>#REF!</v>
      </c>
      <c r="EJ179" s="125"/>
      <c r="EK179" s="125"/>
      <c r="EL179" s="124" t="e">
        <f>[28]SD!V50</f>
        <v>#REF!</v>
      </c>
      <c r="EM179" s="125"/>
      <c r="EN179" s="125"/>
      <c r="EO179" s="124" t="e">
        <f>[28]SD!V51</f>
        <v>#REF!</v>
      </c>
      <c r="EP179" s="125"/>
      <c r="EQ179" s="125"/>
      <c r="ER179" s="124" t="e">
        <f>[28]SD!V52</f>
        <v>#REF!</v>
      </c>
      <c r="ES179" s="125"/>
      <c r="ET179" s="125"/>
      <c r="EU179" s="124" t="e">
        <f>[28]SD!V53</f>
        <v>#REF!</v>
      </c>
      <c r="EV179" s="125"/>
      <c r="EW179" s="125"/>
      <c r="EX179" s="124" t="e">
        <f>[28]SD!V54</f>
        <v>#REF!</v>
      </c>
      <c r="EY179" s="125"/>
      <c r="EZ179" s="125"/>
      <c r="FA179" s="124" t="e">
        <f>[28]SD!V55</f>
        <v>#REF!</v>
      </c>
      <c r="FB179" s="125"/>
      <c r="FC179" s="125"/>
      <c r="FD179" s="124" t="e">
        <f>[28]SD!V56</f>
        <v>#REF!</v>
      </c>
      <c r="FE179" s="125"/>
      <c r="FF179" s="125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124" t="e">
        <f>'[29]38'!V35</f>
        <v>#REF!</v>
      </c>
      <c r="GA179" s="125"/>
      <c r="GB179" s="125"/>
      <c r="GC179" s="124" t="e">
        <f>'[29]38'!V36</f>
        <v>#REF!</v>
      </c>
      <c r="GD179" s="125"/>
      <c r="GE179" s="125"/>
      <c r="GF179" s="124" t="e">
        <f>'[29]38'!V37</f>
        <v>#REF!</v>
      </c>
      <c r="GG179" s="125"/>
      <c r="GH179" s="125"/>
      <c r="GI179" s="124" t="e">
        <f>'[29]38'!V38</f>
        <v>#REF!</v>
      </c>
      <c r="GJ179" s="125"/>
      <c r="GK179" s="125"/>
      <c r="GL179" s="124" t="e">
        <f>'[29]38'!V39</f>
        <v>#REF!</v>
      </c>
      <c r="GM179" s="125"/>
      <c r="GN179" s="125"/>
      <c r="GO179" s="124" t="e">
        <f>'[29]38'!V40</f>
        <v>#REF!</v>
      </c>
      <c r="GP179" s="125"/>
      <c r="GQ179" s="125"/>
      <c r="GR179" s="124" t="e">
        <f>'[29]38'!V41</f>
        <v>#REF!</v>
      </c>
      <c r="GS179" s="125"/>
      <c r="GT179" s="125"/>
      <c r="GU179" s="124" t="e">
        <f>'[29]38'!V42</f>
        <v>#REF!</v>
      </c>
      <c r="GV179" s="125"/>
      <c r="GW179" s="125"/>
      <c r="GX179" s="124" t="e">
        <f>'[29]38'!V43</f>
        <v>#REF!</v>
      </c>
      <c r="GY179" s="125"/>
      <c r="GZ179" s="125"/>
      <c r="HA179" s="124" t="e">
        <f>'[29]38'!V44</f>
        <v>#REF!</v>
      </c>
      <c r="HB179" s="125"/>
      <c r="HC179" s="125"/>
      <c r="HD179" s="124" t="e">
        <f>'[29]38'!V45</f>
        <v>#REF!</v>
      </c>
      <c r="HE179" s="125"/>
      <c r="HF179" s="125"/>
      <c r="HG179" s="124" t="e">
        <f>'[29]38'!V46</f>
        <v>#REF!</v>
      </c>
      <c r="HH179" s="125"/>
      <c r="HI179" s="125"/>
      <c r="HJ179" s="124" t="e">
        <f>'[29]38'!V47</f>
        <v>#REF!</v>
      </c>
      <c r="HK179" s="125"/>
      <c r="HL179" s="125"/>
      <c r="HM179" s="124" t="e">
        <f>'[29]38'!V48</f>
        <v>#REF!</v>
      </c>
      <c r="HN179" s="125"/>
      <c r="HO179" s="125"/>
      <c r="HP179" s="124" t="e">
        <f>'[29]38'!V49</f>
        <v>#REF!</v>
      </c>
      <c r="HQ179" s="125"/>
      <c r="HR179" s="125"/>
      <c r="HS179" s="124" t="e">
        <f>'[29]38'!V50</f>
        <v>#REF!</v>
      </c>
      <c r="HT179" s="125"/>
      <c r="HU179" s="125"/>
      <c r="HV179" s="124" t="e">
        <f>'[29]38'!V51</f>
        <v>#REF!</v>
      </c>
      <c r="HW179" s="125"/>
      <c r="HX179" s="125"/>
      <c r="HY179" s="124" t="e">
        <f>'[29]38'!V52</f>
        <v>#REF!</v>
      </c>
      <c r="HZ179" s="125"/>
      <c r="IA179" s="125"/>
      <c r="IB179" s="124" t="e">
        <f>'[29]38'!V53</f>
        <v>#REF!</v>
      </c>
      <c r="IC179" s="125"/>
      <c r="ID179" s="125"/>
      <c r="IE179" s="124" t="e">
        <f>'[29]38'!V54</f>
        <v>#REF!</v>
      </c>
      <c r="IF179" s="125"/>
      <c r="IG179" s="125"/>
      <c r="IH179" s="124" t="e">
        <f>'[29]38'!V55</f>
        <v>#REF!</v>
      </c>
      <c r="II179" s="125"/>
      <c r="IJ179" s="125"/>
      <c r="IK179" s="124" t="e">
        <f>'[29]38'!V56</f>
        <v>#REF!</v>
      </c>
      <c r="IL179" s="125"/>
      <c r="IM179" s="125"/>
      <c r="IN179" s="36"/>
      <c r="IO179" s="36"/>
      <c r="IP179" s="36"/>
      <c r="IQ179" s="36"/>
      <c r="IR179" s="36"/>
      <c r="IS179" s="36"/>
      <c r="IT179" s="36"/>
      <c r="IU179" s="36"/>
    </row>
    <row r="180" spans="1:255" ht="5.25" customHeight="1">
      <c r="A180" s="36"/>
      <c r="B180" s="120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6"/>
      <c r="CB180" s="36"/>
      <c r="CC180" s="36"/>
      <c r="CD180" s="102"/>
      <c r="CE180" s="102"/>
      <c r="CF180" s="102"/>
      <c r="CG180" s="102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/>
      <c r="CT180" s="102"/>
      <c r="CU180" s="102"/>
      <c r="CV180" s="102"/>
      <c r="CW180" s="102"/>
      <c r="CX180" s="102"/>
      <c r="CY180" s="102"/>
      <c r="CZ180" s="102"/>
      <c r="DA180" s="102"/>
      <c r="DB180" s="102"/>
      <c r="DC180" s="102"/>
      <c r="DD180" s="102"/>
      <c r="DE180" s="102"/>
      <c r="DF180" s="102"/>
      <c r="DG180" s="102"/>
      <c r="DH180" s="102"/>
      <c r="DI180" s="102"/>
      <c r="DJ180" s="102"/>
      <c r="DK180" s="102"/>
      <c r="DL180" s="102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/>
      <c r="DY180" s="102"/>
      <c r="DZ180" s="102"/>
      <c r="EA180" s="102"/>
      <c r="EB180" s="102"/>
      <c r="EC180" s="102"/>
      <c r="ED180" s="102"/>
      <c r="EE180" s="102"/>
      <c r="EF180" s="102"/>
      <c r="EG180" s="102"/>
      <c r="EH180" s="102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7"/>
      <c r="FH180" s="36"/>
      <c r="FI180" s="36"/>
      <c r="FJ180" s="36"/>
      <c r="FK180" s="102"/>
      <c r="FL180" s="102"/>
      <c r="FM180" s="102"/>
      <c r="FN180" s="102"/>
      <c r="FO180" s="102"/>
      <c r="FP180" s="102"/>
      <c r="FQ180" s="102"/>
      <c r="FR180" s="102"/>
      <c r="FS180" s="102"/>
      <c r="FT180" s="102"/>
      <c r="FU180" s="102"/>
      <c r="FV180" s="102"/>
      <c r="FW180" s="102"/>
      <c r="FX180" s="102"/>
      <c r="FY180" s="102"/>
      <c r="FZ180" s="102"/>
      <c r="GA180" s="102"/>
      <c r="GB180" s="102"/>
      <c r="GC180" s="102"/>
      <c r="GD180" s="102"/>
      <c r="GE180" s="102"/>
      <c r="GF180" s="102"/>
      <c r="GG180" s="102"/>
      <c r="GH180" s="102"/>
      <c r="GI180" s="102"/>
      <c r="GJ180" s="102"/>
      <c r="GK180" s="102"/>
      <c r="GL180" s="102"/>
      <c r="GM180" s="102"/>
      <c r="GN180" s="102"/>
      <c r="GO180" s="102"/>
      <c r="GP180" s="102"/>
      <c r="GQ180" s="102"/>
      <c r="GR180" s="102"/>
      <c r="GS180" s="102"/>
      <c r="GT180" s="102"/>
      <c r="GU180" s="102"/>
      <c r="GV180" s="102"/>
      <c r="GW180" s="102"/>
      <c r="GX180" s="102"/>
      <c r="GY180" s="102"/>
      <c r="GZ180" s="102"/>
      <c r="HA180" s="102"/>
      <c r="HB180" s="102"/>
      <c r="HC180" s="102"/>
      <c r="HD180" s="102"/>
      <c r="HE180" s="102"/>
      <c r="HF180" s="102"/>
      <c r="HG180" s="102"/>
      <c r="HH180" s="102"/>
      <c r="HI180" s="102"/>
      <c r="HJ180" s="102"/>
      <c r="HK180" s="102"/>
      <c r="HL180" s="102"/>
      <c r="HM180" s="102"/>
      <c r="HN180" s="102"/>
      <c r="HO180" s="102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</row>
    <row r="181" spans="1:255" ht="5.25" customHeight="1">
      <c r="A181" s="36"/>
      <c r="B181" s="120"/>
      <c r="C181" s="36"/>
      <c r="D181" s="36"/>
      <c r="E181" s="36"/>
      <c r="F181" s="36"/>
      <c r="G181" s="36"/>
      <c r="H181" s="36"/>
      <c r="I181" s="36"/>
      <c r="J181" s="36"/>
      <c r="K181" s="36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6"/>
      <c r="CK181" s="36"/>
      <c r="CL181" s="36"/>
      <c r="CM181" s="36"/>
      <c r="CN181" s="36"/>
      <c r="CO181" s="36"/>
      <c r="CP181" s="36"/>
      <c r="CQ181" s="36"/>
      <c r="CR181" s="36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6"/>
      <c r="FR181" s="36"/>
      <c r="FS181" s="36"/>
      <c r="FT181" s="36"/>
      <c r="FU181" s="36"/>
      <c r="FV181" s="36"/>
      <c r="FW181" s="36"/>
      <c r="FX181" s="36"/>
      <c r="FY181" s="36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36"/>
      <c r="IO181" s="36"/>
      <c r="IP181" s="36"/>
      <c r="IQ181" s="36"/>
      <c r="IR181" s="36"/>
      <c r="IS181" s="36"/>
      <c r="IT181" s="36"/>
      <c r="IU181" s="36"/>
    </row>
    <row r="182" spans="1:255" ht="5.25" customHeight="1">
      <c r="A182" s="36"/>
      <c r="B182" s="120"/>
      <c r="C182" s="151" t="e">
        <f>IF(OR(COUNTIF([30]PK!P:P,Reglage!A1)&gt;0,COUNTIF([30]PK!Q:Q,Reglage!A1)&gt;0),"Pdts à retirer en "&amp;C191,IF(OR(COUNTIF([30]PK!P:P,Reglage!A2)&gt;0,COUNTIF([30]PK!Q:Q,Reglage!A2)&gt;0),"Pdts à destocker en "&amp;C191,IF(OR(COUNTIF([30]PK!P:P,Reglage!A4)&gt;0,COUNTIF([30]PK!Q:Q,Reglage!A4)&gt;0),"Problème réglage alerte sur feuille reglage",IF(BT182&lt;&gt;"","Rien à signaler","Rien à signaler mais, il reste des allées non contrôlées"))))</f>
        <v>#VALUE!</v>
      </c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42"/>
      <c r="BT182" s="150" t="e">
        <f>IF(COUNT([30]PK!R13:R56)=COUNTIF([30]PK!V13:V56,"x"),"Allée OK","")</f>
        <v>#VALUE!</v>
      </c>
      <c r="BU182" s="125"/>
      <c r="BV182" s="125"/>
      <c r="BW182" s="125"/>
      <c r="BX182" s="125"/>
      <c r="BY182" s="142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151" t="e">
        <f>IF(OR(COUNTIF([31]DLC!P:P,Reglage!A1)&gt;0,COUNTIF([31]DLC!Q:Q,Reglage!A1)&gt;0),"Pdts à retirer en "&amp;CJ191,IF(OR(COUNTIF([31]DLC!P:P,Reglage!A2)&gt;0,COUNTIF([31]DLC!Q:Q,Reglage!A2)&gt;0),"Pdts à destocker en "&amp;CJ191,IF(OR(COUNTIF([31]DLC!P:P,Reglage!A4)&gt;0,COUNTIF([31]DLC!Q:Q,Reglage!A4)&gt;0),"Problème réglage alerte sur feuille reglage",IF(FA182&lt;&gt;"","Rien à signaler","Rien à signaler mais, il reste des allées non contrôlées"))))</f>
        <v>#VALUE!</v>
      </c>
      <c r="CK182" s="125"/>
      <c r="CL182" s="125"/>
      <c r="CM182" s="125"/>
      <c r="CN182" s="125"/>
      <c r="CO182" s="125"/>
      <c r="CP182" s="125"/>
      <c r="CQ182" s="125"/>
      <c r="CR182" s="125"/>
      <c r="CS182" s="125"/>
      <c r="CT182" s="125"/>
      <c r="CU182" s="125"/>
      <c r="CV182" s="125"/>
      <c r="CW182" s="125"/>
      <c r="CX182" s="125"/>
      <c r="CY182" s="125"/>
      <c r="CZ182" s="125"/>
      <c r="DA182" s="125"/>
      <c r="DB182" s="125"/>
      <c r="DC182" s="125"/>
      <c r="DD182" s="125"/>
      <c r="DE182" s="125"/>
      <c r="DF182" s="125"/>
      <c r="DG182" s="125"/>
      <c r="DH182" s="125"/>
      <c r="DI182" s="125"/>
      <c r="DJ182" s="125"/>
      <c r="DK182" s="125"/>
      <c r="DL182" s="125"/>
      <c r="DM182" s="125"/>
      <c r="DN182" s="125"/>
      <c r="DO182" s="125"/>
      <c r="DP182" s="125"/>
      <c r="DQ182" s="125"/>
      <c r="DR182" s="125"/>
      <c r="DS182" s="125"/>
      <c r="DT182" s="125"/>
      <c r="DU182" s="125"/>
      <c r="DV182" s="125"/>
      <c r="DW182" s="125"/>
      <c r="DX182" s="125"/>
      <c r="DY182" s="125"/>
      <c r="DZ182" s="125"/>
      <c r="EA182" s="125"/>
      <c r="EB182" s="125"/>
      <c r="EC182" s="125"/>
      <c r="ED182" s="125"/>
      <c r="EE182" s="125"/>
      <c r="EF182" s="125"/>
      <c r="EG182" s="125"/>
      <c r="EH182" s="125"/>
      <c r="EI182" s="125"/>
      <c r="EJ182" s="125"/>
      <c r="EK182" s="125"/>
      <c r="EL182" s="125"/>
      <c r="EM182" s="125"/>
      <c r="EN182" s="125"/>
      <c r="EO182" s="125"/>
      <c r="EP182" s="125"/>
      <c r="EQ182" s="125"/>
      <c r="ER182" s="125"/>
      <c r="ES182" s="125"/>
      <c r="ET182" s="125"/>
      <c r="EU182" s="125"/>
      <c r="EV182" s="125"/>
      <c r="EW182" s="125"/>
      <c r="EX182" s="125"/>
      <c r="EY182" s="125"/>
      <c r="EZ182" s="142"/>
      <c r="FA182" s="150" t="e">
        <f>IF(COUNT([31]DLC!R13:R56)=COUNTIF([31]DLC!V13:V56,"x"),"Allée OK","")</f>
        <v>#VALUE!</v>
      </c>
      <c r="FB182" s="125"/>
      <c r="FC182" s="125"/>
      <c r="FD182" s="125"/>
      <c r="FE182" s="125"/>
      <c r="FF182" s="142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151" t="e">
        <f>IF(OR(COUNTIF('[32]39'!P:P,Reglage!A1)&gt;0,COUNTIF('[32]39'!Q:Q,Reglage!A1)&gt;0),"Pdts à retirer en "&amp;FQ191,IF(OR(COUNTIF('[32]39'!P:P,Reglage!A2)&gt;0,COUNTIF('[32]39'!Q:Q,Reglage!A2)&gt;0),"Pdts à destocker en "&amp;FQ191,IF(OR(COUNTIF('[32]39'!P:P,Reglage!A4)&gt;0,COUNTIF('[32]39'!Q:Q,Reglage!A4)&gt;0),"Problème réglage alerte sur feuille reglage",IF(IH182&lt;&gt;"","Rien à signaler","Rien à signaler mais, il reste des allées non contrôlées"))))</f>
        <v>#VALUE!</v>
      </c>
      <c r="FR182" s="125"/>
      <c r="FS182" s="125"/>
      <c r="FT182" s="125"/>
      <c r="FU182" s="125"/>
      <c r="FV182" s="125"/>
      <c r="FW182" s="125"/>
      <c r="FX182" s="125"/>
      <c r="FY182" s="125"/>
      <c r="FZ182" s="125"/>
      <c r="GA182" s="125"/>
      <c r="GB182" s="125"/>
      <c r="GC182" s="125"/>
      <c r="GD182" s="125"/>
      <c r="GE182" s="125"/>
      <c r="GF182" s="125"/>
      <c r="GG182" s="125"/>
      <c r="GH182" s="125"/>
      <c r="GI182" s="125"/>
      <c r="GJ182" s="125"/>
      <c r="GK182" s="125"/>
      <c r="GL182" s="125"/>
      <c r="GM182" s="125"/>
      <c r="GN182" s="125"/>
      <c r="GO182" s="125"/>
      <c r="GP182" s="125"/>
      <c r="GQ182" s="125"/>
      <c r="GR182" s="125"/>
      <c r="GS182" s="125"/>
      <c r="GT182" s="125"/>
      <c r="GU182" s="125"/>
      <c r="GV182" s="125"/>
      <c r="GW182" s="125"/>
      <c r="GX182" s="125"/>
      <c r="GY182" s="125"/>
      <c r="GZ182" s="125"/>
      <c r="HA182" s="125"/>
      <c r="HB182" s="125"/>
      <c r="HC182" s="125"/>
      <c r="HD182" s="125"/>
      <c r="HE182" s="125"/>
      <c r="HF182" s="125"/>
      <c r="HG182" s="125"/>
      <c r="HH182" s="125"/>
      <c r="HI182" s="125"/>
      <c r="HJ182" s="125"/>
      <c r="HK182" s="125"/>
      <c r="HL182" s="125"/>
      <c r="HM182" s="125"/>
      <c r="HN182" s="125"/>
      <c r="HO182" s="125"/>
      <c r="HP182" s="125"/>
      <c r="HQ182" s="125"/>
      <c r="HR182" s="125"/>
      <c r="HS182" s="125"/>
      <c r="HT182" s="125"/>
      <c r="HU182" s="125"/>
      <c r="HV182" s="125"/>
      <c r="HW182" s="125"/>
      <c r="HX182" s="125"/>
      <c r="HY182" s="125"/>
      <c r="HZ182" s="125"/>
      <c r="IA182" s="125"/>
      <c r="IB182" s="125"/>
      <c r="IC182" s="125"/>
      <c r="ID182" s="125"/>
      <c r="IE182" s="125"/>
      <c r="IF182" s="125"/>
      <c r="IG182" s="142"/>
      <c r="IH182" s="150" t="e">
        <f>IF(COUNT('[32]39'!R13:R56)=COUNTIF('[32]39'!V13:V56,"x"),"Allée OK","")</f>
        <v>#VALUE!</v>
      </c>
      <c r="II182" s="125"/>
      <c r="IJ182" s="125"/>
      <c r="IK182" s="125"/>
      <c r="IL182" s="125"/>
      <c r="IM182" s="142"/>
      <c r="IN182" s="36"/>
      <c r="IO182" s="36"/>
      <c r="IP182" s="36"/>
      <c r="IQ182" s="36"/>
      <c r="IR182" s="36"/>
      <c r="IS182" s="36"/>
      <c r="IT182" s="36"/>
      <c r="IU182" s="36"/>
    </row>
    <row r="183" spans="1:255" ht="5.25" customHeight="1">
      <c r="A183" s="36"/>
      <c r="B183" s="120"/>
      <c r="C183" s="143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44"/>
      <c r="BT183" s="143"/>
      <c r="BU183" s="131"/>
      <c r="BV183" s="131"/>
      <c r="BW183" s="131"/>
      <c r="BX183" s="131"/>
      <c r="BY183" s="144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143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44"/>
      <c r="FA183" s="143"/>
      <c r="FB183" s="131"/>
      <c r="FC183" s="131"/>
      <c r="FD183" s="131"/>
      <c r="FE183" s="131"/>
      <c r="FF183" s="144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143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44"/>
      <c r="IH183" s="143"/>
      <c r="II183" s="131"/>
      <c r="IJ183" s="131"/>
      <c r="IK183" s="131"/>
      <c r="IL183" s="131"/>
      <c r="IM183" s="144"/>
      <c r="IN183" s="36"/>
      <c r="IO183" s="36"/>
      <c r="IP183" s="36"/>
      <c r="IQ183" s="36"/>
      <c r="IR183" s="36"/>
      <c r="IS183" s="36"/>
      <c r="IT183" s="36"/>
      <c r="IU183" s="36"/>
    </row>
    <row r="184" spans="1:255" ht="5.25" customHeight="1">
      <c r="A184" s="36"/>
      <c r="B184" s="120"/>
      <c r="C184" s="143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44"/>
      <c r="BT184" s="143"/>
      <c r="BU184" s="131"/>
      <c r="BV184" s="131"/>
      <c r="BW184" s="131"/>
      <c r="BX184" s="131"/>
      <c r="BY184" s="144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143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44"/>
      <c r="FA184" s="143"/>
      <c r="FB184" s="131"/>
      <c r="FC184" s="131"/>
      <c r="FD184" s="131"/>
      <c r="FE184" s="131"/>
      <c r="FF184" s="144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143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44"/>
      <c r="IH184" s="143"/>
      <c r="II184" s="131"/>
      <c r="IJ184" s="131"/>
      <c r="IK184" s="131"/>
      <c r="IL184" s="131"/>
      <c r="IM184" s="144"/>
      <c r="IN184" s="36"/>
      <c r="IO184" s="36"/>
      <c r="IP184" s="36"/>
      <c r="IQ184" s="36"/>
      <c r="IR184" s="36"/>
      <c r="IS184" s="36"/>
      <c r="IT184" s="36"/>
      <c r="IU184" s="36"/>
    </row>
    <row r="185" spans="1:255" ht="5.25" customHeight="1">
      <c r="A185" s="36"/>
      <c r="B185" s="120"/>
      <c r="C185" s="143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44"/>
      <c r="BT185" s="143"/>
      <c r="BU185" s="131"/>
      <c r="BV185" s="131"/>
      <c r="BW185" s="131"/>
      <c r="BX185" s="131"/>
      <c r="BY185" s="144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143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44"/>
      <c r="FA185" s="143"/>
      <c r="FB185" s="131"/>
      <c r="FC185" s="131"/>
      <c r="FD185" s="131"/>
      <c r="FE185" s="131"/>
      <c r="FF185" s="144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143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44"/>
      <c r="IH185" s="143"/>
      <c r="II185" s="131"/>
      <c r="IJ185" s="131"/>
      <c r="IK185" s="131"/>
      <c r="IL185" s="131"/>
      <c r="IM185" s="144"/>
      <c r="IN185" s="36"/>
      <c r="IO185" s="36"/>
      <c r="IP185" s="36"/>
      <c r="IQ185" s="36"/>
      <c r="IR185" s="36"/>
      <c r="IS185" s="36"/>
      <c r="IT185" s="36"/>
      <c r="IU185" s="36"/>
    </row>
    <row r="186" spans="1:255" ht="5.25" customHeight="1">
      <c r="A186" s="36"/>
      <c r="B186" s="123"/>
      <c r="C186" s="143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44"/>
      <c r="BT186" s="143"/>
      <c r="BU186" s="131"/>
      <c r="BV186" s="131"/>
      <c r="BW186" s="131"/>
      <c r="BX186" s="131"/>
      <c r="BY186" s="144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143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44"/>
      <c r="FA186" s="143"/>
      <c r="FB186" s="131"/>
      <c r="FC186" s="131"/>
      <c r="FD186" s="131"/>
      <c r="FE186" s="131"/>
      <c r="FF186" s="144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143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44"/>
      <c r="IH186" s="143"/>
      <c r="II186" s="131"/>
      <c r="IJ186" s="131"/>
      <c r="IK186" s="131"/>
      <c r="IL186" s="131"/>
      <c r="IM186" s="144"/>
      <c r="IN186" s="36"/>
      <c r="IO186" s="36"/>
      <c r="IP186" s="36"/>
      <c r="IQ186" s="36"/>
      <c r="IR186" s="36"/>
      <c r="IS186" s="36"/>
      <c r="IT186" s="36"/>
      <c r="IU186" s="36"/>
    </row>
    <row r="187" spans="1:255" ht="5.25" customHeight="1">
      <c r="A187" s="36"/>
      <c r="B187" s="123"/>
      <c r="C187" s="143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44"/>
      <c r="BT187" s="143"/>
      <c r="BU187" s="131"/>
      <c r="BV187" s="131"/>
      <c r="BW187" s="131"/>
      <c r="BX187" s="131"/>
      <c r="BY187" s="144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143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44"/>
      <c r="FA187" s="143"/>
      <c r="FB187" s="131"/>
      <c r="FC187" s="131"/>
      <c r="FD187" s="131"/>
      <c r="FE187" s="131"/>
      <c r="FF187" s="144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143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44"/>
      <c r="IH187" s="143"/>
      <c r="II187" s="131"/>
      <c r="IJ187" s="131"/>
      <c r="IK187" s="131"/>
      <c r="IL187" s="131"/>
      <c r="IM187" s="144"/>
      <c r="IN187" s="36"/>
      <c r="IO187" s="36"/>
      <c r="IP187" s="36"/>
      <c r="IQ187" s="36"/>
      <c r="IR187" s="36"/>
      <c r="IS187" s="36"/>
      <c r="IT187" s="36"/>
      <c r="IU187" s="36"/>
    </row>
    <row r="188" spans="1:255" ht="5.25" customHeight="1">
      <c r="A188" s="36"/>
      <c r="B188" s="123"/>
      <c r="C188" s="145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46"/>
      <c r="BT188" s="145"/>
      <c r="BU188" s="127"/>
      <c r="BV188" s="127"/>
      <c r="BW188" s="127"/>
      <c r="BX188" s="127"/>
      <c r="BY188" s="14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145"/>
      <c r="CK188" s="127"/>
      <c r="CL188" s="127"/>
      <c r="CM188" s="127"/>
      <c r="CN188" s="127"/>
      <c r="CO188" s="127"/>
      <c r="CP188" s="127"/>
      <c r="CQ188" s="127"/>
      <c r="CR188" s="127"/>
      <c r="CS188" s="127"/>
      <c r="CT188" s="127"/>
      <c r="CU188" s="127"/>
      <c r="CV188" s="127"/>
      <c r="CW188" s="127"/>
      <c r="CX188" s="127"/>
      <c r="CY188" s="127"/>
      <c r="CZ188" s="127"/>
      <c r="DA188" s="127"/>
      <c r="DB188" s="127"/>
      <c r="DC188" s="127"/>
      <c r="DD188" s="127"/>
      <c r="DE188" s="127"/>
      <c r="DF188" s="127"/>
      <c r="DG188" s="127"/>
      <c r="DH188" s="127"/>
      <c r="DI188" s="127"/>
      <c r="DJ188" s="127"/>
      <c r="DK188" s="127"/>
      <c r="DL188" s="127"/>
      <c r="DM188" s="127"/>
      <c r="DN188" s="127"/>
      <c r="DO188" s="127"/>
      <c r="DP188" s="127"/>
      <c r="DQ188" s="127"/>
      <c r="DR188" s="127"/>
      <c r="DS188" s="127"/>
      <c r="DT188" s="127"/>
      <c r="DU188" s="127"/>
      <c r="DV188" s="127"/>
      <c r="DW188" s="127"/>
      <c r="DX188" s="127"/>
      <c r="DY188" s="127"/>
      <c r="DZ188" s="127"/>
      <c r="EA188" s="127"/>
      <c r="EB188" s="127"/>
      <c r="EC188" s="127"/>
      <c r="ED188" s="127"/>
      <c r="EE188" s="127"/>
      <c r="EF188" s="127"/>
      <c r="EG188" s="127"/>
      <c r="EH188" s="127"/>
      <c r="EI188" s="127"/>
      <c r="EJ188" s="127"/>
      <c r="EK188" s="127"/>
      <c r="EL188" s="127"/>
      <c r="EM188" s="127"/>
      <c r="EN188" s="127"/>
      <c r="EO188" s="127"/>
      <c r="EP188" s="127"/>
      <c r="EQ188" s="127"/>
      <c r="ER188" s="127"/>
      <c r="ES188" s="127"/>
      <c r="ET188" s="127"/>
      <c r="EU188" s="127"/>
      <c r="EV188" s="127"/>
      <c r="EW188" s="127"/>
      <c r="EX188" s="127"/>
      <c r="EY188" s="127"/>
      <c r="EZ188" s="146"/>
      <c r="FA188" s="145"/>
      <c r="FB188" s="127"/>
      <c r="FC188" s="127"/>
      <c r="FD188" s="127"/>
      <c r="FE188" s="127"/>
      <c r="FF188" s="14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145"/>
      <c r="FR188" s="127"/>
      <c r="FS188" s="127"/>
      <c r="FT188" s="127"/>
      <c r="FU188" s="127"/>
      <c r="FV188" s="127"/>
      <c r="FW188" s="127"/>
      <c r="FX188" s="127"/>
      <c r="FY188" s="127"/>
      <c r="FZ188" s="127"/>
      <c r="GA188" s="127"/>
      <c r="GB188" s="127"/>
      <c r="GC188" s="127"/>
      <c r="GD188" s="127"/>
      <c r="GE188" s="127"/>
      <c r="GF188" s="127"/>
      <c r="GG188" s="127"/>
      <c r="GH188" s="127"/>
      <c r="GI188" s="127"/>
      <c r="GJ188" s="127"/>
      <c r="GK188" s="127"/>
      <c r="GL188" s="127"/>
      <c r="GM188" s="127"/>
      <c r="GN188" s="127"/>
      <c r="GO188" s="127"/>
      <c r="GP188" s="127"/>
      <c r="GQ188" s="127"/>
      <c r="GR188" s="127"/>
      <c r="GS188" s="127"/>
      <c r="GT188" s="127"/>
      <c r="GU188" s="127"/>
      <c r="GV188" s="127"/>
      <c r="GW188" s="127"/>
      <c r="GX188" s="127"/>
      <c r="GY188" s="127"/>
      <c r="GZ188" s="127"/>
      <c r="HA188" s="127"/>
      <c r="HB188" s="127"/>
      <c r="HC188" s="127"/>
      <c r="HD188" s="127"/>
      <c r="HE188" s="127"/>
      <c r="HF188" s="127"/>
      <c r="HG188" s="127"/>
      <c r="HH188" s="127"/>
      <c r="HI188" s="127"/>
      <c r="HJ188" s="127"/>
      <c r="HK188" s="127"/>
      <c r="HL188" s="127"/>
      <c r="HM188" s="127"/>
      <c r="HN188" s="127"/>
      <c r="HO188" s="127"/>
      <c r="HP188" s="127"/>
      <c r="HQ188" s="127"/>
      <c r="HR188" s="127"/>
      <c r="HS188" s="127"/>
      <c r="HT188" s="127"/>
      <c r="HU188" s="127"/>
      <c r="HV188" s="127"/>
      <c r="HW188" s="127"/>
      <c r="HX188" s="127"/>
      <c r="HY188" s="127"/>
      <c r="HZ188" s="127"/>
      <c r="IA188" s="127"/>
      <c r="IB188" s="127"/>
      <c r="IC188" s="127"/>
      <c r="ID188" s="127"/>
      <c r="IE188" s="127"/>
      <c r="IF188" s="127"/>
      <c r="IG188" s="146"/>
      <c r="IH188" s="145"/>
      <c r="II188" s="127"/>
      <c r="IJ188" s="127"/>
      <c r="IK188" s="127"/>
      <c r="IL188" s="127"/>
      <c r="IM188" s="146"/>
      <c r="IN188" s="36"/>
      <c r="IO188" s="36"/>
      <c r="IP188" s="36"/>
      <c r="IQ188" s="36"/>
      <c r="IR188" s="36"/>
      <c r="IS188" s="36"/>
      <c r="IT188" s="36"/>
      <c r="IU188" s="36"/>
    </row>
    <row r="189" spans="1:255" ht="5.25" customHeight="1">
      <c r="A189" s="36"/>
      <c r="B189" s="123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</row>
    <row r="190" spans="1:255" ht="5.2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126" t="e">
        <f>[30]PK!V13</f>
        <v>#REF!</v>
      </c>
      <c r="M190" s="127"/>
      <c r="N190" s="127"/>
      <c r="O190" s="126" t="e">
        <f>[30]PK!V14</f>
        <v>#REF!</v>
      </c>
      <c r="P190" s="127"/>
      <c r="Q190" s="127"/>
      <c r="R190" s="126" t="e">
        <f>[30]PK!V15</f>
        <v>#REF!</v>
      </c>
      <c r="S190" s="127"/>
      <c r="T190" s="127"/>
      <c r="U190" s="126" t="e">
        <f>[30]PK!V16</f>
        <v>#REF!</v>
      </c>
      <c r="V190" s="127"/>
      <c r="W190" s="127"/>
      <c r="X190" s="126" t="e">
        <f>[30]PK!V17</f>
        <v>#REF!</v>
      </c>
      <c r="Y190" s="127"/>
      <c r="Z190" s="127"/>
      <c r="AA190" s="126" t="e">
        <f>[30]PK!V18</f>
        <v>#REF!</v>
      </c>
      <c r="AB190" s="127"/>
      <c r="AC190" s="127"/>
      <c r="AD190" s="126" t="e">
        <f>[30]PK!V19</f>
        <v>#REF!</v>
      </c>
      <c r="AE190" s="127"/>
      <c r="AF190" s="127"/>
      <c r="AG190" s="126" t="e">
        <f>[30]PK!V20</f>
        <v>#REF!</v>
      </c>
      <c r="AH190" s="127"/>
      <c r="AI190" s="127"/>
      <c r="AJ190" s="126" t="e">
        <f>[30]PK!V21</f>
        <v>#REF!</v>
      </c>
      <c r="AK190" s="127"/>
      <c r="AL190" s="127"/>
      <c r="AM190" s="126" t="e">
        <f>[30]PK!V22</f>
        <v>#REF!</v>
      </c>
      <c r="AN190" s="127"/>
      <c r="AO190" s="127"/>
      <c r="AP190" s="126" t="e">
        <f>[30]PK!V23</f>
        <v>#REF!</v>
      </c>
      <c r="AQ190" s="127"/>
      <c r="AR190" s="127"/>
      <c r="AS190" s="126" t="e">
        <f>[30]PK!V24</f>
        <v>#REF!</v>
      </c>
      <c r="AT190" s="127"/>
      <c r="AU190" s="127"/>
      <c r="AV190" s="126" t="e">
        <f>[30]PK!V25</f>
        <v>#REF!</v>
      </c>
      <c r="AW190" s="127"/>
      <c r="AX190" s="127"/>
      <c r="AY190" s="126" t="e">
        <f>[30]PK!V26</f>
        <v>#REF!</v>
      </c>
      <c r="AZ190" s="127"/>
      <c r="BA190" s="127"/>
      <c r="BB190" s="126" t="e">
        <f>[30]PK!V27</f>
        <v>#REF!</v>
      </c>
      <c r="BC190" s="127"/>
      <c r="BD190" s="127"/>
      <c r="BE190" s="126" t="e">
        <f>[30]PK!V28</f>
        <v>#REF!</v>
      </c>
      <c r="BF190" s="127"/>
      <c r="BG190" s="127"/>
      <c r="BH190" s="126" t="e">
        <f>[30]PK!V29</f>
        <v>#REF!</v>
      </c>
      <c r="BI190" s="127"/>
      <c r="BJ190" s="127"/>
      <c r="BK190" s="126" t="e">
        <f>[30]PK!V30</f>
        <v>#REF!</v>
      </c>
      <c r="BL190" s="127"/>
      <c r="BM190" s="127"/>
      <c r="BN190" s="126" t="e">
        <f>[30]PK!V31</f>
        <v>#REF!</v>
      </c>
      <c r="BO190" s="127"/>
      <c r="BP190" s="127"/>
      <c r="BQ190" s="126" t="e">
        <f>[30]PK!V32</f>
        <v>#REF!</v>
      </c>
      <c r="BR190" s="127"/>
      <c r="BS190" s="127"/>
      <c r="BT190" s="126" t="e">
        <f>[30]PK!V33</f>
        <v>#REF!</v>
      </c>
      <c r="BU190" s="127"/>
      <c r="BV190" s="127"/>
      <c r="BW190" s="126" t="e">
        <f>[30]PK!V34</f>
        <v>#REF!</v>
      </c>
      <c r="BX190" s="127"/>
      <c r="BY190" s="127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126" t="e">
        <f>[31]DLC!V13</f>
        <v>#REF!</v>
      </c>
      <c r="CT190" s="127"/>
      <c r="CU190" s="127"/>
      <c r="CV190" s="126" t="e">
        <f>[31]DLC!V14</f>
        <v>#REF!</v>
      </c>
      <c r="CW190" s="127"/>
      <c r="CX190" s="127"/>
      <c r="CY190" s="126" t="e">
        <f>[31]DLC!V15</f>
        <v>#REF!</v>
      </c>
      <c r="CZ190" s="127"/>
      <c r="DA190" s="127"/>
      <c r="DB190" s="126" t="e">
        <f>[31]DLC!V16</f>
        <v>#REF!</v>
      </c>
      <c r="DC190" s="127"/>
      <c r="DD190" s="127"/>
      <c r="DE190" s="126" t="e">
        <f>[31]DLC!V17</f>
        <v>#REF!</v>
      </c>
      <c r="DF190" s="127"/>
      <c r="DG190" s="127"/>
      <c r="DH190" s="126" t="e">
        <f>[31]DLC!V18</f>
        <v>#REF!</v>
      </c>
      <c r="DI190" s="127"/>
      <c r="DJ190" s="127"/>
      <c r="DK190" s="126" t="e">
        <f>[31]DLC!V19</f>
        <v>#REF!</v>
      </c>
      <c r="DL190" s="127"/>
      <c r="DM190" s="127"/>
      <c r="DN190" s="126" t="e">
        <f>[31]DLC!V20</f>
        <v>#REF!</v>
      </c>
      <c r="DO190" s="127"/>
      <c r="DP190" s="127"/>
      <c r="DQ190" s="126" t="e">
        <f>[31]DLC!V21</f>
        <v>#REF!</v>
      </c>
      <c r="DR190" s="127"/>
      <c r="DS190" s="127"/>
      <c r="DT190" s="126" t="e">
        <f>[31]DLC!V22</f>
        <v>#REF!</v>
      </c>
      <c r="DU190" s="127"/>
      <c r="DV190" s="127"/>
      <c r="DW190" s="126" t="e">
        <f>[31]DLC!V23</f>
        <v>#REF!</v>
      </c>
      <c r="DX190" s="127"/>
      <c r="DY190" s="127"/>
      <c r="DZ190" s="126" t="e">
        <f>[31]DLC!V24</f>
        <v>#REF!</v>
      </c>
      <c r="EA190" s="127"/>
      <c r="EB190" s="127"/>
      <c r="EC190" s="126" t="e">
        <f>[31]DLC!V25</f>
        <v>#REF!</v>
      </c>
      <c r="ED190" s="127"/>
      <c r="EE190" s="127"/>
      <c r="EF190" s="126" t="e">
        <f>[31]DLC!V26</f>
        <v>#REF!</v>
      </c>
      <c r="EG190" s="127"/>
      <c r="EH190" s="127"/>
      <c r="EI190" s="126" t="e">
        <f>[31]DLC!V27</f>
        <v>#REF!</v>
      </c>
      <c r="EJ190" s="127"/>
      <c r="EK190" s="127"/>
      <c r="EL190" s="126" t="e">
        <f>[31]DLC!V28</f>
        <v>#REF!</v>
      </c>
      <c r="EM190" s="127"/>
      <c r="EN190" s="127"/>
      <c r="EO190" s="126" t="e">
        <f>[31]DLC!V29</f>
        <v>#REF!</v>
      </c>
      <c r="EP190" s="127"/>
      <c r="EQ190" s="127"/>
      <c r="ER190" s="126" t="e">
        <f>[31]DLC!V30</f>
        <v>#REF!</v>
      </c>
      <c r="ES190" s="127"/>
      <c r="ET190" s="127"/>
      <c r="EU190" s="126" t="e">
        <f>[31]DLC!V31</f>
        <v>#REF!</v>
      </c>
      <c r="EV190" s="127"/>
      <c r="EW190" s="127"/>
      <c r="EX190" s="126" t="e">
        <f>[31]DLC!V32</f>
        <v>#REF!</v>
      </c>
      <c r="EY190" s="127"/>
      <c r="EZ190" s="127"/>
      <c r="FA190" s="126" t="e">
        <f>[31]DLC!V33</f>
        <v>#REF!</v>
      </c>
      <c r="FB190" s="127"/>
      <c r="FC190" s="127"/>
      <c r="FD190" s="126" t="e">
        <f>[31]DLC!V34</f>
        <v>#REF!</v>
      </c>
      <c r="FE190" s="127"/>
      <c r="FF190" s="127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126" t="e">
        <f>'[32]39'!V13</f>
        <v>#REF!</v>
      </c>
      <c r="GA190" s="127"/>
      <c r="GB190" s="127"/>
      <c r="GC190" s="126" t="e">
        <f>'[32]39'!V14</f>
        <v>#REF!</v>
      </c>
      <c r="GD190" s="127"/>
      <c r="GE190" s="127"/>
      <c r="GF190" s="126" t="e">
        <f>'[32]39'!V15</f>
        <v>#REF!</v>
      </c>
      <c r="GG190" s="127"/>
      <c r="GH190" s="127"/>
      <c r="GI190" s="126" t="e">
        <f>'[32]39'!V16</f>
        <v>#REF!</v>
      </c>
      <c r="GJ190" s="127"/>
      <c r="GK190" s="127"/>
      <c r="GL190" s="126" t="e">
        <f>'[32]39'!V17</f>
        <v>#REF!</v>
      </c>
      <c r="GM190" s="127"/>
      <c r="GN190" s="127"/>
      <c r="GO190" s="126" t="e">
        <f>'[32]39'!V18</f>
        <v>#REF!</v>
      </c>
      <c r="GP190" s="127"/>
      <c r="GQ190" s="127"/>
      <c r="GR190" s="126" t="e">
        <f>'[32]39'!V19</f>
        <v>#REF!</v>
      </c>
      <c r="GS190" s="127"/>
      <c r="GT190" s="127"/>
      <c r="GU190" s="126" t="e">
        <f>'[32]39'!V20</f>
        <v>#REF!</v>
      </c>
      <c r="GV190" s="127"/>
      <c r="GW190" s="127"/>
      <c r="GX190" s="126" t="e">
        <f>'[32]39'!V21</f>
        <v>#REF!</v>
      </c>
      <c r="GY190" s="127"/>
      <c r="GZ190" s="127"/>
      <c r="HA190" s="126" t="e">
        <f>'[32]39'!V22</f>
        <v>#REF!</v>
      </c>
      <c r="HB190" s="127"/>
      <c r="HC190" s="127"/>
      <c r="HD190" s="126" t="e">
        <f>'[32]39'!V23</f>
        <v>#REF!</v>
      </c>
      <c r="HE190" s="127"/>
      <c r="HF190" s="127"/>
      <c r="HG190" s="126" t="e">
        <f>'[32]39'!V24</f>
        <v>#REF!</v>
      </c>
      <c r="HH190" s="127"/>
      <c r="HI190" s="127"/>
      <c r="HJ190" s="126" t="e">
        <f>'[32]39'!V25</f>
        <v>#REF!</v>
      </c>
      <c r="HK190" s="127"/>
      <c r="HL190" s="127"/>
      <c r="HM190" s="126" t="e">
        <f>'[32]39'!V26</f>
        <v>#REF!</v>
      </c>
      <c r="HN190" s="127"/>
      <c r="HO190" s="127"/>
      <c r="HP190" s="126" t="e">
        <f>'[32]39'!V27</f>
        <v>#REF!</v>
      </c>
      <c r="HQ190" s="127"/>
      <c r="HR190" s="127"/>
      <c r="HS190" s="126" t="e">
        <f>'[32]39'!V28</f>
        <v>#REF!</v>
      </c>
      <c r="HT190" s="127"/>
      <c r="HU190" s="127"/>
      <c r="HV190" s="126" t="e">
        <f>'[32]39'!V29</f>
        <v>#REF!</v>
      </c>
      <c r="HW190" s="127"/>
      <c r="HX190" s="127"/>
      <c r="HY190" s="126" t="e">
        <f>'[32]39'!V30</f>
        <v>#REF!</v>
      </c>
      <c r="HZ190" s="127"/>
      <c r="IA190" s="127"/>
      <c r="IB190" s="126" t="e">
        <f>'[32]39'!V31</f>
        <v>#REF!</v>
      </c>
      <c r="IC190" s="127"/>
      <c r="ID190" s="127"/>
      <c r="IE190" s="126" t="e">
        <f>'[32]39'!V32</f>
        <v>#REF!</v>
      </c>
      <c r="IF190" s="127"/>
      <c r="IG190" s="127"/>
      <c r="IH190" s="126" t="e">
        <f>'[32]39'!V33</f>
        <v>#REF!</v>
      </c>
      <c r="II190" s="127"/>
      <c r="IJ190" s="127"/>
      <c r="IK190" s="126" t="e">
        <f>'[32]39'!V34</f>
        <v>#REF!</v>
      </c>
      <c r="IL190" s="127"/>
      <c r="IM190" s="127"/>
      <c r="IN190" s="36"/>
      <c r="IO190" s="36"/>
      <c r="IP190" s="36"/>
      <c r="IQ190" s="36"/>
      <c r="IR190" s="36"/>
      <c r="IS190" s="36"/>
      <c r="IT190" s="36"/>
      <c r="IU190" s="36"/>
    </row>
    <row r="191" spans="1:255" ht="5.25" customHeight="1">
      <c r="A191" s="36"/>
      <c r="B191" s="36"/>
      <c r="C191" s="141" t="str">
        <f>Reglage!B27</f>
        <v>PK</v>
      </c>
      <c r="D191" s="125"/>
      <c r="E191" s="125"/>
      <c r="F191" s="125"/>
      <c r="G191" s="125"/>
      <c r="H191" s="125"/>
      <c r="I191" s="125"/>
      <c r="J191" s="125"/>
      <c r="K191" s="142"/>
      <c r="L191" s="148" t="e">
        <f>[30]PK!R13</f>
        <v>#REF!</v>
      </c>
      <c r="M191" s="125"/>
      <c r="N191" s="129"/>
      <c r="O191" s="128" t="e">
        <f>IF([30]PK!R14=0,"",[30]PK!R14)</f>
        <v>#REF!</v>
      </c>
      <c r="P191" s="125"/>
      <c r="Q191" s="129"/>
      <c r="R191" s="128" t="e">
        <f>IF([30]PK!R15=0,"",[30]PK!R15)</f>
        <v>#REF!</v>
      </c>
      <c r="S191" s="125"/>
      <c r="T191" s="129"/>
      <c r="U191" s="128" t="e">
        <f>IF([30]PK!R16=0,"",[30]PK!R16)</f>
        <v>#REF!</v>
      </c>
      <c r="V191" s="125"/>
      <c r="W191" s="129"/>
      <c r="X191" s="128" t="e">
        <f>IF([30]PK!R17=0,"",[30]PK!R17)</f>
        <v>#REF!</v>
      </c>
      <c r="Y191" s="125"/>
      <c r="Z191" s="129"/>
      <c r="AA191" s="128" t="e">
        <f>IF([30]PK!R18=0,"",[30]PK!R18)</f>
        <v>#REF!</v>
      </c>
      <c r="AB191" s="125"/>
      <c r="AC191" s="129"/>
      <c r="AD191" s="128" t="e">
        <f>IF([30]PK!R19=0,"",[30]PK!R19)</f>
        <v>#REF!</v>
      </c>
      <c r="AE191" s="125"/>
      <c r="AF191" s="129"/>
      <c r="AG191" s="128" t="e">
        <f>IF([30]PK!R20=0,"",[30]PK!R20)</f>
        <v>#REF!</v>
      </c>
      <c r="AH191" s="125"/>
      <c r="AI191" s="129"/>
      <c r="AJ191" s="128" t="e">
        <f>IF([30]PK!R21=0,"",[30]PK!R21)</f>
        <v>#REF!</v>
      </c>
      <c r="AK191" s="125"/>
      <c r="AL191" s="129"/>
      <c r="AM191" s="128" t="e">
        <f>IF([30]PK!R22=0,"",[30]PK!R22)</f>
        <v>#REF!</v>
      </c>
      <c r="AN191" s="125"/>
      <c r="AO191" s="129"/>
      <c r="AP191" s="128" t="e">
        <f>IF([30]PK!R23=0,"",[30]PK!R23)</f>
        <v>#REF!</v>
      </c>
      <c r="AQ191" s="125"/>
      <c r="AR191" s="129"/>
      <c r="AS191" s="128" t="e">
        <f>IF([30]PK!R24=0,"",[30]PK!R24)</f>
        <v>#REF!</v>
      </c>
      <c r="AT191" s="125"/>
      <c r="AU191" s="129"/>
      <c r="AV191" s="128" t="e">
        <f>IF([30]PK!R25=0,"",[30]PK!R25)</f>
        <v>#REF!</v>
      </c>
      <c r="AW191" s="125"/>
      <c r="AX191" s="129"/>
      <c r="AY191" s="128" t="e">
        <f>IF([30]PK!R26=0,"",[30]PK!R26)</f>
        <v>#REF!</v>
      </c>
      <c r="AZ191" s="125"/>
      <c r="BA191" s="129"/>
      <c r="BB191" s="128" t="e">
        <f>IF([30]PK!R27=0,"",[30]PK!R27)</f>
        <v>#REF!</v>
      </c>
      <c r="BC191" s="125"/>
      <c r="BD191" s="129"/>
      <c r="BE191" s="128" t="e">
        <f>IF([30]PK!R28=0,"",[30]PK!R28)</f>
        <v>#REF!</v>
      </c>
      <c r="BF191" s="125"/>
      <c r="BG191" s="129"/>
      <c r="BH191" s="128" t="e">
        <f>IF([30]PK!R29=0,"",[30]PK!R29)</f>
        <v>#REF!</v>
      </c>
      <c r="BI191" s="125"/>
      <c r="BJ191" s="129"/>
      <c r="BK191" s="128" t="e">
        <f>IF([30]PK!R30=0,"",[30]PK!R30)</f>
        <v>#REF!</v>
      </c>
      <c r="BL191" s="125"/>
      <c r="BM191" s="129"/>
      <c r="BN191" s="128" t="e">
        <f>IF([30]PK!R31=0,"",[30]PK!R31)</f>
        <v>#REF!</v>
      </c>
      <c r="BO191" s="125"/>
      <c r="BP191" s="129"/>
      <c r="BQ191" s="128" t="e">
        <f>IF([30]PK!R32=0,"",[30]PK!R32)</f>
        <v>#REF!</v>
      </c>
      <c r="BR191" s="125"/>
      <c r="BS191" s="129"/>
      <c r="BT191" s="128" t="e">
        <f>IF([30]PK!R33=0,"",[30]PK!R33)</f>
        <v>#REF!</v>
      </c>
      <c r="BU191" s="125"/>
      <c r="BV191" s="129"/>
      <c r="BW191" s="128" t="e">
        <f>IF([30]PK!R34=0,"",[30]PK!R34)</f>
        <v>#REF!</v>
      </c>
      <c r="BX191" s="125"/>
      <c r="BY191" s="142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141" t="str">
        <f>Reglage!G27</f>
        <v>DLC</v>
      </c>
      <c r="CK191" s="125"/>
      <c r="CL191" s="125"/>
      <c r="CM191" s="125"/>
      <c r="CN191" s="125"/>
      <c r="CO191" s="125"/>
      <c r="CP191" s="125"/>
      <c r="CQ191" s="125"/>
      <c r="CR191" s="142"/>
      <c r="CS191" s="148" t="e">
        <f>[31]DLC!R13</f>
        <v>#REF!</v>
      </c>
      <c r="CT191" s="125"/>
      <c r="CU191" s="129"/>
      <c r="CV191" s="128" t="e">
        <f>IF([31]DLC!R14=0,"",[31]DLC!R14)</f>
        <v>#REF!</v>
      </c>
      <c r="CW191" s="125"/>
      <c r="CX191" s="129"/>
      <c r="CY191" s="128" t="e">
        <f>IF([31]DLC!R15=0,"",[31]DLC!R15)</f>
        <v>#REF!</v>
      </c>
      <c r="CZ191" s="125"/>
      <c r="DA191" s="129"/>
      <c r="DB191" s="128" t="e">
        <f>IF([31]DLC!R16=0,"",[31]DLC!R16)</f>
        <v>#REF!</v>
      </c>
      <c r="DC191" s="125"/>
      <c r="DD191" s="129"/>
      <c r="DE191" s="128" t="e">
        <f>IF([31]DLC!R17=0,"",[31]DLC!R17)</f>
        <v>#REF!</v>
      </c>
      <c r="DF191" s="125"/>
      <c r="DG191" s="129"/>
      <c r="DH191" s="128" t="e">
        <f>IF([31]DLC!R18=0,"",[31]DLC!R18)</f>
        <v>#REF!</v>
      </c>
      <c r="DI191" s="125"/>
      <c r="DJ191" s="129"/>
      <c r="DK191" s="128" t="e">
        <f>IF([31]DLC!R19=0,"",[31]DLC!R19)</f>
        <v>#REF!</v>
      </c>
      <c r="DL191" s="125"/>
      <c r="DM191" s="129"/>
      <c r="DN191" s="128" t="e">
        <f>IF([31]DLC!R20=0,"",[31]DLC!R20)</f>
        <v>#REF!</v>
      </c>
      <c r="DO191" s="125"/>
      <c r="DP191" s="129"/>
      <c r="DQ191" s="128" t="e">
        <f>IF([31]DLC!R21=0,"",[31]DLC!R21)</f>
        <v>#REF!</v>
      </c>
      <c r="DR191" s="125"/>
      <c r="DS191" s="129"/>
      <c r="DT191" s="128" t="e">
        <f>IF([31]DLC!R22=0,"",[31]DLC!R22)</f>
        <v>#REF!</v>
      </c>
      <c r="DU191" s="125"/>
      <c r="DV191" s="129"/>
      <c r="DW191" s="128" t="e">
        <f>IF([31]DLC!R23=0,"",[31]DLC!R23)</f>
        <v>#REF!</v>
      </c>
      <c r="DX191" s="125"/>
      <c r="DY191" s="129"/>
      <c r="DZ191" s="128" t="e">
        <f>IF([31]DLC!R24=0,"",[31]DLC!R24)</f>
        <v>#REF!</v>
      </c>
      <c r="EA191" s="125"/>
      <c r="EB191" s="129"/>
      <c r="EC191" s="128" t="e">
        <f>IF([31]DLC!R25=0,"",[31]DLC!R25)</f>
        <v>#REF!</v>
      </c>
      <c r="ED191" s="125"/>
      <c r="EE191" s="129"/>
      <c r="EF191" s="128" t="e">
        <f>IF([31]DLC!R26=0,"",[31]DLC!R26)</f>
        <v>#REF!</v>
      </c>
      <c r="EG191" s="125"/>
      <c r="EH191" s="129"/>
      <c r="EI191" s="128" t="e">
        <f>IF([31]DLC!R27=0,"",[31]DLC!R27)</f>
        <v>#REF!</v>
      </c>
      <c r="EJ191" s="125"/>
      <c r="EK191" s="129"/>
      <c r="EL191" s="128" t="e">
        <f>IF([31]DLC!R28=0,"",[31]DLC!R28)</f>
        <v>#REF!</v>
      </c>
      <c r="EM191" s="125"/>
      <c r="EN191" s="129"/>
      <c r="EO191" s="128" t="e">
        <f>IF([31]DLC!R29=0,"",[31]DLC!R29)</f>
        <v>#REF!</v>
      </c>
      <c r="EP191" s="125"/>
      <c r="EQ191" s="129"/>
      <c r="ER191" s="128" t="e">
        <f>IF([31]DLC!R30=0,"",[31]DLC!R30)</f>
        <v>#REF!</v>
      </c>
      <c r="ES191" s="125"/>
      <c r="ET191" s="129"/>
      <c r="EU191" s="128" t="e">
        <f>IF([31]DLC!R31=0,"",[31]DLC!R31)</f>
        <v>#REF!</v>
      </c>
      <c r="EV191" s="125"/>
      <c r="EW191" s="129"/>
      <c r="EX191" s="128" t="e">
        <f>IF([31]DLC!R32=0,"",[31]DLC!R32)</f>
        <v>#REF!</v>
      </c>
      <c r="EY191" s="125"/>
      <c r="EZ191" s="129"/>
      <c r="FA191" s="128" t="e">
        <f>IF([31]DLC!R33=0,"",[31]DLC!R33)</f>
        <v>#REF!</v>
      </c>
      <c r="FB191" s="125"/>
      <c r="FC191" s="129"/>
      <c r="FD191" s="128" t="e">
        <f>IF([31]DLC!R34=0,"",[31]DLC!R34)</f>
        <v>#REF!</v>
      </c>
      <c r="FE191" s="125"/>
      <c r="FF191" s="142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141">
        <f>Reglage!L27</f>
        <v>39</v>
      </c>
      <c r="FR191" s="125"/>
      <c r="FS191" s="125"/>
      <c r="FT191" s="125"/>
      <c r="FU191" s="125"/>
      <c r="FV191" s="125"/>
      <c r="FW191" s="125"/>
      <c r="FX191" s="125"/>
      <c r="FY191" s="142"/>
      <c r="FZ191" s="148" t="e">
        <f>'[32]39'!R13</f>
        <v>#REF!</v>
      </c>
      <c r="GA191" s="125"/>
      <c r="GB191" s="129"/>
      <c r="GC191" s="128" t="e">
        <f>IF('[32]39'!R14=0,"",'[32]39'!R14)</f>
        <v>#REF!</v>
      </c>
      <c r="GD191" s="125"/>
      <c r="GE191" s="129"/>
      <c r="GF191" s="128" t="e">
        <f>IF('[32]39'!R15=0,"",'[32]39'!R15)</f>
        <v>#REF!</v>
      </c>
      <c r="GG191" s="125"/>
      <c r="GH191" s="129"/>
      <c r="GI191" s="128" t="e">
        <f>IF('[32]39'!R16=0,"",'[32]39'!R16)</f>
        <v>#REF!</v>
      </c>
      <c r="GJ191" s="125"/>
      <c r="GK191" s="129"/>
      <c r="GL191" s="128" t="e">
        <f>IF('[32]39'!R17=0,"",'[32]39'!R17)</f>
        <v>#REF!</v>
      </c>
      <c r="GM191" s="125"/>
      <c r="GN191" s="129"/>
      <c r="GO191" s="128" t="e">
        <f>IF('[32]39'!R18=0,"",'[32]39'!R18)</f>
        <v>#REF!</v>
      </c>
      <c r="GP191" s="125"/>
      <c r="GQ191" s="129"/>
      <c r="GR191" s="128" t="e">
        <f>IF('[32]39'!R19=0,"",'[32]39'!R19)</f>
        <v>#REF!</v>
      </c>
      <c r="GS191" s="125"/>
      <c r="GT191" s="129"/>
      <c r="GU191" s="128" t="e">
        <f>IF('[32]39'!R20=0,"",'[32]39'!R20)</f>
        <v>#REF!</v>
      </c>
      <c r="GV191" s="125"/>
      <c r="GW191" s="129"/>
      <c r="GX191" s="128" t="e">
        <f>IF('[32]39'!R21=0,"",'[32]39'!R21)</f>
        <v>#REF!</v>
      </c>
      <c r="GY191" s="125"/>
      <c r="GZ191" s="129"/>
      <c r="HA191" s="128" t="e">
        <f>IF('[32]39'!R22=0,"",'[32]39'!R22)</f>
        <v>#REF!</v>
      </c>
      <c r="HB191" s="125"/>
      <c r="HC191" s="129"/>
      <c r="HD191" s="128" t="e">
        <f>IF('[32]39'!R23=0,"",'[32]39'!R23)</f>
        <v>#REF!</v>
      </c>
      <c r="HE191" s="125"/>
      <c r="HF191" s="129"/>
      <c r="HG191" s="128" t="e">
        <f>IF('[32]39'!R24=0,"",'[32]39'!R24)</f>
        <v>#REF!</v>
      </c>
      <c r="HH191" s="125"/>
      <c r="HI191" s="129"/>
      <c r="HJ191" s="128" t="e">
        <f>IF('[32]39'!R25=0,"",'[32]39'!R25)</f>
        <v>#REF!</v>
      </c>
      <c r="HK191" s="125"/>
      <c r="HL191" s="129"/>
      <c r="HM191" s="128" t="e">
        <f>IF('[32]39'!R26=0,"",'[32]39'!R26)</f>
        <v>#REF!</v>
      </c>
      <c r="HN191" s="125"/>
      <c r="HO191" s="129"/>
      <c r="HP191" s="128" t="e">
        <f>IF('[32]39'!R27=0,"",'[32]39'!R27)</f>
        <v>#REF!</v>
      </c>
      <c r="HQ191" s="125"/>
      <c r="HR191" s="129"/>
      <c r="HS191" s="128" t="e">
        <f>IF('[32]39'!R28=0,"",'[32]39'!R28)</f>
        <v>#REF!</v>
      </c>
      <c r="HT191" s="125"/>
      <c r="HU191" s="129"/>
      <c r="HV191" s="128" t="e">
        <f>IF('[32]39'!R29=0,"",'[32]39'!R29)</f>
        <v>#REF!</v>
      </c>
      <c r="HW191" s="125"/>
      <c r="HX191" s="129"/>
      <c r="HY191" s="128" t="e">
        <f>IF('[32]39'!R30=0,"",'[32]39'!R30)</f>
        <v>#REF!</v>
      </c>
      <c r="HZ191" s="125"/>
      <c r="IA191" s="129"/>
      <c r="IB191" s="128" t="e">
        <f>IF('[32]39'!R31=0,"",'[32]39'!R31)</f>
        <v>#REF!</v>
      </c>
      <c r="IC191" s="125"/>
      <c r="ID191" s="129"/>
      <c r="IE191" s="128" t="e">
        <f>IF('[32]39'!R32=0,"",'[32]39'!R32)</f>
        <v>#REF!</v>
      </c>
      <c r="IF191" s="125"/>
      <c r="IG191" s="129"/>
      <c r="IH191" s="128" t="e">
        <f>IF('[32]39'!R33=0,"",'[32]39'!R33)</f>
        <v>#REF!</v>
      </c>
      <c r="II191" s="125"/>
      <c r="IJ191" s="129"/>
      <c r="IK191" s="128" t="e">
        <f>IF('[32]39'!R34=0,"",'[32]39'!R34)</f>
        <v>#REF!</v>
      </c>
      <c r="IL191" s="125"/>
      <c r="IM191" s="142"/>
      <c r="IN191" s="36"/>
      <c r="IO191" s="36"/>
      <c r="IP191" s="36"/>
      <c r="IQ191" s="36"/>
      <c r="IR191" s="36"/>
      <c r="IS191" s="36"/>
      <c r="IT191" s="36"/>
      <c r="IU191" s="36"/>
    </row>
    <row r="192" spans="1:255" ht="5.25" customHeight="1">
      <c r="A192" s="36"/>
      <c r="B192" s="36"/>
      <c r="C192" s="143"/>
      <c r="D192" s="131"/>
      <c r="E192" s="131"/>
      <c r="F192" s="131"/>
      <c r="G192" s="131"/>
      <c r="H192" s="131"/>
      <c r="I192" s="131"/>
      <c r="J192" s="131"/>
      <c r="K192" s="144"/>
      <c r="L192" s="131"/>
      <c r="M192" s="131"/>
      <c r="N192" s="132"/>
      <c r="O192" s="130"/>
      <c r="P192" s="131"/>
      <c r="Q192" s="132"/>
      <c r="R192" s="130"/>
      <c r="S192" s="131"/>
      <c r="T192" s="132"/>
      <c r="U192" s="130"/>
      <c r="V192" s="131"/>
      <c r="W192" s="132"/>
      <c r="X192" s="130"/>
      <c r="Y192" s="131"/>
      <c r="Z192" s="132"/>
      <c r="AA192" s="130"/>
      <c r="AB192" s="131"/>
      <c r="AC192" s="132"/>
      <c r="AD192" s="130"/>
      <c r="AE192" s="131"/>
      <c r="AF192" s="132"/>
      <c r="AG192" s="130"/>
      <c r="AH192" s="131"/>
      <c r="AI192" s="132"/>
      <c r="AJ192" s="130"/>
      <c r="AK192" s="131"/>
      <c r="AL192" s="132"/>
      <c r="AM192" s="130"/>
      <c r="AN192" s="131"/>
      <c r="AO192" s="132"/>
      <c r="AP192" s="130"/>
      <c r="AQ192" s="131"/>
      <c r="AR192" s="132"/>
      <c r="AS192" s="130"/>
      <c r="AT192" s="131"/>
      <c r="AU192" s="132"/>
      <c r="AV192" s="130"/>
      <c r="AW192" s="131"/>
      <c r="AX192" s="132"/>
      <c r="AY192" s="130"/>
      <c r="AZ192" s="131"/>
      <c r="BA192" s="132"/>
      <c r="BB192" s="130"/>
      <c r="BC192" s="131"/>
      <c r="BD192" s="132"/>
      <c r="BE192" s="130"/>
      <c r="BF192" s="131"/>
      <c r="BG192" s="132"/>
      <c r="BH192" s="130"/>
      <c r="BI192" s="131"/>
      <c r="BJ192" s="132"/>
      <c r="BK192" s="130"/>
      <c r="BL192" s="131"/>
      <c r="BM192" s="132"/>
      <c r="BN192" s="130"/>
      <c r="BO192" s="131"/>
      <c r="BP192" s="132"/>
      <c r="BQ192" s="130"/>
      <c r="BR192" s="131"/>
      <c r="BS192" s="132"/>
      <c r="BT192" s="130"/>
      <c r="BU192" s="131"/>
      <c r="BV192" s="132"/>
      <c r="BW192" s="130"/>
      <c r="BX192" s="131"/>
      <c r="BY192" s="144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143"/>
      <c r="CK192" s="131"/>
      <c r="CL192" s="131"/>
      <c r="CM192" s="131"/>
      <c r="CN192" s="131"/>
      <c r="CO192" s="131"/>
      <c r="CP192" s="131"/>
      <c r="CQ192" s="131"/>
      <c r="CR192" s="144"/>
      <c r="CS192" s="131"/>
      <c r="CT192" s="131"/>
      <c r="CU192" s="132"/>
      <c r="CV192" s="130"/>
      <c r="CW192" s="131"/>
      <c r="CX192" s="132"/>
      <c r="CY192" s="130"/>
      <c r="CZ192" s="131"/>
      <c r="DA192" s="132"/>
      <c r="DB192" s="130"/>
      <c r="DC192" s="131"/>
      <c r="DD192" s="132"/>
      <c r="DE192" s="130"/>
      <c r="DF192" s="131"/>
      <c r="DG192" s="132"/>
      <c r="DH192" s="130"/>
      <c r="DI192" s="131"/>
      <c r="DJ192" s="132"/>
      <c r="DK192" s="130"/>
      <c r="DL192" s="131"/>
      <c r="DM192" s="132"/>
      <c r="DN192" s="130"/>
      <c r="DO192" s="131"/>
      <c r="DP192" s="132"/>
      <c r="DQ192" s="130"/>
      <c r="DR192" s="131"/>
      <c r="DS192" s="132"/>
      <c r="DT192" s="130"/>
      <c r="DU192" s="131"/>
      <c r="DV192" s="132"/>
      <c r="DW192" s="130"/>
      <c r="DX192" s="131"/>
      <c r="DY192" s="132"/>
      <c r="DZ192" s="130"/>
      <c r="EA192" s="131"/>
      <c r="EB192" s="132"/>
      <c r="EC192" s="130"/>
      <c r="ED192" s="131"/>
      <c r="EE192" s="132"/>
      <c r="EF192" s="130"/>
      <c r="EG192" s="131"/>
      <c r="EH192" s="132"/>
      <c r="EI192" s="130"/>
      <c r="EJ192" s="131"/>
      <c r="EK192" s="132"/>
      <c r="EL192" s="130"/>
      <c r="EM192" s="131"/>
      <c r="EN192" s="132"/>
      <c r="EO192" s="130"/>
      <c r="EP192" s="131"/>
      <c r="EQ192" s="132"/>
      <c r="ER192" s="130"/>
      <c r="ES192" s="131"/>
      <c r="ET192" s="132"/>
      <c r="EU192" s="130"/>
      <c r="EV192" s="131"/>
      <c r="EW192" s="132"/>
      <c r="EX192" s="130"/>
      <c r="EY192" s="131"/>
      <c r="EZ192" s="132"/>
      <c r="FA192" s="130"/>
      <c r="FB192" s="131"/>
      <c r="FC192" s="132"/>
      <c r="FD192" s="130"/>
      <c r="FE192" s="131"/>
      <c r="FF192" s="144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143"/>
      <c r="FR192" s="131"/>
      <c r="FS192" s="131"/>
      <c r="FT192" s="131"/>
      <c r="FU192" s="131"/>
      <c r="FV192" s="131"/>
      <c r="FW192" s="131"/>
      <c r="FX192" s="131"/>
      <c r="FY192" s="144"/>
      <c r="FZ192" s="131"/>
      <c r="GA192" s="131"/>
      <c r="GB192" s="132"/>
      <c r="GC192" s="130"/>
      <c r="GD192" s="131"/>
      <c r="GE192" s="132"/>
      <c r="GF192" s="130"/>
      <c r="GG192" s="131"/>
      <c r="GH192" s="132"/>
      <c r="GI192" s="130"/>
      <c r="GJ192" s="131"/>
      <c r="GK192" s="132"/>
      <c r="GL192" s="130"/>
      <c r="GM192" s="131"/>
      <c r="GN192" s="132"/>
      <c r="GO192" s="130"/>
      <c r="GP192" s="131"/>
      <c r="GQ192" s="132"/>
      <c r="GR192" s="130"/>
      <c r="GS192" s="131"/>
      <c r="GT192" s="132"/>
      <c r="GU192" s="130"/>
      <c r="GV192" s="131"/>
      <c r="GW192" s="132"/>
      <c r="GX192" s="130"/>
      <c r="GY192" s="131"/>
      <c r="GZ192" s="132"/>
      <c r="HA192" s="130"/>
      <c r="HB192" s="131"/>
      <c r="HC192" s="132"/>
      <c r="HD192" s="130"/>
      <c r="HE192" s="131"/>
      <c r="HF192" s="132"/>
      <c r="HG192" s="130"/>
      <c r="HH192" s="131"/>
      <c r="HI192" s="132"/>
      <c r="HJ192" s="130"/>
      <c r="HK192" s="131"/>
      <c r="HL192" s="132"/>
      <c r="HM192" s="130"/>
      <c r="HN192" s="131"/>
      <c r="HO192" s="132"/>
      <c r="HP192" s="130"/>
      <c r="HQ192" s="131"/>
      <c r="HR192" s="132"/>
      <c r="HS192" s="130"/>
      <c r="HT192" s="131"/>
      <c r="HU192" s="132"/>
      <c r="HV192" s="130"/>
      <c r="HW192" s="131"/>
      <c r="HX192" s="132"/>
      <c r="HY192" s="130"/>
      <c r="HZ192" s="131"/>
      <c r="IA192" s="132"/>
      <c r="IB192" s="130"/>
      <c r="IC192" s="131"/>
      <c r="ID192" s="132"/>
      <c r="IE192" s="130"/>
      <c r="IF192" s="131"/>
      <c r="IG192" s="132"/>
      <c r="IH192" s="130"/>
      <c r="II192" s="131"/>
      <c r="IJ192" s="132"/>
      <c r="IK192" s="130"/>
      <c r="IL192" s="131"/>
      <c r="IM192" s="144"/>
      <c r="IN192" s="36"/>
      <c r="IO192" s="36"/>
      <c r="IP192" s="36"/>
      <c r="IQ192" s="36"/>
      <c r="IR192" s="36"/>
      <c r="IS192" s="36"/>
      <c r="IT192" s="36"/>
      <c r="IU192" s="36"/>
    </row>
    <row r="193" spans="1:255" ht="5.25" customHeight="1">
      <c r="A193" s="36"/>
      <c r="B193" s="36"/>
      <c r="C193" s="143"/>
      <c r="D193" s="131"/>
      <c r="E193" s="131"/>
      <c r="F193" s="131"/>
      <c r="G193" s="131"/>
      <c r="H193" s="131"/>
      <c r="I193" s="131"/>
      <c r="J193" s="131"/>
      <c r="K193" s="144"/>
      <c r="L193" s="134"/>
      <c r="M193" s="134"/>
      <c r="N193" s="135"/>
      <c r="O193" s="133"/>
      <c r="P193" s="134"/>
      <c r="Q193" s="135"/>
      <c r="R193" s="133"/>
      <c r="S193" s="134"/>
      <c r="T193" s="135"/>
      <c r="U193" s="133"/>
      <c r="V193" s="134"/>
      <c r="W193" s="135"/>
      <c r="X193" s="133"/>
      <c r="Y193" s="134"/>
      <c r="Z193" s="135"/>
      <c r="AA193" s="133"/>
      <c r="AB193" s="134"/>
      <c r="AC193" s="135"/>
      <c r="AD193" s="133"/>
      <c r="AE193" s="134"/>
      <c r="AF193" s="135"/>
      <c r="AG193" s="133"/>
      <c r="AH193" s="134"/>
      <c r="AI193" s="135"/>
      <c r="AJ193" s="133"/>
      <c r="AK193" s="134"/>
      <c r="AL193" s="135"/>
      <c r="AM193" s="133"/>
      <c r="AN193" s="134"/>
      <c r="AO193" s="135"/>
      <c r="AP193" s="133"/>
      <c r="AQ193" s="134"/>
      <c r="AR193" s="135"/>
      <c r="AS193" s="133"/>
      <c r="AT193" s="134"/>
      <c r="AU193" s="135"/>
      <c r="AV193" s="133"/>
      <c r="AW193" s="134"/>
      <c r="AX193" s="135"/>
      <c r="AY193" s="133"/>
      <c r="AZ193" s="134"/>
      <c r="BA193" s="135"/>
      <c r="BB193" s="133"/>
      <c r="BC193" s="134"/>
      <c r="BD193" s="135"/>
      <c r="BE193" s="133"/>
      <c r="BF193" s="134"/>
      <c r="BG193" s="135"/>
      <c r="BH193" s="133"/>
      <c r="BI193" s="134"/>
      <c r="BJ193" s="135"/>
      <c r="BK193" s="133"/>
      <c r="BL193" s="134"/>
      <c r="BM193" s="135"/>
      <c r="BN193" s="133"/>
      <c r="BO193" s="134"/>
      <c r="BP193" s="135"/>
      <c r="BQ193" s="133"/>
      <c r="BR193" s="134"/>
      <c r="BS193" s="135"/>
      <c r="BT193" s="133"/>
      <c r="BU193" s="134"/>
      <c r="BV193" s="135"/>
      <c r="BW193" s="133"/>
      <c r="BX193" s="134"/>
      <c r="BY193" s="152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143"/>
      <c r="CK193" s="131"/>
      <c r="CL193" s="131"/>
      <c r="CM193" s="131"/>
      <c r="CN193" s="131"/>
      <c r="CO193" s="131"/>
      <c r="CP193" s="131"/>
      <c r="CQ193" s="131"/>
      <c r="CR193" s="144"/>
      <c r="CS193" s="134"/>
      <c r="CT193" s="134"/>
      <c r="CU193" s="135"/>
      <c r="CV193" s="133"/>
      <c r="CW193" s="134"/>
      <c r="CX193" s="135"/>
      <c r="CY193" s="133"/>
      <c r="CZ193" s="134"/>
      <c r="DA193" s="135"/>
      <c r="DB193" s="133"/>
      <c r="DC193" s="134"/>
      <c r="DD193" s="135"/>
      <c r="DE193" s="133"/>
      <c r="DF193" s="134"/>
      <c r="DG193" s="135"/>
      <c r="DH193" s="133"/>
      <c r="DI193" s="134"/>
      <c r="DJ193" s="135"/>
      <c r="DK193" s="133"/>
      <c r="DL193" s="134"/>
      <c r="DM193" s="135"/>
      <c r="DN193" s="133"/>
      <c r="DO193" s="134"/>
      <c r="DP193" s="135"/>
      <c r="DQ193" s="133"/>
      <c r="DR193" s="134"/>
      <c r="DS193" s="135"/>
      <c r="DT193" s="133"/>
      <c r="DU193" s="134"/>
      <c r="DV193" s="135"/>
      <c r="DW193" s="133"/>
      <c r="DX193" s="134"/>
      <c r="DY193" s="135"/>
      <c r="DZ193" s="133"/>
      <c r="EA193" s="134"/>
      <c r="EB193" s="135"/>
      <c r="EC193" s="133"/>
      <c r="ED193" s="134"/>
      <c r="EE193" s="135"/>
      <c r="EF193" s="133"/>
      <c r="EG193" s="134"/>
      <c r="EH193" s="135"/>
      <c r="EI193" s="133"/>
      <c r="EJ193" s="134"/>
      <c r="EK193" s="135"/>
      <c r="EL193" s="133"/>
      <c r="EM193" s="134"/>
      <c r="EN193" s="135"/>
      <c r="EO193" s="133"/>
      <c r="EP193" s="134"/>
      <c r="EQ193" s="135"/>
      <c r="ER193" s="133"/>
      <c r="ES193" s="134"/>
      <c r="ET193" s="135"/>
      <c r="EU193" s="133"/>
      <c r="EV193" s="134"/>
      <c r="EW193" s="135"/>
      <c r="EX193" s="133"/>
      <c r="EY193" s="134"/>
      <c r="EZ193" s="135"/>
      <c r="FA193" s="133"/>
      <c r="FB193" s="134"/>
      <c r="FC193" s="135"/>
      <c r="FD193" s="133"/>
      <c r="FE193" s="134"/>
      <c r="FF193" s="152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143"/>
      <c r="FR193" s="131"/>
      <c r="FS193" s="131"/>
      <c r="FT193" s="131"/>
      <c r="FU193" s="131"/>
      <c r="FV193" s="131"/>
      <c r="FW193" s="131"/>
      <c r="FX193" s="131"/>
      <c r="FY193" s="144"/>
      <c r="FZ193" s="134"/>
      <c r="GA193" s="134"/>
      <c r="GB193" s="135"/>
      <c r="GC193" s="133"/>
      <c r="GD193" s="134"/>
      <c r="GE193" s="135"/>
      <c r="GF193" s="133"/>
      <c r="GG193" s="134"/>
      <c r="GH193" s="135"/>
      <c r="GI193" s="133"/>
      <c r="GJ193" s="134"/>
      <c r="GK193" s="135"/>
      <c r="GL193" s="133"/>
      <c r="GM193" s="134"/>
      <c r="GN193" s="135"/>
      <c r="GO193" s="133"/>
      <c r="GP193" s="134"/>
      <c r="GQ193" s="135"/>
      <c r="GR193" s="133"/>
      <c r="GS193" s="134"/>
      <c r="GT193" s="135"/>
      <c r="GU193" s="133"/>
      <c r="GV193" s="134"/>
      <c r="GW193" s="135"/>
      <c r="GX193" s="133"/>
      <c r="GY193" s="134"/>
      <c r="GZ193" s="135"/>
      <c r="HA193" s="133"/>
      <c r="HB193" s="134"/>
      <c r="HC193" s="135"/>
      <c r="HD193" s="133"/>
      <c r="HE193" s="134"/>
      <c r="HF193" s="135"/>
      <c r="HG193" s="133"/>
      <c r="HH193" s="134"/>
      <c r="HI193" s="135"/>
      <c r="HJ193" s="133"/>
      <c r="HK193" s="134"/>
      <c r="HL193" s="135"/>
      <c r="HM193" s="133"/>
      <c r="HN193" s="134"/>
      <c r="HO193" s="135"/>
      <c r="HP193" s="133"/>
      <c r="HQ193" s="134"/>
      <c r="HR193" s="135"/>
      <c r="HS193" s="133"/>
      <c r="HT193" s="134"/>
      <c r="HU193" s="135"/>
      <c r="HV193" s="133"/>
      <c r="HW193" s="134"/>
      <c r="HX193" s="135"/>
      <c r="HY193" s="133"/>
      <c r="HZ193" s="134"/>
      <c r="IA193" s="135"/>
      <c r="IB193" s="133"/>
      <c r="IC193" s="134"/>
      <c r="ID193" s="135"/>
      <c r="IE193" s="133"/>
      <c r="IF193" s="134"/>
      <c r="IG193" s="135"/>
      <c r="IH193" s="133"/>
      <c r="II193" s="134"/>
      <c r="IJ193" s="135"/>
      <c r="IK193" s="133"/>
      <c r="IL193" s="134"/>
      <c r="IM193" s="152"/>
      <c r="IN193" s="36"/>
      <c r="IO193" s="36"/>
      <c r="IP193" s="36"/>
      <c r="IQ193" s="36"/>
      <c r="IR193" s="36"/>
      <c r="IS193" s="36"/>
      <c r="IT193" s="36"/>
      <c r="IU193" s="36"/>
    </row>
    <row r="194" spans="1:255" ht="5.25" customHeight="1">
      <c r="A194" s="36"/>
      <c r="B194" s="36"/>
      <c r="C194" s="143"/>
      <c r="D194" s="131"/>
      <c r="E194" s="131"/>
      <c r="F194" s="131"/>
      <c r="G194" s="131"/>
      <c r="H194" s="131"/>
      <c r="I194" s="131"/>
      <c r="J194" s="131"/>
      <c r="K194" s="144"/>
      <c r="L194" s="147" t="e">
        <f>IF([30]PK!R35=0,"",[30]PK!R35)</f>
        <v>#REF!</v>
      </c>
      <c r="M194" s="137"/>
      <c r="N194" s="138"/>
      <c r="O194" s="136" t="e">
        <f>IF([30]PK!R36=0,"",[30]PK!R36)</f>
        <v>#REF!</v>
      </c>
      <c r="P194" s="137"/>
      <c r="Q194" s="138"/>
      <c r="R194" s="136" t="e">
        <f>IF([30]PK!R37=0,"",[30]PK!R37)</f>
        <v>#REF!</v>
      </c>
      <c r="S194" s="137"/>
      <c r="T194" s="138"/>
      <c r="U194" s="136" t="e">
        <f>IF([30]PK!R38=0,"",[30]PK!R38)</f>
        <v>#REF!</v>
      </c>
      <c r="V194" s="137"/>
      <c r="W194" s="138"/>
      <c r="X194" s="136" t="e">
        <f>IF([30]PK!R39=0,"",[30]PK!R39)</f>
        <v>#REF!</v>
      </c>
      <c r="Y194" s="137"/>
      <c r="Z194" s="138"/>
      <c r="AA194" s="136" t="e">
        <f>IF([30]PK!R40=0,"",[30]PK!R40)</f>
        <v>#REF!</v>
      </c>
      <c r="AB194" s="137"/>
      <c r="AC194" s="138"/>
      <c r="AD194" s="136" t="e">
        <f>IF([30]PK!R41=0,"",[30]PK!R41)</f>
        <v>#REF!</v>
      </c>
      <c r="AE194" s="137"/>
      <c r="AF194" s="138"/>
      <c r="AG194" s="136" t="e">
        <f>IF([30]PK!R42=0,"",[30]PK!R42)</f>
        <v>#REF!</v>
      </c>
      <c r="AH194" s="137"/>
      <c r="AI194" s="138"/>
      <c r="AJ194" s="136" t="e">
        <f>IF([30]PK!R43=0,"",[30]PK!R43)</f>
        <v>#REF!</v>
      </c>
      <c r="AK194" s="137"/>
      <c r="AL194" s="138"/>
      <c r="AM194" s="136" t="e">
        <f>IF([30]PK!R44=0,"",[30]PK!R44)</f>
        <v>#REF!</v>
      </c>
      <c r="AN194" s="137"/>
      <c r="AO194" s="138"/>
      <c r="AP194" s="136" t="e">
        <f>IF([30]PK!R45=0,"",[30]PK!R45)</f>
        <v>#REF!</v>
      </c>
      <c r="AQ194" s="137"/>
      <c r="AR194" s="138"/>
      <c r="AS194" s="136" t="e">
        <f>IF([30]PK!R46=0,"",[30]PK!R46)</f>
        <v>#REF!</v>
      </c>
      <c r="AT194" s="137"/>
      <c r="AU194" s="138"/>
      <c r="AV194" s="136" t="e">
        <f>IF([30]PK!R47=0,"",[30]PK!R47)</f>
        <v>#REF!</v>
      </c>
      <c r="AW194" s="137"/>
      <c r="AX194" s="138"/>
      <c r="AY194" s="136" t="e">
        <f>IF([30]PK!R48=0,"",[30]PK!R48)</f>
        <v>#REF!</v>
      </c>
      <c r="AZ194" s="137"/>
      <c r="BA194" s="138"/>
      <c r="BB194" s="136" t="e">
        <f>IF([30]PK!R49=0,"",[30]PK!R49)</f>
        <v>#REF!</v>
      </c>
      <c r="BC194" s="137"/>
      <c r="BD194" s="138"/>
      <c r="BE194" s="136" t="e">
        <f>IF([30]PK!R50=0,"",[30]PK!R50)</f>
        <v>#REF!</v>
      </c>
      <c r="BF194" s="137"/>
      <c r="BG194" s="138"/>
      <c r="BH194" s="136" t="e">
        <f>IF([30]PK!R51=0,"",[30]PK!R51)</f>
        <v>#REF!</v>
      </c>
      <c r="BI194" s="137"/>
      <c r="BJ194" s="138"/>
      <c r="BK194" s="136" t="e">
        <f>IF([30]PK!R52=0,"",[30]PK!R52)</f>
        <v>#REF!</v>
      </c>
      <c r="BL194" s="137"/>
      <c r="BM194" s="138"/>
      <c r="BN194" s="136" t="e">
        <f>IF([30]PK!R53=0,"",[30]PK!R53)</f>
        <v>#REF!</v>
      </c>
      <c r="BO194" s="137"/>
      <c r="BP194" s="138"/>
      <c r="BQ194" s="136" t="e">
        <f>IF([30]PK!R54=0,"",[30]PK!R54)</f>
        <v>#REF!</v>
      </c>
      <c r="BR194" s="137"/>
      <c r="BS194" s="138"/>
      <c r="BT194" s="136" t="e">
        <f>IF([30]PK!R55=0,"",[30]PK!R55)</f>
        <v>#REF!</v>
      </c>
      <c r="BU194" s="137"/>
      <c r="BV194" s="138"/>
      <c r="BW194" s="136" t="e">
        <f>IF([30]PK!R56=0,"",[30]PK!R56)</f>
        <v>#REF!</v>
      </c>
      <c r="BX194" s="137"/>
      <c r="BY194" s="14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143"/>
      <c r="CK194" s="131"/>
      <c r="CL194" s="131"/>
      <c r="CM194" s="131"/>
      <c r="CN194" s="131"/>
      <c r="CO194" s="131"/>
      <c r="CP194" s="131"/>
      <c r="CQ194" s="131"/>
      <c r="CR194" s="144"/>
      <c r="CS194" s="147" t="e">
        <f>IF([31]DLC!R35=0,"",[31]DLC!R35)</f>
        <v>#REF!</v>
      </c>
      <c r="CT194" s="137"/>
      <c r="CU194" s="138"/>
      <c r="CV194" s="136" t="e">
        <f>IF([31]DLC!R36=0,"",[31]DLC!R36)</f>
        <v>#REF!</v>
      </c>
      <c r="CW194" s="137"/>
      <c r="CX194" s="138"/>
      <c r="CY194" s="136" t="e">
        <f>IF([31]DLC!R37=0,"",[31]DLC!R37)</f>
        <v>#REF!</v>
      </c>
      <c r="CZ194" s="137"/>
      <c r="DA194" s="138"/>
      <c r="DB194" s="136" t="e">
        <f>IF([31]DLC!R38=0,"",[31]DLC!R38)</f>
        <v>#REF!</v>
      </c>
      <c r="DC194" s="137"/>
      <c r="DD194" s="138"/>
      <c r="DE194" s="136" t="e">
        <f>IF([31]DLC!R39=0,"",[31]DLC!R39)</f>
        <v>#REF!</v>
      </c>
      <c r="DF194" s="137"/>
      <c r="DG194" s="138"/>
      <c r="DH194" s="136" t="e">
        <f>IF([31]DLC!R40=0,"",[31]DLC!R40)</f>
        <v>#REF!</v>
      </c>
      <c r="DI194" s="137"/>
      <c r="DJ194" s="138"/>
      <c r="DK194" s="136" t="e">
        <f>IF([31]DLC!R41=0,"",[31]DLC!R41)</f>
        <v>#REF!</v>
      </c>
      <c r="DL194" s="137"/>
      <c r="DM194" s="138"/>
      <c r="DN194" s="136" t="e">
        <f>IF([31]DLC!R42=0,"",[31]DLC!R42)</f>
        <v>#REF!</v>
      </c>
      <c r="DO194" s="137"/>
      <c r="DP194" s="138"/>
      <c r="DQ194" s="136" t="e">
        <f>IF([31]DLC!R43=0,"",[31]DLC!R43)</f>
        <v>#REF!</v>
      </c>
      <c r="DR194" s="137"/>
      <c r="DS194" s="138"/>
      <c r="DT194" s="136" t="e">
        <f>IF([31]DLC!R44=0,"",[31]DLC!R44)</f>
        <v>#REF!</v>
      </c>
      <c r="DU194" s="137"/>
      <c r="DV194" s="138"/>
      <c r="DW194" s="136" t="e">
        <f>IF([31]DLC!R45=0,"",[31]DLC!R45)</f>
        <v>#REF!</v>
      </c>
      <c r="DX194" s="137"/>
      <c r="DY194" s="138"/>
      <c r="DZ194" s="136" t="e">
        <f>IF([31]DLC!R46=0,"",[31]DLC!R46)</f>
        <v>#REF!</v>
      </c>
      <c r="EA194" s="137"/>
      <c r="EB194" s="138"/>
      <c r="EC194" s="136" t="e">
        <f>IF([31]DLC!R47=0,"",[31]DLC!R47)</f>
        <v>#REF!</v>
      </c>
      <c r="ED194" s="137"/>
      <c r="EE194" s="138"/>
      <c r="EF194" s="136" t="e">
        <f>IF([31]DLC!R48=0,"",[31]DLC!R48)</f>
        <v>#REF!</v>
      </c>
      <c r="EG194" s="137"/>
      <c r="EH194" s="138"/>
      <c r="EI194" s="136" t="e">
        <f>IF([31]DLC!R49=0,"",[31]DLC!R49)</f>
        <v>#REF!</v>
      </c>
      <c r="EJ194" s="137"/>
      <c r="EK194" s="138"/>
      <c r="EL194" s="136" t="e">
        <f>IF([31]DLC!R50=0,"",[31]DLC!R50)</f>
        <v>#REF!</v>
      </c>
      <c r="EM194" s="137"/>
      <c r="EN194" s="138"/>
      <c r="EO194" s="136" t="e">
        <f>IF([31]DLC!R51=0,"",[31]DLC!R51)</f>
        <v>#REF!</v>
      </c>
      <c r="EP194" s="137"/>
      <c r="EQ194" s="138"/>
      <c r="ER194" s="136" t="e">
        <f>IF([31]DLC!R52=0,"",[31]DLC!R52)</f>
        <v>#REF!</v>
      </c>
      <c r="ES194" s="137"/>
      <c r="ET194" s="138"/>
      <c r="EU194" s="136" t="e">
        <f>IF([31]DLC!R53=0,"",[31]DLC!R53)</f>
        <v>#REF!</v>
      </c>
      <c r="EV194" s="137"/>
      <c r="EW194" s="138"/>
      <c r="EX194" s="136" t="e">
        <f>IF([31]DLC!R54=0,"",[31]DLC!R54)</f>
        <v>#REF!</v>
      </c>
      <c r="EY194" s="137"/>
      <c r="EZ194" s="138"/>
      <c r="FA194" s="136" t="e">
        <f>IF([31]DLC!R55=0,"",[31]DLC!R55)</f>
        <v>#REF!</v>
      </c>
      <c r="FB194" s="137"/>
      <c r="FC194" s="138"/>
      <c r="FD194" s="136" t="e">
        <f>IF([31]DLC!R56=0,"",[31]DLC!R56)</f>
        <v>#REF!</v>
      </c>
      <c r="FE194" s="137"/>
      <c r="FF194" s="14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143"/>
      <c r="FR194" s="131"/>
      <c r="FS194" s="131"/>
      <c r="FT194" s="131"/>
      <c r="FU194" s="131"/>
      <c r="FV194" s="131"/>
      <c r="FW194" s="131"/>
      <c r="FX194" s="131"/>
      <c r="FY194" s="144"/>
      <c r="FZ194" s="147" t="e">
        <f>IF('[32]39'!R35=0,"",'[32]39'!R35)</f>
        <v>#REF!</v>
      </c>
      <c r="GA194" s="137"/>
      <c r="GB194" s="138"/>
      <c r="GC194" s="136" t="e">
        <f>IF('[32]39'!R36=0,"",'[32]39'!R36)</f>
        <v>#REF!</v>
      </c>
      <c r="GD194" s="137"/>
      <c r="GE194" s="138"/>
      <c r="GF194" s="136" t="e">
        <f>IF('[32]39'!R37=0,"",'[32]39'!R37)</f>
        <v>#REF!</v>
      </c>
      <c r="GG194" s="137"/>
      <c r="GH194" s="138"/>
      <c r="GI194" s="136" t="e">
        <f>IF('[32]39'!R38=0,"",'[32]39'!R38)</f>
        <v>#REF!</v>
      </c>
      <c r="GJ194" s="137"/>
      <c r="GK194" s="138"/>
      <c r="GL194" s="136" t="e">
        <f>IF('[32]39'!R39=0,"",'[32]39'!R39)</f>
        <v>#REF!</v>
      </c>
      <c r="GM194" s="137"/>
      <c r="GN194" s="138"/>
      <c r="GO194" s="136" t="e">
        <f>IF('[32]39'!R40=0,"",'[32]39'!R40)</f>
        <v>#REF!</v>
      </c>
      <c r="GP194" s="137"/>
      <c r="GQ194" s="138"/>
      <c r="GR194" s="136" t="e">
        <f>IF('[32]39'!R41=0,"",'[32]39'!R41)</f>
        <v>#REF!</v>
      </c>
      <c r="GS194" s="137"/>
      <c r="GT194" s="138"/>
      <c r="GU194" s="136" t="e">
        <f>IF('[32]39'!R42=0,"",'[32]39'!R42)</f>
        <v>#REF!</v>
      </c>
      <c r="GV194" s="137"/>
      <c r="GW194" s="138"/>
      <c r="GX194" s="136" t="e">
        <f>IF('[32]39'!R43=0,"",'[32]39'!R43)</f>
        <v>#REF!</v>
      </c>
      <c r="GY194" s="137"/>
      <c r="GZ194" s="138"/>
      <c r="HA194" s="136" t="e">
        <f>IF('[32]39'!R44=0,"",'[32]39'!R44)</f>
        <v>#REF!</v>
      </c>
      <c r="HB194" s="137"/>
      <c r="HC194" s="138"/>
      <c r="HD194" s="136" t="e">
        <f>IF('[32]39'!R45=0,"",'[32]39'!R45)</f>
        <v>#REF!</v>
      </c>
      <c r="HE194" s="137"/>
      <c r="HF194" s="138"/>
      <c r="HG194" s="136" t="e">
        <f>IF('[32]39'!R46=0,"",'[32]39'!R46)</f>
        <v>#REF!</v>
      </c>
      <c r="HH194" s="137"/>
      <c r="HI194" s="138"/>
      <c r="HJ194" s="136" t="e">
        <f>IF('[32]39'!R47=0,"",'[32]39'!R47)</f>
        <v>#REF!</v>
      </c>
      <c r="HK194" s="137"/>
      <c r="HL194" s="138"/>
      <c r="HM194" s="136" t="e">
        <f>IF('[32]39'!R48=0,"",'[32]39'!R48)</f>
        <v>#REF!</v>
      </c>
      <c r="HN194" s="137"/>
      <c r="HO194" s="138"/>
      <c r="HP194" s="136" t="e">
        <f>IF('[32]39'!R49=0,"",'[32]39'!R49)</f>
        <v>#REF!</v>
      </c>
      <c r="HQ194" s="137"/>
      <c r="HR194" s="138"/>
      <c r="HS194" s="136" t="e">
        <f>IF('[32]39'!R50=0,"",'[32]39'!R50)</f>
        <v>#REF!</v>
      </c>
      <c r="HT194" s="137"/>
      <c r="HU194" s="138"/>
      <c r="HV194" s="136" t="e">
        <f>IF('[32]39'!R51=0,"",'[32]39'!R51)</f>
        <v>#REF!</v>
      </c>
      <c r="HW194" s="137"/>
      <c r="HX194" s="138"/>
      <c r="HY194" s="136" t="e">
        <f>IF('[32]39'!R52=0,"",'[32]39'!R52)</f>
        <v>#REF!</v>
      </c>
      <c r="HZ194" s="137"/>
      <c r="IA194" s="138"/>
      <c r="IB194" s="136" t="e">
        <f>IF('[32]39'!R53=0,"",'[32]39'!R53)</f>
        <v>#REF!</v>
      </c>
      <c r="IC194" s="137"/>
      <c r="ID194" s="138"/>
      <c r="IE194" s="136" t="e">
        <f>IF('[32]39'!R54=0,"",'[32]39'!R54)</f>
        <v>#REF!</v>
      </c>
      <c r="IF194" s="137"/>
      <c r="IG194" s="138"/>
      <c r="IH194" s="136" t="e">
        <f>IF('[32]39'!R55=0,"",'[32]39'!R55)</f>
        <v>#REF!</v>
      </c>
      <c r="II194" s="137"/>
      <c r="IJ194" s="138"/>
      <c r="IK194" s="136" t="e">
        <f>IF('[32]39'!R56=0,"",'[32]39'!R56)</f>
        <v>#REF!</v>
      </c>
      <c r="IL194" s="137"/>
      <c r="IM194" s="149"/>
      <c r="IN194" s="36"/>
      <c r="IO194" s="36"/>
      <c r="IP194" s="36"/>
      <c r="IQ194" s="36"/>
      <c r="IR194" s="36"/>
      <c r="IS194" s="36"/>
      <c r="IT194" s="36"/>
      <c r="IU194" s="36"/>
    </row>
    <row r="195" spans="1:255" ht="5.25" customHeight="1">
      <c r="A195" s="36"/>
      <c r="B195" s="36"/>
      <c r="C195" s="143"/>
      <c r="D195" s="131"/>
      <c r="E195" s="131"/>
      <c r="F195" s="131"/>
      <c r="G195" s="131"/>
      <c r="H195" s="131"/>
      <c r="I195" s="131"/>
      <c r="J195" s="131"/>
      <c r="K195" s="144"/>
      <c r="L195" s="131"/>
      <c r="M195" s="131"/>
      <c r="N195" s="132"/>
      <c r="O195" s="130"/>
      <c r="P195" s="131"/>
      <c r="Q195" s="132"/>
      <c r="R195" s="130"/>
      <c r="S195" s="131"/>
      <c r="T195" s="132"/>
      <c r="U195" s="130"/>
      <c r="V195" s="131"/>
      <c r="W195" s="132"/>
      <c r="X195" s="130"/>
      <c r="Y195" s="131"/>
      <c r="Z195" s="132"/>
      <c r="AA195" s="130"/>
      <c r="AB195" s="131"/>
      <c r="AC195" s="132"/>
      <c r="AD195" s="130"/>
      <c r="AE195" s="131"/>
      <c r="AF195" s="132"/>
      <c r="AG195" s="130"/>
      <c r="AH195" s="131"/>
      <c r="AI195" s="132"/>
      <c r="AJ195" s="130"/>
      <c r="AK195" s="131"/>
      <c r="AL195" s="132"/>
      <c r="AM195" s="130"/>
      <c r="AN195" s="131"/>
      <c r="AO195" s="132"/>
      <c r="AP195" s="130"/>
      <c r="AQ195" s="131"/>
      <c r="AR195" s="132"/>
      <c r="AS195" s="130"/>
      <c r="AT195" s="131"/>
      <c r="AU195" s="132"/>
      <c r="AV195" s="130"/>
      <c r="AW195" s="131"/>
      <c r="AX195" s="132"/>
      <c r="AY195" s="130"/>
      <c r="AZ195" s="131"/>
      <c r="BA195" s="132"/>
      <c r="BB195" s="130"/>
      <c r="BC195" s="131"/>
      <c r="BD195" s="132"/>
      <c r="BE195" s="130"/>
      <c r="BF195" s="131"/>
      <c r="BG195" s="132"/>
      <c r="BH195" s="130"/>
      <c r="BI195" s="131"/>
      <c r="BJ195" s="132"/>
      <c r="BK195" s="130"/>
      <c r="BL195" s="131"/>
      <c r="BM195" s="132"/>
      <c r="BN195" s="130"/>
      <c r="BO195" s="131"/>
      <c r="BP195" s="132"/>
      <c r="BQ195" s="130"/>
      <c r="BR195" s="131"/>
      <c r="BS195" s="132"/>
      <c r="BT195" s="130"/>
      <c r="BU195" s="131"/>
      <c r="BV195" s="132"/>
      <c r="BW195" s="130"/>
      <c r="BX195" s="131"/>
      <c r="BY195" s="144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143"/>
      <c r="CK195" s="131"/>
      <c r="CL195" s="131"/>
      <c r="CM195" s="131"/>
      <c r="CN195" s="131"/>
      <c r="CO195" s="131"/>
      <c r="CP195" s="131"/>
      <c r="CQ195" s="131"/>
      <c r="CR195" s="144"/>
      <c r="CS195" s="131"/>
      <c r="CT195" s="131"/>
      <c r="CU195" s="132"/>
      <c r="CV195" s="130"/>
      <c r="CW195" s="131"/>
      <c r="CX195" s="132"/>
      <c r="CY195" s="130"/>
      <c r="CZ195" s="131"/>
      <c r="DA195" s="132"/>
      <c r="DB195" s="130"/>
      <c r="DC195" s="131"/>
      <c r="DD195" s="132"/>
      <c r="DE195" s="130"/>
      <c r="DF195" s="131"/>
      <c r="DG195" s="132"/>
      <c r="DH195" s="130"/>
      <c r="DI195" s="131"/>
      <c r="DJ195" s="132"/>
      <c r="DK195" s="130"/>
      <c r="DL195" s="131"/>
      <c r="DM195" s="132"/>
      <c r="DN195" s="130"/>
      <c r="DO195" s="131"/>
      <c r="DP195" s="132"/>
      <c r="DQ195" s="130"/>
      <c r="DR195" s="131"/>
      <c r="DS195" s="132"/>
      <c r="DT195" s="130"/>
      <c r="DU195" s="131"/>
      <c r="DV195" s="132"/>
      <c r="DW195" s="130"/>
      <c r="DX195" s="131"/>
      <c r="DY195" s="132"/>
      <c r="DZ195" s="130"/>
      <c r="EA195" s="131"/>
      <c r="EB195" s="132"/>
      <c r="EC195" s="130"/>
      <c r="ED195" s="131"/>
      <c r="EE195" s="132"/>
      <c r="EF195" s="130"/>
      <c r="EG195" s="131"/>
      <c r="EH195" s="132"/>
      <c r="EI195" s="130"/>
      <c r="EJ195" s="131"/>
      <c r="EK195" s="132"/>
      <c r="EL195" s="130"/>
      <c r="EM195" s="131"/>
      <c r="EN195" s="132"/>
      <c r="EO195" s="130"/>
      <c r="EP195" s="131"/>
      <c r="EQ195" s="132"/>
      <c r="ER195" s="130"/>
      <c r="ES195" s="131"/>
      <c r="ET195" s="132"/>
      <c r="EU195" s="130"/>
      <c r="EV195" s="131"/>
      <c r="EW195" s="132"/>
      <c r="EX195" s="130"/>
      <c r="EY195" s="131"/>
      <c r="EZ195" s="132"/>
      <c r="FA195" s="130"/>
      <c r="FB195" s="131"/>
      <c r="FC195" s="132"/>
      <c r="FD195" s="130"/>
      <c r="FE195" s="131"/>
      <c r="FF195" s="144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143"/>
      <c r="FR195" s="131"/>
      <c r="FS195" s="131"/>
      <c r="FT195" s="131"/>
      <c r="FU195" s="131"/>
      <c r="FV195" s="131"/>
      <c r="FW195" s="131"/>
      <c r="FX195" s="131"/>
      <c r="FY195" s="144"/>
      <c r="FZ195" s="131"/>
      <c r="GA195" s="131"/>
      <c r="GB195" s="132"/>
      <c r="GC195" s="130"/>
      <c r="GD195" s="131"/>
      <c r="GE195" s="132"/>
      <c r="GF195" s="130"/>
      <c r="GG195" s="131"/>
      <c r="GH195" s="132"/>
      <c r="GI195" s="130"/>
      <c r="GJ195" s="131"/>
      <c r="GK195" s="132"/>
      <c r="GL195" s="130"/>
      <c r="GM195" s="131"/>
      <c r="GN195" s="132"/>
      <c r="GO195" s="130"/>
      <c r="GP195" s="131"/>
      <c r="GQ195" s="132"/>
      <c r="GR195" s="130"/>
      <c r="GS195" s="131"/>
      <c r="GT195" s="132"/>
      <c r="GU195" s="130"/>
      <c r="GV195" s="131"/>
      <c r="GW195" s="132"/>
      <c r="GX195" s="130"/>
      <c r="GY195" s="131"/>
      <c r="GZ195" s="132"/>
      <c r="HA195" s="130"/>
      <c r="HB195" s="131"/>
      <c r="HC195" s="132"/>
      <c r="HD195" s="130"/>
      <c r="HE195" s="131"/>
      <c r="HF195" s="132"/>
      <c r="HG195" s="130"/>
      <c r="HH195" s="131"/>
      <c r="HI195" s="132"/>
      <c r="HJ195" s="130"/>
      <c r="HK195" s="131"/>
      <c r="HL195" s="132"/>
      <c r="HM195" s="130"/>
      <c r="HN195" s="131"/>
      <c r="HO195" s="132"/>
      <c r="HP195" s="130"/>
      <c r="HQ195" s="131"/>
      <c r="HR195" s="132"/>
      <c r="HS195" s="130"/>
      <c r="HT195" s="131"/>
      <c r="HU195" s="132"/>
      <c r="HV195" s="130"/>
      <c r="HW195" s="131"/>
      <c r="HX195" s="132"/>
      <c r="HY195" s="130"/>
      <c r="HZ195" s="131"/>
      <c r="IA195" s="132"/>
      <c r="IB195" s="130"/>
      <c r="IC195" s="131"/>
      <c r="ID195" s="132"/>
      <c r="IE195" s="130"/>
      <c r="IF195" s="131"/>
      <c r="IG195" s="132"/>
      <c r="IH195" s="130"/>
      <c r="II195" s="131"/>
      <c r="IJ195" s="132"/>
      <c r="IK195" s="130"/>
      <c r="IL195" s="131"/>
      <c r="IM195" s="144"/>
      <c r="IN195" s="36"/>
      <c r="IO195" s="36"/>
      <c r="IP195" s="36"/>
      <c r="IQ195" s="36"/>
      <c r="IR195" s="36"/>
      <c r="IS195" s="36"/>
      <c r="IT195" s="36"/>
      <c r="IU195" s="36"/>
    </row>
    <row r="196" spans="1:255" ht="5.25" customHeight="1">
      <c r="A196" s="36"/>
      <c r="B196" s="36"/>
      <c r="C196" s="145"/>
      <c r="D196" s="127"/>
      <c r="E196" s="127"/>
      <c r="F196" s="127"/>
      <c r="G196" s="127"/>
      <c r="H196" s="127"/>
      <c r="I196" s="127"/>
      <c r="J196" s="127"/>
      <c r="K196" s="146"/>
      <c r="L196" s="127"/>
      <c r="M196" s="127"/>
      <c r="N196" s="140"/>
      <c r="O196" s="139"/>
      <c r="P196" s="127"/>
      <c r="Q196" s="140"/>
      <c r="R196" s="139"/>
      <c r="S196" s="127"/>
      <c r="T196" s="140"/>
      <c r="U196" s="139"/>
      <c r="V196" s="127"/>
      <c r="W196" s="140"/>
      <c r="X196" s="139"/>
      <c r="Y196" s="127"/>
      <c r="Z196" s="140"/>
      <c r="AA196" s="139"/>
      <c r="AB196" s="127"/>
      <c r="AC196" s="140"/>
      <c r="AD196" s="139"/>
      <c r="AE196" s="127"/>
      <c r="AF196" s="140"/>
      <c r="AG196" s="139"/>
      <c r="AH196" s="127"/>
      <c r="AI196" s="140"/>
      <c r="AJ196" s="139"/>
      <c r="AK196" s="127"/>
      <c r="AL196" s="140"/>
      <c r="AM196" s="139"/>
      <c r="AN196" s="127"/>
      <c r="AO196" s="140"/>
      <c r="AP196" s="139"/>
      <c r="AQ196" s="127"/>
      <c r="AR196" s="140"/>
      <c r="AS196" s="139"/>
      <c r="AT196" s="127"/>
      <c r="AU196" s="140"/>
      <c r="AV196" s="139"/>
      <c r="AW196" s="127"/>
      <c r="AX196" s="140"/>
      <c r="AY196" s="139"/>
      <c r="AZ196" s="127"/>
      <c r="BA196" s="140"/>
      <c r="BB196" s="139"/>
      <c r="BC196" s="127"/>
      <c r="BD196" s="140"/>
      <c r="BE196" s="139"/>
      <c r="BF196" s="127"/>
      <c r="BG196" s="140"/>
      <c r="BH196" s="139"/>
      <c r="BI196" s="127"/>
      <c r="BJ196" s="140"/>
      <c r="BK196" s="139"/>
      <c r="BL196" s="127"/>
      <c r="BM196" s="140"/>
      <c r="BN196" s="139"/>
      <c r="BO196" s="127"/>
      <c r="BP196" s="140"/>
      <c r="BQ196" s="139"/>
      <c r="BR196" s="127"/>
      <c r="BS196" s="140"/>
      <c r="BT196" s="139"/>
      <c r="BU196" s="127"/>
      <c r="BV196" s="140"/>
      <c r="BW196" s="139"/>
      <c r="BX196" s="127"/>
      <c r="BY196" s="146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145"/>
      <c r="CK196" s="127"/>
      <c r="CL196" s="127"/>
      <c r="CM196" s="127"/>
      <c r="CN196" s="127"/>
      <c r="CO196" s="127"/>
      <c r="CP196" s="127"/>
      <c r="CQ196" s="127"/>
      <c r="CR196" s="146"/>
      <c r="CS196" s="127"/>
      <c r="CT196" s="127"/>
      <c r="CU196" s="140"/>
      <c r="CV196" s="139"/>
      <c r="CW196" s="127"/>
      <c r="CX196" s="140"/>
      <c r="CY196" s="139"/>
      <c r="CZ196" s="127"/>
      <c r="DA196" s="140"/>
      <c r="DB196" s="139"/>
      <c r="DC196" s="127"/>
      <c r="DD196" s="140"/>
      <c r="DE196" s="139"/>
      <c r="DF196" s="127"/>
      <c r="DG196" s="140"/>
      <c r="DH196" s="139"/>
      <c r="DI196" s="127"/>
      <c r="DJ196" s="140"/>
      <c r="DK196" s="139"/>
      <c r="DL196" s="127"/>
      <c r="DM196" s="140"/>
      <c r="DN196" s="139"/>
      <c r="DO196" s="127"/>
      <c r="DP196" s="140"/>
      <c r="DQ196" s="139"/>
      <c r="DR196" s="127"/>
      <c r="DS196" s="140"/>
      <c r="DT196" s="139"/>
      <c r="DU196" s="127"/>
      <c r="DV196" s="140"/>
      <c r="DW196" s="139"/>
      <c r="DX196" s="127"/>
      <c r="DY196" s="140"/>
      <c r="DZ196" s="139"/>
      <c r="EA196" s="127"/>
      <c r="EB196" s="140"/>
      <c r="EC196" s="139"/>
      <c r="ED196" s="127"/>
      <c r="EE196" s="140"/>
      <c r="EF196" s="139"/>
      <c r="EG196" s="127"/>
      <c r="EH196" s="140"/>
      <c r="EI196" s="139"/>
      <c r="EJ196" s="127"/>
      <c r="EK196" s="140"/>
      <c r="EL196" s="139"/>
      <c r="EM196" s="127"/>
      <c r="EN196" s="140"/>
      <c r="EO196" s="139"/>
      <c r="EP196" s="127"/>
      <c r="EQ196" s="140"/>
      <c r="ER196" s="139"/>
      <c r="ES196" s="127"/>
      <c r="ET196" s="140"/>
      <c r="EU196" s="139"/>
      <c r="EV196" s="127"/>
      <c r="EW196" s="140"/>
      <c r="EX196" s="139"/>
      <c r="EY196" s="127"/>
      <c r="EZ196" s="140"/>
      <c r="FA196" s="139"/>
      <c r="FB196" s="127"/>
      <c r="FC196" s="140"/>
      <c r="FD196" s="139"/>
      <c r="FE196" s="127"/>
      <c r="FF196" s="146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145"/>
      <c r="FR196" s="127"/>
      <c r="FS196" s="127"/>
      <c r="FT196" s="127"/>
      <c r="FU196" s="127"/>
      <c r="FV196" s="127"/>
      <c r="FW196" s="127"/>
      <c r="FX196" s="127"/>
      <c r="FY196" s="146"/>
      <c r="FZ196" s="127"/>
      <c r="GA196" s="127"/>
      <c r="GB196" s="140"/>
      <c r="GC196" s="139"/>
      <c r="GD196" s="127"/>
      <c r="GE196" s="140"/>
      <c r="GF196" s="139"/>
      <c r="GG196" s="127"/>
      <c r="GH196" s="140"/>
      <c r="GI196" s="139"/>
      <c r="GJ196" s="127"/>
      <c r="GK196" s="140"/>
      <c r="GL196" s="139"/>
      <c r="GM196" s="127"/>
      <c r="GN196" s="140"/>
      <c r="GO196" s="139"/>
      <c r="GP196" s="127"/>
      <c r="GQ196" s="140"/>
      <c r="GR196" s="139"/>
      <c r="GS196" s="127"/>
      <c r="GT196" s="140"/>
      <c r="GU196" s="139"/>
      <c r="GV196" s="127"/>
      <c r="GW196" s="140"/>
      <c r="GX196" s="139"/>
      <c r="GY196" s="127"/>
      <c r="GZ196" s="140"/>
      <c r="HA196" s="139"/>
      <c r="HB196" s="127"/>
      <c r="HC196" s="140"/>
      <c r="HD196" s="139"/>
      <c r="HE196" s="127"/>
      <c r="HF196" s="140"/>
      <c r="HG196" s="139"/>
      <c r="HH196" s="127"/>
      <c r="HI196" s="140"/>
      <c r="HJ196" s="139"/>
      <c r="HK196" s="127"/>
      <c r="HL196" s="140"/>
      <c r="HM196" s="139"/>
      <c r="HN196" s="127"/>
      <c r="HO196" s="140"/>
      <c r="HP196" s="139"/>
      <c r="HQ196" s="127"/>
      <c r="HR196" s="140"/>
      <c r="HS196" s="139"/>
      <c r="HT196" s="127"/>
      <c r="HU196" s="140"/>
      <c r="HV196" s="139"/>
      <c r="HW196" s="127"/>
      <c r="HX196" s="140"/>
      <c r="HY196" s="139"/>
      <c r="HZ196" s="127"/>
      <c r="IA196" s="140"/>
      <c r="IB196" s="139"/>
      <c r="IC196" s="127"/>
      <c r="ID196" s="140"/>
      <c r="IE196" s="139"/>
      <c r="IF196" s="127"/>
      <c r="IG196" s="140"/>
      <c r="IH196" s="139"/>
      <c r="II196" s="127"/>
      <c r="IJ196" s="140"/>
      <c r="IK196" s="139"/>
      <c r="IL196" s="127"/>
      <c r="IM196" s="146"/>
      <c r="IN196" s="36"/>
      <c r="IO196" s="36"/>
      <c r="IP196" s="36"/>
      <c r="IQ196" s="36"/>
      <c r="IR196" s="36"/>
      <c r="IS196" s="36"/>
      <c r="IT196" s="36"/>
      <c r="IU196" s="36"/>
    </row>
    <row r="197" spans="1:255" ht="5.2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124" t="e">
        <f>[30]PK!V35</f>
        <v>#REF!</v>
      </c>
      <c r="M197" s="125"/>
      <c r="N197" s="125"/>
      <c r="O197" s="124" t="e">
        <f>[30]PK!V36</f>
        <v>#REF!</v>
      </c>
      <c r="P197" s="125"/>
      <c r="Q197" s="125"/>
      <c r="R197" s="124" t="e">
        <f>[30]PK!V37</f>
        <v>#REF!</v>
      </c>
      <c r="S197" s="125"/>
      <c r="T197" s="125"/>
      <c r="U197" s="124" t="e">
        <f>[30]PK!V38</f>
        <v>#REF!</v>
      </c>
      <c r="V197" s="125"/>
      <c r="W197" s="125"/>
      <c r="X197" s="124" t="e">
        <f>[30]PK!V39</f>
        <v>#REF!</v>
      </c>
      <c r="Y197" s="125"/>
      <c r="Z197" s="125"/>
      <c r="AA197" s="124" t="e">
        <f>[30]PK!V40</f>
        <v>#REF!</v>
      </c>
      <c r="AB197" s="125"/>
      <c r="AC197" s="125"/>
      <c r="AD197" s="124" t="e">
        <f>[30]PK!V41</f>
        <v>#REF!</v>
      </c>
      <c r="AE197" s="125"/>
      <c r="AF197" s="125"/>
      <c r="AG197" s="124" t="e">
        <f>[30]PK!V42</f>
        <v>#REF!</v>
      </c>
      <c r="AH197" s="125"/>
      <c r="AI197" s="125"/>
      <c r="AJ197" s="124" t="e">
        <f>[30]PK!V43</f>
        <v>#REF!</v>
      </c>
      <c r="AK197" s="125"/>
      <c r="AL197" s="125"/>
      <c r="AM197" s="124" t="e">
        <f>[30]PK!V44</f>
        <v>#REF!</v>
      </c>
      <c r="AN197" s="125"/>
      <c r="AO197" s="125"/>
      <c r="AP197" s="124" t="e">
        <f>[30]PK!V45</f>
        <v>#REF!</v>
      </c>
      <c r="AQ197" s="125"/>
      <c r="AR197" s="125"/>
      <c r="AS197" s="124" t="e">
        <f>[30]PK!V46</f>
        <v>#REF!</v>
      </c>
      <c r="AT197" s="125"/>
      <c r="AU197" s="125"/>
      <c r="AV197" s="124" t="e">
        <f>[30]PK!V47</f>
        <v>#REF!</v>
      </c>
      <c r="AW197" s="125"/>
      <c r="AX197" s="125"/>
      <c r="AY197" s="124" t="e">
        <f>[30]PK!V48</f>
        <v>#REF!</v>
      </c>
      <c r="AZ197" s="125"/>
      <c r="BA197" s="125"/>
      <c r="BB197" s="124" t="e">
        <f>[30]PK!V49</f>
        <v>#REF!</v>
      </c>
      <c r="BC197" s="125"/>
      <c r="BD197" s="125"/>
      <c r="BE197" s="124" t="e">
        <f>[30]PK!V50</f>
        <v>#REF!</v>
      </c>
      <c r="BF197" s="125"/>
      <c r="BG197" s="125"/>
      <c r="BH197" s="124" t="e">
        <f>[30]PK!V51</f>
        <v>#REF!</v>
      </c>
      <c r="BI197" s="125"/>
      <c r="BJ197" s="125"/>
      <c r="BK197" s="124" t="e">
        <f>[30]PK!V52</f>
        <v>#REF!</v>
      </c>
      <c r="BL197" s="125"/>
      <c r="BM197" s="125"/>
      <c r="BN197" s="124" t="e">
        <f>[30]PK!V53</f>
        <v>#REF!</v>
      </c>
      <c r="BO197" s="125"/>
      <c r="BP197" s="125"/>
      <c r="BQ197" s="124" t="e">
        <f>[30]PK!V54</f>
        <v>#REF!</v>
      </c>
      <c r="BR197" s="125"/>
      <c r="BS197" s="125"/>
      <c r="BT197" s="124" t="e">
        <f>[30]PK!V55</f>
        <v>#REF!</v>
      </c>
      <c r="BU197" s="125"/>
      <c r="BV197" s="125"/>
      <c r="BW197" s="124" t="e">
        <f>[30]PK!V56</f>
        <v>#REF!</v>
      </c>
      <c r="BX197" s="125"/>
      <c r="BY197" s="125"/>
      <c r="BZ197" s="37"/>
      <c r="CA197" s="36"/>
      <c r="CB197" s="36"/>
      <c r="CC197" s="36"/>
      <c r="CD197" s="102"/>
      <c r="CE197" s="102"/>
      <c r="CF197" s="102"/>
      <c r="CG197" s="102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24" t="e">
        <f>[31]DLC!V35</f>
        <v>#REF!</v>
      </c>
      <c r="CT197" s="125"/>
      <c r="CU197" s="125"/>
      <c r="CV197" s="124" t="e">
        <f>[31]DLC!V36</f>
        <v>#REF!</v>
      </c>
      <c r="CW197" s="125"/>
      <c r="CX197" s="125"/>
      <c r="CY197" s="124" t="e">
        <f>[31]DLC!V37</f>
        <v>#REF!</v>
      </c>
      <c r="CZ197" s="125"/>
      <c r="DA197" s="125"/>
      <c r="DB197" s="124" t="e">
        <f>[31]DLC!V38</f>
        <v>#REF!</v>
      </c>
      <c r="DC197" s="125"/>
      <c r="DD197" s="125"/>
      <c r="DE197" s="124" t="e">
        <f>[31]DLC!V39</f>
        <v>#REF!</v>
      </c>
      <c r="DF197" s="125"/>
      <c r="DG197" s="125"/>
      <c r="DH197" s="124" t="e">
        <f>[31]DLC!V40</f>
        <v>#REF!</v>
      </c>
      <c r="DI197" s="125"/>
      <c r="DJ197" s="125"/>
      <c r="DK197" s="124" t="e">
        <f>[31]DLC!V41</f>
        <v>#REF!</v>
      </c>
      <c r="DL197" s="125"/>
      <c r="DM197" s="125"/>
      <c r="DN197" s="124" t="e">
        <f>[31]DLC!V42</f>
        <v>#REF!</v>
      </c>
      <c r="DO197" s="125"/>
      <c r="DP197" s="125"/>
      <c r="DQ197" s="124" t="e">
        <f>[31]DLC!V43</f>
        <v>#REF!</v>
      </c>
      <c r="DR197" s="125"/>
      <c r="DS197" s="125"/>
      <c r="DT197" s="124" t="e">
        <f>[31]DLC!V44</f>
        <v>#REF!</v>
      </c>
      <c r="DU197" s="125"/>
      <c r="DV197" s="125"/>
      <c r="DW197" s="124" t="e">
        <f>[31]DLC!V45</f>
        <v>#REF!</v>
      </c>
      <c r="DX197" s="125"/>
      <c r="DY197" s="125"/>
      <c r="DZ197" s="124" t="e">
        <f>[31]DLC!V46</f>
        <v>#REF!</v>
      </c>
      <c r="EA197" s="125"/>
      <c r="EB197" s="125"/>
      <c r="EC197" s="124" t="e">
        <f>[31]DLC!V47</f>
        <v>#REF!</v>
      </c>
      <c r="ED197" s="125"/>
      <c r="EE197" s="125"/>
      <c r="EF197" s="124" t="e">
        <f>[31]DLC!V48</f>
        <v>#REF!</v>
      </c>
      <c r="EG197" s="125"/>
      <c r="EH197" s="125"/>
      <c r="EI197" s="124" t="e">
        <f>[31]DLC!V49</f>
        <v>#REF!</v>
      </c>
      <c r="EJ197" s="125"/>
      <c r="EK197" s="125"/>
      <c r="EL197" s="124" t="e">
        <f>[31]DLC!V50</f>
        <v>#REF!</v>
      </c>
      <c r="EM197" s="125"/>
      <c r="EN197" s="125"/>
      <c r="EO197" s="124" t="e">
        <f>[31]DLC!V51</f>
        <v>#REF!</v>
      </c>
      <c r="EP197" s="125"/>
      <c r="EQ197" s="125"/>
      <c r="ER197" s="124" t="e">
        <f>[31]DLC!V52</f>
        <v>#REF!</v>
      </c>
      <c r="ES197" s="125"/>
      <c r="ET197" s="125"/>
      <c r="EU197" s="124" t="e">
        <f>[31]DLC!V53</f>
        <v>#REF!</v>
      </c>
      <c r="EV197" s="125"/>
      <c r="EW197" s="125"/>
      <c r="EX197" s="124" t="e">
        <f>[31]DLC!V54</f>
        <v>#REF!</v>
      </c>
      <c r="EY197" s="125"/>
      <c r="EZ197" s="125"/>
      <c r="FA197" s="124" t="e">
        <f>[31]DLC!V55</f>
        <v>#REF!</v>
      </c>
      <c r="FB197" s="125"/>
      <c r="FC197" s="125"/>
      <c r="FD197" s="124" t="e">
        <f>[31]DLC!V56</f>
        <v>#REF!</v>
      </c>
      <c r="FE197" s="125"/>
      <c r="FF197" s="125"/>
      <c r="FG197" s="37"/>
      <c r="FH197" s="36"/>
      <c r="FI197" s="36"/>
      <c r="FJ197" s="36"/>
      <c r="FK197" s="102"/>
      <c r="FL197" s="102"/>
      <c r="FM197" s="102"/>
      <c r="FN197" s="102"/>
      <c r="FO197" s="102"/>
      <c r="FP197" s="102"/>
      <c r="FQ197" s="41"/>
      <c r="FR197" s="41"/>
      <c r="FS197" s="41"/>
      <c r="FT197" s="41"/>
      <c r="FU197" s="41"/>
      <c r="FV197" s="41"/>
      <c r="FW197" s="41"/>
      <c r="FX197" s="41"/>
      <c r="FY197" s="41"/>
      <c r="FZ197" s="124" t="e">
        <f>'[32]39'!V35</f>
        <v>#REF!</v>
      </c>
      <c r="GA197" s="125"/>
      <c r="GB197" s="125"/>
      <c r="GC197" s="124" t="e">
        <f>'[32]39'!V36</f>
        <v>#REF!</v>
      </c>
      <c r="GD197" s="125"/>
      <c r="GE197" s="125"/>
      <c r="GF197" s="124" t="e">
        <f>'[32]39'!V37</f>
        <v>#REF!</v>
      </c>
      <c r="GG197" s="125"/>
      <c r="GH197" s="125"/>
      <c r="GI197" s="124" t="e">
        <f>'[32]39'!V38</f>
        <v>#REF!</v>
      </c>
      <c r="GJ197" s="125"/>
      <c r="GK197" s="125"/>
      <c r="GL197" s="124" t="e">
        <f>'[32]39'!V39</f>
        <v>#REF!</v>
      </c>
      <c r="GM197" s="125"/>
      <c r="GN197" s="125"/>
      <c r="GO197" s="124" t="e">
        <f>'[32]39'!V40</f>
        <v>#REF!</v>
      </c>
      <c r="GP197" s="125"/>
      <c r="GQ197" s="125"/>
      <c r="GR197" s="124" t="e">
        <f>'[32]39'!V41</f>
        <v>#REF!</v>
      </c>
      <c r="GS197" s="125"/>
      <c r="GT197" s="125"/>
      <c r="GU197" s="124" t="e">
        <f>'[32]39'!V42</f>
        <v>#REF!</v>
      </c>
      <c r="GV197" s="125"/>
      <c r="GW197" s="125"/>
      <c r="GX197" s="124" t="e">
        <f>'[32]39'!V43</f>
        <v>#REF!</v>
      </c>
      <c r="GY197" s="125"/>
      <c r="GZ197" s="125"/>
      <c r="HA197" s="124" t="e">
        <f>'[32]39'!V44</f>
        <v>#REF!</v>
      </c>
      <c r="HB197" s="125"/>
      <c r="HC197" s="125"/>
      <c r="HD197" s="124" t="e">
        <f>'[32]39'!V45</f>
        <v>#REF!</v>
      </c>
      <c r="HE197" s="125"/>
      <c r="HF197" s="125"/>
      <c r="HG197" s="124" t="e">
        <f>'[32]39'!V46</f>
        <v>#REF!</v>
      </c>
      <c r="HH197" s="125"/>
      <c r="HI197" s="125"/>
      <c r="HJ197" s="124" t="e">
        <f>'[32]39'!V47</f>
        <v>#REF!</v>
      </c>
      <c r="HK197" s="125"/>
      <c r="HL197" s="125"/>
      <c r="HM197" s="124" t="e">
        <f>'[32]39'!V48</f>
        <v>#REF!</v>
      </c>
      <c r="HN197" s="125"/>
      <c r="HO197" s="125"/>
      <c r="HP197" s="124" t="e">
        <f>'[32]39'!V49</f>
        <v>#REF!</v>
      </c>
      <c r="HQ197" s="125"/>
      <c r="HR197" s="125"/>
      <c r="HS197" s="124" t="e">
        <f>'[32]39'!V50</f>
        <v>#REF!</v>
      </c>
      <c r="HT197" s="125"/>
      <c r="HU197" s="125"/>
      <c r="HV197" s="124" t="e">
        <f>'[32]39'!V51</f>
        <v>#REF!</v>
      </c>
      <c r="HW197" s="125"/>
      <c r="HX197" s="125"/>
      <c r="HY197" s="124" t="e">
        <f>'[32]39'!V52</f>
        <v>#REF!</v>
      </c>
      <c r="HZ197" s="125"/>
      <c r="IA197" s="125"/>
      <c r="IB197" s="124" t="e">
        <f>'[32]39'!V53</f>
        <v>#REF!</v>
      </c>
      <c r="IC197" s="125"/>
      <c r="ID197" s="125"/>
      <c r="IE197" s="124" t="e">
        <f>'[32]39'!V54</f>
        <v>#REF!</v>
      </c>
      <c r="IF197" s="125"/>
      <c r="IG197" s="125"/>
      <c r="IH197" s="124" t="e">
        <f>'[32]39'!V55</f>
        <v>#REF!</v>
      </c>
      <c r="II197" s="125"/>
      <c r="IJ197" s="125"/>
      <c r="IK197" s="124" t="e">
        <f>'[32]39'!V56</f>
        <v>#REF!</v>
      </c>
      <c r="IL197" s="125"/>
      <c r="IM197" s="125"/>
      <c r="IN197" s="36"/>
      <c r="IO197" s="36"/>
      <c r="IP197" s="36"/>
      <c r="IQ197" s="36"/>
      <c r="IR197" s="36"/>
      <c r="IS197" s="36"/>
      <c r="IT197" s="36"/>
      <c r="IU197" s="36"/>
    </row>
    <row r="198" spans="1:255" ht="5.2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36"/>
      <c r="IO198" s="36"/>
      <c r="IP198" s="36"/>
      <c r="IQ198" s="36"/>
      <c r="IR198" s="36"/>
      <c r="IS198" s="36"/>
      <c r="IT198" s="36"/>
      <c r="IU198" s="36"/>
    </row>
    <row r="199" spans="1:255" ht="5.2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6"/>
      <c r="CK199" s="36"/>
      <c r="CL199" s="36"/>
      <c r="CM199" s="36"/>
      <c r="CN199" s="36"/>
      <c r="CO199" s="36"/>
      <c r="CP199" s="36"/>
      <c r="CQ199" s="36"/>
      <c r="CR199" s="36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6"/>
      <c r="FR199" s="36"/>
      <c r="FS199" s="36"/>
      <c r="FT199" s="36"/>
      <c r="FU199" s="36"/>
      <c r="FV199" s="36"/>
      <c r="FW199" s="36"/>
      <c r="FX199" s="36"/>
      <c r="FY199" s="36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36"/>
      <c r="IO199" s="36"/>
      <c r="IP199" s="36"/>
      <c r="IQ199" s="36"/>
      <c r="IR199" s="36"/>
      <c r="IS199" s="36"/>
      <c r="IT199" s="36"/>
      <c r="IU199" s="36"/>
    </row>
    <row r="200" spans="1:255" ht="5.25" customHeight="1">
      <c r="A200" s="36"/>
      <c r="B200" s="36"/>
      <c r="C200" s="151" t="e">
        <f>IF(OR(COUNTIF([33]PL!P:P,Reglage!A1)&gt;0,COUNTIF([33]PL!Q:Q,Reglage!A1)&gt;0),"Pdts à retirer en "&amp;C209,IF(OR(COUNTIF([33]PL!P:P,Reglage!A2)&gt;0,COUNTIF([33]PL!Q:Q,Reglage!A2)&gt;0),"Pdts à destocker en "&amp;C209,IF(OR(COUNTIF([33]PL!P:P,Reglage!A4)&gt;0,COUNTIF([33]PL!Q:Q,Reglage!A4)&gt;0),"Problème réglage alerte sur feuille reglage",IF(BT200&lt;&gt;"","Rien à signaler","Rien à signaler mais, il reste des allées non contrôlées"))))</f>
        <v>#VALUE!</v>
      </c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42"/>
      <c r="BT200" s="150" t="e">
        <f>IF(COUNT([33]PL!R13:R56)=COUNTIF([33]PL!V13:V56,"x"),"Allée OK","")</f>
        <v>#VALUE!</v>
      </c>
      <c r="BU200" s="125"/>
      <c r="BV200" s="125"/>
      <c r="BW200" s="125"/>
      <c r="BX200" s="125"/>
      <c r="BY200" s="142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151" t="e">
        <f>IF(OR(COUNTIF('[34]26'!P:P,Reglage!A1)&gt;0,COUNTIF('[34]26'!Q:Q,Reglage!A1)&gt;0),"Pdts à retirer en "&amp;CJ209,IF(OR(COUNTIF('[34]26'!P:P,Reglage!A2)&gt;0,COUNTIF('[34]26'!Q:Q,Reglage!A2)&gt;0),"Pdts à destocker en "&amp;CJ209,IF(OR(COUNTIF('[34]26'!P:P,Reglage!A4)&gt;0,COUNTIF('[34]26'!Q:Q,Reglage!A4)&gt;0),"Problème réglage alerte sur feuille reglage",IF(FA200&lt;&gt;"","Rien à signaler","Rien à signaler mais, il reste des allées non contrôlées"))))</f>
        <v>#VALUE!</v>
      </c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42"/>
      <c r="FA200" s="150" t="e">
        <f>IF(COUNT('[34]26'!R13:R56)=COUNTIF('[34]26'!V13:V56,"x"),"Allée OK","")</f>
        <v>#VALUE!</v>
      </c>
      <c r="FB200" s="125"/>
      <c r="FC200" s="125"/>
      <c r="FD200" s="125"/>
      <c r="FE200" s="125"/>
      <c r="FF200" s="142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151" t="e">
        <f>IF(OR(COUNTIF('[35]40'!P:P,Reglage!A1)&gt;0,COUNTIF('[35]40'!Q:Q,Reglage!A1)&gt;0),"Pdts à retirer en "&amp;FQ209,IF(OR(COUNTIF('[35]40'!P:P,Reglage!A2)&gt;0,COUNTIF('[35]40'!Q:Q,Reglage!A2)&gt;0),"Pdts à destocker en "&amp;FQ209,IF(OR(COUNTIF('[35]40'!P:P,Reglage!A4)&gt;0,COUNTIF('[35]40'!Q:Q,Reglage!A4)&gt;0),"Problème réglage alerte sur feuille reglage",IF(IH200&lt;&gt;"","Rien à signaler","Rien à signaler mais, il reste des allées non contrôlées"))))</f>
        <v>#VALUE!</v>
      </c>
      <c r="FR200" s="125"/>
      <c r="FS200" s="125"/>
      <c r="FT200" s="125"/>
      <c r="FU200" s="125"/>
      <c r="FV200" s="125"/>
      <c r="FW200" s="125"/>
      <c r="FX200" s="125"/>
      <c r="FY200" s="125"/>
      <c r="FZ200" s="125"/>
      <c r="GA200" s="125"/>
      <c r="GB200" s="125"/>
      <c r="GC200" s="125"/>
      <c r="GD200" s="125"/>
      <c r="GE200" s="125"/>
      <c r="GF200" s="125"/>
      <c r="GG200" s="125"/>
      <c r="GH200" s="125"/>
      <c r="GI200" s="125"/>
      <c r="GJ200" s="125"/>
      <c r="GK200" s="125"/>
      <c r="GL200" s="125"/>
      <c r="GM200" s="125"/>
      <c r="GN200" s="125"/>
      <c r="GO200" s="125"/>
      <c r="GP200" s="125"/>
      <c r="GQ200" s="125"/>
      <c r="GR200" s="125"/>
      <c r="GS200" s="125"/>
      <c r="GT200" s="125"/>
      <c r="GU200" s="125"/>
      <c r="GV200" s="125"/>
      <c r="GW200" s="125"/>
      <c r="GX200" s="125"/>
      <c r="GY200" s="125"/>
      <c r="GZ200" s="125"/>
      <c r="HA200" s="125"/>
      <c r="HB200" s="125"/>
      <c r="HC200" s="125"/>
      <c r="HD200" s="125"/>
      <c r="HE200" s="125"/>
      <c r="HF200" s="125"/>
      <c r="HG200" s="125"/>
      <c r="HH200" s="125"/>
      <c r="HI200" s="125"/>
      <c r="HJ200" s="125"/>
      <c r="HK200" s="125"/>
      <c r="HL200" s="125"/>
      <c r="HM200" s="125"/>
      <c r="HN200" s="125"/>
      <c r="HO200" s="125"/>
      <c r="HP200" s="125"/>
      <c r="HQ200" s="125"/>
      <c r="HR200" s="125"/>
      <c r="HS200" s="125"/>
      <c r="HT200" s="125"/>
      <c r="HU200" s="125"/>
      <c r="HV200" s="125"/>
      <c r="HW200" s="125"/>
      <c r="HX200" s="125"/>
      <c r="HY200" s="125"/>
      <c r="HZ200" s="125"/>
      <c r="IA200" s="125"/>
      <c r="IB200" s="125"/>
      <c r="IC200" s="125"/>
      <c r="ID200" s="125"/>
      <c r="IE200" s="125"/>
      <c r="IF200" s="125"/>
      <c r="IG200" s="142"/>
      <c r="IH200" s="150" t="e">
        <f>IF(COUNT('[35]40'!R13:R56)=COUNTIF('[35]40'!V13:V56,"x"),"Allée OK","")</f>
        <v>#VALUE!</v>
      </c>
      <c r="II200" s="125"/>
      <c r="IJ200" s="125"/>
      <c r="IK200" s="125"/>
      <c r="IL200" s="125"/>
      <c r="IM200" s="142"/>
      <c r="IN200" s="36"/>
      <c r="IO200" s="36"/>
      <c r="IP200" s="36"/>
      <c r="IQ200" s="36"/>
      <c r="IR200" s="36"/>
      <c r="IS200" s="36"/>
      <c r="IT200" s="36"/>
      <c r="IU200" s="36"/>
    </row>
    <row r="201" spans="1:255" ht="5.25" customHeight="1">
      <c r="A201" s="36"/>
      <c r="B201" s="36"/>
      <c r="C201" s="143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44"/>
      <c r="BT201" s="143"/>
      <c r="BU201" s="131"/>
      <c r="BV201" s="131"/>
      <c r="BW201" s="131"/>
      <c r="BX201" s="131"/>
      <c r="BY201" s="144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143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44"/>
      <c r="FA201" s="143"/>
      <c r="FB201" s="131"/>
      <c r="FC201" s="131"/>
      <c r="FD201" s="131"/>
      <c r="FE201" s="131"/>
      <c r="FF201" s="144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143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44"/>
      <c r="IH201" s="143"/>
      <c r="II201" s="131"/>
      <c r="IJ201" s="131"/>
      <c r="IK201" s="131"/>
      <c r="IL201" s="131"/>
      <c r="IM201" s="144"/>
      <c r="IN201" s="36"/>
      <c r="IO201" s="36"/>
      <c r="IP201" s="36"/>
      <c r="IQ201" s="36"/>
      <c r="IR201" s="36"/>
      <c r="IS201" s="36"/>
      <c r="IT201" s="36"/>
      <c r="IU201" s="36"/>
    </row>
    <row r="202" spans="1:255" ht="5.25" customHeight="1">
      <c r="A202" s="36"/>
      <c r="B202" s="36"/>
      <c r="C202" s="143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44"/>
      <c r="BT202" s="143"/>
      <c r="BU202" s="131"/>
      <c r="BV202" s="131"/>
      <c r="BW202" s="131"/>
      <c r="BX202" s="131"/>
      <c r="BY202" s="144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143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44"/>
      <c r="FA202" s="143"/>
      <c r="FB202" s="131"/>
      <c r="FC202" s="131"/>
      <c r="FD202" s="131"/>
      <c r="FE202" s="131"/>
      <c r="FF202" s="144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143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44"/>
      <c r="IH202" s="143"/>
      <c r="II202" s="131"/>
      <c r="IJ202" s="131"/>
      <c r="IK202" s="131"/>
      <c r="IL202" s="131"/>
      <c r="IM202" s="144"/>
      <c r="IN202" s="36"/>
      <c r="IO202" s="36"/>
      <c r="IP202" s="36"/>
      <c r="IQ202" s="36"/>
      <c r="IR202" s="36"/>
      <c r="IS202" s="36"/>
      <c r="IT202" s="36"/>
      <c r="IU202" s="36"/>
    </row>
    <row r="203" spans="1:255" ht="5.25" customHeight="1">
      <c r="A203" s="36"/>
      <c r="B203" s="36"/>
      <c r="C203" s="143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44"/>
      <c r="BT203" s="143"/>
      <c r="BU203" s="131"/>
      <c r="BV203" s="131"/>
      <c r="BW203" s="131"/>
      <c r="BX203" s="131"/>
      <c r="BY203" s="144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143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44"/>
      <c r="FA203" s="143"/>
      <c r="FB203" s="131"/>
      <c r="FC203" s="131"/>
      <c r="FD203" s="131"/>
      <c r="FE203" s="131"/>
      <c r="FF203" s="144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143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44"/>
      <c r="IH203" s="143"/>
      <c r="II203" s="131"/>
      <c r="IJ203" s="131"/>
      <c r="IK203" s="131"/>
      <c r="IL203" s="131"/>
      <c r="IM203" s="144"/>
      <c r="IN203" s="36"/>
      <c r="IO203" s="36"/>
      <c r="IP203" s="36"/>
      <c r="IQ203" s="36"/>
      <c r="IR203" s="36"/>
      <c r="IS203" s="36"/>
      <c r="IT203" s="36"/>
      <c r="IU203" s="36"/>
    </row>
    <row r="204" spans="1:255" ht="5.25" customHeight="1">
      <c r="A204" s="36"/>
      <c r="B204" s="36"/>
      <c r="C204" s="143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44"/>
      <c r="BT204" s="143"/>
      <c r="BU204" s="131"/>
      <c r="BV204" s="131"/>
      <c r="BW204" s="131"/>
      <c r="BX204" s="131"/>
      <c r="BY204" s="144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143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44"/>
      <c r="FA204" s="143"/>
      <c r="FB204" s="131"/>
      <c r="FC204" s="131"/>
      <c r="FD204" s="131"/>
      <c r="FE204" s="131"/>
      <c r="FF204" s="144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143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44"/>
      <c r="IH204" s="143"/>
      <c r="II204" s="131"/>
      <c r="IJ204" s="131"/>
      <c r="IK204" s="131"/>
      <c r="IL204" s="131"/>
      <c r="IM204" s="144"/>
      <c r="IN204" s="36"/>
      <c r="IO204" s="36"/>
      <c r="IP204" s="36"/>
      <c r="IQ204" s="36"/>
      <c r="IR204" s="36"/>
      <c r="IS204" s="36"/>
      <c r="IT204" s="36"/>
      <c r="IU204" s="36"/>
    </row>
    <row r="205" spans="1:255" ht="5.25" customHeight="1">
      <c r="A205" s="36"/>
      <c r="B205" s="36"/>
      <c r="C205" s="143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44"/>
      <c r="BT205" s="143"/>
      <c r="BU205" s="131"/>
      <c r="BV205" s="131"/>
      <c r="BW205" s="131"/>
      <c r="BX205" s="131"/>
      <c r="BY205" s="144"/>
      <c r="BZ205" s="36"/>
      <c r="CA205" s="36"/>
      <c r="CB205" s="36"/>
      <c r="CC205" s="36"/>
      <c r="CD205" s="36"/>
      <c r="CE205" s="36"/>
      <c r="CF205" s="36"/>
      <c r="CG205" s="36"/>
      <c r="CH205" s="36"/>
      <c r="CI205" s="36"/>
      <c r="CJ205" s="143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44"/>
      <c r="FA205" s="143"/>
      <c r="FB205" s="131"/>
      <c r="FC205" s="131"/>
      <c r="FD205" s="131"/>
      <c r="FE205" s="131"/>
      <c r="FF205" s="144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143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44"/>
      <c r="IH205" s="143"/>
      <c r="II205" s="131"/>
      <c r="IJ205" s="131"/>
      <c r="IK205" s="131"/>
      <c r="IL205" s="131"/>
      <c r="IM205" s="144"/>
      <c r="IN205" s="36"/>
      <c r="IO205" s="36"/>
      <c r="IP205" s="36"/>
      <c r="IQ205" s="36"/>
      <c r="IR205" s="36"/>
      <c r="IS205" s="36"/>
      <c r="IT205" s="36"/>
      <c r="IU205" s="36"/>
    </row>
    <row r="206" spans="1:255" ht="5.25" customHeight="1">
      <c r="A206" s="36"/>
      <c r="B206" s="36"/>
      <c r="C206" s="145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27"/>
      <c r="BR206" s="127"/>
      <c r="BS206" s="146"/>
      <c r="BT206" s="145"/>
      <c r="BU206" s="127"/>
      <c r="BV206" s="127"/>
      <c r="BW206" s="127"/>
      <c r="BX206" s="127"/>
      <c r="BY206" s="14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145"/>
      <c r="CK206" s="127"/>
      <c r="CL206" s="127"/>
      <c r="CM206" s="127"/>
      <c r="CN206" s="127"/>
      <c r="CO206" s="127"/>
      <c r="CP206" s="127"/>
      <c r="CQ206" s="127"/>
      <c r="CR206" s="127"/>
      <c r="CS206" s="127"/>
      <c r="CT206" s="127"/>
      <c r="CU206" s="127"/>
      <c r="CV206" s="127"/>
      <c r="CW206" s="127"/>
      <c r="CX206" s="127"/>
      <c r="CY206" s="127"/>
      <c r="CZ206" s="127"/>
      <c r="DA206" s="127"/>
      <c r="DB206" s="127"/>
      <c r="DC206" s="127"/>
      <c r="DD206" s="127"/>
      <c r="DE206" s="127"/>
      <c r="DF206" s="127"/>
      <c r="DG206" s="127"/>
      <c r="DH206" s="127"/>
      <c r="DI206" s="127"/>
      <c r="DJ206" s="127"/>
      <c r="DK206" s="127"/>
      <c r="DL206" s="127"/>
      <c r="DM206" s="127"/>
      <c r="DN206" s="127"/>
      <c r="DO206" s="127"/>
      <c r="DP206" s="127"/>
      <c r="DQ206" s="127"/>
      <c r="DR206" s="127"/>
      <c r="DS206" s="127"/>
      <c r="DT206" s="127"/>
      <c r="DU206" s="127"/>
      <c r="DV206" s="127"/>
      <c r="DW206" s="127"/>
      <c r="DX206" s="127"/>
      <c r="DY206" s="127"/>
      <c r="DZ206" s="127"/>
      <c r="EA206" s="127"/>
      <c r="EB206" s="127"/>
      <c r="EC206" s="127"/>
      <c r="ED206" s="127"/>
      <c r="EE206" s="127"/>
      <c r="EF206" s="127"/>
      <c r="EG206" s="127"/>
      <c r="EH206" s="127"/>
      <c r="EI206" s="127"/>
      <c r="EJ206" s="127"/>
      <c r="EK206" s="127"/>
      <c r="EL206" s="127"/>
      <c r="EM206" s="127"/>
      <c r="EN206" s="127"/>
      <c r="EO206" s="127"/>
      <c r="EP206" s="127"/>
      <c r="EQ206" s="127"/>
      <c r="ER206" s="127"/>
      <c r="ES206" s="127"/>
      <c r="ET206" s="127"/>
      <c r="EU206" s="127"/>
      <c r="EV206" s="127"/>
      <c r="EW206" s="127"/>
      <c r="EX206" s="127"/>
      <c r="EY206" s="127"/>
      <c r="EZ206" s="146"/>
      <c r="FA206" s="145"/>
      <c r="FB206" s="127"/>
      <c r="FC206" s="127"/>
      <c r="FD206" s="127"/>
      <c r="FE206" s="127"/>
      <c r="FF206" s="14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145"/>
      <c r="FR206" s="127"/>
      <c r="FS206" s="127"/>
      <c r="FT206" s="127"/>
      <c r="FU206" s="127"/>
      <c r="FV206" s="127"/>
      <c r="FW206" s="127"/>
      <c r="FX206" s="127"/>
      <c r="FY206" s="127"/>
      <c r="FZ206" s="127"/>
      <c r="GA206" s="127"/>
      <c r="GB206" s="127"/>
      <c r="GC206" s="127"/>
      <c r="GD206" s="127"/>
      <c r="GE206" s="127"/>
      <c r="GF206" s="127"/>
      <c r="GG206" s="127"/>
      <c r="GH206" s="127"/>
      <c r="GI206" s="127"/>
      <c r="GJ206" s="127"/>
      <c r="GK206" s="127"/>
      <c r="GL206" s="127"/>
      <c r="GM206" s="127"/>
      <c r="GN206" s="127"/>
      <c r="GO206" s="127"/>
      <c r="GP206" s="127"/>
      <c r="GQ206" s="127"/>
      <c r="GR206" s="127"/>
      <c r="GS206" s="127"/>
      <c r="GT206" s="127"/>
      <c r="GU206" s="127"/>
      <c r="GV206" s="127"/>
      <c r="GW206" s="127"/>
      <c r="GX206" s="127"/>
      <c r="GY206" s="127"/>
      <c r="GZ206" s="127"/>
      <c r="HA206" s="127"/>
      <c r="HB206" s="127"/>
      <c r="HC206" s="127"/>
      <c r="HD206" s="127"/>
      <c r="HE206" s="127"/>
      <c r="HF206" s="127"/>
      <c r="HG206" s="127"/>
      <c r="HH206" s="127"/>
      <c r="HI206" s="127"/>
      <c r="HJ206" s="127"/>
      <c r="HK206" s="127"/>
      <c r="HL206" s="127"/>
      <c r="HM206" s="127"/>
      <c r="HN206" s="127"/>
      <c r="HO206" s="127"/>
      <c r="HP206" s="127"/>
      <c r="HQ206" s="127"/>
      <c r="HR206" s="127"/>
      <c r="HS206" s="127"/>
      <c r="HT206" s="127"/>
      <c r="HU206" s="127"/>
      <c r="HV206" s="127"/>
      <c r="HW206" s="127"/>
      <c r="HX206" s="127"/>
      <c r="HY206" s="127"/>
      <c r="HZ206" s="127"/>
      <c r="IA206" s="127"/>
      <c r="IB206" s="127"/>
      <c r="IC206" s="127"/>
      <c r="ID206" s="127"/>
      <c r="IE206" s="127"/>
      <c r="IF206" s="127"/>
      <c r="IG206" s="146"/>
      <c r="IH206" s="145"/>
      <c r="II206" s="127"/>
      <c r="IJ206" s="127"/>
      <c r="IK206" s="127"/>
      <c r="IL206" s="127"/>
      <c r="IM206" s="146"/>
      <c r="IN206" s="36"/>
      <c r="IO206" s="36"/>
      <c r="IP206" s="36"/>
      <c r="IQ206" s="36"/>
      <c r="IR206" s="36"/>
      <c r="IS206" s="36"/>
      <c r="IT206" s="36"/>
      <c r="IU206" s="36"/>
    </row>
    <row r="207" spans="1:255" ht="5.2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  <c r="BC207" s="36"/>
      <c r="BD207" s="36"/>
      <c r="BE207" s="36"/>
      <c r="BF207" s="36"/>
      <c r="BG207" s="36"/>
      <c r="BH207" s="36"/>
      <c r="BI207" s="36"/>
      <c r="BJ207" s="36"/>
      <c r="BK207" s="36"/>
      <c r="BL207" s="36"/>
      <c r="BM207" s="36"/>
      <c r="BN207" s="36"/>
      <c r="BO207" s="36"/>
      <c r="BP207" s="36"/>
      <c r="BQ207" s="36"/>
      <c r="BR207" s="36"/>
      <c r="BS207" s="36"/>
      <c r="BT207" s="36"/>
      <c r="BU207" s="36"/>
      <c r="BV207" s="36"/>
      <c r="BW207" s="36"/>
      <c r="BX207" s="36"/>
      <c r="BY207" s="36"/>
      <c r="BZ207" s="36"/>
      <c r="CA207" s="36"/>
      <c r="CB207" s="36"/>
      <c r="CC207" s="36"/>
      <c r="CD207" s="36"/>
      <c r="CE207" s="36"/>
      <c r="CF207" s="36"/>
      <c r="CG207" s="36"/>
      <c r="CH207" s="36"/>
      <c r="CI207" s="36"/>
      <c r="CJ207" s="36"/>
      <c r="CK207" s="36"/>
      <c r="CL207" s="36"/>
      <c r="CM207" s="36"/>
      <c r="CN207" s="36"/>
      <c r="CO207" s="36"/>
      <c r="CP207" s="36"/>
      <c r="CQ207" s="36"/>
      <c r="CR207" s="36"/>
      <c r="CS207" s="36"/>
      <c r="CT207" s="36"/>
      <c r="CU207" s="36"/>
      <c r="CV207" s="36"/>
      <c r="CW207" s="36"/>
      <c r="CX207" s="36"/>
      <c r="CY207" s="36"/>
      <c r="CZ207" s="36"/>
      <c r="DA207" s="36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</row>
    <row r="208" spans="1:255" ht="5.2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126" t="e">
        <f>[33]PL!V13</f>
        <v>#REF!</v>
      </c>
      <c r="M208" s="127"/>
      <c r="N208" s="127"/>
      <c r="O208" s="126" t="e">
        <f>[33]PL!V14</f>
        <v>#REF!</v>
      </c>
      <c r="P208" s="127"/>
      <c r="Q208" s="127"/>
      <c r="R208" s="126" t="e">
        <f>[33]PL!V15</f>
        <v>#REF!</v>
      </c>
      <c r="S208" s="127"/>
      <c r="T208" s="127"/>
      <c r="U208" s="126" t="e">
        <f>[33]PL!V16</f>
        <v>#REF!</v>
      </c>
      <c r="V208" s="127"/>
      <c r="W208" s="127"/>
      <c r="X208" s="126" t="e">
        <f>[33]PL!V17</f>
        <v>#REF!</v>
      </c>
      <c r="Y208" s="127"/>
      <c r="Z208" s="127"/>
      <c r="AA208" s="126" t="e">
        <f>[33]PL!V18</f>
        <v>#REF!</v>
      </c>
      <c r="AB208" s="127"/>
      <c r="AC208" s="127"/>
      <c r="AD208" s="126" t="e">
        <f>[33]PL!V19</f>
        <v>#REF!</v>
      </c>
      <c r="AE208" s="127"/>
      <c r="AF208" s="127"/>
      <c r="AG208" s="126" t="e">
        <f>[33]PL!V20</f>
        <v>#REF!</v>
      </c>
      <c r="AH208" s="127"/>
      <c r="AI208" s="127"/>
      <c r="AJ208" s="126" t="e">
        <f>[33]PL!V21</f>
        <v>#REF!</v>
      </c>
      <c r="AK208" s="127"/>
      <c r="AL208" s="127"/>
      <c r="AM208" s="126" t="e">
        <f>[33]PL!V22</f>
        <v>#REF!</v>
      </c>
      <c r="AN208" s="127"/>
      <c r="AO208" s="127"/>
      <c r="AP208" s="126" t="e">
        <f>[33]PL!V23</f>
        <v>#REF!</v>
      </c>
      <c r="AQ208" s="127"/>
      <c r="AR208" s="127"/>
      <c r="AS208" s="126" t="e">
        <f>[33]PL!V24</f>
        <v>#REF!</v>
      </c>
      <c r="AT208" s="127"/>
      <c r="AU208" s="127"/>
      <c r="AV208" s="126" t="e">
        <f>[33]PL!V25</f>
        <v>#REF!</v>
      </c>
      <c r="AW208" s="127"/>
      <c r="AX208" s="127"/>
      <c r="AY208" s="126" t="e">
        <f>[33]PL!V26</f>
        <v>#REF!</v>
      </c>
      <c r="AZ208" s="127"/>
      <c r="BA208" s="127"/>
      <c r="BB208" s="126" t="e">
        <f>[33]PL!V27</f>
        <v>#REF!</v>
      </c>
      <c r="BC208" s="127"/>
      <c r="BD208" s="127"/>
      <c r="BE208" s="126" t="e">
        <f>[33]PL!V28</f>
        <v>#REF!</v>
      </c>
      <c r="BF208" s="127"/>
      <c r="BG208" s="127"/>
      <c r="BH208" s="126" t="e">
        <f>[33]PL!V29</f>
        <v>#REF!</v>
      </c>
      <c r="BI208" s="127"/>
      <c r="BJ208" s="127"/>
      <c r="BK208" s="126" t="e">
        <f>[33]PL!V30</f>
        <v>#REF!</v>
      </c>
      <c r="BL208" s="127"/>
      <c r="BM208" s="127"/>
      <c r="BN208" s="126" t="e">
        <f>[33]PL!V31</f>
        <v>#REF!</v>
      </c>
      <c r="BO208" s="127"/>
      <c r="BP208" s="127"/>
      <c r="BQ208" s="126" t="e">
        <f>[33]PL!V32</f>
        <v>#REF!</v>
      </c>
      <c r="BR208" s="127"/>
      <c r="BS208" s="127"/>
      <c r="BT208" s="126" t="e">
        <f>[33]PL!V33</f>
        <v>#REF!</v>
      </c>
      <c r="BU208" s="127"/>
      <c r="BV208" s="127"/>
      <c r="BW208" s="126" t="e">
        <f>[33]PL!V34</f>
        <v>#REF!</v>
      </c>
      <c r="BX208" s="127"/>
      <c r="BY208" s="127"/>
      <c r="BZ208" s="36"/>
      <c r="CA208" s="36"/>
      <c r="CB208" s="36"/>
      <c r="CC208" s="36"/>
      <c r="CD208" s="36"/>
      <c r="CE208" s="36"/>
      <c r="CF208" s="36"/>
      <c r="CG208" s="36"/>
      <c r="CH208" s="36"/>
      <c r="CI208" s="36"/>
      <c r="CJ208" s="36"/>
      <c r="CK208" s="36"/>
      <c r="CL208" s="36"/>
      <c r="CM208" s="36"/>
      <c r="CN208" s="36"/>
      <c r="CO208" s="36"/>
      <c r="CP208" s="36"/>
      <c r="CQ208" s="36"/>
      <c r="CR208" s="36"/>
      <c r="CS208" s="126" t="e">
        <f>'[34]26'!V13</f>
        <v>#REF!</v>
      </c>
      <c r="CT208" s="127"/>
      <c r="CU208" s="127"/>
      <c r="CV208" s="126" t="e">
        <f>'[34]26'!V14</f>
        <v>#REF!</v>
      </c>
      <c r="CW208" s="127"/>
      <c r="CX208" s="127"/>
      <c r="CY208" s="126" t="e">
        <f>'[34]26'!V15</f>
        <v>#REF!</v>
      </c>
      <c r="CZ208" s="127"/>
      <c r="DA208" s="127"/>
      <c r="DB208" s="126" t="e">
        <f>'[34]26'!V16</f>
        <v>#REF!</v>
      </c>
      <c r="DC208" s="127"/>
      <c r="DD208" s="127"/>
      <c r="DE208" s="126" t="e">
        <f>'[34]26'!V17</f>
        <v>#REF!</v>
      </c>
      <c r="DF208" s="127"/>
      <c r="DG208" s="127"/>
      <c r="DH208" s="126" t="e">
        <f>'[34]26'!V18</f>
        <v>#REF!</v>
      </c>
      <c r="DI208" s="127"/>
      <c r="DJ208" s="127"/>
      <c r="DK208" s="126" t="e">
        <f>'[34]26'!V19</f>
        <v>#REF!</v>
      </c>
      <c r="DL208" s="127"/>
      <c r="DM208" s="127"/>
      <c r="DN208" s="126" t="e">
        <f>'[34]26'!V20</f>
        <v>#REF!</v>
      </c>
      <c r="DO208" s="127"/>
      <c r="DP208" s="127"/>
      <c r="DQ208" s="126" t="e">
        <f>'[34]26'!V21</f>
        <v>#REF!</v>
      </c>
      <c r="DR208" s="127"/>
      <c r="DS208" s="127"/>
      <c r="DT208" s="126" t="e">
        <f>'[34]26'!V22</f>
        <v>#REF!</v>
      </c>
      <c r="DU208" s="127"/>
      <c r="DV208" s="127"/>
      <c r="DW208" s="126" t="e">
        <f>'[34]26'!V23</f>
        <v>#REF!</v>
      </c>
      <c r="DX208" s="127"/>
      <c r="DY208" s="127"/>
      <c r="DZ208" s="126" t="e">
        <f>'[34]26'!V24</f>
        <v>#REF!</v>
      </c>
      <c r="EA208" s="127"/>
      <c r="EB208" s="127"/>
      <c r="EC208" s="126" t="e">
        <f>'[34]26'!V25</f>
        <v>#REF!</v>
      </c>
      <c r="ED208" s="127"/>
      <c r="EE208" s="127"/>
      <c r="EF208" s="126" t="e">
        <f>'[34]26'!V26</f>
        <v>#REF!</v>
      </c>
      <c r="EG208" s="127"/>
      <c r="EH208" s="127"/>
      <c r="EI208" s="126" t="e">
        <f>'[34]26'!V27</f>
        <v>#REF!</v>
      </c>
      <c r="EJ208" s="127"/>
      <c r="EK208" s="127"/>
      <c r="EL208" s="126" t="e">
        <f>'[34]26'!V28</f>
        <v>#REF!</v>
      </c>
      <c r="EM208" s="127"/>
      <c r="EN208" s="127"/>
      <c r="EO208" s="126" t="e">
        <f>'[34]26'!V29</f>
        <v>#REF!</v>
      </c>
      <c r="EP208" s="127"/>
      <c r="EQ208" s="127"/>
      <c r="ER208" s="126" t="e">
        <f>'[34]26'!V30</f>
        <v>#REF!</v>
      </c>
      <c r="ES208" s="127"/>
      <c r="ET208" s="127"/>
      <c r="EU208" s="126" t="e">
        <f>'[34]26'!V31</f>
        <v>#REF!</v>
      </c>
      <c r="EV208" s="127"/>
      <c r="EW208" s="127"/>
      <c r="EX208" s="126" t="e">
        <f>'[34]26'!V32</f>
        <v>#REF!</v>
      </c>
      <c r="EY208" s="127"/>
      <c r="EZ208" s="127"/>
      <c r="FA208" s="126" t="e">
        <f>'[34]26'!V33</f>
        <v>#REF!</v>
      </c>
      <c r="FB208" s="127"/>
      <c r="FC208" s="127"/>
      <c r="FD208" s="126" t="e">
        <f>'[34]26'!V34</f>
        <v>#REF!</v>
      </c>
      <c r="FE208" s="127"/>
      <c r="FF208" s="127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126" t="e">
        <f>'[35]40'!V13</f>
        <v>#REF!</v>
      </c>
      <c r="GA208" s="127"/>
      <c r="GB208" s="127"/>
      <c r="GC208" s="126" t="e">
        <f>'[35]40'!V14</f>
        <v>#REF!</v>
      </c>
      <c r="GD208" s="127"/>
      <c r="GE208" s="127"/>
      <c r="GF208" s="126" t="e">
        <f>'[35]40'!V15</f>
        <v>#REF!</v>
      </c>
      <c r="GG208" s="127"/>
      <c r="GH208" s="127"/>
      <c r="GI208" s="126" t="e">
        <f>'[35]40'!V16</f>
        <v>#REF!</v>
      </c>
      <c r="GJ208" s="127"/>
      <c r="GK208" s="127"/>
      <c r="GL208" s="126" t="e">
        <f>'[35]40'!V17</f>
        <v>#REF!</v>
      </c>
      <c r="GM208" s="127"/>
      <c r="GN208" s="127"/>
      <c r="GO208" s="126" t="e">
        <f>'[35]40'!V18</f>
        <v>#REF!</v>
      </c>
      <c r="GP208" s="127"/>
      <c r="GQ208" s="127"/>
      <c r="GR208" s="126" t="e">
        <f>'[35]40'!V19</f>
        <v>#REF!</v>
      </c>
      <c r="GS208" s="127"/>
      <c r="GT208" s="127"/>
      <c r="GU208" s="126" t="e">
        <f>'[35]40'!V20</f>
        <v>#REF!</v>
      </c>
      <c r="GV208" s="127"/>
      <c r="GW208" s="127"/>
      <c r="GX208" s="126" t="e">
        <f>'[35]40'!V21</f>
        <v>#REF!</v>
      </c>
      <c r="GY208" s="127"/>
      <c r="GZ208" s="127"/>
      <c r="HA208" s="126" t="e">
        <f>'[35]40'!V22</f>
        <v>#REF!</v>
      </c>
      <c r="HB208" s="127"/>
      <c r="HC208" s="127"/>
      <c r="HD208" s="126" t="e">
        <f>'[35]40'!V23</f>
        <v>#REF!</v>
      </c>
      <c r="HE208" s="127"/>
      <c r="HF208" s="127"/>
      <c r="HG208" s="126" t="e">
        <f>'[35]40'!V24</f>
        <v>#REF!</v>
      </c>
      <c r="HH208" s="127"/>
      <c r="HI208" s="127"/>
      <c r="HJ208" s="126" t="e">
        <f>'[35]40'!V25</f>
        <v>#REF!</v>
      </c>
      <c r="HK208" s="127"/>
      <c r="HL208" s="127"/>
      <c r="HM208" s="126" t="e">
        <f>'[35]40'!V26</f>
        <v>#REF!</v>
      </c>
      <c r="HN208" s="127"/>
      <c r="HO208" s="127"/>
      <c r="HP208" s="126" t="e">
        <f>'[35]40'!V27</f>
        <v>#REF!</v>
      </c>
      <c r="HQ208" s="127"/>
      <c r="HR208" s="127"/>
      <c r="HS208" s="126" t="e">
        <f>'[35]40'!V28</f>
        <v>#REF!</v>
      </c>
      <c r="HT208" s="127"/>
      <c r="HU208" s="127"/>
      <c r="HV208" s="126" t="e">
        <f>'[35]40'!V29</f>
        <v>#REF!</v>
      </c>
      <c r="HW208" s="127"/>
      <c r="HX208" s="127"/>
      <c r="HY208" s="126" t="e">
        <f>'[35]40'!V30</f>
        <v>#REF!</v>
      </c>
      <c r="HZ208" s="127"/>
      <c r="IA208" s="127"/>
      <c r="IB208" s="126" t="e">
        <f>'[35]40'!V31</f>
        <v>#REF!</v>
      </c>
      <c r="IC208" s="127"/>
      <c r="ID208" s="127"/>
      <c r="IE208" s="126" t="e">
        <f>'[35]40'!V32</f>
        <v>#REF!</v>
      </c>
      <c r="IF208" s="127"/>
      <c r="IG208" s="127"/>
      <c r="IH208" s="126" t="e">
        <f>'[35]40'!V33</f>
        <v>#REF!</v>
      </c>
      <c r="II208" s="127"/>
      <c r="IJ208" s="127"/>
      <c r="IK208" s="126" t="e">
        <f>'[35]40'!V34</f>
        <v>#REF!</v>
      </c>
      <c r="IL208" s="127"/>
      <c r="IM208" s="127"/>
      <c r="IN208" s="36"/>
      <c r="IO208" s="36"/>
      <c r="IP208" s="36"/>
      <c r="IQ208" s="36"/>
      <c r="IR208" s="36"/>
      <c r="IS208" s="36"/>
      <c r="IT208" s="36"/>
      <c r="IU208" s="36"/>
    </row>
    <row r="209" spans="1:255" ht="5.25" customHeight="1">
      <c r="A209" s="36"/>
      <c r="B209" s="36"/>
      <c r="C209" s="141" t="str">
        <f>Reglage!B28</f>
        <v>PL</v>
      </c>
      <c r="D209" s="125"/>
      <c r="E209" s="125"/>
      <c r="F209" s="125"/>
      <c r="G209" s="125"/>
      <c r="H209" s="125"/>
      <c r="I209" s="125"/>
      <c r="J209" s="125"/>
      <c r="K209" s="142"/>
      <c r="L209" s="148" t="e">
        <f>[33]PL!R13</f>
        <v>#REF!</v>
      </c>
      <c r="M209" s="125"/>
      <c r="N209" s="129"/>
      <c r="O209" s="128" t="e">
        <f>IF([33]PL!R14=0,"",[33]PL!R14)</f>
        <v>#REF!</v>
      </c>
      <c r="P209" s="125"/>
      <c r="Q209" s="129"/>
      <c r="R209" s="128" t="e">
        <f>IF([33]PL!R15=0,"",[33]PL!R15)</f>
        <v>#REF!</v>
      </c>
      <c r="S209" s="125"/>
      <c r="T209" s="129"/>
      <c r="U209" s="128" t="e">
        <f>IF([33]PL!R16=0,"",[33]PL!R16)</f>
        <v>#REF!</v>
      </c>
      <c r="V209" s="125"/>
      <c r="W209" s="129"/>
      <c r="X209" s="128" t="e">
        <f>IF([33]PL!R17=0,"",[33]PL!R17)</f>
        <v>#REF!</v>
      </c>
      <c r="Y209" s="125"/>
      <c r="Z209" s="129"/>
      <c r="AA209" s="128" t="e">
        <f>IF([33]PL!R18=0,"",[33]PL!R18)</f>
        <v>#REF!</v>
      </c>
      <c r="AB209" s="125"/>
      <c r="AC209" s="129"/>
      <c r="AD209" s="128" t="e">
        <f>IF([33]PL!R19=0,"",[33]PL!R19)</f>
        <v>#REF!</v>
      </c>
      <c r="AE209" s="125"/>
      <c r="AF209" s="129"/>
      <c r="AG209" s="128" t="e">
        <f>IF([33]PL!R20=0,"",[33]PL!R20)</f>
        <v>#REF!</v>
      </c>
      <c r="AH209" s="125"/>
      <c r="AI209" s="129"/>
      <c r="AJ209" s="128" t="e">
        <f>IF([33]PL!R21=0,"",[33]PL!R21)</f>
        <v>#REF!</v>
      </c>
      <c r="AK209" s="125"/>
      <c r="AL209" s="129"/>
      <c r="AM209" s="128" t="e">
        <f>IF([33]PL!R22=0,"",[33]PL!R22)</f>
        <v>#REF!</v>
      </c>
      <c r="AN209" s="125"/>
      <c r="AO209" s="129"/>
      <c r="AP209" s="128" t="e">
        <f>IF([33]PL!R23=0,"",[33]PL!R23)</f>
        <v>#REF!</v>
      </c>
      <c r="AQ209" s="125"/>
      <c r="AR209" s="129"/>
      <c r="AS209" s="128" t="e">
        <f>IF([33]PL!R24=0,"",[33]PL!R24)</f>
        <v>#REF!</v>
      </c>
      <c r="AT209" s="125"/>
      <c r="AU209" s="129"/>
      <c r="AV209" s="128" t="e">
        <f>IF([33]PL!R25=0,"",[33]PL!R25)</f>
        <v>#REF!</v>
      </c>
      <c r="AW209" s="125"/>
      <c r="AX209" s="129"/>
      <c r="AY209" s="128" t="e">
        <f>IF([33]PL!R26=0,"",[33]PL!R26)</f>
        <v>#REF!</v>
      </c>
      <c r="AZ209" s="125"/>
      <c r="BA209" s="129"/>
      <c r="BB209" s="128" t="e">
        <f>IF([33]PL!R27=0,"",[33]PL!R27)</f>
        <v>#REF!</v>
      </c>
      <c r="BC209" s="125"/>
      <c r="BD209" s="129"/>
      <c r="BE209" s="128" t="e">
        <f>IF([33]PL!R28=0,"",[33]PL!R28)</f>
        <v>#REF!</v>
      </c>
      <c r="BF209" s="125"/>
      <c r="BG209" s="129"/>
      <c r="BH209" s="128" t="e">
        <f>IF([33]PL!R29=0,"",[33]PL!R29)</f>
        <v>#REF!</v>
      </c>
      <c r="BI209" s="125"/>
      <c r="BJ209" s="129"/>
      <c r="BK209" s="128" t="e">
        <f>IF([33]PL!R30=0,"",[33]PL!R30)</f>
        <v>#REF!</v>
      </c>
      <c r="BL209" s="125"/>
      <c r="BM209" s="129"/>
      <c r="BN209" s="128" t="e">
        <f>IF([33]PL!R31=0,"",[33]PL!R31)</f>
        <v>#REF!</v>
      </c>
      <c r="BO209" s="125"/>
      <c r="BP209" s="129"/>
      <c r="BQ209" s="128" t="e">
        <f>IF([33]PL!R32=0,"",[33]PL!R32)</f>
        <v>#REF!</v>
      </c>
      <c r="BR209" s="125"/>
      <c r="BS209" s="129"/>
      <c r="BT209" s="128" t="e">
        <f>IF([33]PL!R33=0,"",[33]PL!R33)</f>
        <v>#REF!</v>
      </c>
      <c r="BU209" s="125"/>
      <c r="BV209" s="129"/>
      <c r="BW209" s="128" t="e">
        <f>IF([33]PL!R34=0,"",[33]PL!R34)</f>
        <v>#REF!</v>
      </c>
      <c r="BX209" s="125"/>
      <c r="BY209" s="142"/>
      <c r="BZ209" s="36"/>
      <c r="CA209" s="36"/>
      <c r="CB209" s="36"/>
      <c r="CC209" s="36"/>
      <c r="CD209" s="36"/>
      <c r="CE209" s="36"/>
      <c r="CF209" s="36"/>
      <c r="CG209" s="36"/>
      <c r="CH209" s="36"/>
      <c r="CI209" s="36"/>
      <c r="CJ209" s="141">
        <f>Reglage!G28</f>
        <v>26</v>
      </c>
      <c r="CK209" s="125"/>
      <c r="CL209" s="125"/>
      <c r="CM209" s="125"/>
      <c r="CN209" s="125"/>
      <c r="CO209" s="125"/>
      <c r="CP209" s="125"/>
      <c r="CQ209" s="125"/>
      <c r="CR209" s="142"/>
      <c r="CS209" s="148" t="e">
        <f>'[34]26'!R13</f>
        <v>#REF!</v>
      </c>
      <c r="CT209" s="125"/>
      <c r="CU209" s="129"/>
      <c r="CV209" s="128" t="e">
        <f>IF('[34]26'!R14=0,"",'[34]26'!R14)</f>
        <v>#REF!</v>
      </c>
      <c r="CW209" s="125"/>
      <c r="CX209" s="129"/>
      <c r="CY209" s="128" t="e">
        <f>IF('[34]26'!R15=0,"",'[34]26'!R15)</f>
        <v>#REF!</v>
      </c>
      <c r="CZ209" s="125"/>
      <c r="DA209" s="129"/>
      <c r="DB209" s="128" t="e">
        <f>IF('[34]26'!R16=0,"",'[34]26'!R16)</f>
        <v>#REF!</v>
      </c>
      <c r="DC209" s="125"/>
      <c r="DD209" s="129"/>
      <c r="DE209" s="128" t="e">
        <f>IF('[34]26'!R17=0,"",'[34]26'!R17)</f>
        <v>#REF!</v>
      </c>
      <c r="DF209" s="125"/>
      <c r="DG209" s="129"/>
      <c r="DH209" s="128" t="e">
        <f>IF('[34]26'!R18=0,"",'[34]26'!R18)</f>
        <v>#REF!</v>
      </c>
      <c r="DI209" s="125"/>
      <c r="DJ209" s="129"/>
      <c r="DK209" s="128" t="e">
        <f>IF('[34]26'!R19=0,"",'[34]26'!R19)</f>
        <v>#REF!</v>
      </c>
      <c r="DL209" s="125"/>
      <c r="DM209" s="129"/>
      <c r="DN209" s="128" t="e">
        <f>IF('[34]26'!R20=0,"",'[34]26'!R20)</f>
        <v>#REF!</v>
      </c>
      <c r="DO209" s="125"/>
      <c r="DP209" s="129"/>
      <c r="DQ209" s="128" t="e">
        <f>IF('[34]26'!R21=0,"",'[34]26'!R21)</f>
        <v>#REF!</v>
      </c>
      <c r="DR209" s="125"/>
      <c r="DS209" s="129"/>
      <c r="DT209" s="128" t="e">
        <f>IF('[34]26'!R22=0,"",'[34]26'!R22)</f>
        <v>#REF!</v>
      </c>
      <c r="DU209" s="125"/>
      <c r="DV209" s="129"/>
      <c r="DW209" s="128" t="e">
        <f>IF('[34]26'!R23=0,"",'[34]26'!R23)</f>
        <v>#REF!</v>
      </c>
      <c r="DX209" s="125"/>
      <c r="DY209" s="129"/>
      <c r="DZ209" s="128" t="e">
        <f>IF('[34]26'!R24=0,"",'[34]26'!R24)</f>
        <v>#REF!</v>
      </c>
      <c r="EA209" s="125"/>
      <c r="EB209" s="129"/>
      <c r="EC209" s="128" t="e">
        <f>IF('[34]26'!R25=0,"",'[34]26'!R25)</f>
        <v>#REF!</v>
      </c>
      <c r="ED209" s="125"/>
      <c r="EE209" s="129"/>
      <c r="EF209" s="128" t="e">
        <f>IF('[34]26'!R26=0,"",'[34]26'!R26)</f>
        <v>#REF!</v>
      </c>
      <c r="EG209" s="125"/>
      <c r="EH209" s="129"/>
      <c r="EI209" s="128" t="e">
        <f>IF('[34]26'!R27=0,"",'[34]26'!R27)</f>
        <v>#REF!</v>
      </c>
      <c r="EJ209" s="125"/>
      <c r="EK209" s="129"/>
      <c r="EL209" s="128" t="e">
        <f>IF('[34]26'!R28=0,"",'[34]26'!R28)</f>
        <v>#REF!</v>
      </c>
      <c r="EM209" s="125"/>
      <c r="EN209" s="129"/>
      <c r="EO209" s="128" t="e">
        <f>IF('[34]26'!R29=0,"",'[34]26'!R29)</f>
        <v>#REF!</v>
      </c>
      <c r="EP209" s="125"/>
      <c r="EQ209" s="129"/>
      <c r="ER209" s="128" t="e">
        <f>IF('[34]26'!R30=0,"",'[34]26'!R30)</f>
        <v>#REF!</v>
      </c>
      <c r="ES209" s="125"/>
      <c r="ET209" s="129"/>
      <c r="EU209" s="128" t="e">
        <f>IF('[34]26'!R31=0,"",'[34]26'!R31)</f>
        <v>#REF!</v>
      </c>
      <c r="EV209" s="125"/>
      <c r="EW209" s="129"/>
      <c r="EX209" s="128" t="e">
        <f>IF('[34]26'!R32=0,"",'[34]26'!R32)</f>
        <v>#REF!</v>
      </c>
      <c r="EY209" s="125"/>
      <c r="EZ209" s="129"/>
      <c r="FA209" s="128" t="e">
        <f>IF('[34]26'!R33=0,"",'[34]26'!R33)</f>
        <v>#REF!</v>
      </c>
      <c r="FB209" s="125"/>
      <c r="FC209" s="129"/>
      <c r="FD209" s="128" t="e">
        <f>IF('[34]26'!R34=0,"",'[34]26'!R34)</f>
        <v>#REF!</v>
      </c>
      <c r="FE209" s="125"/>
      <c r="FF209" s="142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141">
        <f>Reglage!L28</f>
        <v>40</v>
      </c>
      <c r="FR209" s="125"/>
      <c r="FS209" s="125"/>
      <c r="FT209" s="125"/>
      <c r="FU209" s="125"/>
      <c r="FV209" s="125"/>
      <c r="FW209" s="125"/>
      <c r="FX209" s="125"/>
      <c r="FY209" s="142"/>
      <c r="FZ209" s="148" t="e">
        <f>'[35]40'!R13</f>
        <v>#REF!</v>
      </c>
      <c r="GA209" s="125"/>
      <c r="GB209" s="129"/>
      <c r="GC209" s="128" t="e">
        <f>IF('[35]40'!R14=0,"",'[35]40'!R14)</f>
        <v>#REF!</v>
      </c>
      <c r="GD209" s="125"/>
      <c r="GE209" s="129"/>
      <c r="GF209" s="128" t="e">
        <f>IF('[35]40'!R15=0,"",'[35]40'!R15)</f>
        <v>#REF!</v>
      </c>
      <c r="GG209" s="125"/>
      <c r="GH209" s="129"/>
      <c r="GI209" s="128" t="e">
        <f>IF('[35]40'!R16=0,"",'[35]40'!R16)</f>
        <v>#REF!</v>
      </c>
      <c r="GJ209" s="125"/>
      <c r="GK209" s="129"/>
      <c r="GL209" s="128" t="e">
        <f>IF('[35]40'!R17=0,"",'[35]40'!R17)</f>
        <v>#REF!</v>
      </c>
      <c r="GM209" s="125"/>
      <c r="GN209" s="129"/>
      <c r="GO209" s="128" t="e">
        <f>IF('[35]40'!R18=0,"",'[35]40'!R18)</f>
        <v>#REF!</v>
      </c>
      <c r="GP209" s="125"/>
      <c r="GQ209" s="129"/>
      <c r="GR209" s="128" t="e">
        <f>IF('[35]40'!R19=0,"",'[35]40'!R19)</f>
        <v>#REF!</v>
      </c>
      <c r="GS209" s="125"/>
      <c r="GT209" s="129"/>
      <c r="GU209" s="128" t="e">
        <f>IF('[35]40'!R20=0,"",'[35]40'!R20)</f>
        <v>#REF!</v>
      </c>
      <c r="GV209" s="125"/>
      <c r="GW209" s="129"/>
      <c r="GX209" s="128" t="e">
        <f>IF('[35]40'!R21=0,"",'[35]40'!R21)</f>
        <v>#REF!</v>
      </c>
      <c r="GY209" s="125"/>
      <c r="GZ209" s="129"/>
      <c r="HA209" s="128" t="e">
        <f>IF('[35]40'!R22=0,"",'[35]40'!R22)</f>
        <v>#REF!</v>
      </c>
      <c r="HB209" s="125"/>
      <c r="HC209" s="129"/>
      <c r="HD209" s="128" t="e">
        <f>IF('[35]40'!R23=0,"",'[35]40'!R23)</f>
        <v>#REF!</v>
      </c>
      <c r="HE209" s="125"/>
      <c r="HF209" s="129"/>
      <c r="HG209" s="128" t="e">
        <f>IF('[35]40'!R24=0,"",'[35]40'!R24)</f>
        <v>#REF!</v>
      </c>
      <c r="HH209" s="125"/>
      <c r="HI209" s="129"/>
      <c r="HJ209" s="128" t="e">
        <f>IF('[35]40'!R25=0,"",'[35]40'!R25)</f>
        <v>#REF!</v>
      </c>
      <c r="HK209" s="125"/>
      <c r="HL209" s="129"/>
      <c r="HM209" s="128" t="e">
        <f>IF('[35]40'!R26=0,"",'[35]40'!R26)</f>
        <v>#REF!</v>
      </c>
      <c r="HN209" s="125"/>
      <c r="HO209" s="129"/>
      <c r="HP209" s="128" t="e">
        <f>IF('[35]40'!R27=0,"",'[35]40'!R27)</f>
        <v>#REF!</v>
      </c>
      <c r="HQ209" s="125"/>
      <c r="HR209" s="129"/>
      <c r="HS209" s="128" t="e">
        <f>IF('[35]40'!R28=0,"",'[35]40'!R28)</f>
        <v>#REF!</v>
      </c>
      <c r="HT209" s="125"/>
      <c r="HU209" s="129"/>
      <c r="HV209" s="128" t="e">
        <f>IF('[35]40'!R29=0,"",'[35]40'!R29)</f>
        <v>#REF!</v>
      </c>
      <c r="HW209" s="125"/>
      <c r="HX209" s="129"/>
      <c r="HY209" s="128" t="e">
        <f>IF('[35]40'!R30=0,"",'[35]40'!R30)</f>
        <v>#REF!</v>
      </c>
      <c r="HZ209" s="125"/>
      <c r="IA209" s="129"/>
      <c r="IB209" s="128" t="e">
        <f>IF('[35]40'!R31=0,"",'[35]40'!R31)</f>
        <v>#REF!</v>
      </c>
      <c r="IC209" s="125"/>
      <c r="ID209" s="129"/>
      <c r="IE209" s="128" t="e">
        <f>IF('[35]40'!R32=0,"",'[35]40'!R32)</f>
        <v>#REF!</v>
      </c>
      <c r="IF209" s="125"/>
      <c r="IG209" s="129"/>
      <c r="IH209" s="128" t="e">
        <f>IF('[35]40'!R33=0,"",'[35]40'!R33)</f>
        <v>#REF!</v>
      </c>
      <c r="II209" s="125"/>
      <c r="IJ209" s="129"/>
      <c r="IK209" s="128" t="e">
        <f>IF('[35]40'!R34=0,"",'[35]40'!R34)</f>
        <v>#REF!</v>
      </c>
      <c r="IL209" s="125"/>
      <c r="IM209" s="142"/>
      <c r="IN209" s="36"/>
      <c r="IO209" s="36"/>
      <c r="IP209" s="36"/>
      <c r="IQ209" s="36"/>
      <c r="IR209" s="36"/>
      <c r="IS209" s="36"/>
      <c r="IT209" s="36"/>
      <c r="IU209" s="36"/>
    </row>
    <row r="210" spans="1:255" ht="5.25" customHeight="1">
      <c r="A210" s="36"/>
      <c r="B210" s="36"/>
      <c r="C210" s="143"/>
      <c r="D210" s="131"/>
      <c r="E210" s="131"/>
      <c r="F210" s="131"/>
      <c r="G210" s="131"/>
      <c r="H210" s="131"/>
      <c r="I210" s="131"/>
      <c r="J210" s="131"/>
      <c r="K210" s="144"/>
      <c r="L210" s="131"/>
      <c r="M210" s="131"/>
      <c r="N210" s="132"/>
      <c r="O210" s="130"/>
      <c r="P210" s="131"/>
      <c r="Q210" s="132"/>
      <c r="R210" s="130"/>
      <c r="S210" s="131"/>
      <c r="T210" s="132"/>
      <c r="U210" s="130"/>
      <c r="V210" s="131"/>
      <c r="W210" s="132"/>
      <c r="X210" s="130"/>
      <c r="Y210" s="131"/>
      <c r="Z210" s="132"/>
      <c r="AA210" s="130"/>
      <c r="AB210" s="131"/>
      <c r="AC210" s="132"/>
      <c r="AD210" s="130"/>
      <c r="AE210" s="131"/>
      <c r="AF210" s="132"/>
      <c r="AG210" s="130"/>
      <c r="AH210" s="131"/>
      <c r="AI210" s="132"/>
      <c r="AJ210" s="130"/>
      <c r="AK210" s="131"/>
      <c r="AL210" s="132"/>
      <c r="AM210" s="130"/>
      <c r="AN210" s="131"/>
      <c r="AO210" s="132"/>
      <c r="AP210" s="130"/>
      <c r="AQ210" s="131"/>
      <c r="AR210" s="132"/>
      <c r="AS210" s="130"/>
      <c r="AT210" s="131"/>
      <c r="AU210" s="132"/>
      <c r="AV210" s="130"/>
      <c r="AW210" s="131"/>
      <c r="AX210" s="132"/>
      <c r="AY210" s="130"/>
      <c r="AZ210" s="131"/>
      <c r="BA210" s="132"/>
      <c r="BB210" s="130"/>
      <c r="BC210" s="131"/>
      <c r="BD210" s="132"/>
      <c r="BE210" s="130"/>
      <c r="BF210" s="131"/>
      <c r="BG210" s="132"/>
      <c r="BH210" s="130"/>
      <c r="BI210" s="131"/>
      <c r="BJ210" s="132"/>
      <c r="BK210" s="130"/>
      <c r="BL210" s="131"/>
      <c r="BM210" s="132"/>
      <c r="BN210" s="130"/>
      <c r="BO210" s="131"/>
      <c r="BP210" s="132"/>
      <c r="BQ210" s="130"/>
      <c r="BR210" s="131"/>
      <c r="BS210" s="132"/>
      <c r="BT210" s="130"/>
      <c r="BU210" s="131"/>
      <c r="BV210" s="132"/>
      <c r="BW210" s="130"/>
      <c r="BX210" s="131"/>
      <c r="BY210" s="144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143"/>
      <c r="CK210" s="131"/>
      <c r="CL210" s="131"/>
      <c r="CM210" s="131"/>
      <c r="CN210" s="131"/>
      <c r="CO210" s="131"/>
      <c r="CP210" s="131"/>
      <c r="CQ210" s="131"/>
      <c r="CR210" s="144"/>
      <c r="CS210" s="131"/>
      <c r="CT210" s="131"/>
      <c r="CU210" s="132"/>
      <c r="CV210" s="130"/>
      <c r="CW210" s="131"/>
      <c r="CX210" s="132"/>
      <c r="CY210" s="130"/>
      <c r="CZ210" s="131"/>
      <c r="DA210" s="132"/>
      <c r="DB210" s="130"/>
      <c r="DC210" s="131"/>
      <c r="DD210" s="132"/>
      <c r="DE210" s="130"/>
      <c r="DF210" s="131"/>
      <c r="DG210" s="132"/>
      <c r="DH210" s="130"/>
      <c r="DI210" s="131"/>
      <c r="DJ210" s="132"/>
      <c r="DK210" s="130"/>
      <c r="DL210" s="131"/>
      <c r="DM210" s="132"/>
      <c r="DN210" s="130"/>
      <c r="DO210" s="131"/>
      <c r="DP210" s="132"/>
      <c r="DQ210" s="130"/>
      <c r="DR210" s="131"/>
      <c r="DS210" s="132"/>
      <c r="DT210" s="130"/>
      <c r="DU210" s="131"/>
      <c r="DV210" s="132"/>
      <c r="DW210" s="130"/>
      <c r="DX210" s="131"/>
      <c r="DY210" s="132"/>
      <c r="DZ210" s="130"/>
      <c r="EA210" s="131"/>
      <c r="EB210" s="132"/>
      <c r="EC210" s="130"/>
      <c r="ED210" s="131"/>
      <c r="EE210" s="132"/>
      <c r="EF210" s="130"/>
      <c r="EG210" s="131"/>
      <c r="EH210" s="132"/>
      <c r="EI210" s="130"/>
      <c r="EJ210" s="131"/>
      <c r="EK210" s="132"/>
      <c r="EL210" s="130"/>
      <c r="EM210" s="131"/>
      <c r="EN210" s="132"/>
      <c r="EO210" s="130"/>
      <c r="EP210" s="131"/>
      <c r="EQ210" s="132"/>
      <c r="ER210" s="130"/>
      <c r="ES210" s="131"/>
      <c r="ET210" s="132"/>
      <c r="EU210" s="130"/>
      <c r="EV210" s="131"/>
      <c r="EW210" s="132"/>
      <c r="EX210" s="130"/>
      <c r="EY210" s="131"/>
      <c r="EZ210" s="132"/>
      <c r="FA210" s="130"/>
      <c r="FB210" s="131"/>
      <c r="FC210" s="132"/>
      <c r="FD210" s="130"/>
      <c r="FE210" s="131"/>
      <c r="FF210" s="144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143"/>
      <c r="FR210" s="131"/>
      <c r="FS210" s="131"/>
      <c r="FT210" s="131"/>
      <c r="FU210" s="131"/>
      <c r="FV210" s="131"/>
      <c r="FW210" s="131"/>
      <c r="FX210" s="131"/>
      <c r="FY210" s="144"/>
      <c r="FZ210" s="131"/>
      <c r="GA210" s="131"/>
      <c r="GB210" s="132"/>
      <c r="GC210" s="130"/>
      <c r="GD210" s="131"/>
      <c r="GE210" s="132"/>
      <c r="GF210" s="130"/>
      <c r="GG210" s="131"/>
      <c r="GH210" s="132"/>
      <c r="GI210" s="130"/>
      <c r="GJ210" s="131"/>
      <c r="GK210" s="132"/>
      <c r="GL210" s="130"/>
      <c r="GM210" s="131"/>
      <c r="GN210" s="132"/>
      <c r="GO210" s="130"/>
      <c r="GP210" s="131"/>
      <c r="GQ210" s="132"/>
      <c r="GR210" s="130"/>
      <c r="GS210" s="131"/>
      <c r="GT210" s="132"/>
      <c r="GU210" s="130"/>
      <c r="GV210" s="131"/>
      <c r="GW210" s="132"/>
      <c r="GX210" s="130"/>
      <c r="GY210" s="131"/>
      <c r="GZ210" s="132"/>
      <c r="HA210" s="130"/>
      <c r="HB210" s="131"/>
      <c r="HC210" s="132"/>
      <c r="HD210" s="130"/>
      <c r="HE210" s="131"/>
      <c r="HF210" s="132"/>
      <c r="HG210" s="130"/>
      <c r="HH210" s="131"/>
      <c r="HI210" s="132"/>
      <c r="HJ210" s="130"/>
      <c r="HK210" s="131"/>
      <c r="HL210" s="132"/>
      <c r="HM210" s="130"/>
      <c r="HN210" s="131"/>
      <c r="HO210" s="132"/>
      <c r="HP210" s="130"/>
      <c r="HQ210" s="131"/>
      <c r="HR210" s="132"/>
      <c r="HS210" s="130"/>
      <c r="HT210" s="131"/>
      <c r="HU210" s="132"/>
      <c r="HV210" s="130"/>
      <c r="HW210" s="131"/>
      <c r="HX210" s="132"/>
      <c r="HY210" s="130"/>
      <c r="HZ210" s="131"/>
      <c r="IA210" s="132"/>
      <c r="IB210" s="130"/>
      <c r="IC210" s="131"/>
      <c r="ID210" s="132"/>
      <c r="IE210" s="130"/>
      <c r="IF210" s="131"/>
      <c r="IG210" s="132"/>
      <c r="IH210" s="130"/>
      <c r="II210" s="131"/>
      <c r="IJ210" s="132"/>
      <c r="IK210" s="130"/>
      <c r="IL210" s="131"/>
      <c r="IM210" s="144"/>
      <c r="IN210" s="36"/>
      <c r="IO210" s="36"/>
      <c r="IP210" s="36"/>
      <c r="IQ210" s="36"/>
      <c r="IR210" s="36"/>
      <c r="IS210" s="36"/>
      <c r="IT210" s="36"/>
      <c r="IU210" s="36"/>
    </row>
    <row r="211" spans="1:255" ht="5.25" customHeight="1">
      <c r="A211" s="36"/>
      <c r="B211" s="36"/>
      <c r="C211" s="143"/>
      <c r="D211" s="131"/>
      <c r="E211" s="131"/>
      <c r="F211" s="131"/>
      <c r="G211" s="131"/>
      <c r="H211" s="131"/>
      <c r="I211" s="131"/>
      <c r="J211" s="131"/>
      <c r="K211" s="144"/>
      <c r="L211" s="134"/>
      <c r="M211" s="134"/>
      <c r="N211" s="135"/>
      <c r="O211" s="133"/>
      <c r="P211" s="134"/>
      <c r="Q211" s="135"/>
      <c r="R211" s="133"/>
      <c r="S211" s="134"/>
      <c r="T211" s="135"/>
      <c r="U211" s="133"/>
      <c r="V211" s="134"/>
      <c r="W211" s="135"/>
      <c r="X211" s="133"/>
      <c r="Y211" s="134"/>
      <c r="Z211" s="135"/>
      <c r="AA211" s="133"/>
      <c r="AB211" s="134"/>
      <c r="AC211" s="135"/>
      <c r="AD211" s="133"/>
      <c r="AE211" s="134"/>
      <c r="AF211" s="135"/>
      <c r="AG211" s="133"/>
      <c r="AH211" s="134"/>
      <c r="AI211" s="135"/>
      <c r="AJ211" s="133"/>
      <c r="AK211" s="134"/>
      <c r="AL211" s="135"/>
      <c r="AM211" s="133"/>
      <c r="AN211" s="134"/>
      <c r="AO211" s="135"/>
      <c r="AP211" s="133"/>
      <c r="AQ211" s="134"/>
      <c r="AR211" s="135"/>
      <c r="AS211" s="133"/>
      <c r="AT211" s="134"/>
      <c r="AU211" s="135"/>
      <c r="AV211" s="133"/>
      <c r="AW211" s="134"/>
      <c r="AX211" s="135"/>
      <c r="AY211" s="133"/>
      <c r="AZ211" s="134"/>
      <c r="BA211" s="135"/>
      <c r="BB211" s="133"/>
      <c r="BC211" s="134"/>
      <c r="BD211" s="135"/>
      <c r="BE211" s="133"/>
      <c r="BF211" s="134"/>
      <c r="BG211" s="135"/>
      <c r="BH211" s="133"/>
      <c r="BI211" s="134"/>
      <c r="BJ211" s="135"/>
      <c r="BK211" s="133"/>
      <c r="BL211" s="134"/>
      <c r="BM211" s="135"/>
      <c r="BN211" s="133"/>
      <c r="BO211" s="134"/>
      <c r="BP211" s="135"/>
      <c r="BQ211" s="133"/>
      <c r="BR211" s="134"/>
      <c r="BS211" s="135"/>
      <c r="BT211" s="133"/>
      <c r="BU211" s="134"/>
      <c r="BV211" s="135"/>
      <c r="BW211" s="133"/>
      <c r="BX211" s="134"/>
      <c r="BY211" s="152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143"/>
      <c r="CK211" s="131"/>
      <c r="CL211" s="131"/>
      <c r="CM211" s="131"/>
      <c r="CN211" s="131"/>
      <c r="CO211" s="131"/>
      <c r="CP211" s="131"/>
      <c r="CQ211" s="131"/>
      <c r="CR211" s="144"/>
      <c r="CS211" s="134"/>
      <c r="CT211" s="134"/>
      <c r="CU211" s="135"/>
      <c r="CV211" s="133"/>
      <c r="CW211" s="134"/>
      <c r="CX211" s="135"/>
      <c r="CY211" s="133"/>
      <c r="CZ211" s="134"/>
      <c r="DA211" s="135"/>
      <c r="DB211" s="133"/>
      <c r="DC211" s="134"/>
      <c r="DD211" s="135"/>
      <c r="DE211" s="133"/>
      <c r="DF211" s="134"/>
      <c r="DG211" s="135"/>
      <c r="DH211" s="133"/>
      <c r="DI211" s="134"/>
      <c r="DJ211" s="135"/>
      <c r="DK211" s="133"/>
      <c r="DL211" s="134"/>
      <c r="DM211" s="135"/>
      <c r="DN211" s="133"/>
      <c r="DO211" s="134"/>
      <c r="DP211" s="135"/>
      <c r="DQ211" s="133"/>
      <c r="DR211" s="134"/>
      <c r="DS211" s="135"/>
      <c r="DT211" s="133"/>
      <c r="DU211" s="134"/>
      <c r="DV211" s="135"/>
      <c r="DW211" s="133"/>
      <c r="DX211" s="134"/>
      <c r="DY211" s="135"/>
      <c r="DZ211" s="133"/>
      <c r="EA211" s="134"/>
      <c r="EB211" s="135"/>
      <c r="EC211" s="133"/>
      <c r="ED211" s="134"/>
      <c r="EE211" s="135"/>
      <c r="EF211" s="133"/>
      <c r="EG211" s="134"/>
      <c r="EH211" s="135"/>
      <c r="EI211" s="133"/>
      <c r="EJ211" s="134"/>
      <c r="EK211" s="135"/>
      <c r="EL211" s="133"/>
      <c r="EM211" s="134"/>
      <c r="EN211" s="135"/>
      <c r="EO211" s="133"/>
      <c r="EP211" s="134"/>
      <c r="EQ211" s="135"/>
      <c r="ER211" s="133"/>
      <c r="ES211" s="134"/>
      <c r="ET211" s="135"/>
      <c r="EU211" s="133"/>
      <c r="EV211" s="134"/>
      <c r="EW211" s="135"/>
      <c r="EX211" s="133"/>
      <c r="EY211" s="134"/>
      <c r="EZ211" s="135"/>
      <c r="FA211" s="133"/>
      <c r="FB211" s="134"/>
      <c r="FC211" s="135"/>
      <c r="FD211" s="133"/>
      <c r="FE211" s="134"/>
      <c r="FF211" s="152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143"/>
      <c r="FR211" s="131"/>
      <c r="FS211" s="131"/>
      <c r="FT211" s="131"/>
      <c r="FU211" s="131"/>
      <c r="FV211" s="131"/>
      <c r="FW211" s="131"/>
      <c r="FX211" s="131"/>
      <c r="FY211" s="144"/>
      <c r="FZ211" s="134"/>
      <c r="GA211" s="134"/>
      <c r="GB211" s="135"/>
      <c r="GC211" s="133"/>
      <c r="GD211" s="134"/>
      <c r="GE211" s="135"/>
      <c r="GF211" s="133"/>
      <c r="GG211" s="134"/>
      <c r="GH211" s="135"/>
      <c r="GI211" s="133"/>
      <c r="GJ211" s="134"/>
      <c r="GK211" s="135"/>
      <c r="GL211" s="133"/>
      <c r="GM211" s="134"/>
      <c r="GN211" s="135"/>
      <c r="GO211" s="133"/>
      <c r="GP211" s="134"/>
      <c r="GQ211" s="135"/>
      <c r="GR211" s="133"/>
      <c r="GS211" s="134"/>
      <c r="GT211" s="135"/>
      <c r="GU211" s="133"/>
      <c r="GV211" s="134"/>
      <c r="GW211" s="135"/>
      <c r="GX211" s="133"/>
      <c r="GY211" s="134"/>
      <c r="GZ211" s="135"/>
      <c r="HA211" s="133"/>
      <c r="HB211" s="134"/>
      <c r="HC211" s="135"/>
      <c r="HD211" s="133"/>
      <c r="HE211" s="134"/>
      <c r="HF211" s="135"/>
      <c r="HG211" s="133"/>
      <c r="HH211" s="134"/>
      <c r="HI211" s="135"/>
      <c r="HJ211" s="133"/>
      <c r="HK211" s="134"/>
      <c r="HL211" s="135"/>
      <c r="HM211" s="133"/>
      <c r="HN211" s="134"/>
      <c r="HO211" s="135"/>
      <c r="HP211" s="133"/>
      <c r="HQ211" s="134"/>
      <c r="HR211" s="135"/>
      <c r="HS211" s="133"/>
      <c r="HT211" s="134"/>
      <c r="HU211" s="135"/>
      <c r="HV211" s="133"/>
      <c r="HW211" s="134"/>
      <c r="HX211" s="135"/>
      <c r="HY211" s="133"/>
      <c r="HZ211" s="134"/>
      <c r="IA211" s="135"/>
      <c r="IB211" s="133"/>
      <c r="IC211" s="134"/>
      <c r="ID211" s="135"/>
      <c r="IE211" s="133"/>
      <c r="IF211" s="134"/>
      <c r="IG211" s="135"/>
      <c r="IH211" s="133"/>
      <c r="II211" s="134"/>
      <c r="IJ211" s="135"/>
      <c r="IK211" s="133"/>
      <c r="IL211" s="134"/>
      <c r="IM211" s="152"/>
      <c r="IN211" s="36"/>
      <c r="IO211" s="36"/>
      <c r="IP211" s="36"/>
      <c r="IQ211" s="36"/>
      <c r="IR211" s="36"/>
      <c r="IS211" s="36"/>
      <c r="IT211" s="36"/>
      <c r="IU211" s="36"/>
    </row>
    <row r="212" spans="1:255" ht="5.25" customHeight="1">
      <c r="A212" s="36"/>
      <c r="B212" s="36"/>
      <c r="C212" s="143"/>
      <c r="D212" s="131"/>
      <c r="E212" s="131"/>
      <c r="F212" s="131"/>
      <c r="G212" s="131"/>
      <c r="H212" s="131"/>
      <c r="I212" s="131"/>
      <c r="J212" s="131"/>
      <c r="K212" s="144"/>
      <c r="L212" s="147" t="e">
        <f>IF([33]PL!R35=0,"",[33]PL!R35)</f>
        <v>#REF!</v>
      </c>
      <c r="M212" s="137"/>
      <c r="N212" s="138"/>
      <c r="O212" s="136" t="e">
        <f>IF([33]PL!R36=0,"",[33]PL!R36)</f>
        <v>#REF!</v>
      </c>
      <c r="P212" s="137"/>
      <c r="Q212" s="138"/>
      <c r="R212" s="136" t="e">
        <f>IF([33]PL!R37=0,"",[33]PL!R37)</f>
        <v>#REF!</v>
      </c>
      <c r="S212" s="137"/>
      <c r="T212" s="138"/>
      <c r="U212" s="136" t="e">
        <f>IF([33]PL!R38=0,"",[33]PL!R38)</f>
        <v>#REF!</v>
      </c>
      <c r="V212" s="137"/>
      <c r="W212" s="138"/>
      <c r="X212" s="136" t="e">
        <f>IF([33]PL!R39=0,"",[33]PL!R39)</f>
        <v>#REF!</v>
      </c>
      <c r="Y212" s="137"/>
      <c r="Z212" s="138"/>
      <c r="AA212" s="136" t="e">
        <f>IF([33]PL!R40=0,"",[33]PL!R40)</f>
        <v>#REF!</v>
      </c>
      <c r="AB212" s="137"/>
      <c r="AC212" s="138"/>
      <c r="AD212" s="136" t="e">
        <f>IF([33]PL!R41=0,"",[33]PL!R41)</f>
        <v>#REF!</v>
      </c>
      <c r="AE212" s="137"/>
      <c r="AF212" s="138"/>
      <c r="AG212" s="136" t="e">
        <f>IF([33]PL!R42=0,"",[33]PL!R42)</f>
        <v>#REF!</v>
      </c>
      <c r="AH212" s="137"/>
      <c r="AI212" s="138"/>
      <c r="AJ212" s="136" t="e">
        <f>IF([33]PL!R43=0,"",[33]PL!R43)</f>
        <v>#REF!</v>
      </c>
      <c r="AK212" s="137"/>
      <c r="AL212" s="138"/>
      <c r="AM212" s="136" t="e">
        <f>IF([33]PL!R44=0,"",[33]PL!R44)</f>
        <v>#REF!</v>
      </c>
      <c r="AN212" s="137"/>
      <c r="AO212" s="138"/>
      <c r="AP212" s="136" t="e">
        <f>IF([33]PL!R45=0,"",[33]PL!R45)</f>
        <v>#REF!</v>
      </c>
      <c r="AQ212" s="137"/>
      <c r="AR212" s="138"/>
      <c r="AS212" s="136" t="e">
        <f>IF([33]PL!R46=0,"",[33]PL!R46)</f>
        <v>#REF!</v>
      </c>
      <c r="AT212" s="137"/>
      <c r="AU212" s="138"/>
      <c r="AV212" s="136" t="e">
        <f>IF([33]PL!R47=0,"",[33]PL!R47)</f>
        <v>#REF!</v>
      </c>
      <c r="AW212" s="137"/>
      <c r="AX212" s="138"/>
      <c r="AY212" s="136" t="e">
        <f>IF([33]PL!R48=0,"",[33]PL!R48)</f>
        <v>#REF!</v>
      </c>
      <c r="AZ212" s="137"/>
      <c r="BA212" s="138"/>
      <c r="BB212" s="136" t="e">
        <f>IF([33]PL!R49=0,"",[33]PL!R49)</f>
        <v>#REF!</v>
      </c>
      <c r="BC212" s="137"/>
      <c r="BD212" s="138"/>
      <c r="BE212" s="136" t="e">
        <f>IF([33]PL!R50=0,"",[33]PL!R50)</f>
        <v>#REF!</v>
      </c>
      <c r="BF212" s="137"/>
      <c r="BG212" s="138"/>
      <c r="BH212" s="136" t="e">
        <f>IF([33]PL!R51=0,"",[33]PL!R51)</f>
        <v>#REF!</v>
      </c>
      <c r="BI212" s="137"/>
      <c r="BJ212" s="138"/>
      <c r="BK212" s="136" t="e">
        <f>IF([33]PL!R52=0,"",[33]PL!R52)</f>
        <v>#REF!</v>
      </c>
      <c r="BL212" s="137"/>
      <c r="BM212" s="138"/>
      <c r="BN212" s="136" t="e">
        <f>IF([33]PL!R53=0,"",[33]PL!R53)</f>
        <v>#REF!</v>
      </c>
      <c r="BO212" s="137"/>
      <c r="BP212" s="138"/>
      <c r="BQ212" s="136" t="e">
        <f>IF([33]PL!R54=0,"",[33]PL!R54)</f>
        <v>#REF!</v>
      </c>
      <c r="BR212" s="137"/>
      <c r="BS212" s="138"/>
      <c r="BT212" s="136" t="e">
        <f>IF([33]PL!R55=0,"",[33]PL!R55)</f>
        <v>#REF!</v>
      </c>
      <c r="BU212" s="137"/>
      <c r="BV212" s="138"/>
      <c r="BW212" s="136" t="e">
        <f>IF([33]PL!R56=0,"",[33]PL!R56)</f>
        <v>#REF!</v>
      </c>
      <c r="BX212" s="137"/>
      <c r="BY212" s="14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143"/>
      <c r="CK212" s="131"/>
      <c r="CL212" s="131"/>
      <c r="CM212" s="131"/>
      <c r="CN212" s="131"/>
      <c r="CO212" s="131"/>
      <c r="CP212" s="131"/>
      <c r="CQ212" s="131"/>
      <c r="CR212" s="144"/>
      <c r="CS212" s="147" t="e">
        <f>IF('[34]26'!R35=0,"",'[34]26'!R35)</f>
        <v>#REF!</v>
      </c>
      <c r="CT212" s="137"/>
      <c r="CU212" s="138"/>
      <c r="CV212" s="136" t="e">
        <f>IF('[34]26'!R36=0,"",'[34]26'!R36)</f>
        <v>#REF!</v>
      </c>
      <c r="CW212" s="137"/>
      <c r="CX212" s="138"/>
      <c r="CY212" s="136" t="e">
        <f>IF('[34]26'!R37=0,"",'[34]26'!R37)</f>
        <v>#REF!</v>
      </c>
      <c r="CZ212" s="137"/>
      <c r="DA212" s="138"/>
      <c r="DB212" s="136" t="e">
        <f>IF('[34]26'!R38=0,"",'[34]26'!R38)</f>
        <v>#REF!</v>
      </c>
      <c r="DC212" s="137"/>
      <c r="DD212" s="138"/>
      <c r="DE212" s="136" t="e">
        <f>IF('[34]26'!R39=0,"",'[34]26'!R39)</f>
        <v>#REF!</v>
      </c>
      <c r="DF212" s="137"/>
      <c r="DG212" s="138"/>
      <c r="DH212" s="136" t="e">
        <f>IF('[34]26'!R40=0,"",'[34]26'!R40)</f>
        <v>#REF!</v>
      </c>
      <c r="DI212" s="137"/>
      <c r="DJ212" s="138"/>
      <c r="DK212" s="136" t="e">
        <f>IF('[34]26'!R41=0,"",'[34]26'!R41)</f>
        <v>#REF!</v>
      </c>
      <c r="DL212" s="137"/>
      <c r="DM212" s="138"/>
      <c r="DN212" s="136" t="e">
        <f>IF('[34]26'!R42=0,"",'[34]26'!R42)</f>
        <v>#REF!</v>
      </c>
      <c r="DO212" s="137"/>
      <c r="DP212" s="138"/>
      <c r="DQ212" s="136" t="e">
        <f>IF('[34]26'!R43=0,"",'[34]26'!R43)</f>
        <v>#REF!</v>
      </c>
      <c r="DR212" s="137"/>
      <c r="DS212" s="138"/>
      <c r="DT212" s="136" t="e">
        <f>IF('[34]26'!R44=0,"",'[34]26'!R44)</f>
        <v>#REF!</v>
      </c>
      <c r="DU212" s="137"/>
      <c r="DV212" s="138"/>
      <c r="DW212" s="136" t="e">
        <f>IF('[34]26'!R45=0,"",'[34]26'!R45)</f>
        <v>#REF!</v>
      </c>
      <c r="DX212" s="137"/>
      <c r="DY212" s="138"/>
      <c r="DZ212" s="136" t="e">
        <f>IF('[34]26'!R46=0,"",'[34]26'!R46)</f>
        <v>#REF!</v>
      </c>
      <c r="EA212" s="137"/>
      <c r="EB212" s="138"/>
      <c r="EC212" s="136" t="e">
        <f>IF('[34]26'!R47=0,"",'[34]26'!R47)</f>
        <v>#REF!</v>
      </c>
      <c r="ED212" s="137"/>
      <c r="EE212" s="138"/>
      <c r="EF212" s="136" t="e">
        <f>IF('[34]26'!R48=0,"",'[34]26'!R48)</f>
        <v>#REF!</v>
      </c>
      <c r="EG212" s="137"/>
      <c r="EH212" s="138"/>
      <c r="EI212" s="136" t="e">
        <f>IF('[34]26'!R49=0,"",'[34]26'!R49)</f>
        <v>#REF!</v>
      </c>
      <c r="EJ212" s="137"/>
      <c r="EK212" s="138"/>
      <c r="EL212" s="136" t="e">
        <f>IF('[34]26'!R50=0,"",'[34]26'!R50)</f>
        <v>#REF!</v>
      </c>
      <c r="EM212" s="137"/>
      <c r="EN212" s="138"/>
      <c r="EO212" s="136" t="e">
        <f>IF('[34]26'!R51=0,"",'[34]26'!R51)</f>
        <v>#REF!</v>
      </c>
      <c r="EP212" s="137"/>
      <c r="EQ212" s="138"/>
      <c r="ER212" s="136" t="e">
        <f>IF('[34]26'!R52=0,"",'[34]26'!R52)</f>
        <v>#REF!</v>
      </c>
      <c r="ES212" s="137"/>
      <c r="ET212" s="138"/>
      <c r="EU212" s="136" t="e">
        <f>IF('[34]26'!R53=0,"",'[34]26'!R53)</f>
        <v>#REF!</v>
      </c>
      <c r="EV212" s="137"/>
      <c r="EW212" s="138"/>
      <c r="EX212" s="136" t="e">
        <f>IF('[34]26'!R54=0,"",'[34]26'!R54)</f>
        <v>#REF!</v>
      </c>
      <c r="EY212" s="137"/>
      <c r="EZ212" s="138"/>
      <c r="FA212" s="136" t="e">
        <f>IF('[34]26'!R55=0,"",'[34]26'!R55)</f>
        <v>#REF!</v>
      </c>
      <c r="FB212" s="137"/>
      <c r="FC212" s="138"/>
      <c r="FD212" s="136" t="e">
        <f>IF('[34]26'!R56=0,"",'[34]26'!R56)</f>
        <v>#REF!</v>
      </c>
      <c r="FE212" s="137"/>
      <c r="FF212" s="14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143"/>
      <c r="FR212" s="131"/>
      <c r="FS212" s="131"/>
      <c r="FT212" s="131"/>
      <c r="FU212" s="131"/>
      <c r="FV212" s="131"/>
      <c r="FW212" s="131"/>
      <c r="FX212" s="131"/>
      <c r="FY212" s="144"/>
      <c r="FZ212" s="147" t="e">
        <f>IF('[35]40'!R35=0,"",'[35]40'!R35)</f>
        <v>#REF!</v>
      </c>
      <c r="GA212" s="137"/>
      <c r="GB212" s="138"/>
      <c r="GC212" s="136" t="e">
        <f>IF('[35]40'!R36=0,"",'[35]40'!R36)</f>
        <v>#REF!</v>
      </c>
      <c r="GD212" s="137"/>
      <c r="GE212" s="138"/>
      <c r="GF212" s="136" t="e">
        <f>IF('[35]40'!R37=0,"",'[35]40'!R37)</f>
        <v>#REF!</v>
      </c>
      <c r="GG212" s="137"/>
      <c r="GH212" s="138"/>
      <c r="GI212" s="136" t="e">
        <f>IF('[35]40'!R38=0,"",'[35]40'!R38)</f>
        <v>#REF!</v>
      </c>
      <c r="GJ212" s="137"/>
      <c r="GK212" s="138"/>
      <c r="GL212" s="136" t="e">
        <f>IF('[35]40'!R39=0,"",'[35]40'!R39)</f>
        <v>#REF!</v>
      </c>
      <c r="GM212" s="137"/>
      <c r="GN212" s="138"/>
      <c r="GO212" s="136" t="e">
        <f>IF('[35]40'!R40=0,"",'[35]40'!R40)</f>
        <v>#REF!</v>
      </c>
      <c r="GP212" s="137"/>
      <c r="GQ212" s="138"/>
      <c r="GR212" s="136" t="e">
        <f>IF('[35]40'!R41=0,"",'[35]40'!R41)</f>
        <v>#REF!</v>
      </c>
      <c r="GS212" s="137"/>
      <c r="GT212" s="138"/>
      <c r="GU212" s="136" t="e">
        <f>IF('[35]40'!R42=0,"",'[35]40'!R42)</f>
        <v>#REF!</v>
      </c>
      <c r="GV212" s="137"/>
      <c r="GW212" s="138"/>
      <c r="GX212" s="136" t="e">
        <f>IF('[35]40'!R43=0,"",'[35]40'!R43)</f>
        <v>#REF!</v>
      </c>
      <c r="GY212" s="137"/>
      <c r="GZ212" s="138"/>
      <c r="HA212" s="136" t="e">
        <f>IF('[35]40'!R44=0,"",'[35]40'!R44)</f>
        <v>#REF!</v>
      </c>
      <c r="HB212" s="137"/>
      <c r="HC212" s="138"/>
      <c r="HD212" s="136" t="e">
        <f>IF('[35]40'!R45=0,"",'[35]40'!R45)</f>
        <v>#REF!</v>
      </c>
      <c r="HE212" s="137"/>
      <c r="HF212" s="138"/>
      <c r="HG212" s="136" t="e">
        <f>IF('[35]40'!R46=0,"",'[35]40'!R46)</f>
        <v>#REF!</v>
      </c>
      <c r="HH212" s="137"/>
      <c r="HI212" s="138"/>
      <c r="HJ212" s="136" t="e">
        <f>IF('[35]40'!R47=0,"",'[35]40'!R47)</f>
        <v>#REF!</v>
      </c>
      <c r="HK212" s="137"/>
      <c r="HL212" s="138"/>
      <c r="HM212" s="136" t="e">
        <f>IF('[35]40'!R48=0,"",'[35]40'!R48)</f>
        <v>#REF!</v>
      </c>
      <c r="HN212" s="137"/>
      <c r="HO212" s="138"/>
      <c r="HP212" s="136" t="e">
        <f>IF('[35]40'!R49=0,"",'[35]40'!R49)</f>
        <v>#REF!</v>
      </c>
      <c r="HQ212" s="137"/>
      <c r="HR212" s="138"/>
      <c r="HS212" s="136" t="e">
        <f>IF('[35]40'!R50=0,"",'[35]40'!R50)</f>
        <v>#REF!</v>
      </c>
      <c r="HT212" s="137"/>
      <c r="HU212" s="138"/>
      <c r="HV212" s="136" t="e">
        <f>IF('[35]40'!R51=0,"",'[35]40'!R51)</f>
        <v>#REF!</v>
      </c>
      <c r="HW212" s="137"/>
      <c r="HX212" s="138"/>
      <c r="HY212" s="136" t="e">
        <f>IF('[35]40'!R52=0,"",'[35]40'!R52)</f>
        <v>#REF!</v>
      </c>
      <c r="HZ212" s="137"/>
      <c r="IA212" s="138"/>
      <c r="IB212" s="136" t="e">
        <f>IF('[35]40'!R53=0,"",'[35]40'!R53)</f>
        <v>#REF!</v>
      </c>
      <c r="IC212" s="137"/>
      <c r="ID212" s="138"/>
      <c r="IE212" s="136" t="e">
        <f>IF('[35]40'!R54=0,"",'[35]40'!R54)</f>
        <v>#REF!</v>
      </c>
      <c r="IF212" s="137"/>
      <c r="IG212" s="138"/>
      <c r="IH212" s="136" t="e">
        <f>IF('[35]40'!R55=0,"",'[35]40'!R55)</f>
        <v>#REF!</v>
      </c>
      <c r="II212" s="137"/>
      <c r="IJ212" s="138"/>
      <c r="IK212" s="136" t="e">
        <f>IF('[35]40'!R56=0,"",'[35]40'!R56)</f>
        <v>#REF!</v>
      </c>
      <c r="IL212" s="137"/>
      <c r="IM212" s="149"/>
      <c r="IN212" s="36"/>
      <c r="IO212" s="36"/>
      <c r="IP212" s="36"/>
      <c r="IQ212" s="36"/>
      <c r="IR212" s="36"/>
      <c r="IS212" s="36"/>
      <c r="IT212" s="36"/>
      <c r="IU212" s="36"/>
    </row>
    <row r="213" spans="1:255" ht="5.25" customHeight="1">
      <c r="A213" s="36"/>
      <c r="B213" s="36"/>
      <c r="C213" s="143"/>
      <c r="D213" s="131"/>
      <c r="E213" s="131"/>
      <c r="F213" s="131"/>
      <c r="G213" s="131"/>
      <c r="H213" s="131"/>
      <c r="I213" s="131"/>
      <c r="J213" s="131"/>
      <c r="K213" s="144"/>
      <c r="L213" s="131"/>
      <c r="M213" s="131"/>
      <c r="N213" s="132"/>
      <c r="O213" s="130"/>
      <c r="P213" s="131"/>
      <c r="Q213" s="132"/>
      <c r="R213" s="130"/>
      <c r="S213" s="131"/>
      <c r="T213" s="132"/>
      <c r="U213" s="130"/>
      <c r="V213" s="131"/>
      <c r="W213" s="132"/>
      <c r="X213" s="130"/>
      <c r="Y213" s="131"/>
      <c r="Z213" s="132"/>
      <c r="AA213" s="130"/>
      <c r="AB213" s="131"/>
      <c r="AC213" s="132"/>
      <c r="AD213" s="130"/>
      <c r="AE213" s="131"/>
      <c r="AF213" s="132"/>
      <c r="AG213" s="130"/>
      <c r="AH213" s="131"/>
      <c r="AI213" s="132"/>
      <c r="AJ213" s="130"/>
      <c r="AK213" s="131"/>
      <c r="AL213" s="132"/>
      <c r="AM213" s="130"/>
      <c r="AN213" s="131"/>
      <c r="AO213" s="132"/>
      <c r="AP213" s="130"/>
      <c r="AQ213" s="131"/>
      <c r="AR213" s="132"/>
      <c r="AS213" s="130"/>
      <c r="AT213" s="131"/>
      <c r="AU213" s="132"/>
      <c r="AV213" s="130"/>
      <c r="AW213" s="131"/>
      <c r="AX213" s="132"/>
      <c r="AY213" s="130"/>
      <c r="AZ213" s="131"/>
      <c r="BA213" s="132"/>
      <c r="BB213" s="130"/>
      <c r="BC213" s="131"/>
      <c r="BD213" s="132"/>
      <c r="BE213" s="130"/>
      <c r="BF213" s="131"/>
      <c r="BG213" s="132"/>
      <c r="BH213" s="130"/>
      <c r="BI213" s="131"/>
      <c r="BJ213" s="132"/>
      <c r="BK213" s="130"/>
      <c r="BL213" s="131"/>
      <c r="BM213" s="132"/>
      <c r="BN213" s="130"/>
      <c r="BO213" s="131"/>
      <c r="BP213" s="132"/>
      <c r="BQ213" s="130"/>
      <c r="BR213" s="131"/>
      <c r="BS213" s="132"/>
      <c r="BT213" s="130"/>
      <c r="BU213" s="131"/>
      <c r="BV213" s="132"/>
      <c r="BW213" s="130"/>
      <c r="BX213" s="131"/>
      <c r="BY213" s="144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143"/>
      <c r="CK213" s="131"/>
      <c r="CL213" s="131"/>
      <c r="CM213" s="131"/>
      <c r="CN213" s="131"/>
      <c r="CO213" s="131"/>
      <c r="CP213" s="131"/>
      <c r="CQ213" s="131"/>
      <c r="CR213" s="144"/>
      <c r="CS213" s="131"/>
      <c r="CT213" s="131"/>
      <c r="CU213" s="132"/>
      <c r="CV213" s="130"/>
      <c r="CW213" s="131"/>
      <c r="CX213" s="132"/>
      <c r="CY213" s="130"/>
      <c r="CZ213" s="131"/>
      <c r="DA213" s="132"/>
      <c r="DB213" s="130"/>
      <c r="DC213" s="131"/>
      <c r="DD213" s="132"/>
      <c r="DE213" s="130"/>
      <c r="DF213" s="131"/>
      <c r="DG213" s="132"/>
      <c r="DH213" s="130"/>
      <c r="DI213" s="131"/>
      <c r="DJ213" s="132"/>
      <c r="DK213" s="130"/>
      <c r="DL213" s="131"/>
      <c r="DM213" s="132"/>
      <c r="DN213" s="130"/>
      <c r="DO213" s="131"/>
      <c r="DP213" s="132"/>
      <c r="DQ213" s="130"/>
      <c r="DR213" s="131"/>
      <c r="DS213" s="132"/>
      <c r="DT213" s="130"/>
      <c r="DU213" s="131"/>
      <c r="DV213" s="132"/>
      <c r="DW213" s="130"/>
      <c r="DX213" s="131"/>
      <c r="DY213" s="132"/>
      <c r="DZ213" s="130"/>
      <c r="EA213" s="131"/>
      <c r="EB213" s="132"/>
      <c r="EC213" s="130"/>
      <c r="ED213" s="131"/>
      <c r="EE213" s="132"/>
      <c r="EF213" s="130"/>
      <c r="EG213" s="131"/>
      <c r="EH213" s="132"/>
      <c r="EI213" s="130"/>
      <c r="EJ213" s="131"/>
      <c r="EK213" s="132"/>
      <c r="EL213" s="130"/>
      <c r="EM213" s="131"/>
      <c r="EN213" s="132"/>
      <c r="EO213" s="130"/>
      <c r="EP213" s="131"/>
      <c r="EQ213" s="132"/>
      <c r="ER213" s="130"/>
      <c r="ES213" s="131"/>
      <c r="ET213" s="132"/>
      <c r="EU213" s="130"/>
      <c r="EV213" s="131"/>
      <c r="EW213" s="132"/>
      <c r="EX213" s="130"/>
      <c r="EY213" s="131"/>
      <c r="EZ213" s="132"/>
      <c r="FA213" s="130"/>
      <c r="FB213" s="131"/>
      <c r="FC213" s="132"/>
      <c r="FD213" s="130"/>
      <c r="FE213" s="131"/>
      <c r="FF213" s="144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143"/>
      <c r="FR213" s="131"/>
      <c r="FS213" s="131"/>
      <c r="FT213" s="131"/>
      <c r="FU213" s="131"/>
      <c r="FV213" s="131"/>
      <c r="FW213" s="131"/>
      <c r="FX213" s="131"/>
      <c r="FY213" s="144"/>
      <c r="FZ213" s="131"/>
      <c r="GA213" s="131"/>
      <c r="GB213" s="132"/>
      <c r="GC213" s="130"/>
      <c r="GD213" s="131"/>
      <c r="GE213" s="132"/>
      <c r="GF213" s="130"/>
      <c r="GG213" s="131"/>
      <c r="GH213" s="132"/>
      <c r="GI213" s="130"/>
      <c r="GJ213" s="131"/>
      <c r="GK213" s="132"/>
      <c r="GL213" s="130"/>
      <c r="GM213" s="131"/>
      <c r="GN213" s="132"/>
      <c r="GO213" s="130"/>
      <c r="GP213" s="131"/>
      <c r="GQ213" s="132"/>
      <c r="GR213" s="130"/>
      <c r="GS213" s="131"/>
      <c r="GT213" s="132"/>
      <c r="GU213" s="130"/>
      <c r="GV213" s="131"/>
      <c r="GW213" s="132"/>
      <c r="GX213" s="130"/>
      <c r="GY213" s="131"/>
      <c r="GZ213" s="132"/>
      <c r="HA213" s="130"/>
      <c r="HB213" s="131"/>
      <c r="HC213" s="132"/>
      <c r="HD213" s="130"/>
      <c r="HE213" s="131"/>
      <c r="HF213" s="132"/>
      <c r="HG213" s="130"/>
      <c r="HH213" s="131"/>
      <c r="HI213" s="132"/>
      <c r="HJ213" s="130"/>
      <c r="HK213" s="131"/>
      <c r="HL213" s="132"/>
      <c r="HM213" s="130"/>
      <c r="HN213" s="131"/>
      <c r="HO213" s="132"/>
      <c r="HP213" s="130"/>
      <c r="HQ213" s="131"/>
      <c r="HR213" s="132"/>
      <c r="HS213" s="130"/>
      <c r="HT213" s="131"/>
      <c r="HU213" s="132"/>
      <c r="HV213" s="130"/>
      <c r="HW213" s="131"/>
      <c r="HX213" s="132"/>
      <c r="HY213" s="130"/>
      <c r="HZ213" s="131"/>
      <c r="IA213" s="132"/>
      <c r="IB213" s="130"/>
      <c r="IC213" s="131"/>
      <c r="ID213" s="132"/>
      <c r="IE213" s="130"/>
      <c r="IF213" s="131"/>
      <c r="IG213" s="132"/>
      <c r="IH213" s="130"/>
      <c r="II213" s="131"/>
      <c r="IJ213" s="132"/>
      <c r="IK213" s="130"/>
      <c r="IL213" s="131"/>
      <c r="IM213" s="144"/>
      <c r="IN213" s="36"/>
      <c r="IO213" s="36"/>
      <c r="IP213" s="36"/>
      <c r="IQ213" s="36"/>
      <c r="IR213" s="36"/>
      <c r="IS213" s="36"/>
      <c r="IT213" s="36"/>
      <c r="IU213" s="36"/>
    </row>
    <row r="214" spans="1:255" ht="5.25" customHeight="1">
      <c r="A214" s="36"/>
      <c r="B214" s="36"/>
      <c r="C214" s="145"/>
      <c r="D214" s="127"/>
      <c r="E214" s="127"/>
      <c r="F214" s="127"/>
      <c r="G214" s="127"/>
      <c r="H214" s="127"/>
      <c r="I214" s="127"/>
      <c r="J214" s="127"/>
      <c r="K214" s="146"/>
      <c r="L214" s="127"/>
      <c r="M214" s="127"/>
      <c r="N214" s="140"/>
      <c r="O214" s="139"/>
      <c r="P214" s="127"/>
      <c r="Q214" s="140"/>
      <c r="R214" s="139"/>
      <c r="S214" s="127"/>
      <c r="T214" s="140"/>
      <c r="U214" s="139"/>
      <c r="V214" s="127"/>
      <c r="W214" s="140"/>
      <c r="X214" s="139"/>
      <c r="Y214" s="127"/>
      <c r="Z214" s="140"/>
      <c r="AA214" s="139"/>
      <c r="AB214" s="127"/>
      <c r="AC214" s="140"/>
      <c r="AD214" s="139"/>
      <c r="AE214" s="127"/>
      <c r="AF214" s="140"/>
      <c r="AG214" s="139"/>
      <c r="AH214" s="127"/>
      <c r="AI214" s="140"/>
      <c r="AJ214" s="139"/>
      <c r="AK214" s="127"/>
      <c r="AL214" s="140"/>
      <c r="AM214" s="139"/>
      <c r="AN214" s="127"/>
      <c r="AO214" s="140"/>
      <c r="AP214" s="139"/>
      <c r="AQ214" s="127"/>
      <c r="AR214" s="140"/>
      <c r="AS214" s="139"/>
      <c r="AT214" s="127"/>
      <c r="AU214" s="140"/>
      <c r="AV214" s="139"/>
      <c r="AW214" s="127"/>
      <c r="AX214" s="140"/>
      <c r="AY214" s="139"/>
      <c r="AZ214" s="127"/>
      <c r="BA214" s="140"/>
      <c r="BB214" s="139"/>
      <c r="BC214" s="127"/>
      <c r="BD214" s="140"/>
      <c r="BE214" s="139"/>
      <c r="BF214" s="127"/>
      <c r="BG214" s="140"/>
      <c r="BH214" s="139"/>
      <c r="BI214" s="127"/>
      <c r="BJ214" s="140"/>
      <c r="BK214" s="139"/>
      <c r="BL214" s="127"/>
      <c r="BM214" s="140"/>
      <c r="BN214" s="139"/>
      <c r="BO214" s="127"/>
      <c r="BP214" s="140"/>
      <c r="BQ214" s="139"/>
      <c r="BR214" s="127"/>
      <c r="BS214" s="140"/>
      <c r="BT214" s="139"/>
      <c r="BU214" s="127"/>
      <c r="BV214" s="140"/>
      <c r="BW214" s="139"/>
      <c r="BX214" s="127"/>
      <c r="BY214" s="146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145"/>
      <c r="CK214" s="127"/>
      <c r="CL214" s="127"/>
      <c r="CM214" s="127"/>
      <c r="CN214" s="127"/>
      <c r="CO214" s="127"/>
      <c r="CP214" s="127"/>
      <c r="CQ214" s="127"/>
      <c r="CR214" s="146"/>
      <c r="CS214" s="127"/>
      <c r="CT214" s="127"/>
      <c r="CU214" s="140"/>
      <c r="CV214" s="139"/>
      <c r="CW214" s="127"/>
      <c r="CX214" s="140"/>
      <c r="CY214" s="139"/>
      <c r="CZ214" s="127"/>
      <c r="DA214" s="140"/>
      <c r="DB214" s="139"/>
      <c r="DC214" s="127"/>
      <c r="DD214" s="140"/>
      <c r="DE214" s="139"/>
      <c r="DF214" s="127"/>
      <c r="DG214" s="140"/>
      <c r="DH214" s="139"/>
      <c r="DI214" s="127"/>
      <c r="DJ214" s="140"/>
      <c r="DK214" s="139"/>
      <c r="DL214" s="127"/>
      <c r="DM214" s="140"/>
      <c r="DN214" s="139"/>
      <c r="DO214" s="127"/>
      <c r="DP214" s="140"/>
      <c r="DQ214" s="139"/>
      <c r="DR214" s="127"/>
      <c r="DS214" s="140"/>
      <c r="DT214" s="139"/>
      <c r="DU214" s="127"/>
      <c r="DV214" s="140"/>
      <c r="DW214" s="139"/>
      <c r="DX214" s="127"/>
      <c r="DY214" s="140"/>
      <c r="DZ214" s="139"/>
      <c r="EA214" s="127"/>
      <c r="EB214" s="140"/>
      <c r="EC214" s="139"/>
      <c r="ED214" s="127"/>
      <c r="EE214" s="140"/>
      <c r="EF214" s="139"/>
      <c r="EG214" s="127"/>
      <c r="EH214" s="140"/>
      <c r="EI214" s="139"/>
      <c r="EJ214" s="127"/>
      <c r="EK214" s="140"/>
      <c r="EL214" s="139"/>
      <c r="EM214" s="127"/>
      <c r="EN214" s="140"/>
      <c r="EO214" s="139"/>
      <c r="EP214" s="127"/>
      <c r="EQ214" s="140"/>
      <c r="ER214" s="139"/>
      <c r="ES214" s="127"/>
      <c r="ET214" s="140"/>
      <c r="EU214" s="139"/>
      <c r="EV214" s="127"/>
      <c r="EW214" s="140"/>
      <c r="EX214" s="139"/>
      <c r="EY214" s="127"/>
      <c r="EZ214" s="140"/>
      <c r="FA214" s="139"/>
      <c r="FB214" s="127"/>
      <c r="FC214" s="140"/>
      <c r="FD214" s="139"/>
      <c r="FE214" s="127"/>
      <c r="FF214" s="146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145"/>
      <c r="FR214" s="127"/>
      <c r="FS214" s="127"/>
      <c r="FT214" s="127"/>
      <c r="FU214" s="127"/>
      <c r="FV214" s="127"/>
      <c r="FW214" s="127"/>
      <c r="FX214" s="127"/>
      <c r="FY214" s="146"/>
      <c r="FZ214" s="127"/>
      <c r="GA214" s="127"/>
      <c r="GB214" s="140"/>
      <c r="GC214" s="139"/>
      <c r="GD214" s="127"/>
      <c r="GE214" s="140"/>
      <c r="GF214" s="139"/>
      <c r="GG214" s="127"/>
      <c r="GH214" s="140"/>
      <c r="GI214" s="139"/>
      <c r="GJ214" s="127"/>
      <c r="GK214" s="140"/>
      <c r="GL214" s="139"/>
      <c r="GM214" s="127"/>
      <c r="GN214" s="140"/>
      <c r="GO214" s="139"/>
      <c r="GP214" s="127"/>
      <c r="GQ214" s="140"/>
      <c r="GR214" s="139"/>
      <c r="GS214" s="127"/>
      <c r="GT214" s="140"/>
      <c r="GU214" s="139"/>
      <c r="GV214" s="127"/>
      <c r="GW214" s="140"/>
      <c r="GX214" s="139"/>
      <c r="GY214" s="127"/>
      <c r="GZ214" s="140"/>
      <c r="HA214" s="139"/>
      <c r="HB214" s="127"/>
      <c r="HC214" s="140"/>
      <c r="HD214" s="139"/>
      <c r="HE214" s="127"/>
      <c r="HF214" s="140"/>
      <c r="HG214" s="139"/>
      <c r="HH214" s="127"/>
      <c r="HI214" s="140"/>
      <c r="HJ214" s="139"/>
      <c r="HK214" s="127"/>
      <c r="HL214" s="140"/>
      <c r="HM214" s="139"/>
      <c r="HN214" s="127"/>
      <c r="HO214" s="140"/>
      <c r="HP214" s="139"/>
      <c r="HQ214" s="127"/>
      <c r="HR214" s="140"/>
      <c r="HS214" s="139"/>
      <c r="HT214" s="127"/>
      <c r="HU214" s="140"/>
      <c r="HV214" s="139"/>
      <c r="HW214" s="127"/>
      <c r="HX214" s="140"/>
      <c r="HY214" s="139"/>
      <c r="HZ214" s="127"/>
      <c r="IA214" s="140"/>
      <c r="IB214" s="139"/>
      <c r="IC214" s="127"/>
      <c r="ID214" s="140"/>
      <c r="IE214" s="139"/>
      <c r="IF214" s="127"/>
      <c r="IG214" s="140"/>
      <c r="IH214" s="139"/>
      <c r="II214" s="127"/>
      <c r="IJ214" s="140"/>
      <c r="IK214" s="139"/>
      <c r="IL214" s="127"/>
      <c r="IM214" s="146"/>
      <c r="IN214" s="36"/>
      <c r="IO214" s="36"/>
      <c r="IP214" s="36"/>
      <c r="IQ214" s="36"/>
      <c r="IR214" s="36"/>
      <c r="IS214" s="36"/>
      <c r="IT214" s="36"/>
      <c r="IU214" s="36"/>
    </row>
    <row r="215" spans="1:255" ht="5.25" customHeight="1">
      <c r="A215" s="36"/>
      <c r="B215" s="36"/>
      <c r="C215" s="101"/>
      <c r="D215" s="101"/>
      <c r="E215" s="101"/>
      <c r="F215" s="101"/>
      <c r="G215" s="101"/>
      <c r="H215" s="101"/>
      <c r="I215" s="101"/>
      <c r="J215" s="101"/>
      <c r="K215" s="101"/>
      <c r="L215" s="124" t="e">
        <f>[33]PL!V35</f>
        <v>#REF!</v>
      </c>
      <c r="M215" s="125"/>
      <c r="N215" s="125"/>
      <c r="O215" s="124" t="e">
        <f>[33]PL!V36</f>
        <v>#REF!</v>
      </c>
      <c r="P215" s="125"/>
      <c r="Q215" s="125"/>
      <c r="R215" s="124" t="e">
        <f>[33]PL!V37</f>
        <v>#REF!</v>
      </c>
      <c r="S215" s="125"/>
      <c r="T215" s="125"/>
      <c r="U215" s="124" t="e">
        <f>[33]PL!V38</f>
        <v>#REF!</v>
      </c>
      <c r="V215" s="125"/>
      <c r="W215" s="125"/>
      <c r="X215" s="124" t="e">
        <f>[33]PL!V39</f>
        <v>#REF!</v>
      </c>
      <c r="Y215" s="125"/>
      <c r="Z215" s="125"/>
      <c r="AA215" s="124" t="e">
        <f>[33]PL!V40</f>
        <v>#REF!</v>
      </c>
      <c r="AB215" s="125"/>
      <c r="AC215" s="125"/>
      <c r="AD215" s="124" t="e">
        <f>[33]PL!V41</f>
        <v>#REF!</v>
      </c>
      <c r="AE215" s="125"/>
      <c r="AF215" s="125"/>
      <c r="AG215" s="124" t="e">
        <f>[33]PL!V42</f>
        <v>#REF!</v>
      </c>
      <c r="AH215" s="125"/>
      <c r="AI215" s="125"/>
      <c r="AJ215" s="124" t="e">
        <f>[33]PL!V43</f>
        <v>#REF!</v>
      </c>
      <c r="AK215" s="125"/>
      <c r="AL215" s="125"/>
      <c r="AM215" s="124" t="e">
        <f>[33]PL!V44</f>
        <v>#REF!</v>
      </c>
      <c r="AN215" s="125"/>
      <c r="AO215" s="125"/>
      <c r="AP215" s="124" t="e">
        <f>[33]PL!V45</f>
        <v>#REF!</v>
      </c>
      <c r="AQ215" s="125"/>
      <c r="AR215" s="125"/>
      <c r="AS215" s="124" t="e">
        <f>[33]PL!V46</f>
        <v>#REF!</v>
      </c>
      <c r="AT215" s="125"/>
      <c r="AU215" s="125"/>
      <c r="AV215" s="124" t="e">
        <f>[33]PL!V47</f>
        <v>#REF!</v>
      </c>
      <c r="AW215" s="125"/>
      <c r="AX215" s="125"/>
      <c r="AY215" s="124" t="e">
        <f>[33]PL!V48</f>
        <v>#REF!</v>
      </c>
      <c r="AZ215" s="125"/>
      <c r="BA215" s="125"/>
      <c r="BB215" s="124" t="e">
        <f>[33]PL!V49</f>
        <v>#REF!</v>
      </c>
      <c r="BC215" s="125"/>
      <c r="BD215" s="125"/>
      <c r="BE215" s="124" t="e">
        <f>[33]PL!V50</f>
        <v>#REF!</v>
      </c>
      <c r="BF215" s="125"/>
      <c r="BG215" s="125"/>
      <c r="BH215" s="124" t="e">
        <f>[33]PL!V51</f>
        <v>#REF!</v>
      </c>
      <c r="BI215" s="125"/>
      <c r="BJ215" s="125"/>
      <c r="BK215" s="124" t="e">
        <f>[33]PL!V52</f>
        <v>#REF!</v>
      </c>
      <c r="BL215" s="125"/>
      <c r="BM215" s="125"/>
      <c r="BN215" s="124" t="e">
        <f>[33]PL!V53</f>
        <v>#REF!</v>
      </c>
      <c r="BO215" s="125"/>
      <c r="BP215" s="125"/>
      <c r="BQ215" s="124" t="e">
        <f>[33]PL!V54</f>
        <v>#REF!</v>
      </c>
      <c r="BR215" s="125"/>
      <c r="BS215" s="125"/>
      <c r="BT215" s="124" t="e">
        <f>[33]PL!V55</f>
        <v>#REF!</v>
      </c>
      <c r="BU215" s="125"/>
      <c r="BV215" s="125"/>
      <c r="BW215" s="124" t="e">
        <f>[33]PL!V56</f>
        <v>#REF!</v>
      </c>
      <c r="BX215" s="125"/>
      <c r="BY215" s="125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24" t="e">
        <f>'[34]26'!V35</f>
        <v>#REF!</v>
      </c>
      <c r="CT215" s="125"/>
      <c r="CU215" s="125"/>
      <c r="CV215" s="124" t="e">
        <f>'[34]26'!V36</f>
        <v>#REF!</v>
      </c>
      <c r="CW215" s="125"/>
      <c r="CX215" s="125"/>
      <c r="CY215" s="124" t="e">
        <f>'[34]26'!V37</f>
        <v>#REF!</v>
      </c>
      <c r="CZ215" s="125"/>
      <c r="DA215" s="125"/>
      <c r="DB215" s="124" t="e">
        <f>'[34]26'!V38</f>
        <v>#REF!</v>
      </c>
      <c r="DC215" s="125"/>
      <c r="DD215" s="125"/>
      <c r="DE215" s="124" t="e">
        <f>'[34]26'!V39</f>
        <v>#REF!</v>
      </c>
      <c r="DF215" s="125"/>
      <c r="DG215" s="125"/>
      <c r="DH215" s="124" t="e">
        <f>'[34]26'!V40</f>
        <v>#REF!</v>
      </c>
      <c r="DI215" s="125"/>
      <c r="DJ215" s="125"/>
      <c r="DK215" s="124" t="e">
        <f>'[34]26'!V41</f>
        <v>#REF!</v>
      </c>
      <c r="DL215" s="125"/>
      <c r="DM215" s="125"/>
      <c r="DN215" s="124" t="e">
        <f>'[34]26'!V42</f>
        <v>#REF!</v>
      </c>
      <c r="DO215" s="125"/>
      <c r="DP215" s="125"/>
      <c r="DQ215" s="124" t="e">
        <f>'[34]26'!V43</f>
        <v>#REF!</v>
      </c>
      <c r="DR215" s="125"/>
      <c r="DS215" s="125"/>
      <c r="DT215" s="124" t="e">
        <f>'[34]26'!V44</f>
        <v>#REF!</v>
      </c>
      <c r="DU215" s="125"/>
      <c r="DV215" s="125"/>
      <c r="DW215" s="124" t="e">
        <f>'[34]26'!V45</f>
        <v>#REF!</v>
      </c>
      <c r="DX215" s="125"/>
      <c r="DY215" s="125"/>
      <c r="DZ215" s="124" t="e">
        <f>'[34]26'!V46</f>
        <v>#REF!</v>
      </c>
      <c r="EA215" s="125"/>
      <c r="EB215" s="125"/>
      <c r="EC215" s="124" t="e">
        <f>'[34]26'!V47</f>
        <v>#REF!</v>
      </c>
      <c r="ED215" s="125"/>
      <c r="EE215" s="125"/>
      <c r="EF215" s="124" t="e">
        <f>'[34]26'!V48</f>
        <v>#REF!</v>
      </c>
      <c r="EG215" s="125"/>
      <c r="EH215" s="125"/>
      <c r="EI215" s="124" t="e">
        <f>'[34]26'!V49</f>
        <v>#REF!</v>
      </c>
      <c r="EJ215" s="125"/>
      <c r="EK215" s="125"/>
      <c r="EL215" s="124" t="e">
        <f>'[34]26'!V50</f>
        <v>#REF!</v>
      </c>
      <c r="EM215" s="125"/>
      <c r="EN215" s="125"/>
      <c r="EO215" s="124" t="e">
        <f>'[34]26'!V51</f>
        <v>#REF!</v>
      </c>
      <c r="EP215" s="125"/>
      <c r="EQ215" s="125"/>
      <c r="ER215" s="124" t="e">
        <f>'[34]26'!V52</f>
        <v>#REF!</v>
      </c>
      <c r="ES215" s="125"/>
      <c r="ET215" s="125"/>
      <c r="EU215" s="124" t="e">
        <f>'[34]26'!V53</f>
        <v>#REF!</v>
      </c>
      <c r="EV215" s="125"/>
      <c r="EW215" s="125"/>
      <c r="EX215" s="124" t="e">
        <f>'[34]26'!V54</f>
        <v>#REF!</v>
      </c>
      <c r="EY215" s="125"/>
      <c r="EZ215" s="125"/>
      <c r="FA215" s="124" t="e">
        <f>'[34]26'!V55</f>
        <v>#REF!</v>
      </c>
      <c r="FB215" s="125"/>
      <c r="FC215" s="125"/>
      <c r="FD215" s="124" t="e">
        <f>'[34]26'!V56</f>
        <v>#REF!</v>
      </c>
      <c r="FE215" s="125"/>
      <c r="FF215" s="125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101"/>
      <c r="FR215" s="101"/>
      <c r="FS215" s="101"/>
      <c r="FT215" s="101"/>
      <c r="FU215" s="101"/>
      <c r="FV215" s="101"/>
      <c r="FW215" s="101"/>
      <c r="FX215" s="101"/>
      <c r="FY215" s="101"/>
      <c r="FZ215" s="124" t="e">
        <f>'[35]40'!V35</f>
        <v>#REF!</v>
      </c>
      <c r="GA215" s="125"/>
      <c r="GB215" s="125"/>
      <c r="GC215" s="124" t="e">
        <f>'[35]40'!V36</f>
        <v>#REF!</v>
      </c>
      <c r="GD215" s="125"/>
      <c r="GE215" s="125"/>
      <c r="GF215" s="124" t="e">
        <f>'[35]40'!V37</f>
        <v>#REF!</v>
      </c>
      <c r="GG215" s="125"/>
      <c r="GH215" s="125"/>
      <c r="GI215" s="124" t="e">
        <f>'[35]40'!V38</f>
        <v>#REF!</v>
      </c>
      <c r="GJ215" s="125"/>
      <c r="GK215" s="125"/>
      <c r="GL215" s="124" t="e">
        <f>'[35]40'!V39</f>
        <v>#REF!</v>
      </c>
      <c r="GM215" s="125"/>
      <c r="GN215" s="125"/>
      <c r="GO215" s="124" t="e">
        <f>'[35]40'!V40</f>
        <v>#REF!</v>
      </c>
      <c r="GP215" s="125"/>
      <c r="GQ215" s="125"/>
      <c r="GR215" s="124" t="e">
        <f>'[35]40'!V41</f>
        <v>#REF!</v>
      </c>
      <c r="GS215" s="125"/>
      <c r="GT215" s="125"/>
      <c r="GU215" s="124" t="e">
        <f>'[35]40'!V42</f>
        <v>#REF!</v>
      </c>
      <c r="GV215" s="125"/>
      <c r="GW215" s="125"/>
      <c r="GX215" s="124" t="e">
        <f>'[35]40'!V43</f>
        <v>#REF!</v>
      </c>
      <c r="GY215" s="125"/>
      <c r="GZ215" s="125"/>
      <c r="HA215" s="124" t="e">
        <f>'[35]40'!V44</f>
        <v>#REF!</v>
      </c>
      <c r="HB215" s="125"/>
      <c r="HC215" s="125"/>
      <c r="HD215" s="124" t="e">
        <f>'[35]40'!V45</f>
        <v>#REF!</v>
      </c>
      <c r="HE215" s="125"/>
      <c r="HF215" s="125"/>
      <c r="HG215" s="124" t="e">
        <f>'[35]40'!V46</f>
        <v>#REF!</v>
      </c>
      <c r="HH215" s="125"/>
      <c r="HI215" s="125"/>
      <c r="HJ215" s="124" t="e">
        <f>'[35]40'!V47</f>
        <v>#REF!</v>
      </c>
      <c r="HK215" s="125"/>
      <c r="HL215" s="125"/>
      <c r="HM215" s="124" t="e">
        <f>'[35]40'!V48</f>
        <v>#REF!</v>
      </c>
      <c r="HN215" s="125"/>
      <c r="HO215" s="125"/>
      <c r="HP215" s="124" t="e">
        <f>'[35]40'!V49</f>
        <v>#REF!</v>
      </c>
      <c r="HQ215" s="125"/>
      <c r="HR215" s="125"/>
      <c r="HS215" s="124" t="e">
        <f>'[35]40'!V50</f>
        <v>#REF!</v>
      </c>
      <c r="HT215" s="125"/>
      <c r="HU215" s="125"/>
      <c r="HV215" s="124" t="e">
        <f>'[35]40'!V51</f>
        <v>#REF!</v>
      </c>
      <c r="HW215" s="125"/>
      <c r="HX215" s="125"/>
      <c r="HY215" s="124" t="e">
        <f>'[35]40'!V52</f>
        <v>#REF!</v>
      </c>
      <c r="HZ215" s="125"/>
      <c r="IA215" s="125"/>
      <c r="IB215" s="124" t="e">
        <f>'[35]40'!V53</f>
        <v>#REF!</v>
      </c>
      <c r="IC215" s="125"/>
      <c r="ID215" s="125"/>
      <c r="IE215" s="124" t="e">
        <f>'[35]40'!V54</f>
        <v>#REF!</v>
      </c>
      <c r="IF215" s="125"/>
      <c r="IG215" s="125"/>
      <c r="IH215" s="124" t="e">
        <f>'[35]40'!V55</f>
        <v>#REF!</v>
      </c>
      <c r="II215" s="125"/>
      <c r="IJ215" s="125"/>
      <c r="IK215" s="124" t="e">
        <f>'[35]40'!V56</f>
        <v>#REF!</v>
      </c>
      <c r="IL215" s="125"/>
      <c r="IM215" s="125"/>
      <c r="IN215" s="36"/>
      <c r="IO215" s="36"/>
      <c r="IP215" s="36"/>
      <c r="IQ215" s="36"/>
      <c r="IR215" s="36"/>
      <c r="IS215" s="36"/>
      <c r="IT215" s="36"/>
      <c r="IU215" s="36"/>
    </row>
    <row r="216" spans="1:255" ht="5.2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  <c r="BC216" s="36"/>
      <c r="BD216" s="36"/>
      <c r="BE216" s="36"/>
      <c r="BF216" s="36"/>
      <c r="BG216" s="36"/>
      <c r="BH216" s="36"/>
      <c r="BI216" s="36"/>
      <c r="BJ216" s="36"/>
      <c r="BK216" s="36"/>
      <c r="BL216" s="36"/>
      <c r="BM216" s="36"/>
      <c r="BN216" s="36"/>
      <c r="BO216" s="36"/>
      <c r="BP216" s="36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6"/>
      <c r="CB216" s="36"/>
      <c r="CC216" s="36"/>
      <c r="CD216" s="102"/>
      <c r="CE216" s="102"/>
      <c r="CF216" s="102"/>
      <c r="CG216" s="102"/>
      <c r="CH216" s="102"/>
      <c r="CI216" s="102"/>
      <c r="CJ216" s="102"/>
      <c r="CK216" s="102"/>
      <c r="CL216" s="102"/>
      <c r="CM216" s="102"/>
      <c r="CN216" s="102"/>
      <c r="CO216" s="102"/>
      <c r="CP216" s="102"/>
      <c r="CQ216" s="102"/>
      <c r="CR216" s="102"/>
      <c r="CS216" s="102"/>
      <c r="CT216" s="102"/>
      <c r="CU216" s="102"/>
      <c r="CV216" s="102"/>
      <c r="CW216" s="102"/>
      <c r="CX216" s="102"/>
      <c r="CY216" s="102"/>
      <c r="CZ216" s="102"/>
      <c r="DA216" s="102"/>
      <c r="DB216" s="102"/>
      <c r="DC216" s="102"/>
      <c r="DD216" s="102"/>
      <c r="DE216" s="102"/>
      <c r="DF216" s="102"/>
      <c r="DG216" s="102"/>
      <c r="DH216" s="102"/>
      <c r="DI216" s="102"/>
      <c r="DJ216" s="102"/>
      <c r="DK216" s="102"/>
      <c r="DL216" s="102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/>
      <c r="DY216" s="102"/>
      <c r="DZ216" s="102"/>
      <c r="EA216" s="102"/>
      <c r="EB216" s="102"/>
      <c r="EC216" s="102"/>
      <c r="ED216" s="102"/>
      <c r="EE216" s="102"/>
      <c r="EF216" s="102"/>
      <c r="EG216" s="102"/>
      <c r="EH216" s="102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7"/>
      <c r="FH216" s="36"/>
      <c r="FI216" s="36"/>
      <c r="FJ216" s="36"/>
      <c r="FK216" s="102"/>
      <c r="FL216" s="102"/>
      <c r="FM216" s="102"/>
      <c r="FN216" s="102"/>
      <c r="FO216" s="102"/>
      <c r="FP216" s="102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36"/>
      <c r="IO216" s="36"/>
      <c r="IP216" s="36"/>
      <c r="IQ216" s="36"/>
      <c r="IR216" s="36"/>
      <c r="IS216" s="36"/>
      <c r="IT216" s="36"/>
      <c r="IU216" s="36"/>
    </row>
    <row r="217" spans="1:255" ht="5.2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6"/>
      <c r="CK217" s="36"/>
      <c r="CL217" s="36"/>
      <c r="CM217" s="36"/>
      <c r="CN217" s="36"/>
      <c r="CO217" s="36"/>
      <c r="CP217" s="36"/>
      <c r="CQ217" s="36"/>
      <c r="CR217" s="36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6"/>
      <c r="FR217" s="36"/>
      <c r="FS217" s="36"/>
      <c r="FT217" s="36"/>
      <c r="FU217" s="36"/>
      <c r="FV217" s="36"/>
      <c r="FW217" s="36"/>
      <c r="FX217" s="36"/>
      <c r="FY217" s="36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36"/>
      <c r="IO217" s="36"/>
      <c r="IP217" s="36"/>
      <c r="IQ217" s="36"/>
      <c r="IR217" s="36"/>
      <c r="IS217" s="36"/>
      <c r="IT217" s="36"/>
      <c r="IU217" s="36"/>
    </row>
    <row r="218" spans="1:255" ht="5.25" customHeight="1">
      <c r="A218" s="36"/>
      <c r="B218" s="36"/>
      <c r="C218" s="151" t="e">
        <f>IF(OR(COUNTIF([36]PM!P:P,Reglage!A1)&gt;0,COUNTIF([36]PM!Q:Q,Reglage!A1)&gt;0),"Pdts à retirer en "&amp;C227,IF(OR(COUNTIF([36]PM!P:P,Reglage!A2)&gt;0,COUNTIF([36]PM!Q:Q,Reglage!A2)&gt;0),"Pdts à destocker en "&amp;C227,IF(OR(COUNTIF([36]PM!P:P,Reglage!A4)&gt;0,COUNTIF([36]PM!Q:Q,Reglage!A4)&gt;0),"Problème réglage alerte sur feuille reglage",IF(BT218&lt;&gt;"","Rien à signaler","Rien à signaler mais, il reste des allées non contrôlées"))))</f>
        <v>#VALUE!</v>
      </c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42"/>
      <c r="BT218" s="150" t="e">
        <f>IF(COUNT([36]PM!R13:R56)=COUNTIF([36]PM!V13:V56,"x"),"Allée OK","")</f>
        <v>#VALUE!</v>
      </c>
      <c r="BU218" s="125"/>
      <c r="BV218" s="125"/>
      <c r="BW218" s="125"/>
      <c r="BX218" s="125"/>
      <c r="BY218" s="142"/>
      <c r="BZ218" s="36"/>
      <c r="CA218" s="36"/>
      <c r="CB218" s="36"/>
      <c r="CC218" s="36"/>
      <c r="CD218" s="36"/>
      <c r="CE218" s="36"/>
      <c r="CF218" s="36"/>
      <c r="CG218" s="36"/>
      <c r="CH218" s="36"/>
      <c r="CI218" s="36"/>
      <c r="CJ218" s="151" t="e">
        <f>IF(OR(COUNTIF('[37]27'!P:P,Reglage!A1)&gt;0,COUNTIF('[37]27'!Q:Q,Reglage!A1)&gt;0),"Pdts à retirer en "&amp;CJ227,IF(OR(COUNTIF('[37]27'!P:P,Reglage!A2)&gt;0,COUNTIF('[37]27'!Q:Q,Reglage!A2)&gt;0),"Pdts à destocker en "&amp;CJ227,IF(OR(COUNTIF('[37]27'!P:P,Reglage!A4)&gt;0,COUNTIF('[37]27'!Q:Q,Reglage!A4)&gt;0),"Problème réglage alerte sur feuille reglage",IF(FA218&lt;&gt;"","Rien à signaler","Rien à signaler mais, il reste des allées non contrôlées"))))</f>
        <v>#VALUE!</v>
      </c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42"/>
      <c r="FA218" s="150" t="e">
        <f>IF(COUNT('[37]27'!R13:R56)=COUNTIF('[37]27'!V13:V56,"x"),"Allée OK","")</f>
        <v>#VALUE!</v>
      </c>
      <c r="FB218" s="125"/>
      <c r="FC218" s="125"/>
      <c r="FD218" s="125"/>
      <c r="FE218" s="125"/>
      <c r="FF218" s="142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151" t="e">
        <f>IF(OR(COUNTIF('[38]41'!P:P,Reglage!A1)&gt;0,COUNTIF('[38]41'!Q:Q,Reglage!A1)&gt;0),"Pdts à retirer en "&amp;FQ227,IF(OR(COUNTIF('[38]41'!P:P,Reglage!A2)&gt;0,COUNTIF('[38]41'!Q:Q,Reglage!A2)&gt;0),"Pdts à destocker en "&amp;FQ227,IF(OR(COUNTIF('[38]41'!P:P,Reglage!A4)&gt;0,COUNTIF('[38]41'!Q:Q,Reglage!A4)&gt;0),"Problème réglage alerte sur feuille reglage",IF(IH218&lt;&gt;"","Rien à signaler","Rien à signaler mais, il reste des allées non contrôlées"))))</f>
        <v>#VALUE!</v>
      </c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125"/>
      <c r="GH218" s="125"/>
      <c r="GI218" s="125"/>
      <c r="GJ218" s="125"/>
      <c r="GK218" s="125"/>
      <c r="GL218" s="125"/>
      <c r="GM218" s="125"/>
      <c r="GN218" s="125"/>
      <c r="GO218" s="125"/>
      <c r="GP218" s="125"/>
      <c r="GQ218" s="125"/>
      <c r="GR218" s="125"/>
      <c r="GS218" s="125"/>
      <c r="GT218" s="125"/>
      <c r="GU218" s="125"/>
      <c r="GV218" s="125"/>
      <c r="GW218" s="125"/>
      <c r="GX218" s="125"/>
      <c r="GY218" s="125"/>
      <c r="GZ218" s="125"/>
      <c r="HA218" s="125"/>
      <c r="HB218" s="125"/>
      <c r="HC218" s="125"/>
      <c r="HD218" s="125"/>
      <c r="HE218" s="125"/>
      <c r="HF218" s="125"/>
      <c r="HG218" s="125"/>
      <c r="HH218" s="125"/>
      <c r="HI218" s="125"/>
      <c r="HJ218" s="125"/>
      <c r="HK218" s="125"/>
      <c r="HL218" s="125"/>
      <c r="HM218" s="125"/>
      <c r="HN218" s="125"/>
      <c r="HO218" s="125"/>
      <c r="HP218" s="125"/>
      <c r="HQ218" s="125"/>
      <c r="HR218" s="125"/>
      <c r="HS218" s="125"/>
      <c r="HT218" s="125"/>
      <c r="HU218" s="125"/>
      <c r="HV218" s="125"/>
      <c r="HW218" s="125"/>
      <c r="HX218" s="125"/>
      <c r="HY218" s="125"/>
      <c r="HZ218" s="125"/>
      <c r="IA218" s="125"/>
      <c r="IB218" s="125"/>
      <c r="IC218" s="125"/>
      <c r="ID218" s="125"/>
      <c r="IE218" s="125"/>
      <c r="IF218" s="125"/>
      <c r="IG218" s="142"/>
      <c r="IH218" s="150" t="e">
        <f>IF(COUNT('[38]41'!R13:R56)=COUNTIF('[38]41'!V13:V56,"x"),"Allée OK","")</f>
        <v>#VALUE!</v>
      </c>
      <c r="II218" s="125"/>
      <c r="IJ218" s="125"/>
      <c r="IK218" s="125"/>
      <c r="IL218" s="125"/>
      <c r="IM218" s="142"/>
      <c r="IN218" s="36"/>
      <c r="IO218" s="36"/>
      <c r="IP218" s="36"/>
      <c r="IQ218" s="36"/>
      <c r="IR218" s="36"/>
      <c r="IS218" s="36"/>
      <c r="IT218" s="36"/>
      <c r="IU218" s="36"/>
    </row>
    <row r="219" spans="1:255" ht="5.25" customHeight="1">
      <c r="A219" s="36"/>
      <c r="B219" s="36"/>
      <c r="C219" s="143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44"/>
      <c r="BT219" s="143"/>
      <c r="BU219" s="131"/>
      <c r="BV219" s="131"/>
      <c r="BW219" s="131"/>
      <c r="BX219" s="131"/>
      <c r="BY219" s="144"/>
      <c r="BZ219" s="36"/>
      <c r="CA219" s="36"/>
      <c r="CB219" s="36"/>
      <c r="CC219" s="36"/>
      <c r="CD219" s="36"/>
      <c r="CE219" s="36"/>
      <c r="CF219" s="36"/>
      <c r="CG219" s="36"/>
      <c r="CH219" s="36"/>
      <c r="CI219" s="36"/>
      <c r="CJ219" s="143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44"/>
      <c r="FA219" s="143"/>
      <c r="FB219" s="131"/>
      <c r="FC219" s="131"/>
      <c r="FD219" s="131"/>
      <c r="FE219" s="131"/>
      <c r="FF219" s="144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143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44"/>
      <c r="IH219" s="143"/>
      <c r="II219" s="131"/>
      <c r="IJ219" s="131"/>
      <c r="IK219" s="131"/>
      <c r="IL219" s="131"/>
      <c r="IM219" s="144"/>
      <c r="IN219" s="36"/>
      <c r="IO219" s="36"/>
      <c r="IP219" s="36"/>
      <c r="IQ219" s="36"/>
      <c r="IR219" s="36"/>
      <c r="IS219" s="36"/>
      <c r="IT219" s="36"/>
      <c r="IU219" s="36"/>
    </row>
    <row r="220" spans="1:255" ht="5.25" customHeight="1">
      <c r="A220" s="36"/>
      <c r="B220" s="36"/>
      <c r="C220" s="143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44"/>
      <c r="BT220" s="143"/>
      <c r="BU220" s="131"/>
      <c r="BV220" s="131"/>
      <c r="BW220" s="131"/>
      <c r="BX220" s="131"/>
      <c r="BY220" s="144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143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44"/>
      <c r="FA220" s="143"/>
      <c r="FB220" s="131"/>
      <c r="FC220" s="131"/>
      <c r="FD220" s="131"/>
      <c r="FE220" s="131"/>
      <c r="FF220" s="144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143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44"/>
      <c r="IH220" s="143"/>
      <c r="II220" s="131"/>
      <c r="IJ220" s="131"/>
      <c r="IK220" s="131"/>
      <c r="IL220" s="131"/>
      <c r="IM220" s="144"/>
      <c r="IN220" s="36"/>
      <c r="IO220" s="36"/>
      <c r="IP220" s="36"/>
      <c r="IQ220" s="36"/>
      <c r="IR220" s="36"/>
      <c r="IS220" s="36"/>
      <c r="IT220" s="36"/>
      <c r="IU220" s="36"/>
    </row>
    <row r="221" spans="1:255" ht="5.25" customHeight="1">
      <c r="A221" s="36"/>
      <c r="B221" s="36"/>
      <c r="C221" s="143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44"/>
      <c r="BT221" s="143"/>
      <c r="BU221" s="131"/>
      <c r="BV221" s="131"/>
      <c r="BW221" s="131"/>
      <c r="BX221" s="131"/>
      <c r="BY221" s="144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143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44"/>
      <c r="FA221" s="143"/>
      <c r="FB221" s="131"/>
      <c r="FC221" s="131"/>
      <c r="FD221" s="131"/>
      <c r="FE221" s="131"/>
      <c r="FF221" s="144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143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44"/>
      <c r="IH221" s="143"/>
      <c r="II221" s="131"/>
      <c r="IJ221" s="131"/>
      <c r="IK221" s="131"/>
      <c r="IL221" s="131"/>
      <c r="IM221" s="144"/>
      <c r="IN221" s="36"/>
      <c r="IO221" s="36"/>
      <c r="IP221" s="36"/>
      <c r="IQ221" s="36"/>
      <c r="IR221" s="36"/>
      <c r="IS221" s="36"/>
      <c r="IT221" s="36"/>
      <c r="IU221" s="36"/>
    </row>
    <row r="222" spans="1:255" ht="5.25" customHeight="1">
      <c r="A222" s="36"/>
      <c r="B222" s="36"/>
      <c r="C222" s="143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44"/>
      <c r="BT222" s="143"/>
      <c r="BU222" s="131"/>
      <c r="BV222" s="131"/>
      <c r="BW222" s="131"/>
      <c r="BX222" s="131"/>
      <c r="BY222" s="144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143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44"/>
      <c r="FA222" s="143"/>
      <c r="FB222" s="131"/>
      <c r="FC222" s="131"/>
      <c r="FD222" s="131"/>
      <c r="FE222" s="131"/>
      <c r="FF222" s="144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143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44"/>
      <c r="IH222" s="143"/>
      <c r="II222" s="131"/>
      <c r="IJ222" s="131"/>
      <c r="IK222" s="131"/>
      <c r="IL222" s="131"/>
      <c r="IM222" s="144"/>
      <c r="IN222" s="36"/>
      <c r="IO222" s="36"/>
      <c r="IP222" s="36"/>
      <c r="IQ222" s="36"/>
      <c r="IR222" s="36"/>
      <c r="IS222" s="36"/>
      <c r="IT222" s="36"/>
      <c r="IU222" s="36"/>
    </row>
    <row r="223" spans="1:255" ht="5.25" customHeight="1">
      <c r="A223" s="36"/>
      <c r="B223" s="36"/>
      <c r="C223" s="143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44"/>
      <c r="BT223" s="143"/>
      <c r="BU223" s="131"/>
      <c r="BV223" s="131"/>
      <c r="BW223" s="131"/>
      <c r="BX223" s="131"/>
      <c r="BY223" s="144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143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44"/>
      <c r="FA223" s="143"/>
      <c r="FB223" s="131"/>
      <c r="FC223" s="131"/>
      <c r="FD223" s="131"/>
      <c r="FE223" s="131"/>
      <c r="FF223" s="144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143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44"/>
      <c r="IH223" s="143"/>
      <c r="II223" s="131"/>
      <c r="IJ223" s="131"/>
      <c r="IK223" s="131"/>
      <c r="IL223" s="131"/>
      <c r="IM223" s="144"/>
      <c r="IN223" s="36"/>
      <c r="IO223" s="36"/>
      <c r="IP223" s="36"/>
      <c r="IQ223" s="36"/>
      <c r="IR223" s="36"/>
      <c r="IS223" s="36"/>
      <c r="IT223" s="36"/>
      <c r="IU223" s="36"/>
    </row>
    <row r="224" spans="1:255" ht="5.25" customHeight="1">
      <c r="A224" s="36"/>
      <c r="B224" s="36"/>
      <c r="C224" s="145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46"/>
      <c r="BT224" s="145"/>
      <c r="BU224" s="127"/>
      <c r="BV224" s="127"/>
      <c r="BW224" s="127"/>
      <c r="BX224" s="127"/>
      <c r="BY224" s="14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145"/>
      <c r="CK224" s="127"/>
      <c r="CL224" s="127"/>
      <c r="CM224" s="127"/>
      <c r="CN224" s="127"/>
      <c r="CO224" s="127"/>
      <c r="CP224" s="127"/>
      <c r="CQ224" s="127"/>
      <c r="CR224" s="127"/>
      <c r="CS224" s="127"/>
      <c r="CT224" s="127"/>
      <c r="CU224" s="127"/>
      <c r="CV224" s="127"/>
      <c r="CW224" s="127"/>
      <c r="CX224" s="127"/>
      <c r="CY224" s="127"/>
      <c r="CZ224" s="127"/>
      <c r="DA224" s="127"/>
      <c r="DB224" s="127"/>
      <c r="DC224" s="127"/>
      <c r="DD224" s="127"/>
      <c r="DE224" s="127"/>
      <c r="DF224" s="127"/>
      <c r="DG224" s="127"/>
      <c r="DH224" s="127"/>
      <c r="DI224" s="127"/>
      <c r="DJ224" s="127"/>
      <c r="DK224" s="127"/>
      <c r="DL224" s="127"/>
      <c r="DM224" s="127"/>
      <c r="DN224" s="127"/>
      <c r="DO224" s="127"/>
      <c r="DP224" s="127"/>
      <c r="DQ224" s="127"/>
      <c r="DR224" s="127"/>
      <c r="DS224" s="127"/>
      <c r="DT224" s="127"/>
      <c r="DU224" s="127"/>
      <c r="DV224" s="127"/>
      <c r="DW224" s="127"/>
      <c r="DX224" s="127"/>
      <c r="DY224" s="127"/>
      <c r="DZ224" s="127"/>
      <c r="EA224" s="127"/>
      <c r="EB224" s="127"/>
      <c r="EC224" s="127"/>
      <c r="ED224" s="127"/>
      <c r="EE224" s="127"/>
      <c r="EF224" s="127"/>
      <c r="EG224" s="127"/>
      <c r="EH224" s="127"/>
      <c r="EI224" s="127"/>
      <c r="EJ224" s="127"/>
      <c r="EK224" s="127"/>
      <c r="EL224" s="127"/>
      <c r="EM224" s="127"/>
      <c r="EN224" s="127"/>
      <c r="EO224" s="127"/>
      <c r="EP224" s="127"/>
      <c r="EQ224" s="127"/>
      <c r="ER224" s="127"/>
      <c r="ES224" s="127"/>
      <c r="ET224" s="127"/>
      <c r="EU224" s="127"/>
      <c r="EV224" s="127"/>
      <c r="EW224" s="127"/>
      <c r="EX224" s="127"/>
      <c r="EY224" s="127"/>
      <c r="EZ224" s="146"/>
      <c r="FA224" s="145"/>
      <c r="FB224" s="127"/>
      <c r="FC224" s="127"/>
      <c r="FD224" s="127"/>
      <c r="FE224" s="127"/>
      <c r="FF224" s="14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145"/>
      <c r="FR224" s="127"/>
      <c r="FS224" s="127"/>
      <c r="FT224" s="127"/>
      <c r="FU224" s="127"/>
      <c r="FV224" s="127"/>
      <c r="FW224" s="127"/>
      <c r="FX224" s="127"/>
      <c r="FY224" s="127"/>
      <c r="FZ224" s="127"/>
      <c r="GA224" s="127"/>
      <c r="GB224" s="127"/>
      <c r="GC224" s="127"/>
      <c r="GD224" s="127"/>
      <c r="GE224" s="127"/>
      <c r="GF224" s="127"/>
      <c r="GG224" s="127"/>
      <c r="GH224" s="127"/>
      <c r="GI224" s="127"/>
      <c r="GJ224" s="127"/>
      <c r="GK224" s="127"/>
      <c r="GL224" s="127"/>
      <c r="GM224" s="127"/>
      <c r="GN224" s="127"/>
      <c r="GO224" s="127"/>
      <c r="GP224" s="127"/>
      <c r="GQ224" s="127"/>
      <c r="GR224" s="127"/>
      <c r="GS224" s="127"/>
      <c r="GT224" s="127"/>
      <c r="GU224" s="127"/>
      <c r="GV224" s="127"/>
      <c r="GW224" s="127"/>
      <c r="GX224" s="127"/>
      <c r="GY224" s="127"/>
      <c r="GZ224" s="127"/>
      <c r="HA224" s="127"/>
      <c r="HB224" s="127"/>
      <c r="HC224" s="127"/>
      <c r="HD224" s="127"/>
      <c r="HE224" s="127"/>
      <c r="HF224" s="127"/>
      <c r="HG224" s="127"/>
      <c r="HH224" s="127"/>
      <c r="HI224" s="127"/>
      <c r="HJ224" s="127"/>
      <c r="HK224" s="127"/>
      <c r="HL224" s="127"/>
      <c r="HM224" s="127"/>
      <c r="HN224" s="127"/>
      <c r="HO224" s="127"/>
      <c r="HP224" s="127"/>
      <c r="HQ224" s="127"/>
      <c r="HR224" s="127"/>
      <c r="HS224" s="127"/>
      <c r="HT224" s="127"/>
      <c r="HU224" s="127"/>
      <c r="HV224" s="127"/>
      <c r="HW224" s="127"/>
      <c r="HX224" s="127"/>
      <c r="HY224" s="127"/>
      <c r="HZ224" s="127"/>
      <c r="IA224" s="127"/>
      <c r="IB224" s="127"/>
      <c r="IC224" s="127"/>
      <c r="ID224" s="127"/>
      <c r="IE224" s="127"/>
      <c r="IF224" s="127"/>
      <c r="IG224" s="146"/>
      <c r="IH224" s="145"/>
      <c r="II224" s="127"/>
      <c r="IJ224" s="127"/>
      <c r="IK224" s="127"/>
      <c r="IL224" s="127"/>
      <c r="IM224" s="146"/>
      <c r="IN224" s="36"/>
      <c r="IO224" s="36"/>
      <c r="IP224" s="36"/>
      <c r="IQ224" s="36"/>
      <c r="IR224" s="36"/>
      <c r="IS224" s="36"/>
      <c r="IT224" s="36"/>
      <c r="IU224" s="36"/>
    </row>
    <row r="225" spans="1:255" ht="5.2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</row>
    <row r="226" spans="1:255" ht="5.2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126" t="e">
        <f>[36]PM!V13</f>
        <v>#REF!</v>
      </c>
      <c r="M226" s="127"/>
      <c r="N226" s="127"/>
      <c r="O226" s="126" t="e">
        <f>[36]PM!V14</f>
        <v>#REF!</v>
      </c>
      <c r="P226" s="127"/>
      <c r="Q226" s="127"/>
      <c r="R226" s="126" t="e">
        <f>[36]PM!V15</f>
        <v>#REF!</v>
      </c>
      <c r="S226" s="127"/>
      <c r="T226" s="127"/>
      <c r="U226" s="126" t="e">
        <f>[36]PM!V16</f>
        <v>#REF!</v>
      </c>
      <c r="V226" s="127"/>
      <c r="W226" s="127"/>
      <c r="X226" s="126" t="e">
        <f>[36]PM!V17</f>
        <v>#REF!</v>
      </c>
      <c r="Y226" s="127"/>
      <c r="Z226" s="127"/>
      <c r="AA226" s="126" t="e">
        <f>[36]PM!V18</f>
        <v>#REF!</v>
      </c>
      <c r="AB226" s="127"/>
      <c r="AC226" s="127"/>
      <c r="AD226" s="126" t="e">
        <f>[36]PM!V19</f>
        <v>#REF!</v>
      </c>
      <c r="AE226" s="127"/>
      <c r="AF226" s="127"/>
      <c r="AG226" s="126" t="e">
        <f>[36]PM!V20</f>
        <v>#REF!</v>
      </c>
      <c r="AH226" s="127"/>
      <c r="AI226" s="127"/>
      <c r="AJ226" s="126" t="e">
        <f>[36]PM!V21</f>
        <v>#REF!</v>
      </c>
      <c r="AK226" s="127"/>
      <c r="AL226" s="127"/>
      <c r="AM226" s="126" t="e">
        <f>[36]PM!V22</f>
        <v>#REF!</v>
      </c>
      <c r="AN226" s="127"/>
      <c r="AO226" s="127"/>
      <c r="AP226" s="126" t="e">
        <f>[36]PM!V23</f>
        <v>#REF!</v>
      </c>
      <c r="AQ226" s="127"/>
      <c r="AR226" s="127"/>
      <c r="AS226" s="126" t="e">
        <f>[36]PM!V24</f>
        <v>#REF!</v>
      </c>
      <c r="AT226" s="127"/>
      <c r="AU226" s="127"/>
      <c r="AV226" s="126" t="e">
        <f>[36]PM!V25</f>
        <v>#REF!</v>
      </c>
      <c r="AW226" s="127"/>
      <c r="AX226" s="127"/>
      <c r="AY226" s="126" t="e">
        <f>[36]PM!V26</f>
        <v>#REF!</v>
      </c>
      <c r="AZ226" s="127"/>
      <c r="BA226" s="127"/>
      <c r="BB226" s="126" t="e">
        <f>[36]PM!V27</f>
        <v>#REF!</v>
      </c>
      <c r="BC226" s="127"/>
      <c r="BD226" s="127"/>
      <c r="BE226" s="126" t="e">
        <f>[36]PM!V28</f>
        <v>#REF!</v>
      </c>
      <c r="BF226" s="127"/>
      <c r="BG226" s="127"/>
      <c r="BH226" s="126" t="e">
        <f>[36]PM!V29</f>
        <v>#REF!</v>
      </c>
      <c r="BI226" s="127"/>
      <c r="BJ226" s="127"/>
      <c r="BK226" s="126" t="e">
        <f>[36]PM!V30</f>
        <v>#REF!</v>
      </c>
      <c r="BL226" s="127"/>
      <c r="BM226" s="127"/>
      <c r="BN226" s="126" t="e">
        <f>[36]PM!V31</f>
        <v>#REF!</v>
      </c>
      <c r="BO226" s="127"/>
      <c r="BP226" s="127"/>
      <c r="BQ226" s="126" t="e">
        <f>[36]PM!V32</f>
        <v>#REF!</v>
      </c>
      <c r="BR226" s="127"/>
      <c r="BS226" s="127"/>
      <c r="BT226" s="126" t="e">
        <f>[36]PM!V33</f>
        <v>#REF!</v>
      </c>
      <c r="BU226" s="127"/>
      <c r="BV226" s="127"/>
      <c r="BW226" s="126" t="e">
        <f>[36]PM!V34</f>
        <v>#REF!</v>
      </c>
      <c r="BX226" s="127"/>
      <c r="BY226" s="127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126" t="e">
        <f>'[37]27'!V13</f>
        <v>#REF!</v>
      </c>
      <c r="CT226" s="127"/>
      <c r="CU226" s="127"/>
      <c r="CV226" s="126" t="e">
        <f>'[37]27'!V14</f>
        <v>#REF!</v>
      </c>
      <c r="CW226" s="127"/>
      <c r="CX226" s="127"/>
      <c r="CY226" s="126" t="e">
        <f>'[37]27'!V15</f>
        <v>#REF!</v>
      </c>
      <c r="CZ226" s="127"/>
      <c r="DA226" s="127"/>
      <c r="DB226" s="126" t="e">
        <f>'[37]27'!V16</f>
        <v>#REF!</v>
      </c>
      <c r="DC226" s="127"/>
      <c r="DD226" s="127"/>
      <c r="DE226" s="126" t="e">
        <f>'[37]27'!V17</f>
        <v>#REF!</v>
      </c>
      <c r="DF226" s="127"/>
      <c r="DG226" s="127"/>
      <c r="DH226" s="126" t="e">
        <f>'[37]27'!V18</f>
        <v>#REF!</v>
      </c>
      <c r="DI226" s="127"/>
      <c r="DJ226" s="127"/>
      <c r="DK226" s="126" t="e">
        <f>'[37]27'!V19</f>
        <v>#REF!</v>
      </c>
      <c r="DL226" s="127"/>
      <c r="DM226" s="127"/>
      <c r="DN226" s="126" t="e">
        <f>'[37]27'!V20</f>
        <v>#REF!</v>
      </c>
      <c r="DO226" s="127"/>
      <c r="DP226" s="127"/>
      <c r="DQ226" s="126" t="e">
        <f>'[37]27'!V21</f>
        <v>#REF!</v>
      </c>
      <c r="DR226" s="127"/>
      <c r="DS226" s="127"/>
      <c r="DT226" s="126" t="e">
        <f>'[37]27'!V22</f>
        <v>#REF!</v>
      </c>
      <c r="DU226" s="127"/>
      <c r="DV226" s="127"/>
      <c r="DW226" s="126" t="e">
        <f>'[37]27'!V23</f>
        <v>#REF!</v>
      </c>
      <c r="DX226" s="127"/>
      <c r="DY226" s="127"/>
      <c r="DZ226" s="126" t="e">
        <f>'[37]27'!V24</f>
        <v>#REF!</v>
      </c>
      <c r="EA226" s="127"/>
      <c r="EB226" s="127"/>
      <c r="EC226" s="126" t="e">
        <f>'[37]27'!V25</f>
        <v>#REF!</v>
      </c>
      <c r="ED226" s="127"/>
      <c r="EE226" s="127"/>
      <c r="EF226" s="126" t="e">
        <f>'[37]27'!V26</f>
        <v>#REF!</v>
      </c>
      <c r="EG226" s="127"/>
      <c r="EH226" s="127"/>
      <c r="EI226" s="126" t="e">
        <f>'[37]27'!V27</f>
        <v>#REF!</v>
      </c>
      <c r="EJ226" s="127"/>
      <c r="EK226" s="127"/>
      <c r="EL226" s="126" t="e">
        <f>'[37]27'!V28</f>
        <v>#REF!</v>
      </c>
      <c r="EM226" s="127"/>
      <c r="EN226" s="127"/>
      <c r="EO226" s="126" t="e">
        <f>'[37]27'!V29</f>
        <v>#REF!</v>
      </c>
      <c r="EP226" s="127"/>
      <c r="EQ226" s="127"/>
      <c r="ER226" s="126" t="e">
        <f>'[37]27'!V30</f>
        <v>#REF!</v>
      </c>
      <c r="ES226" s="127"/>
      <c r="ET226" s="127"/>
      <c r="EU226" s="126" t="e">
        <f>'[37]27'!V31</f>
        <v>#REF!</v>
      </c>
      <c r="EV226" s="127"/>
      <c r="EW226" s="127"/>
      <c r="EX226" s="126" t="e">
        <f>'[37]27'!V32</f>
        <v>#REF!</v>
      </c>
      <c r="EY226" s="127"/>
      <c r="EZ226" s="127"/>
      <c r="FA226" s="126" t="e">
        <f>'[37]27'!V33</f>
        <v>#REF!</v>
      </c>
      <c r="FB226" s="127"/>
      <c r="FC226" s="127"/>
      <c r="FD226" s="126" t="e">
        <f>'[37]27'!V34</f>
        <v>#REF!</v>
      </c>
      <c r="FE226" s="127"/>
      <c r="FF226" s="127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126" t="e">
        <f>'[38]41'!V13</f>
        <v>#REF!</v>
      </c>
      <c r="GA226" s="127"/>
      <c r="GB226" s="127"/>
      <c r="GC226" s="126" t="e">
        <f>'[38]41'!V14</f>
        <v>#REF!</v>
      </c>
      <c r="GD226" s="127"/>
      <c r="GE226" s="127"/>
      <c r="GF226" s="126" t="e">
        <f>'[38]41'!V15</f>
        <v>#REF!</v>
      </c>
      <c r="GG226" s="127"/>
      <c r="GH226" s="127"/>
      <c r="GI226" s="126" t="e">
        <f>'[38]41'!V16</f>
        <v>#REF!</v>
      </c>
      <c r="GJ226" s="127"/>
      <c r="GK226" s="127"/>
      <c r="GL226" s="126" t="e">
        <f>'[38]41'!V17</f>
        <v>#REF!</v>
      </c>
      <c r="GM226" s="127"/>
      <c r="GN226" s="127"/>
      <c r="GO226" s="126" t="e">
        <f>'[38]41'!V18</f>
        <v>#REF!</v>
      </c>
      <c r="GP226" s="127"/>
      <c r="GQ226" s="127"/>
      <c r="GR226" s="126" t="e">
        <f>'[38]41'!V19</f>
        <v>#REF!</v>
      </c>
      <c r="GS226" s="127"/>
      <c r="GT226" s="127"/>
      <c r="GU226" s="126" t="e">
        <f>'[38]41'!V20</f>
        <v>#REF!</v>
      </c>
      <c r="GV226" s="127"/>
      <c r="GW226" s="127"/>
      <c r="GX226" s="126" t="e">
        <f>'[38]41'!V21</f>
        <v>#REF!</v>
      </c>
      <c r="GY226" s="127"/>
      <c r="GZ226" s="127"/>
      <c r="HA226" s="126" t="e">
        <f>'[38]41'!V22</f>
        <v>#REF!</v>
      </c>
      <c r="HB226" s="127"/>
      <c r="HC226" s="127"/>
      <c r="HD226" s="126" t="e">
        <f>'[38]41'!V23</f>
        <v>#REF!</v>
      </c>
      <c r="HE226" s="127"/>
      <c r="HF226" s="127"/>
      <c r="HG226" s="126" t="e">
        <f>'[38]41'!V24</f>
        <v>#REF!</v>
      </c>
      <c r="HH226" s="127"/>
      <c r="HI226" s="127"/>
      <c r="HJ226" s="126" t="e">
        <f>'[38]41'!V25</f>
        <v>#REF!</v>
      </c>
      <c r="HK226" s="127"/>
      <c r="HL226" s="127"/>
      <c r="HM226" s="126" t="e">
        <f>'[38]41'!V26</f>
        <v>#REF!</v>
      </c>
      <c r="HN226" s="127"/>
      <c r="HO226" s="127"/>
      <c r="HP226" s="126" t="e">
        <f>'[38]41'!V27</f>
        <v>#REF!</v>
      </c>
      <c r="HQ226" s="127"/>
      <c r="HR226" s="127"/>
      <c r="HS226" s="126" t="e">
        <f>'[38]41'!V28</f>
        <v>#REF!</v>
      </c>
      <c r="HT226" s="127"/>
      <c r="HU226" s="127"/>
      <c r="HV226" s="126" t="e">
        <f>'[38]41'!V29</f>
        <v>#REF!</v>
      </c>
      <c r="HW226" s="127"/>
      <c r="HX226" s="127"/>
      <c r="HY226" s="126" t="e">
        <f>'[38]41'!V30</f>
        <v>#REF!</v>
      </c>
      <c r="HZ226" s="127"/>
      <c r="IA226" s="127"/>
      <c r="IB226" s="126" t="e">
        <f>'[38]41'!V31</f>
        <v>#REF!</v>
      </c>
      <c r="IC226" s="127"/>
      <c r="ID226" s="127"/>
      <c r="IE226" s="126" t="e">
        <f>'[38]41'!V32</f>
        <v>#REF!</v>
      </c>
      <c r="IF226" s="127"/>
      <c r="IG226" s="127"/>
      <c r="IH226" s="126" t="e">
        <f>'[38]41'!V33</f>
        <v>#REF!</v>
      </c>
      <c r="II226" s="127"/>
      <c r="IJ226" s="127"/>
      <c r="IK226" s="126" t="e">
        <f>'[38]41'!V34</f>
        <v>#REF!</v>
      </c>
      <c r="IL226" s="127"/>
      <c r="IM226" s="127"/>
      <c r="IN226" s="36"/>
      <c r="IO226" s="36"/>
      <c r="IP226" s="36"/>
      <c r="IQ226" s="36"/>
      <c r="IR226" s="36"/>
      <c r="IS226" s="36"/>
      <c r="IT226" s="36"/>
      <c r="IU226" s="36"/>
    </row>
    <row r="227" spans="1:255" ht="5.25" customHeight="1">
      <c r="A227" s="36"/>
      <c r="B227" s="36"/>
      <c r="C227" s="141" t="str">
        <f>Reglage!B29</f>
        <v>PM</v>
      </c>
      <c r="D227" s="125"/>
      <c r="E227" s="125"/>
      <c r="F227" s="125"/>
      <c r="G227" s="125"/>
      <c r="H227" s="125"/>
      <c r="I227" s="125"/>
      <c r="J227" s="125"/>
      <c r="K227" s="142"/>
      <c r="L227" s="148" t="e">
        <f>[36]PM!R13</f>
        <v>#REF!</v>
      </c>
      <c r="M227" s="125"/>
      <c r="N227" s="129"/>
      <c r="O227" s="128" t="e">
        <f>IF([36]PM!R14=0,"",[36]PM!R14)</f>
        <v>#REF!</v>
      </c>
      <c r="P227" s="125"/>
      <c r="Q227" s="129"/>
      <c r="R227" s="128" t="e">
        <f>IF([36]PM!R15=0,"",[36]PM!R15)</f>
        <v>#REF!</v>
      </c>
      <c r="S227" s="125"/>
      <c r="T227" s="129"/>
      <c r="U227" s="128" t="e">
        <f>IF([36]PM!R16=0,"",[36]PM!R16)</f>
        <v>#REF!</v>
      </c>
      <c r="V227" s="125"/>
      <c r="W227" s="129"/>
      <c r="X227" s="128" t="e">
        <f>IF([36]PM!R17=0,"",[36]PM!R17)</f>
        <v>#REF!</v>
      </c>
      <c r="Y227" s="125"/>
      <c r="Z227" s="129"/>
      <c r="AA227" s="128" t="e">
        <f>IF([36]PM!R18=0,"",[36]PM!R18)</f>
        <v>#REF!</v>
      </c>
      <c r="AB227" s="125"/>
      <c r="AC227" s="129"/>
      <c r="AD227" s="128" t="e">
        <f>IF([36]PM!R19=0,"",[36]PM!R19)</f>
        <v>#REF!</v>
      </c>
      <c r="AE227" s="125"/>
      <c r="AF227" s="129"/>
      <c r="AG227" s="128" t="e">
        <f>IF([36]PM!R20=0,"",[36]PM!R20)</f>
        <v>#REF!</v>
      </c>
      <c r="AH227" s="125"/>
      <c r="AI227" s="129"/>
      <c r="AJ227" s="128" t="e">
        <f>IF([36]PM!R21=0,"",[36]PM!R21)</f>
        <v>#REF!</v>
      </c>
      <c r="AK227" s="125"/>
      <c r="AL227" s="129"/>
      <c r="AM227" s="128" t="e">
        <f>IF([36]PM!R22=0,"",[36]PM!R22)</f>
        <v>#REF!</v>
      </c>
      <c r="AN227" s="125"/>
      <c r="AO227" s="129"/>
      <c r="AP227" s="128" t="e">
        <f>IF([36]PM!R23=0,"",[36]PM!R23)</f>
        <v>#REF!</v>
      </c>
      <c r="AQ227" s="125"/>
      <c r="AR227" s="129"/>
      <c r="AS227" s="128" t="e">
        <f>IF([36]PM!R24=0,"",[36]PM!R24)</f>
        <v>#REF!</v>
      </c>
      <c r="AT227" s="125"/>
      <c r="AU227" s="129"/>
      <c r="AV227" s="128" t="e">
        <f>IF([36]PM!R25=0,"",[36]PM!R25)</f>
        <v>#REF!</v>
      </c>
      <c r="AW227" s="125"/>
      <c r="AX227" s="129"/>
      <c r="AY227" s="128" t="e">
        <f>IF([36]PM!R26=0,"",[36]PM!R26)</f>
        <v>#REF!</v>
      </c>
      <c r="AZ227" s="125"/>
      <c r="BA227" s="129"/>
      <c r="BB227" s="128" t="e">
        <f>IF([36]PM!R27=0,"",[36]PM!R27)</f>
        <v>#REF!</v>
      </c>
      <c r="BC227" s="125"/>
      <c r="BD227" s="129"/>
      <c r="BE227" s="128" t="e">
        <f>IF([36]PM!R28=0,"",[36]PM!R28)</f>
        <v>#REF!</v>
      </c>
      <c r="BF227" s="125"/>
      <c r="BG227" s="129"/>
      <c r="BH227" s="128" t="e">
        <f>IF([36]PM!R29=0,"",[36]PM!R29)</f>
        <v>#REF!</v>
      </c>
      <c r="BI227" s="125"/>
      <c r="BJ227" s="129"/>
      <c r="BK227" s="128" t="e">
        <f>IF([36]PM!R30=0,"",[36]PM!R30)</f>
        <v>#REF!</v>
      </c>
      <c r="BL227" s="125"/>
      <c r="BM227" s="129"/>
      <c r="BN227" s="128" t="e">
        <f>IF([36]PM!R31=0,"",[36]PM!R31)</f>
        <v>#REF!</v>
      </c>
      <c r="BO227" s="125"/>
      <c r="BP227" s="129"/>
      <c r="BQ227" s="128" t="e">
        <f>IF([36]PM!R32=0,"",[36]PM!R32)</f>
        <v>#REF!</v>
      </c>
      <c r="BR227" s="125"/>
      <c r="BS227" s="129"/>
      <c r="BT227" s="128" t="e">
        <f>IF([36]PM!R33=0,"",[36]PM!R33)</f>
        <v>#REF!</v>
      </c>
      <c r="BU227" s="125"/>
      <c r="BV227" s="129"/>
      <c r="BW227" s="128" t="e">
        <f>IF([36]PM!R34=0,"",[36]PM!R34)</f>
        <v>#REF!</v>
      </c>
      <c r="BX227" s="125"/>
      <c r="BY227" s="142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141">
        <f>Reglage!G29</f>
        <v>27</v>
      </c>
      <c r="CK227" s="125"/>
      <c r="CL227" s="125"/>
      <c r="CM227" s="125"/>
      <c r="CN227" s="125"/>
      <c r="CO227" s="125"/>
      <c r="CP227" s="125"/>
      <c r="CQ227" s="125"/>
      <c r="CR227" s="142"/>
      <c r="CS227" s="148" t="e">
        <f>'[37]27'!R13</f>
        <v>#REF!</v>
      </c>
      <c r="CT227" s="125"/>
      <c r="CU227" s="129"/>
      <c r="CV227" s="128" t="e">
        <f>IF('[37]27'!R14=0,"",'[37]27'!R14)</f>
        <v>#REF!</v>
      </c>
      <c r="CW227" s="125"/>
      <c r="CX227" s="129"/>
      <c r="CY227" s="128" t="e">
        <f>IF('[37]27'!R15=0,"",'[37]27'!R15)</f>
        <v>#REF!</v>
      </c>
      <c r="CZ227" s="125"/>
      <c r="DA227" s="129"/>
      <c r="DB227" s="128" t="e">
        <f>IF('[37]27'!R16=0,"",'[37]27'!R16)</f>
        <v>#REF!</v>
      </c>
      <c r="DC227" s="125"/>
      <c r="DD227" s="129"/>
      <c r="DE227" s="128" t="e">
        <f>IF('[37]27'!R17=0,"",'[37]27'!R17)</f>
        <v>#REF!</v>
      </c>
      <c r="DF227" s="125"/>
      <c r="DG227" s="129"/>
      <c r="DH227" s="128" t="e">
        <f>IF('[37]27'!R18=0,"",'[37]27'!R18)</f>
        <v>#REF!</v>
      </c>
      <c r="DI227" s="125"/>
      <c r="DJ227" s="129"/>
      <c r="DK227" s="128" t="e">
        <f>IF('[37]27'!R19=0,"",'[37]27'!R19)</f>
        <v>#REF!</v>
      </c>
      <c r="DL227" s="125"/>
      <c r="DM227" s="129"/>
      <c r="DN227" s="128" t="e">
        <f>IF('[37]27'!R20=0,"",'[37]27'!R20)</f>
        <v>#REF!</v>
      </c>
      <c r="DO227" s="125"/>
      <c r="DP227" s="129"/>
      <c r="DQ227" s="128" t="e">
        <f>IF('[37]27'!R21=0,"",'[37]27'!R21)</f>
        <v>#REF!</v>
      </c>
      <c r="DR227" s="125"/>
      <c r="DS227" s="129"/>
      <c r="DT227" s="128" t="e">
        <f>IF('[37]27'!R22=0,"",'[37]27'!R22)</f>
        <v>#REF!</v>
      </c>
      <c r="DU227" s="125"/>
      <c r="DV227" s="129"/>
      <c r="DW227" s="128" t="e">
        <f>IF('[37]27'!R23=0,"",'[37]27'!R23)</f>
        <v>#REF!</v>
      </c>
      <c r="DX227" s="125"/>
      <c r="DY227" s="129"/>
      <c r="DZ227" s="128" t="e">
        <f>IF('[37]27'!R24=0,"",'[37]27'!R24)</f>
        <v>#REF!</v>
      </c>
      <c r="EA227" s="125"/>
      <c r="EB227" s="129"/>
      <c r="EC227" s="128" t="e">
        <f>IF('[37]27'!R25=0,"",'[37]27'!R25)</f>
        <v>#REF!</v>
      </c>
      <c r="ED227" s="125"/>
      <c r="EE227" s="129"/>
      <c r="EF227" s="128" t="e">
        <f>IF('[37]27'!R26=0,"",'[37]27'!R26)</f>
        <v>#REF!</v>
      </c>
      <c r="EG227" s="125"/>
      <c r="EH227" s="129"/>
      <c r="EI227" s="128" t="e">
        <f>IF('[37]27'!R27=0,"",'[37]27'!R27)</f>
        <v>#REF!</v>
      </c>
      <c r="EJ227" s="125"/>
      <c r="EK227" s="129"/>
      <c r="EL227" s="128" t="e">
        <f>IF('[37]27'!R28=0,"",'[37]27'!R28)</f>
        <v>#REF!</v>
      </c>
      <c r="EM227" s="125"/>
      <c r="EN227" s="129"/>
      <c r="EO227" s="128" t="e">
        <f>IF('[37]27'!R29=0,"",'[37]27'!R29)</f>
        <v>#REF!</v>
      </c>
      <c r="EP227" s="125"/>
      <c r="EQ227" s="129"/>
      <c r="ER227" s="128" t="e">
        <f>IF('[37]27'!R30=0,"",'[37]27'!R30)</f>
        <v>#REF!</v>
      </c>
      <c r="ES227" s="125"/>
      <c r="ET227" s="129"/>
      <c r="EU227" s="128" t="e">
        <f>IF('[37]27'!R31=0,"",'[37]27'!R31)</f>
        <v>#REF!</v>
      </c>
      <c r="EV227" s="125"/>
      <c r="EW227" s="129"/>
      <c r="EX227" s="128" t="e">
        <f>IF('[37]27'!R32=0,"",'[37]27'!R32)</f>
        <v>#REF!</v>
      </c>
      <c r="EY227" s="125"/>
      <c r="EZ227" s="129"/>
      <c r="FA227" s="128" t="e">
        <f>IF('[37]27'!R33=0,"",'[37]27'!R33)</f>
        <v>#REF!</v>
      </c>
      <c r="FB227" s="125"/>
      <c r="FC227" s="129"/>
      <c r="FD227" s="128" t="e">
        <f>IF('[37]27'!R34=0,"",'[37]27'!R34)</f>
        <v>#REF!</v>
      </c>
      <c r="FE227" s="125"/>
      <c r="FF227" s="142"/>
      <c r="FG227" s="121"/>
      <c r="FH227" s="36"/>
      <c r="FI227" s="36"/>
      <c r="FJ227" s="36"/>
      <c r="FK227" s="36"/>
      <c r="FL227" s="36"/>
      <c r="FM227" s="36"/>
      <c r="FN227" s="36"/>
      <c r="FO227" s="36"/>
      <c r="FP227" s="36"/>
      <c r="FQ227" s="141">
        <f>Reglage!L29</f>
        <v>41</v>
      </c>
      <c r="FR227" s="125"/>
      <c r="FS227" s="125"/>
      <c r="FT227" s="125"/>
      <c r="FU227" s="125"/>
      <c r="FV227" s="125"/>
      <c r="FW227" s="125"/>
      <c r="FX227" s="125"/>
      <c r="FY227" s="142"/>
      <c r="FZ227" s="148" t="e">
        <f>'[38]41'!R13</f>
        <v>#REF!</v>
      </c>
      <c r="GA227" s="125"/>
      <c r="GB227" s="129"/>
      <c r="GC227" s="128" t="e">
        <f>IF('[38]41'!R14=0,"",'[38]41'!R14)</f>
        <v>#REF!</v>
      </c>
      <c r="GD227" s="125"/>
      <c r="GE227" s="129"/>
      <c r="GF227" s="128" t="e">
        <f>IF('[38]41'!R15=0,"",'[38]41'!R15)</f>
        <v>#REF!</v>
      </c>
      <c r="GG227" s="125"/>
      <c r="GH227" s="129"/>
      <c r="GI227" s="128" t="e">
        <f>IF('[38]41'!R16=0,"",'[38]41'!R16)</f>
        <v>#REF!</v>
      </c>
      <c r="GJ227" s="125"/>
      <c r="GK227" s="129"/>
      <c r="GL227" s="128" t="e">
        <f>IF('[38]41'!R17=0,"",'[38]41'!R17)</f>
        <v>#REF!</v>
      </c>
      <c r="GM227" s="125"/>
      <c r="GN227" s="129"/>
      <c r="GO227" s="128" t="e">
        <f>IF('[38]41'!R18=0,"",'[38]41'!R18)</f>
        <v>#REF!</v>
      </c>
      <c r="GP227" s="125"/>
      <c r="GQ227" s="129"/>
      <c r="GR227" s="128" t="e">
        <f>IF('[38]41'!R19=0,"",'[38]41'!R19)</f>
        <v>#REF!</v>
      </c>
      <c r="GS227" s="125"/>
      <c r="GT227" s="129"/>
      <c r="GU227" s="128" t="e">
        <f>IF('[38]41'!R20=0,"",'[38]41'!R20)</f>
        <v>#REF!</v>
      </c>
      <c r="GV227" s="125"/>
      <c r="GW227" s="129"/>
      <c r="GX227" s="128" t="e">
        <f>IF('[38]41'!R21=0,"",'[38]41'!R21)</f>
        <v>#REF!</v>
      </c>
      <c r="GY227" s="125"/>
      <c r="GZ227" s="129"/>
      <c r="HA227" s="128" t="e">
        <f>IF('[38]41'!R22=0,"",'[38]41'!R22)</f>
        <v>#REF!</v>
      </c>
      <c r="HB227" s="125"/>
      <c r="HC227" s="129"/>
      <c r="HD227" s="128" t="e">
        <f>IF('[38]41'!R23=0,"",'[38]41'!R23)</f>
        <v>#REF!</v>
      </c>
      <c r="HE227" s="125"/>
      <c r="HF227" s="129"/>
      <c r="HG227" s="128" t="e">
        <f>IF('[38]41'!R24=0,"",'[38]41'!R24)</f>
        <v>#REF!</v>
      </c>
      <c r="HH227" s="125"/>
      <c r="HI227" s="129"/>
      <c r="HJ227" s="128" t="e">
        <f>IF('[38]41'!R25=0,"",'[38]41'!R25)</f>
        <v>#REF!</v>
      </c>
      <c r="HK227" s="125"/>
      <c r="HL227" s="129"/>
      <c r="HM227" s="128" t="e">
        <f>IF('[38]41'!R26=0,"",'[38]41'!R26)</f>
        <v>#REF!</v>
      </c>
      <c r="HN227" s="125"/>
      <c r="HO227" s="129"/>
      <c r="HP227" s="128" t="e">
        <f>IF('[38]41'!R27=0,"",'[38]41'!R27)</f>
        <v>#REF!</v>
      </c>
      <c r="HQ227" s="125"/>
      <c r="HR227" s="129"/>
      <c r="HS227" s="128" t="e">
        <f>IF('[38]41'!R28=0,"",'[38]41'!R28)</f>
        <v>#REF!</v>
      </c>
      <c r="HT227" s="125"/>
      <c r="HU227" s="129"/>
      <c r="HV227" s="128" t="e">
        <f>IF('[38]41'!R29=0,"",'[38]41'!R29)</f>
        <v>#REF!</v>
      </c>
      <c r="HW227" s="125"/>
      <c r="HX227" s="129"/>
      <c r="HY227" s="128" t="e">
        <f>IF('[38]41'!R30=0,"",'[38]41'!R30)</f>
        <v>#REF!</v>
      </c>
      <c r="HZ227" s="125"/>
      <c r="IA227" s="129"/>
      <c r="IB227" s="128" t="e">
        <f>IF('[38]41'!R31=0,"",'[38]41'!R31)</f>
        <v>#REF!</v>
      </c>
      <c r="IC227" s="125"/>
      <c r="ID227" s="129"/>
      <c r="IE227" s="128" t="e">
        <f>IF('[38]41'!R32=0,"",'[38]41'!R32)</f>
        <v>#REF!</v>
      </c>
      <c r="IF227" s="125"/>
      <c r="IG227" s="129"/>
      <c r="IH227" s="128" t="e">
        <f>IF('[38]41'!R33=0,"",'[38]41'!R33)</f>
        <v>#REF!</v>
      </c>
      <c r="II227" s="125"/>
      <c r="IJ227" s="129"/>
      <c r="IK227" s="128" t="e">
        <f>IF('[38]41'!R34=0,"",'[38]41'!R34)</f>
        <v>#REF!</v>
      </c>
      <c r="IL227" s="125"/>
      <c r="IM227" s="142"/>
      <c r="IN227" s="36"/>
      <c r="IO227" s="36"/>
      <c r="IP227" s="36"/>
      <c r="IQ227" s="36"/>
      <c r="IR227" s="36"/>
      <c r="IS227" s="36"/>
      <c r="IT227" s="36"/>
      <c r="IU227" s="36"/>
    </row>
    <row r="228" spans="1:255" ht="5.25" customHeight="1">
      <c r="A228" s="36"/>
      <c r="B228" s="36"/>
      <c r="C228" s="143"/>
      <c r="D228" s="131"/>
      <c r="E228" s="131"/>
      <c r="F228" s="131"/>
      <c r="G228" s="131"/>
      <c r="H228" s="131"/>
      <c r="I228" s="131"/>
      <c r="J228" s="131"/>
      <c r="K228" s="144"/>
      <c r="L228" s="131"/>
      <c r="M228" s="131"/>
      <c r="N228" s="132"/>
      <c r="O228" s="130"/>
      <c r="P228" s="131"/>
      <c r="Q228" s="132"/>
      <c r="R228" s="130"/>
      <c r="S228" s="131"/>
      <c r="T228" s="132"/>
      <c r="U228" s="130"/>
      <c r="V228" s="131"/>
      <c r="W228" s="132"/>
      <c r="X228" s="130"/>
      <c r="Y228" s="131"/>
      <c r="Z228" s="132"/>
      <c r="AA228" s="130"/>
      <c r="AB228" s="131"/>
      <c r="AC228" s="132"/>
      <c r="AD228" s="130"/>
      <c r="AE228" s="131"/>
      <c r="AF228" s="132"/>
      <c r="AG228" s="130"/>
      <c r="AH228" s="131"/>
      <c r="AI228" s="132"/>
      <c r="AJ228" s="130"/>
      <c r="AK228" s="131"/>
      <c r="AL228" s="132"/>
      <c r="AM228" s="130"/>
      <c r="AN228" s="131"/>
      <c r="AO228" s="132"/>
      <c r="AP228" s="130"/>
      <c r="AQ228" s="131"/>
      <c r="AR228" s="132"/>
      <c r="AS228" s="130"/>
      <c r="AT228" s="131"/>
      <c r="AU228" s="132"/>
      <c r="AV228" s="130"/>
      <c r="AW228" s="131"/>
      <c r="AX228" s="132"/>
      <c r="AY228" s="130"/>
      <c r="AZ228" s="131"/>
      <c r="BA228" s="132"/>
      <c r="BB228" s="130"/>
      <c r="BC228" s="131"/>
      <c r="BD228" s="132"/>
      <c r="BE228" s="130"/>
      <c r="BF228" s="131"/>
      <c r="BG228" s="132"/>
      <c r="BH228" s="130"/>
      <c r="BI228" s="131"/>
      <c r="BJ228" s="132"/>
      <c r="BK228" s="130"/>
      <c r="BL228" s="131"/>
      <c r="BM228" s="132"/>
      <c r="BN228" s="130"/>
      <c r="BO228" s="131"/>
      <c r="BP228" s="132"/>
      <c r="BQ228" s="130"/>
      <c r="BR228" s="131"/>
      <c r="BS228" s="132"/>
      <c r="BT228" s="130"/>
      <c r="BU228" s="131"/>
      <c r="BV228" s="132"/>
      <c r="BW228" s="130"/>
      <c r="BX228" s="131"/>
      <c r="BY228" s="144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143"/>
      <c r="CK228" s="131"/>
      <c r="CL228" s="131"/>
      <c r="CM228" s="131"/>
      <c r="CN228" s="131"/>
      <c r="CO228" s="131"/>
      <c r="CP228" s="131"/>
      <c r="CQ228" s="131"/>
      <c r="CR228" s="144"/>
      <c r="CS228" s="131"/>
      <c r="CT228" s="131"/>
      <c r="CU228" s="132"/>
      <c r="CV228" s="130"/>
      <c r="CW228" s="131"/>
      <c r="CX228" s="132"/>
      <c r="CY228" s="130"/>
      <c r="CZ228" s="131"/>
      <c r="DA228" s="132"/>
      <c r="DB228" s="130"/>
      <c r="DC228" s="131"/>
      <c r="DD228" s="132"/>
      <c r="DE228" s="130"/>
      <c r="DF228" s="131"/>
      <c r="DG228" s="132"/>
      <c r="DH228" s="130"/>
      <c r="DI228" s="131"/>
      <c r="DJ228" s="132"/>
      <c r="DK228" s="130"/>
      <c r="DL228" s="131"/>
      <c r="DM228" s="132"/>
      <c r="DN228" s="130"/>
      <c r="DO228" s="131"/>
      <c r="DP228" s="132"/>
      <c r="DQ228" s="130"/>
      <c r="DR228" s="131"/>
      <c r="DS228" s="132"/>
      <c r="DT228" s="130"/>
      <c r="DU228" s="131"/>
      <c r="DV228" s="132"/>
      <c r="DW228" s="130"/>
      <c r="DX228" s="131"/>
      <c r="DY228" s="132"/>
      <c r="DZ228" s="130"/>
      <c r="EA228" s="131"/>
      <c r="EB228" s="132"/>
      <c r="EC228" s="130"/>
      <c r="ED228" s="131"/>
      <c r="EE228" s="132"/>
      <c r="EF228" s="130"/>
      <c r="EG228" s="131"/>
      <c r="EH228" s="132"/>
      <c r="EI228" s="130"/>
      <c r="EJ228" s="131"/>
      <c r="EK228" s="132"/>
      <c r="EL228" s="130"/>
      <c r="EM228" s="131"/>
      <c r="EN228" s="132"/>
      <c r="EO228" s="130"/>
      <c r="EP228" s="131"/>
      <c r="EQ228" s="132"/>
      <c r="ER228" s="130"/>
      <c r="ES228" s="131"/>
      <c r="ET228" s="132"/>
      <c r="EU228" s="130"/>
      <c r="EV228" s="131"/>
      <c r="EW228" s="132"/>
      <c r="EX228" s="130"/>
      <c r="EY228" s="131"/>
      <c r="EZ228" s="132"/>
      <c r="FA228" s="130"/>
      <c r="FB228" s="131"/>
      <c r="FC228" s="132"/>
      <c r="FD228" s="130"/>
      <c r="FE228" s="131"/>
      <c r="FF228" s="144"/>
      <c r="FG228" s="122"/>
      <c r="FH228" s="39"/>
      <c r="FI228" s="39"/>
      <c r="FJ228" s="39"/>
      <c r="FK228" s="39"/>
      <c r="FL228" s="39"/>
      <c r="FM228" s="39"/>
      <c r="FN228" s="39"/>
      <c r="FO228" s="39"/>
      <c r="FP228" s="39"/>
      <c r="FQ228" s="143"/>
      <c r="FR228" s="131"/>
      <c r="FS228" s="131"/>
      <c r="FT228" s="131"/>
      <c r="FU228" s="131"/>
      <c r="FV228" s="131"/>
      <c r="FW228" s="131"/>
      <c r="FX228" s="131"/>
      <c r="FY228" s="144"/>
      <c r="FZ228" s="131"/>
      <c r="GA228" s="131"/>
      <c r="GB228" s="132"/>
      <c r="GC228" s="130"/>
      <c r="GD228" s="131"/>
      <c r="GE228" s="132"/>
      <c r="GF228" s="130"/>
      <c r="GG228" s="131"/>
      <c r="GH228" s="132"/>
      <c r="GI228" s="130"/>
      <c r="GJ228" s="131"/>
      <c r="GK228" s="132"/>
      <c r="GL228" s="130"/>
      <c r="GM228" s="131"/>
      <c r="GN228" s="132"/>
      <c r="GO228" s="130"/>
      <c r="GP228" s="131"/>
      <c r="GQ228" s="132"/>
      <c r="GR228" s="130"/>
      <c r="GS228" s="131"/>
      <c r="GT228" s="132"/>
      <c r="GU228" s="130"/>
      <c r="GV228" s="131"/>
      <c r="GW228" s="132"/>
      <c r="GX228" s="130"/>
      <c r="GY228" s="131"/>
      <c r="GZ228" s="132"/>
      <c r="HA228" s="130"/>
      <c r="HB228" s="131"/>
      <c r="HC228" s="132"/>
      <c r="HD228" s="130"/>
      <c r="HE228" s="131"/>
      <c r="HF228" s="132"/>
      <c r="HG228" s="130"/>
      <c r="HH228" s="131"/>
      <c r="HI228" s="132"/>
      <c r="HJ228" s="130"/>
      <c r="HK228" s="131"/>
      <c r="HL228" s="132"/>
      <c r="HM228" s="130"/>
      <c r="HN228" s="131"/>
      <c r="HO228" s="132"/>
      <c r="HP228" s="130"/>
      <c r="HQ228" s="131"/>
      <c r="HR228" s="132"/>
      <c r="HS228" s="130"/>
      <c r="HT228" s="131"/>
      <c r="HU228" s="132"/>
      <c r="HV228" s="130"/>
      <c r="HW228" s="131"/>
      <c r="HX228" s="132"/>
      <c r="HY228" s="130"/>
      <c r="HZ228" s="131"/>
      <c r="IA228" s="132"/>
      <c r="IB228" s="130"/>
      <c r="IC228" s="131"/>
      <c r="ID228" s="132"/>
      <c r="IE228" s="130"/>
      <c r="IF228" s="131"/>
      <c r="IG228" s="132"/>
      <c r="IH228" s="130"/>
      <c r="II228" s="131"/>
      <c r="IJ228" s="132"/>
      <c r="IK228" s="130"/>
      <c r="IL228" s="131"/>
      <c r="IM228" s="144"/>
      <c r="IN228" s="36"/>
      <c r="IO228" s="36"/>
      <c r="IP228" s="36"/>
      <c r="IQ228" s="36"/>
      <c r="IR228" s="36"/>
      <c r="IS228" s="36"/>
      <c r="IT228" s="36"/>
      <c r="IU228" s="36"/>
    </row>
    <row r="229" spans="1:255" ht="5.25" customHeight="1">
      <c r="A229" s="36"/>
      <c r="B229" s="36"/>
      <c r="C229" s="143"/>
      <c r="D229" s="131"/>
      <c r="E229" s="131"/>
      <c r="F229" s="131"/>
      <c r="G229" s="131"/>
      <c r="H229" s="131"/>
      <c r="I229" s="131"/>
      <c r="J229" s="131"/>
      <c r="K229" s="144"/>
      <c r="L229" s="134"/>
      <c r="M229" s="134"/>
      <c r="N229" s="135"/>
      <c r="O229" s="133"/>
      <c r="P229" s="134"/>
      <c r="Q229" s="135"/>
      <c r="R229" s="133"/>
      <c r="S229" s="134"/>
      <c r="T229" s="135"/>
      <c r="U229" s="133"/>
      <c r="V229" s="134"/>
      <c r="W229" s="135"/>
      <c r="X229" s="133"/>
      <c r="Y229" s="134"/>
      <c r="Z229" s="135"/>
      <c r="AA229" s="133"/>
      <c r="AB229" s="134"/>
      <c r="AC229" s="135"/>
      <c r="AD229" s="133"/>
      <c r="AE229" s="134"/>
      <c r="AF229" s="135"/>
      <c r="AG229" s="133"/>
      <c r="AH229" s="134"/>
      <c r="AI229" s="135"/>
      <c r="AJ229" s="133"/>
      <c r="AK229" s="134"/>
      <c r="AL229" s="135"/>
      <c r="AM229" s="133"/>
      <c r="AN229" s="134"/>
      <c r="AO229" s="135"/>
      <c r="AP229" s="133"/>
      <c r="AQ229" s="134"/>
      <c r="AR229" s="135"/>
      <c r="AS229" s="133"/>
      <c r="AT229" s="134"/>
      <c r="AU229" s="135"/>
      <c r="AV229" s="133"/>
      <c r="AW229" s="134"/>
      <c r="AX229" s="135"/>
      <c r="AY229" s="133"/>
      <c r="AZ229" s="134"/>
      <c r="BA229" s="135"/>
      <c r="BB229" s="133"/>
      <c r="BC229" s="134"/>
      <c r="BD229" s="135"/>
      <c r="BE229" s="133"/>
      <c r="BF229" s="134"/>
      <c r="BG229" s="135"/>
      <c r="BH229" s="133"/>
      <c r="BI229" s="134"/>
      <c r="BJ229" s="135"/>
      <c r="BK229" s="133"/>
      <c r="BL229" s="134"/>
      <c r="BM229" s="135"/>
      <c r="BN229" s="133"/>
      <c r="BO229" s="134"/>
      <c r="BP229" s="135"/>
      <c r="BQ229" s="133"/>
      <c r="BR229" s="134"/>
      <c r="BS229" s="135"/>
      <c r="BT229" s="133"/>
      <c r="BU229" s="134"/>
      <c r="BV229" s="135"/>
      <c r="BW229" s="133"/>
      <c r="BX229" s="134"/>
      <c r="BY229" s="152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143"/>
      <c r="CK229" s="131"/>
      <c r="CL229" s="131"/>
      <c r="CM229" s="131"/>
      <c r="CN229" s="131"/>
      <c r="CO229" s="131"/>
      <c r="CP229" s="131"/>
      <c r="CQ229" s="131"/>
      <c r="CR229" s="144"/>
      <c r="CS229" s="134"/>
      <c r="CT229" s="134"/>
      <c r="CU229" s="135"/>
      <c r="CV229" s="133"/>
      <c r="CW229" s="134"/>
      <c r="CX229" s="135"/>
      <c r="CY229" s="133"/>
      <c r="CZ229" s="134"/>
      <c r="DA229" s="135"/>
      <c r="DB229" s="133"/>
      <c r="DC229" s="134"/>
      <c r="DD229" s="135"/>
      <c r="DE229" s="133"/>
      <c r="DF229" s="134"/>
      <c r="DG229" s="135"/>
      <c r="DH229" s="133"/>
      <c r="DI229" s="134"/>
      <c r="DJ229" s="135"/>
      <c r="DK229" s="133"/>
      <c r="DL229" s="134"/>
      <c r="DM229" s="135"/>
      <c r="DN229" s="133"/>
      <c r="DO229" s="134"/>
      <c r="DP229" s="135"/>
      <c r="DQ229" s="133"/>
      <c r="DR229" s="134"/>
      <c r="DS229" s="135"/>
      <c r="DT229" s="133"/>
      <c r="DU229" s="134"/>
      <c r="DV229" s="135"/>
      <c r="DW229" s="133"/>
      <c r="DX229" s="134"/>
      <c r="DY229" s="135"/>
      <c r="DZ229" s="133"/>
      <c r="EA229" s="134"/>
      <c r="EB229" s="135"/>
      <c r="EC229" s="133"/>
      <c r="ED229" s="134"/>
      <c r="EE229" s="135"/>
      <c r="EF229" s="133"/>
      <c r="EG229" s="134"/>
      <c r="EH229" s="135"/>
      <c r="EI229" s="133"/>
      <c r="EJ229" s="134"/>
      <c r="EK229" s="135"/>
      <c r="EL229" s="133"/>
      <c r="EM229" s="134"/>
      <c r="EN229" s="135"/>
      <c r="EO229" s="133"/>
      <c r="EP229" s="134"/>
      <c r="EQ229" s="135"/>
      <c r="ER229" s="133"/>
      <c r="ES229" s="134"/>
      <c r="ET229" s="135"/>
      <c r="EU229" s="133"/>
      <c r="EV229" s="134"/>
      <c r="EW229" s="135"/>
      <c r="EX229" s="133"/>
      <c r="EY229" s="134"/>
      <c r="EZ229" s="135"/>
      <c r="FA229" s="133"/>
      <c r="FB229" s="134"/>
      <c r="FC229" s="135"/>
      <c r="FD229" s="133"/>
      <c r="FE229" s="134"/>
      <c r="FF229" s="152"/>
      <c r="FG229" s="122"/>
      <c r="FH229" s="39"/>
      <c r="FI229" s="39"/>
      <c r="FJ229" s="39"/>
      <c r="FK229" s="39"/>
      <c r="FL229" s="39"/>
      <c r="FM229" s="39"/>
      <c r="FN229" s="39"/>
      <c r="FO229" s="39"/>
      <c r="FP229" s="39"/>
      <c r="FQ229" s="143"/>
      <c r="FR229" s="131"/>
      <c r="FS229" s="131"/>
      <c r="FT229" s="131"/>
      <c r="FU229" s="131"/>
      <c r="FV229" s="131"/>
      <c r="FW229" s="131"/>
      <c r="FX229" s="131"/>
      <c r="FY229" s="144"/>
      <c r="FZ229" s="134"/>
      <c r="GA229" s="134"/>
      <c r="GB229" s="135"/>
      <c r="GC229" s="133"/>
      <c r="GD229" s="134"/>
      <c r="GE229" s="135"/>
      <c r="GF229" s="133"/>
      <c r="GG229" s="134"/>
      <c r="GH229" s="135"/>
      <c r="GI229" s="133"/>
      <c r="GJ229" s="134"/>
      <c r="GK229" s="135"/>
      <c r="GL229" s="133"/>
      <c r="GM229" s="134"/>
      <c r="GN229" s="135"/>
      <c r="GO229" s="133"/>
      <c r="GP229" s="134"/>
      <c r="GQ229" s="135"/>
      <c r="GR229" s="133"/>
      <c r="GS229" s="134"/>
      <c r="GT229" s="135"/>
      <c r="GU229" s="133"/>
      <c r="GV229" s="134"/>
      <c r="GW229" s="135"/>
      <c r="GX229" s="133"/>
      <c r="GY229" s="134"/>
      <c r="GZ229" s="135"/>
      <c r="HA229" s="133"/>
      <c r="HB229" s="134"/>
      <c r="HC229" s="135"/>
      <c r="HD229" s="133"/>
      <c r="HE229" s="134"/>
      <c r="HF229" s="135"/>
      <c r="HG229" s="133"/>
      <c r="HH229" s="134"/>
      <c r="HI229" s="135"/>
      <c r="HJ229" s="133"/>
      <c r="HK229" s="134"/>
      <c r="HL229" s="135"/>
      <c r="HM229" s="133"/>
      <c r="HN229" s="134"/>
      <c r="HO229" s="135"/>
      <c r="HP229" s="133"/>
      <c r="HQ229" s="134"/>
      <c r="HR229" s="135"/>
      <c r="HS229" s="133"/>
      <c r="HT229" s="134"/>
      <c r="HU229" s="135"/>
      <c r="HV229" s="133"/>
      <c r="HW229" s="134"/>
      <c r="HX229" s="135"/>
      <c r="HY229" s="133"/>
      <c r="HZ229" s="134"/>
      <c r="IA229" s="135"/>
      <c r="IB229" s="133"/>
      <c r="IC229" s="134"/>
      <c r="ID229" s="135"/>
      <c r="IE229" s="133"/>
      <c r="IF229" s="134"/>
      <c r="IG229" s="135"/>
      <c r="IH229" s="133"/>
      <c r="II229" s="134"/>
      <c r="IJ229" s="135"/>
      <c r="IK229" s="133"/>
      <c r="IL229" s="134"/>
      <c r="IM229" s="152"/>
      <c r="IN229" s="36"/>
      <c r="IO229" s="36"/>
      <c r="IP229" s="36"/>
      <c r="IQ229" s="36"/>
      <c r="IR229" s="36"/>
      <c r="IS229" s="36"/>
      <c r="IT229" s="36"/>
      <c r="IU229" s="36"/>
    </row>
    <row r="230" spans="1:255" ht="5.25" customHeight="1">
      <c r="A230" s="36"/>
      <c r="B230" s="36"/>
      <c r="C230" s="143"/>
      <c r="D230" s="131"/>
      <c r="E230" s="131"/>
      <c r="F230" s="131"/>
      <c r="G230" s="131"/>
      <c r="H230" s="131"/>
      <c r="I230" s="131"/>
      <c r="J230" s="131"/>
      <c r="K230" s="144"/>
      <c r="L230" s="147" t="e">
        <f>IF([36]PM!R35=0,"",[36]PM!R35)</f>
        <v>#REF!</v>
      </c>
      <c r="M230" s="137"/>
      <c r="N230" s="138"/>
      <c r="O230" s="136" t="e">
        <f>IF([36]PM!R36=0,"",[36]PM!R36)</f>
        <v>#REF!</v>
      </c>
      <c r="P230" s="137"/>
      <c r="Q230" s="138"/>
      <c r="R230" s="136" t="e">
        <f>IF([36]PM!R37=0,"",[36]PM!R37)</f>
        <v>#REF!</v>
      </c>
      <c r="S230" s="137"/>
      <c r="T230" s="138"/>
      <c r="U230" s="136" t="e">
        <f>IF([36]PM!R38=0,"",[36]PM!R38)</f>
        <v>#REF!</v>
      </c>
      <c r="V230" s="137"/>
      <c r="W230" s="138"/>
      <c r="X230" s="136" t="e">
        <f>IF([36]PM!R39=0,"",[36]PM!R39)</f>
        <v>#REF!</v>
      </c>
      <c r="Y230" s="137"/>
      <c r="Z230" s="138"/>
      <c r="AA230" s="136" t="e">
        <f>IF([36]PM!R40=0,"",[36]PM!R40)</f>
        <v>#REF!</v>
      </c>
      <c r="AB230" s="137"/>
      <c r="AC230" s="138"/>
      <c r="AD230" s="136" t="e">
        <f>IF([36]PM!R41=0,"",[36]PM!R41)</f>
        <v>#REF!</v>
      </c>
      <c r="AE230" s="137"/>
      <c r="AF230" s="138"/>
      <c r="AG230" s="136" t="e">
        <f>IF([36]PM!R42=0,"",[36]PM!R42)</f>
        <v>#REF!</v>
      </c>
      <c r="AH230" s="137"/>
      <c r="AI230" s="138"/>
      <c r="AJ230" s="136" t="e">
        <f>IF([36]PM!R43=0,"",[36]PM!R43)</f>
        <v>#REF!</v>
      </c>
      <c r="AK230" s="137"/>
      <c r="AL230" s="138"/>
      <c r="AM230" s="136" t="e">
        <f>IF([36]PM!R44=0,"",[36]PM!R44)</f>
        <v>#REF!</v>
      </c>
      <c r="AN230" s="137"/>
      <c r="AO230" s="138"/>
      <c r="AP230" s="136" t="e">
        <f>IF([36]PM!R45=0,"",[36]PM!R45)</f>
        <v>#REF!</v>
      </c>
      <c r="AQ230" s="137"/>
      <c r="AR230" s="138"/>
      <c r="AS230" s="136" t="e">
        <f>IF([36]PM!R46=0,"",[36]PM!R46)</f>
        <v>#REF!</v>
      </c>
      <c r="AT230" s="137"/>
      <c r="AU230" s="138"/>
      <c r="AV230" s="136" t="e">
        <f>IF([36]PM!R47=0,"",[36]PM!R47)</f>
        <v>#REF!</v>
      </c>
      <c r="AW230" s="137"/>
      <c r="AX230" s="138"/>
      <c r="AY230" s="136" t="e">
        <f>IF([36]PM!R48=0,"",[36]PM!R48)</f>
        <v>#REF!</v>
      </c>
      <c r="AZ230" s="137"/>
      <c r="BA230" s="138"/>
      <c r="BB230" s="136" t="e">
        <f>IF([36]PM!R49=0,"",[36]PM!R49)</f>
        <v>#REF!</v>
      </c>
      <c r="BC230" s="137"/>
      <c r="BD230" s="138"/>
      <c r="BE230" s="136" t="e">
        <f>IF([36]PM!R50=0,"",[36]PM!R50)</f>
        <v>#REF!</v>
      </c>
      <c r="BF230" s="137"/>
      <c r="BG230" s="138"/>
      <c r="BH230" s="136" t="e">
        <f>IF([36]PM!R51=0,"",[36]PM!R51)</f>
        <v>#REF!</v>
      </c>
      <c r="BI230" s="137"/>
      <c r="BJ230" s="138"/>
      <c r="BK230" s="136" t="e">
        <f>IF([36]PM!R52=0,"",[36]PM!R52)</f>
        <v>#REF!</v>
      </c>
      <c r="BL230" s="137"/>
      <c r="BM230" s="138"/>
      <c r="BN230" s="136" t="e">
        <f>IF([36]PM!R53=0,"",[36]PM!R53)</f>
        <v>#REF!</v>
      </c>
      <c r="BO230" s="137"/>
      <c r="BP230" s="138"/>
      <c r="BQ230" s="136" t="e">
        <f>IF([36]PM!R54=0,"",[36]PM!R54)</f>
        <v>#REF!</v>
      </c>
      <c r="BR230" s="137"/>
      <c r="BS230" s="138"/>
      <c r="BT230" s="136" t="e">
        <f>IF([36]PM!R55=0,"",[36]PM!R55)</f>
        <v>#REF!</v>
      </c>
      <c r="BU230" s="137"/>
      <c r="BV230" s="138"/>
      <c r="BW230" s="136" t="e">
        <f>IF([36]PM!R56=0,"",[36]PM!R56)</f>
        <v>#REF!</v>
      </c>
      <c r="BX230" s="137"/>
      <c r="BY230" s="14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143"/>
      <c r="CK230" s="131"/>
      <c r="CL230" s="131"/>
      <c r="CM230" s="131"/>
      <c r="CN230" s="131"/>
      <c r="CO230" s="131"/>
      <c r="CP230" s="131"/>
      <c r="CQ230" s="131"/>
      <c r="CR230" s="144"/>
      <c r="CS230" s="147" t="e">
        <f>IF('[37]27'!R35=0,"",'[37]27'!R35)</f>
        <v>#REF!</v>
      </c>
      <c r="CT230" s="137"/>
      <c r="CU230" s="138"/>
      <c r="CV230" s="136" t="e">
        <f>IF('[37]27'!R36=0,"",'[37]27'!R36)</f>
        <v>#REF!</v>
      </c>
      <c r="CW230" s="137"/>
      <c r="CX230" s="138"/>
      <c r="CY230" s="136" t="e">
        <f>IF('[37]27'!R37=0,"",'[37]27'!R37)</f>
        <v>#REF!</v>
      </c>
      <c r="CZ230" s="137"/>
      <c r="DA230" s="138"/>
      <c r="DB230" s="136" t="e">
        <f>IF('[37]27'!R38=0,"",'[37]27'!R38)</f>
        <v>#REF!</v>
      </c>
      <c r="DC230" s="137"/>
      <c r="DD230" s="138"/>
      <c r="DE230" s="136" t="e">
        <f>IF('[37]27'!R39=0,"",'[37]27'!R39)</f>
        <v>#REF!</v>
      </c>
      <c r="DF230" s="137"/>
      <c r="DG230" s="138"/>
      <c r="DH230" s="136" t="e">
        <f>IF('[37]27'!R40=0,"",'[37]27'!R40)</f>
        <v>#REF!</v>
      </c>
      <c r="DI230" s="137"/>
      <c r="DJ230" s="138"/>
      <c r="DK230" s="136" t="e">
        <f>IF('[37]27'!R41=0,"",'[37]27'!R41)</f>
        <v>#REF!</v>
      </c>
      <c r="DL230" s="137"/>
      <c r="DM230" s="138"/>
      <c r="DN230" s="136" t="e">
        <f>IF('[37]27'!R42=0,"",'[37]27'!R42)</f>
        <v>#REF!</v>
      </c>
      <c r="DO230" s="137"/>
      <c r="DP230" s="138"/>
      <c r="DQ230" s="136" t="e">
        <f>IF('[37]27'!R43=0,"",'[37]27'!R43)</f>
        <v>#REF!</v>
      </c>
      <c r="DR230" s="137"/>
      <c r="DS230" s="138"/>
      <c r="DT230" s="136" t="e">
        <f>IF('[37]27'!R44=0,"",'[37]27'!R44)</f>
        <v>#REF!</v>
      </c>
      <c r="DU230" s="137"/>
      <c r="DV230" s="138"/>
      <c r="DW230" s="136" t="e">
        <f>IF('[37]27'!R45=0,"",'[37]27'!R45)</f>
        <v>#REF!</v>
      </c>
      <c r="DX230" s="137"/>
      <c r="DY230" s="138"/>
      <c r="DZ230" s="136" t="e">
        <f>IF('[37]27'!R46=0,"",'[37]27'!R46)</f>
        <v>#REF!</v>
      </c>
      <c r="EA230" s="137"/>
      <c r="EB230" s="138"/>
      <c r="EC230" s="136" t="e">
        <f>IF('[37]27'!R47=0,"",'[37]27'!R47)</f>
        <v>#REF!</v>
      </c>
      <c r="ED230" s="137"/>
      <c r="EE230" s="138"/>
      <c r="EF230" s="136" t="e">
        <f>IF('[37]27'!R48=0,"",'[37]27'!R48)</f>
        <v>#REF!</v>
      </c>
      <c r="EG230" s="137"/>
      <c r="EH230" s="138"/>
      <c r="EI230" s="136" t="e">
        <f>IF('[37]27'!R49=0,"",'[37]27'!R49)</f>
        <v>#REF!</v>
      </c>
      <c r="EJ230" s="137"/>
      <c r="EK230" s="138"/>
      <c r="EL230" s="136" t="e">
        <f>IF('[37]27'!R50=0,"",'[37]27'!R50)</f>
        <v>#REF!</v>
      </c>
      <c r="EM230" s="137"/>
      <c r="EN230" s="138"/>
      <c r="EO230" s="136" t="e">
        <f>IF('[37]27'!R51=0,"",'[37]27'!R51)</f>
        <v>#REF!</v>
      </c>
      <c r="EP230" s="137"/>
      <c r="EQ230" s="138"/>
      <c r="ER230" s="136" t="e">
        <f>IF('[37]27'!R52=0,"",'[37]27'!R52)</f>
        <v>#REF!</v>
      </c>
      <c r="ES230" s="137"/>
      <c r="ET230" s="138"/>
      <c r="EU230" s="136" t="e">
        <f>IF('[37]27'!R53=0,"",'[37]27'!R53)</f>
        <v>#REF!</v>
      </c>
      <c r="EV230" s="137"/>
      <c r="EW230" s="138"/>
      <c r="EX230" s="136" t="e">
        <f>IF('[37]27'!R54=0,"",'[37]27'!R54)</f>
        <v>#REF!</v>
      </c>
      <c r="EY230" s="137"/>
      <c r="EZ230" s="138"/>
      <c r="FA230" s="136" t="e">
        <f>IF('[37]27'!R55=0,"",'[37]27'!R55)</f>
        <v>#REF!</v>
      </c>
      <c r="FB230" s="137"/>
      <c r="FC230" s="138"/>
      <c r="FD230" s="136" t="e">
        <f>IF('[37]27'!R56=0,"",'[37]27'!R56)</f>
        <v>#REF!</v>
      </c>
      <c r="FE230" s="137"/>
      <c r="FF230" s="149"/>
      <c r="FG230" s="122"/>
      <c r="FH230" s="39"/>
      <c r="FI230" s="39"/>
      <c r="FJ230" s="39"/>
      <c r="FK230" s="39"/>
      <c r="FL230" s="39"/>
      <c r="FM230" s="39"/>
      <c r="FN230" s="39"/>
      <c r="FO230" s="39"/>
      <c r="FP230" s="39"/>
      <c r="FQ230" s="143"/>
      <c r="FR230" s="131"/>
      <c r="FS230" s="131"/>
      <c r="FT230" s="131"/>
      <c r="FU230" s="131"/>
      <c r="FV230" s="131"/>
      <c r="FW230" s="131"/>
      <c r="FX230" s="131"/>
      <c r="FY230" s="144"/>
      <c r="FZ230" s="147" t="e">
        <f>IF('[38]41'!R35=0,"",'[38]41'!R35)</f>
        <v>#REF!</v>
      </c>
      <c r="GA230" s="137"/>
      <c r="GB230" s="138"/>
      <c r="GC230" s="136" t="e">
        <f>IF('[38]41'!R36=0,"",'[38]41'!R36)</f>
        <v>#REF!</v>
      </c>
      <c r="GD230" s="137"/>
      <c r="GE230" s="138"/>
      <c r="GF230" s="136" t="e">
        <f>IF('[38]41'!R37=0,"",'[38]41'!R37)</f>
        <v>#REF!</v>
      </c>
      <c r="GG230" s="137"/>
      <c r="GH230" s="138"/>
      <c r="GI230" s="136" t="e">
        <f>IF('[38]41'!R38=0,"",'[38]41'!R38)</f>
        <v>#REF!</v>
      </c>
      <c r="GJ230" s="137"/>
      <c r="GK230" s="138"/>
      <c r="GL230" s="136" t="e">
        <f>IF('[38]41'!R39=0,"",'[38]41'!R39)</f>
        <v>#REF!</v>
      </c>
      <c r="GM230" s="137"/>
      <c r="GN230" s="138"/>
      <c r="GO230" s="136" t="e">
        <f>IF('[38]41'!R40=0,"",'[38]41'!R40)</f>
        <v>#REF!</v>
      </c>
      <c r="GP230" s="137"/>
      <c r="GQ230" s="138"/>
      <c r="GR230" s="136" t="e">
        <f>IF('[38]41'!R41=0,"",'[38]41'!R41)</f>
        <v>#REF!</v>
      </c>
      <c r="GS230" s="137"/>
      <c r="GT230" s="138"/>
      <c r="GU230" s="136" t="e">
        <f>IF('[38]41'!R42=0,"",'[38]41'!R42)</f>
        <v>#REF!</v>
      </c>
      <c r="GV230" s="137"/>
      <c r="GW230" s="138"/>
      <c r="GX230" s="136" t="e">
        <f>IF('[38]41'!R43=0,"",'[38]41'!R43)</f>
        <v>#REF!</v>
      </c>
      <c r="GY230" s="137"/>
      <c r="GZ230" s="138"/>
      <c r="HA230" s="136" t="e">
        <f>IF('[38]41'!R44=0,"",'[38]41'!R44)</f>
        <v>#REF!</v>
      </c>
      <c r="HB230" s="137"/>
      <c r="HC230" s="138"/>
      <c r="HD230" s="136" t="e">
        <f>IF('[38]41'!R45=0,"",'[38]41'!R45)</f>
        <v>#REF!</v>
      </c>
      <c r="HE230" s="137"/>
      <c r="HF230" s="138"/>
      <c r="HG230" s="136" t="e">
        <f>IF('[38]41'!R46=0,"",'[38]41'!R46)</f>
        <v>#REF!</v>
      </c>
      <c r="HH230" s="137"/>
      <c r="HI230" s="138"/>
      <c r="HJ230" s="136" t="e">
        <f>IF('[38]41'!R47=0,"",'[38]41'!R47)</f>
        <v>#REF!</v>
      </c>
      <c r="HK230" s="137"/>
      <c r="HL230" s="138"/>
      <c r="HM230" s="136" t="e">
        <f>IF('[38]41'!R48=0,"",'[38]41'!R48)</f>
        <v>#REF!</v>
      </c>
      <c r="HN230" s="137"/>
      <c r="HO230" s="138"/>
      <c r="HP230" s="136" t="e">
        <f>IF('[38]41'!R49=0,"",'[38]41'!R49)</f>
        <v>#REF!</v>
      </c>
      <c r="HQ230" s="137"/>
      <c r="HR230" s="138"/>
      <c r="HS230" s="136" t="e">
        <f>IF('[38]41'!R50=0,"",'[38]41'!R50)</f>
        <v>#REF!</v>
      </c>
      <c r="HT230" s="137"/>
      <c r="HU230" s="138"/>
      <c r="HV230" s="136" t="e">
        <f>IF('[38]41'!R51=0,"",'[38]41'!R51)</f>
        <v>#REF!</v>
      </c>
      <c r="HW230" s="137"/>
      <c r="HX230" s="138"/>
      <c r="HY230" s="136" t="e">
        <f>IF('[38]41'!R52=0,"",'[38]41'!R52)</f>
        <v>#REF!</v>
      </c>
      <c r="HZ230" s="137"/>
      <c r="IA230" s="138"/>
      <c r="IB230" s="136" t="e">
        <f>IF('[38]41'!R53=0,"",'[38]41'!R53)</f>
        <v>#REF!</v>
      </c>
      <c r="IC230" s="137"/>
      <c r="ID230" s="138"/>
      <c r="IE230" s="136" t="e">
        <f>IF('[38]41'!R54=0,"",'[38]41'!R54)</f>
        <v>#REF!</v>
      </c>
      <c r="IF230" s="137"/>
      <c r="IG230" s="138"/>
      <c r="IH230" s="136" t="e">
        <f>IF('[38]41'!R55=0,"",'[38]41'!R55)</f>
        <v>#REF!</v>
      </c>
      <c r="II230" s="137"/>
      <c r="IJ230" s="138"/>
      <c r="IK230" s="136" t="e">
        <f>IF('[38]41'!R56=0,"",'[38]41'!R56)</f>
        <v>#REF!</v>
      </c>
      <c r="IL230" s="137"/>
      <c r="IM230" s="149"/>
      <c r="IN230" s="36"/>
      <c r="IO230" s="36"/>
      <c r="IP230" s="36"/>
      <c r="IQ230" s="36"/>
      <c r="IR230" s="36"/>
      <c r="IS230" s="36"/>
      <c r="IT230" s="36"/>
      <c r="IU230" s="36"/>
    </row>
    <row r="231" spans="1:255" ht="5.25" customHeight="1">
      <c r="A231" s="36"/>
      <c r="B231" s="36"/>
      <c r="C231" s="143"/>
      <c r="D231" s="131"/>
      <c r="E231" s="131"/>
      <c r="F231" s="131"/>
      <c r="G231" s="131"/>
      <c r="H231" s="131"/>
      <c r="I231" s="131"/>
      <c r="J231" s="131"/>
      <c r="K231" s="144"/>
      <c r="L231" s="131"/>
      <c r="M231" s="131"/>
      <c r="N231" s="132"/>
      <c r="O231" s="130"/>
      <c r="P231" s="131"/>
      <c r="Q231" s="132"/>
      <c r="R231" s="130"/>
      <c r="S231" s="131"/>
      <c r="T231" s="132"/>
      <c r="U231" s="130"/>
      <c r="V231" s="131"/>
      <c r="W231" s="132"/>
      <c r="X231" s="130"/>
      <c r="Y231" s="131"/>
      <c r="Z231" s="132"/>
      <c r="AA231" s="130"/>
      <c r="AB231" s="131"/>
      <c r="AC231" s="132"/>
      <c r="AD231" s="130"/>
      <c r="AE231" s="131"/>
      <c r="AF231" s="132"/>
      <c r="AG231" s="130"/>
      <c r="AH231" s="131"/>
      <c r="AI231" s="132"/>
      <c r="AJ231" s="130"/>
      <c r="AK231" s="131"/>
      <c r="AL231" s="132"/>
      <c r="AM231" s="130"/>
      <c r="AN231" s="131"/>
      <c r="AO231" s="132"/>
      <c r="AP231" s="130"/>
      <c r="AQ231" s="131"/>
      <c r="AR231" s="132"/>
      <c r="AS231" s="130"/>
      <c r="AT231" s="131"/>
      <c r="AU231" s="132"/>
      <c r="AV231" s="130"/>
      <c r="AW231" s="131"/>
      <c r="AX231" s="132"/>
      <c r="AY231" s="130"/>
      <c r="AZ231" s="131"/>
      <c r="BA231" s="132"/>
      <c r="BB231" s="130"/>
      <c r="BC231" s="131"/>
      <c r="BD231" s="132"/>
      <c r="BE231" s="130"/>
      <c r="BF231" s="131"/>
      <c r="BG231" s="132"/>
      <c r="BH231" s="130"/>
      <c r="BI231" s="131"/>
      <c r="BJ231" s="132"/>
      <c r="BK231" s="130"/>
      <c r="BL231" s="131"/>
      <c r="BM231" s="132"/>
      <c r="BN231" s="130"/>
      <c r="BO231" s="131"/>
      <c r="BP231" s="132"/>
      <c r="BQ231" s="130"/>
      <c r="BR231" s="131"/>
      <c r="BS231" s="132"/>
      <c r="BT231" s="130"/>
      <c r="BU231" s="131"/>
      <c r="BV231" s="132"/>
      <c r="BW231" s="130"/>
      <c r="BX231" s="131"/>
      <c r="BY231" s="144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143"/>
      <c r="CK231" s="131"/>
      <c r="CL231" s="131"/>
      <c r="CM231" s="131"/>
      <c r="CN231" s="131"/>
      <c r="CO231" s="131"/>
      <c r="CP231" s="131"/>
      <c r="CQ231" s="131"/>
      <c r="CR231" s="144"/>
      <c r="CS231" s="131"/>
      <c r="CT231" s="131"/>
      <c r="CU231" s="132"/>
      <c r="CV231" s="130"/>
      <c r="CW231" s="131"/>
      <c r="CX231" s="132"/>
      <c r="CY231" s="130"/>
      <c r="CZ231" s="131"/>
      <c r="DA231" s="132"/>
      <c r="DB231" s="130"/>
      <c r="DC231" s="131"/>
      <c r="DD231" s="132"/>
      <c r="DE231" s="130"/>
      <c r="DF231" s="131"/>
      <c r="DG231" s="132"/>
      <c r="DH231" s="130"/>
      <c r="DI231" s="131"/>
      <c r="DJ231" s="132"/>
      <c r="DK231" s="130"/>
      <c r="DL231" s="131"/>
      <c r="DM231" s="132"/>
      <c r="DN231" s="130"/>
      <c r="DO231" s="131"/>
      <c r="DP231" s="132"/>
      <c r="DQ231" s="130"/>
      <c r="DR231" s="131"/>
      <c r="DS231" s="132"/>
      <c r="DT231" s="130"/>
      <c r="DU231" s="131"/>
      <c r="DV231" s="132"/>
      <c r="DW231" s="130"/>
      <c r="DX231" s="131"/>
      <c r="DY231" s="132"/>
      <c r="DZ231" s="130"/>
      <c r="EA231" s="131"/>
      <c r="EB231" s="132"/>
      <c r="EC231" s="130"/>
      <c r="ED231" s="131"/>
      <c r="EE231" s="132"/>
      <c r="EF231" s="130"/>
      <c r="EG231" s="131"/>
      <c r="EH231" s="132"/>
      <c r="EI231" s="130"/>
      <c r="EJ231" s="131"/>
      <c r="EK231" s="132"/>
      <c r="EL231" s="130"/>
      <c r="EM231" s="131"/>
      <c r="EN231" s="132"/>
      <c r="EO231" s="130"/>
      <c r="EP231" s="131"/>
      <c r="EQ231" s="132"/>
      <c r="ER231" s="130"/>
      <c r="ES231" s="131"/>
      <c r="ET231" s="132"/>
      <c r="EU231" s="130"/>
      <c r="EV231" s="131"/>
      <c r="EW231" s="132"/>
      <c r="EX231" s="130"/>
      <c r="EY231" s="131"/>
      <c r="EZ231" s="132"/>
      <c r="FA231" s="130"/>
      <c r="FB231" s="131"/>
      <c r="FC231" s="132"/>
      <c r="FD231" s="130"/>
      <c r="FE231" s="131"/>
      <c r="FF231" s="144"/>
      <c r="FG231" s="122"/>
      <c r="FH231" s="39"/>
      <c r="FI231" s="39"/>
      <c r="FJ231" s="39"/>
      <c r="FK231" s="39"/>
      <c r="FL231" s="39"/>
      <c r="FM231" s="39"/>
      <c r="FN231" s="39"/>
      <c r="FO231" s="39"/>
      <c r="FP231" s="39"/>
      <c r="FQ231" s="143"/>
      <c r="FR231" s="131"/>
      <c r="FS231" s="131"/>
      <c r="FT231" s="131"/>
      <c r="FU231" s="131"/>
      <c r="FV231" s="131"/>
      <c r="FW231" s="131"/>
      <c r="FX231" s="131"/>
      <c r="FY231" s="144"/>
      <c r="FZ231" s="131"/>
      <c r="GA231" s="131"/>
      <c r="GB231" s="132"/>
      <c r="GC231" s="130"/>
      <c r="GD231" s="131"/>
      <c r="GE231" s="132"/>
      <c r="GF231" s="130"/>
      <c r="GG231" s="131"/>
      <c r="GH231" s="132"/>
      <c r="GI231" s="130"/>
      <c r="GJ231" s="131"/>
      <c r="GK231" s="132"/>
      <c r="GL231" s="130"/>
      <c r="GM231" s="131"/>
      <c r="GN231" s="132"/>
      <c r="GO231" s="130"/>
      <c r="GP231" s="131"/>
      <c r="GQ231" s="132"/>
      <c r="GR231" s="130"/>
      <c r="GS231" s="131"/>
      <c r="GT231" s="132"/>
      <c r="GU231" s="130"/>
      <c r="GV231" s="131"/>
      <c r="GW231" s="132"/>
      <c r="GX231" s="130"/>
      <c r="GY231" s="131"/>
      <c r="GZ231" s="132"/>
      <c r="HA231" s="130"/>
      <c r="HB231" s="131"/>
      <c r="HC231" s="132"/>
      <c r="HD231" s="130"/>
      <c r="HE231" s="131"/>
      <c r="HF231" s="132"/>
      <c r="HG231" s="130"/>
      <c r="HH231" s="131"/>
      <c r="HI231" s="132"/>
      <c r="HJ231" s="130"/>
      <c r="HK231" s="131"/>
      <c r="HL231" s="132"/>
      <c r="HM231" s="130"/>
      <c r="HN231" s="131"/>
      <c r="HO231" s="132"/>
      <c r="HP231" s="130"/>
      <c r="HQ231" s="131"/>
      <c r="HR231" s="132"/>
      <c r="HS231" s="130"/>
      <c r="HT231" s="131"/>
      <c r="HU231" s="132"/>
      <c r="HV231" s="130"/>
      <c r="HW231" s="131"/>
      <c r="HX231" s="132"/>
      <c r="HY231" s="130"/>
      <c r="HZ231" s="131"/>
      <c r="IA231" s="132"/>
      <c r="IB231" s="130"/>
      <c r="IC231" s="131"/>
      <c r="ID231" s="132"/>
      <c r="IE231" s="130"/>
      <c r="IF231" s="131"/>
      <c r="IG231" s="132"/>
      <c r="IH231" s="130"/>
      <c r="II231" s="131"/>
      <c r="IJ231" s="132"/>
      <c r="IK231" s="130"/>
      <c r="IL231" s="131"/>
      <c r="IM231" s="144"/>
      <c r="IN231" s="36"/>
      <c r="IO231" s="36"/>
      <c r="IP231" s="36"/>
      <c r="IQ231" s="36"/>
      <c r="IR231" s="36"/>
      <c r="IS231" s="36"/>
      <c r="IT231" s="36"/>
      <c r="IU231" s="36"/>
    </row>
    <row r="232" spans="1:255" ht="5.25" customHeight="1">
      <c r="A232" s="36"/>
      <c r="B232" s="36"/>
      <c r="C232" s="145"/>
      <c r="D232" s="127"/>
      <c r="E232" s="127"/>
      <c r="F232" s="127"/>
      <c r="G232" s="127"/>
      <c r="H232" s="127"/>
      <c r="I232" s="127"/>
      <c r="J232" s="127"/>
      <c r="K232" s="146"/>
      <c r="L232" s="127"/>
      <c r="M232" s="127"/>
      <c r="N232" s="140"/>
      <c r="O232" s="139"/>
      <c r="P232" s="127"/>
      <c r="Q232" s="140"/>
      <c r="R232" s="139"/>
      <c r="S232" s="127"/>
      <c r="T232" s="140"/>
      <c r="U232" s="139"/>
      <c r="V232" s="127"/>
      <c r="W232" s="140"/>
      <c r="X232" s="139"/>
      <c r="Y232" s="127"/>
      <c r="Z232" s="140"/>
      <c r="AA232" s="139"/>
      <c r="AB232" s="127"/>
      <c r="AC232" s="140"/>
      <c r="AD232" s="139"/>
      <c r="AE232" s="127"/>
      <c r="AF232" s="140"/>
      <c r="AG232" s="139"/>
      <c r="AH232" s="127"/>
      <c r="AI232" s="140"/>
      <c r="AJ232" s="139"/>
      <c r="AK232" s="127"/>
      <c r="AL232" s="140"/>
      <c r="AM232" s="139"/>
      <c r="AN232" s="127"/>
      <c r="AO232" s="140"/>
      <c r="AP232" s="139"/>
      <c r="AQ232" s="127"/>
      <c r="AR232" s="140"/>
      <c r="AS232" s="139"/>
      <c r="AT232" s="127"/>
      <c r="AU232" s="140"/>
      <c r="AV232" s="139"/>
      <c r="AW232" s="127"/>
      <c r="AX232" s="140"/>
      <c r="AY232" s="139"/>
      <c r="AZ232" s="127"/>
      <c r="BA232" s="140"/>
      <c r="BB232" s="139"/>
      <c r="BC232" s="127"/>
      <c r="BD232" s="140"/>
      <c r="BE232" s="139"/>
      <c r="BF232" s="127"/>
      <c r="BG232" s="140"/>
      <c r="BH232" s="139"/>
      <c r="BI232" s="127"/>
      <c r="BJ232" s="140"/>
      <c r="BK232" s="139"/>
      <c r="BL232" s="127"/>
      <c r="BM232" s="140"/>
      <c r="BN232" s="139"/>
      <c r="BO232" s="127"/>
      <c r="BP232" s="140"/>
      <c r="BQ232" s="139"/>
      <c r="BR232" s="127"/>
      <c r="BS232" s="140"/>
      <c r="BT232" s="139"/>
      <c r="BU232" s="127"/>
      <c r="BV232" s="140"/>
      <c r="BW232" s="139"/>
      <c r="BX232" s="127"/>
      <c r="BY232" s="146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145"/>
      <c r="CK232" s="127"/>
      <c r="CL232" s="127"/>
      <c r="CM232" s="127"/>
      <c r="CN232" s="127"/>
      <c r="CO232" s="127"/>
      <c r="CP232" s="127"/>
      <c r="CQ232" s="127"/>
      <c r="CR232" s="146"/>
      <c r="CS232" s="127"/>
      <c r="CT232" s="127"/>
      <c r="CU232" s="140"/>
      <c r="CV232" s="139"/>
      <c r="CW232" s="127"/>
      <c r="CX232" s="140"/>
      <c r="CY232" s="139"/>
      <c r="CZ232" s="127"/>
      <c r="DA232" s="140"/>
      <c r="DB232" s="139"/>
      <c r="DC232" s="127"/>
      <c r="DD232" s="140"/>
      <c r="DE232" s="139"/>
      <c r="DF232" s="127"/>
      <c r="DG232" s="140"/>
      <c r="DH232" s="139"/>
      <c r="DI232" s="127"/>
      <c r="DJ232" s="140"/>
      <c r="DK232" s="139"/>
      <c r="DL232" s="127"/>
      <c r="DM232" s="140"/>
      <c r="DN232" s="139"/>
      <c r="DO232" s="127"/>
      <c r="DP232" s="140"/>
      <c r="DQ232" s="139"/>
      <c r="DR232" s="127"/>
      <c r="DS232" s="140"/>
      <c r="DT232" s="139"/>
      <c r="DU232" s="127"/>
      <c r="DV232" s="140"/>
      <c r="DW232" s="139"/>
      <c r="DX232" s="127"/>
      <c r="DY232" s="140"/>
      <c r="DZ232" s="139"/>
      <c r="EA232" s="127"/>
      <c r="EB232" s="140"/>
      <c r="EC232" s="139"/>
      <c r="ED232" s="127"/>
      <c r="EE232" s="140"/>
      <c r="EF232" s="139"/>
      <c r="EG232" s="127"/>
      <c r="EH232" s="140"/>
      <c r="EI232" s="139"/>
      <c r="EJ232" s="127"/>
      <c r="EK232" s="140"/>
      <c r="EL232" s="139"/>
      <c r="EM232" s="127"/>
      <c r="EN232" s="140"/>
      <c r="EO232" s="139"/>
      <c r="EP232" s="127"/>
      <c r="EQ232" s="140"/>
      <c r="ER232" s="139"/>
      <c r="ES232" s="127"/>
      <c r="ET232" s="140"/>
      <c r="EU232" s="139"/>
      <c r="EV232" s="127"/>
      <c r="EW232" s="140"/>
      <c r="EX232" s="139"/>
      <c r="EY232" s="127"/>
      <c r="EZ232" s="140"/>
      <c r="FA232" s="139"/>
      <c r="FB232" s="127"/>
      <c r="FC232" s="140"/>
      <c r="FD232" s="139"/>
      <c r="FE232" s="127"/>
      <c r="FF232" s="146"/>
      <c r="FG232" s="122"/>
      <c r="FH232" s="39"/>
      <c r="FI232" s="39"/>
      <c r="FJ232" s="39"/>
      <c r="FK232" s="39"/>
      <c r="FL232" s="39"/>
      <c r="FM232" s="39"/>
      <c r="FN232" s="39"/>
      <c r="FO232" s="39"/>
      <c r="FP232" s="39"/>
      <c r="FQ232" s="145"/>
      <c r="FR232" s="127"/>
      <c r="FS232" s="127"/>
      <c r="FT232" s="127"/>
      <c r="FU232" s="127"/>
      <c r="FV232" s="127"/>
      <c r="FW232" s="127"/>
      <c r="FX232" s="127"/>
      <c r="FY232" s="146"/>
      <c r="FZ232" s="127"/>
      <c r="GA232" s="127"/>
      <c r="GB232" s="140"/>
      <c r="GC232" s="139"/>
      <c r="GD232" s="127"/>
      <c r="GE232" s="140"/>
      <c r="GF232" s="139"/>
      <c r="GG232" s="127"/>
      <c r="GH232" s="140"/>
      <c r="GI232" s="139"/>
      <c r="GJ232" s="127"/>
      <c r="GK232" s="140"/>
      <c r="GL232" s="139"/>
      <c r="GM232" s="127"/>
      <c r="GN232" s="140"/>
      <c r="GO232" s="139"/>
      <c r="GP232" s="127"/>
      <c r="GQ232" s="140"/>
      <c r="GR232" s="139"/>
      <c r="GS232" s="127"/>
      <c r="GT232" s="140"/>
      <c r="GU232" s="139"/>
      <c r="GV232" s="127"/>
      <c r="GW232" s="140"/>
      <c r="GX232" s="139"/>
      <c r="GY232" s="127"/>
      <c r="GZ232" s="140"/>
      <c r="HA232" s="139"/>
      <c r="HB232" s="127"/>
      <c r="HC232" s="140"/>
      <c r="HD232" s="139"/>
      <c r="HE232" s="127"/>
      <c r="HF232" s="140"/>
      <c r="HG232" s="139"/>
      <c r="HH232" s="127"/>
      <c r="HI232" s="140"/>
      <c r="HJ232" s="139"/>
      <c r="HK232" s="127"/>
      <c r="HL232" s="140"/>
      <c r="HM232" s="139"/>
      <c r="HN232" s="127"/>
      <c r="HO232" s="140"/>
      <c r="HP232" s="139"/>
      <c r="HQ232" s="127"/>
      <c r="HR232" s="140"/>
      <c r="HS232" s="139"/>
      <c r="HT232" s="127"/>
      <c r="HU232" s="140"/>
      <c r="HV232" s="139"/>
      <c r="HW232" s="127"/>
      <c r="HX232" s="140"/>
      <c r="HY232" s="139"/>
      <c r="HZ232" s="127"/>
      <c r="IA232" s="140"/>
      <c r="IB232" s="139"/>
      <c r="IC232" s="127"/>
      <c r="ID232" s="140"/>
      <c r="IE232" s="139"/>
      <c r="IF232" s="127"/>
      <c r="IG232" s="140"/>
      <c r="IH232" s="139"/>
      <c r="II232" s="127"/>
      <c r="IJ232" s="140"/>
      <c r="IK232" s="139"/>
      <c r="IL232" s="127"/>
      <c r="IM232" s="146"/>
      <c r="IN232" s="36"/>
      <c r="IO232" s="36"/>
      <c r="IP232" s="36"/>
      <c r="IQ232" s="36"/>
      <c r="IR232" s="36"/>
      <c r="IS232" s="36"/>
      <c r="IT232" s="36"/>
      <c r="IU232" s="36"/>
    </row>
    <row r="233" spans="1:255" ht="5.2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124" t="e">
        <f>[36]PM!V35</f>
        <v>#REF!</v>
      </c>
      <c r="M233" s="125"/>
      <c r="N233" s="125"/>
      <c r="O233" s="124" t="e">
        <f>[36]PM!V36</f>
        <v>#REF!</v>
      </c>
      <c r="P233" s="125"/>
      <c r="Q233" s="125"/>
      <c r="R233" s="124" t="e">
        <f>[36]PM!V37</f>
        <v>#REF!</v>
      </c>
      <c r="S233" s="125"/>
      <c r="T233" s="125"/>
      <c r="U233" s="124" t="e">
        <f>[36]PM!V38</f>
        <v>#REF!</v>
      </c>
      <c r="V233" s="125"/>
      <c r="W233" s="125"/>
      <c r="X233" s="124" t="e">
        <f>[36]PM!V39</f>
        <v>#REF!</v>
      </c>
      <c r="Y233" s="125"/>
      <c r="Z233" s="125"/>
      <c r="AA233" s="124" t="e">
        <f>[36]PM!V40</f>
        <v>#REF!</v>
      </c>
      <c r="AB233" s="125"/>
      <c r="AC233" s="125"/>
      <c r="AD233" s="124" t="e">
        <f>[36]PM!V41</f>
        <v>#REF!</v>
      </c>
      <c r="AE233" s="125"/>
      <c r="AF233" s="125"/>
      <c r="AG233" s="124" t="e">
        <f>[36]PM!V42</f>
        <v>#REF!</v>
      </c>
      <c r="AH233" s="125"/>
      <c r="AI233" s="125"/>
      <c r="AJ233" s="124" t="e">
        <f>[36]PM!V43</f>
        <v>#REF!</v>
      </c>
      <c r="AK233" s="125"/>
      <c r="AL233" s="125"/>
      <c r="AM233" s="124" t="e">
        <f>[36]PM!V44</f>
        <v>#REF!</v>
      </c>
      <c r="AN233" s="125"/>
      <c r="AO233" s="125"/>
      <c r="AP233" s="124" t="e">
        <f>[36]PM!V45</f>
        <v>#REF!</v>
      </c>
      <c r="AQ233" s="125"/>
      <c r="AR233" s="125"/>
      <c r="AS233" s="124" t="e">
        <f>[36]PM!V46</f>
        <v>#REF!</v>
      </c>
      <c r="AT233" s="125"/>
      <c r="AU233" s="125"/>
      <c r="AV233" s="124" t="e">
        <f>[36]PM!V47</f>
        <v>#REF!</v>
      </c>
      <c r="AW233" s="125"/>
      <c r="AX233" s="125"/>
      <c r="AY233" s="124" t="e">
        <f>[36]PM!V48</f>
        <v>#REF!</v>
      </c>
      <c r="AZ233" s="125"/>
      <c r="BA233" s="125"/>
      <c r="BB233" s="124" t="e">
        <f>[36]PM!V49</f>
        <v>#REF!</v>
      </c>
      <c r="BC233" s="125"/>
      <c r="BD233" s="125"/>
      <c r="BE233" s="124" t="e">
        <f>[36]PM!V50</f>
        <v>#REF!</v>
      </c>
      <c r="BF233" s="125"/>
      <c r="BG233" s="125"/>
      <c r="BH233" s="124" t="e">
        <f>[36]PM!V51</f>
        <v>#REF!</v>
      </c>
      <c r="BI233" s="125"/>
      <c r="BJ233" s="125"/>
      <c r="BK233" s="124" t="e">
        <f>[36]PM!V52</f>
        <v>#REF!</v>
      </c>
      <c r="BL233" s="125"/>
      <c r="BM233" s="125"/>
      <c r="BN233" s="124" t="e">
        <f>[36]PM!V53</f>
        <v>#REF!</v>
      </c>
      <c r="BO233" s="125"/>
      <c r="BP233" s="125"/>
      <c r="BQ233" s="124" t="e">
        <f>[36]PM!V54</f>
        <v>#REF!</v>
      </c>
      <c r="BR233" s="125"/>
      <c r="BS233" s="125"/>
      <c r="BT233" s="124" t="e">
        <f>[36]PM!V55</f>
        <v>#REF!</v>
      </c>
      <c r="BU233" s="125"/>
      <c r="BV233" s="125"/>
      <c r="BW233" s="124" t="e">
        <f>[36]PM!V56</f>
        <v>#REF!</v>
      </c>
      <c r="BX233" s="125"/>
      <c r="BY233" s="125"/>
      <c r="BZ233" s="37"/>
      <c r="CA233" s="36"/>
      <c r="CB233" s="36"/>
      <c r="CC233" s="36"/>
      <c r="CD233" s="102"/>
      <c r="CE233" s="102"/>
      <c r="CF233" s="102"/>
      <c r="CG233" s="102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24" t="e">
        <f>'[37]27'!V35</f>
        <v>#REF!</v>
      </c>
      <c r="CT233" s="125"/>
      <c r="CU233" s="125"/>
      <c r="CV233" s="124" t="e">
        <f>'[37]27'!V36</f>
        <v>#REF!</v>
      </c>
      <c r="CW233" s="125"/>
      <c r="CX233" s="125"/>
      <c r="CY233" s="124" t="e">
        <f>'[37]27'!V37</f>
        <v>#REF!</v>
      </c>
      <c r="CZ233" s="125"/>
      <c r="DA233" s="125"/>
      <c r="DB233" s="124" t="e">
        <f>'[37]27'!V38</f>
        <v>#REF!</v>
      </c>
      <c r="DC233" s="125"/>
      <c r="DD233" s="125"/>
      <c r="DE233" s="124" t="e">
        <f>'[37]27'!V39</f>
        <v>#REF!</v>
      </c>
      <c r="DF233" s="125"/>
      <c r="DG233" s="125"/>
      <c r="DH233" s="124" t="e">
        <f>'[37]27'!V40</f>
        <v>#REF!</v>
      </c>
      <c r="DI233" s="125"/>
      <c r="DJ233" s="125"/>
      <c r="DK233" s="124" t="e">
        <f>'[37]27'!V41</f>
        <v>#REF!</v>
      </c>
      <c r="DL233" s="125"/>
      <c r="DM233" s="125"/>
      <c r="DN233" s="124" t="e">
        <f>'[37]27'!V42</f>
        <v>#REF!</v>
      </c>
      <c r="DO233" s="125"/>
      <c r="DP233" s="125"/>
      <c r="DQ233" s="124" t="e">
        <f>'[37]27'!V43</f>
        <v>#REF!</v>
      </c>
      <c r="DR233" s="125"/>
      <c r="DS233" s="125"/>
      <c r="DT233" s="124" t="e">
        <f>'[37]27'!V44</f>
        <v>#REF!</v>
      </c>
      <c r="DU233" s="125"/>
      <c r="DV233" s="125"/>
      <c r="DW233" s="124" t="e">
        <f>'[37]27'!V45</f>
        <v>#REF!</v>
      </c>
      <c r="DX233" s="125"/>
      <c r="DY233" s="125"/>
      <c r="DZ233" s="124" t="e">
        <f>'[37]27'!V46</f>
        <v>#REF!</v>
      </c>
      <c r="EA233" s="125"/>
      <c r="EB233" s="125"/>
      <c r="EC233" s="124" t="e">
        <f>'[37]27'!V47</f>
        <v>#REF!</v>
      </c>
      <c r="ED233" s="125"/>
      <c r="EE233" s="125"/>
      <c r="EF233" s="124" t="e">
        <f>'[37]27'!V48</f>
        <v>#REF!</v>
      </c>
      <c r="EG233" s="125"/>
      <c r="EH233" s="125"/>
      <c r="EI233" s="124" t="e">
        <f>'[37]27'!V49</f>
        <v>#REF!</v>
      </c>
      <c r="EJ233" s="125"/>
      <c r="EK233" s="125"/>
      <c r="EL233" s="124" t="e">
        <f>'[37]27'!V50</f>
        <v>#REF!</v>
      </c>
      <c r="EM233" s="125"/>
      <c r="EN233" s="125"/>
      <c r="EO233" s="124" t="e">
        <f>'[37]27'!V51</f>
        <v>#REF!</v>
      </c>
      <c r="EP233" s="125"/>
      <c r="EQ233" s="125"/>
      <c r="ER233" s="124" t="e">
        <f>'[37]27'!V52</f>
        <v>#REF!</v>
      </c>
      <c r="ES233" s="125"/>
      <c r="ET233" s="125"/>
      <c r="EU233" s="124" t="e">
        <f>'[37]27'!V53</f>
        <v>#REF!</v>
      </c>
      <c r="EV233" s="125"/>
      <c r="EW233" s="125"/>
      <c r="EX233" s="124" t="e">
        <f>'[37]27'!V54</f>
        <v>#REF!</v>
      </c>
      <c r="EY233" s="125"/>
      <c r="EZ233" s="125"/>
      <c r="FA233" s="124" t="e">
        <f>'[37]27'!V55</f>
        <v>#REF!</v>
      </c>
      <c r="FB233" s="125"/>
      <c r="FC233" s="125"/>
      <c r="FD233" s="124" t="e">
        <f>'[37]27'!V56</f>
        <v>#REF!</v>
      </c>
      <c r="FE233" s="125"/>
      <c r="FF233" s="125"/>
      <c r="FG233" s="37"/>
      <c r="FH233" s="36"/>
      <c r="FI233" s="36"/>
      <c r="FJ233" s="36"/>
      <c r="FK233" s="102"/>
      <c r="FL233" s="102"/>
      <c r="FM233" s="102"/>
      <c r="FN233" s="102"/>
      <c r="FO233" s="102"/>
      <c r="FP233" s="102"/>
      <c r="FQ233" s="41"/>
      <c r="FR233" s="41"/>
      <c r="FS233" s="41"/>
      <c r="FT233" s="41"/>
      <c r="FU233" s="41"/>
      <c r="FV233" s="41"/>
      <c r="FW233" s="41"/>
      <c r="FX233" s="41"/>
      <c r="FY233" s="41"/>
      <c r="FZ233" s="124" t="e">
        <f>'[38]41'!V35</f>
        <v>#REF!</v>
      </c>
      <c r="GA233" s="125"/>
      <c r="GB233" s="125"/>
      <c r="GC233" s="124" t="e">
        <f>'[38]41'!V36</f>
        <v>#REF!</v>
      </c>
      <c r="GD233" s="125"/>
      <c r="GE233" s="125"/>
      <c r="GF233" s="124" t="e">
        <f>'[38]41'!V37</f>
        <v>#REF!</v>
      </c>
      <c r="GG233" s="125"/>
      <c r="GH233" s="125"/>
      <c r="GI233" s="124" t="e">
        <f>'[38]41'!V38</f>
        <v>#REF!</v>
      </c>
      <c r="GJ233" s="125"/>
      <c r="GK233" s="125"/>
      <c r="GL233" s="124" t="e">
        <f>'[38]41'!V39</f>
        <v>#REF!</v>
      </c>
      <c r="GM233" s="125"/>
      <c r="GN233" s="125"/>
      <c r="GO233" s="124" t="e">
        <f>'[38]41'!V40</f>
        <v>#REF!</v>
      </c>
      <c r="GP233" s="125"/>
      <c r="GQ233" s="125"/>
      <c r="GR233" s="124" t="e">
        <f>'[38]41'!V41</f>
        <v>#REF!</v>
      </c>
      <c r="GS233" s="125"/>
      <c r="GT233" s="125"/>
      <c r="GU233" s="124" t="e">
        <f>'[38]41'!V42</f>
        <v>#REF!</v>
      </c>
      <c r="GV233" s="125"/>
      <c r="GW233" s="125"/>
      <c r="GX233" s="124" t="e">
        <f>'[38]41'!V43</f>
        <v>#REF!</v>
      </c>
      <c r="GY233" s="125"/>
      <c r="GZ233" s="125"/>
      <c r="HA233" s="124" t="e">
        <f>'[38]41'!V44</f>
        <v>#REF!</v>
      </c>
      <c r="HB233" s="125"/>
      <c r="HC233" s="125"/>
      <c r="HD233" s="124" t="e">
        <f>'[38]41'!V45</f>
        <v>#REF!</v>
      </c>
      <c r="HE233" s="125"/>
      <c r="HF233" s="125"/>
      <c r="HG233" s="124" t="e">
        <f>'[38]41'!V46</f>
        <v>#REF!</v>
      </c>
      <c r="HH233" s="125"/>
      <c r="HI233" s="125"/>
      <c r="HJ233" s="124" t="e">
        <f>'[38]41'!V47</f>
        <v>#REF!</v>
      </c>
      <c r="HK233" s="125"/>
      <c r="HL233" s="125"/>
      <c r="HM233" s="124" t="e">
        <f>'[38]41'!V48</f>
        <v>#REF!</v>
      </c>
      <c r="HN233" s="125"/>
      <c r="HO233" s="125"/>
      <c r="HP233" s="124" t="e">
        <f>'[38]41'!V49</f>
        <v>#REF!</v>
      </c>
      <c r="HQ233" s="125"/>
      <c r="HR233" s="125"/>
      <c r="HS233" s="124" t="e">
        <f>'[38]41'!V50</f>
        <v>#REF!</v>
      </c>
      <c r="HT233" s="125"/>
      <c r="HU233" s="125"/>
      <c r="HV233" s="124" t="e">
        <f>'[38]41'!V51</f>
        <v>#REF!</v>
      </c>
      <c r="HW233" s="125"/>
      <c r="HX233" s="125"/>
      <c r="HY233" s="124" t="e">
        <f>'[38]41'!V52</f>
        <v>#REF!</v>
      </c>
      <c r="HZ233" s="125"/>
      <c r="IA233" s="125"/>
      <c r="IB233" s="124" t="e">
        <f>'[38]41'!V53</f>
        <v>#REF!</v>
      </c>
      <c r="IC233" s="125"/>
      <c r="ID233" s="125"/>
      <c r="IE233" s="124" t="e">
        <f>'[38]41'!V54</f>
        <v>#REF!</v>
      </c>
      <c r="IF233" s="125"/>
      <c r="IG233" s="125"/>
      <c r="IH233" s="124" t="e">
        <f>'[38]41'!V55</f>
        <v>#REF!</v>
      </c>
      <c r="II233" s="125"/>
      <c r="IJ233" s="125"/>
      <c r="IK233" s="124" t="e">
        <f>'[38]41'!V56</f>
        <v>#REF!</v>
      </c>
      <c r="IL233" s="125"/>
      <c r="IM233" s="125"/>
      <c r="IN233" s="36"/>
      <c r="IO233" s="36"/>
      <c r="IP233" s="36"/>
      <c r="IQ233" s="36"/>
      <c r="IR233" s="36"/>
      <c r="IS233" s="36"/>
      <c r="IT233" s="36"/>
      <c r="IU233" s="36"/>
    </row>
    <row r="234" spans="1:255" ht="5.2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36"/>
      <c r="IO234" s="36"/>
      <c r="IP234" s="36"/>
      <c r="IQ234" s="36"/>
      <c r="IR234" s="36"/>
      <c r="IS234" s="36"/>
      <c r="IT234" s="36"/>
      <c r="IU234" s="36"/>
    </row>
    <row r="235" spans="1:255" ht="5.2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6"/>
      <c r="CK235" s="36"/>
      <c r="CL235" s="36"/>
      <c r="CM235" s="36"/>
      <c r="CN235" s="36"/>
      <c r="CO235" s="36"/>
      <c r="CP235" s="36"/>
      <c r="CQ235" s="36"/>
      <c r="CR235" s="36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6"/>
      <c r="FR235" s="36"/>
      <c r="FS235" s="36"/>
      <c r="FT235" s="36"/>
      <c r="FU235" s="36"/>
      <c r="FV235" s="36"/>
      <c r="FW235" s="36"/>
      <c r="FX235" s="36"/>
      <c r="FY235" s="36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36"/>
      <c r="IO235" s="36"/>
      <c r="IP235" s="36"/>
      <c r="IQ235" s="36"/>
      <c r="IR235" s="36"/>
      <c r="IS235" s="36"/>
      <c r="IT235" s="36"/>
      <c r="IU235" s="36"/>
    </row>
    <row r="236" spans="1:255" ht="5.25" customHeight="1">
      <c r="A236" s="36"/>
      <c r="B236" s="36"/>
      <c r="C236" s="151" t="e">
        <f>IF(OR(COUNTIF([39]PN!P:P,Reglage!A1)&gt;0,COUNTIF([39]PN!Q:Q,Reglage!A1)&gt;0),"Pdts à retirer en "&amp;C245,IF(OR(COUNTIF([39]PN!P:P,Reglage!A2)&gt;0,COUNTIF([39]PN!Q:Q,Reglage!A2)&gt;0),"Pdts à destocker en "&amp;C245,IF(OR(COUNTIF([39]PN!P:P,Reglage!A4)&gt;0,COUNTIF([39]PN!Q:Q,Reglage!A4)&gt;0),"Problème réglage alerte sur feuille reglage",IF(BT236&lt;&gt;"","Rien à signaler","Rien à signaler mais, il reste des allées non contrôlées"))))</f>
        <v>#VALUE!</v>
      </c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42"/>
      <c r="BT236" s="150" t="e">
        <f>IF(COUNT([39]PN!R13:R56)=COUNTIF([39]PN!V13:V56,"x"),"Allée OK","")</f>
        <v>#VALUE!</v>
      </c>
      <c r="BU236" s="125"/>
      <c r="BV236" s="125"/>
      <c r="BW236" s="125"/>
      <c r="BX236" s="125"/>
      <c r="BY236" s="142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151" t="e">
        <f>IF(OR(COUNTIF('[40]28'!P:P,Reglage!A1)&gt;0,COUNTIF('[40]28'!Q:Q,Reglage!A1)&gt;0),"Pdts à retirer en "&amp;CJ245,IF(OR(COUNTIF('[40]28'!P:P,Reglage!A2)&gt;0,COUNTIF('[40]28'!Q:Q,Reglage!A2)&gt;0),"Pdts à destocker en "&amp;CJ245,IF(OR(COUNTIF('[40]28'!P:P,Reglage!A4)&gt;0,COUNTIF('[40]28'!Q:Q,Reglage!A4)&gt;0),"Problème réglage alerte sur feuille reglage",IF(FA236&lt;&gt;"","Rien à signaler","Rien à signaler mais, il reste des allées non contrôlées"))))</f>
        <v>#VALUE!</v>
      </c>
      <c r="CK236" s="125"/>
      <c r="CL236" s="125"/>
      <c r="CM236" s="125"/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/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/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42"/>
      <c r="FA236" s="150" t="e">
        <f>IF(COUNT('[40]28'!R13:R56)=COUNTIF('[40]28'!V13:V56,"x"),"Allée OK","")</f>
        <v>#VALUE!</v>
      </c>
      <c r="FB236" s="125"/>
      <c r="FC236" s="125"/>
      <c r="FD236" s="125"/>
      <c r="FE236" s="125"/>
      <c r="FF236" s="142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151" t="e">
        <f>IF(OR(COUNTIF('[41]42'!P:P,Reglage!A1)&gt;0,COUNTIF('[41]42'!Q:Q,Reglage!A1)&gt;0),"Pdts à retirer en "&amp;FQ245,IF(OR(COUNTIF('[41]42'!P:P,Reglage!A2)&gt;0,COUNTIF('[41]42'!Q:Q,Reglage!A2)&gt;0),"Pdts à destocker en "&amp;FQ245,IF(OR(COUNTIF('[41]42'!P:P,Reglage!A4)&gt;0,COUNTIF('[41]42'!Q:Q,Reglage!A4)&gt;0),"Problème réglage alerte sur feuille reglage",IF(IH236&lt;&gt;"","Rien à signaler","Rien à signaler mais, il reste des allées non contrôlées"))))</f>
        <v>#VALUE!</v>
      </c>
      <c r="FR236" s="125"/>
      <c r="FS236" s="125"/>
      <c r="FT236" s="125"/>
      <c r="FU236" s="125"/>
      <c r="FV236" s="125"/>
      <c r="FW236" s="125"/>
      <c r="FX236" s="125"/>
      <c r="FY236" s="125"/>
      <c r="FZ236" s="125"/>
      <c r="GA236" s="125"/>
      <c r="GB236" s="125"/>
      <c r="GC236" s="125"/>
      <c r="GD236" s="125"/>
      <c r="GE236" s="125"/>
      <c r="GF236" s="125"/>
      <c r="GG236" s="125"/>
      <c r="GH236" s="125"/>
      <c r="GI236" s="125"/>
      <c r="GJ236" s="125"/>
      <c r="GK236" s="125"/>
      <c r="GL236" s="125"/>
      <c r="GM236" s="125"/>
      <c r="GN236" s="125"/>
      <c r="GO236" s="125"/>
      <c r="GP236" s="125"/>
      <c r="GQ236" s="125"/>
      <c r="GR236" s="125"/>
      <c r="GS236" s="125"/>
      <c r="GT236" s="125"/>
      <c r="GU236" s="125"/>
      <c r="GV236" s="125"/>
      <c r="GW236" s="125"/>
      <c r="GX236" s="125"/>
      <c r="GY236" s="125"/>
      <c r="GZ236" s="125"/>
      <c r="HA236" s="125"/>
      <c r="HB236" s="125"/>
      <c r="HC236" s="125"/>
      <c r="HD236" s="125"/>
      <c r="HE236" s="125"/>
      <c r="HF236" s="125"/>
      <c r="HG236" s="125"/>
      <c r="HH236" s="125"/>
      <c r="HI236" s="125"/>
      <c r="HJ236" s="125"/>
      <c r="HK236" s="125"/>
      <c r="HL236" s="125"/>
      <c r="HM236" s="125"/>
      <c r="HN236" s="125"/>
      <c r="HO236" s="125"/>
      <c r="HP236" s="125"/>
      <c r="HQ236" s="125"/>
      <c r="HR236" s="125"/>
      <c r="HS236" s="125"/>
      <c r="HT236" s="125"/>
      <c r="HU236" s="125"/>
      <c r="HV236" s="125"/>
      <c r="HW236" s="125"/>
      <c r="HX236" s="125"/>
      <c r="HY236" s="125"/>
      <c r="HZ236" s="125"/>
      <c r="IA236" s="125"/>
      <c r="IB236" s="125"/>
      <c r="IC236" s="125"/>
      <c r="ID236" s="125"/>
      <c r="IE236" s="125"/>
      <c r="IF236" s="125"/>
      <c r="IG236" s="142"/>
      <c r="IH236" s="150" t="e">
        <f>IF(COUNT('[41]42'!R13:R56)=COUNTIF('[41]42'!V13:V56,"x"),"Allée OK","")</f>
        <v>#VALUE!</v>
      </c>
      <c r="II236" s="125"/>
      <c r="IJ236" s="125"/>
      <c r="IK236" s="125"/>
      <c r="IL236" s="125"/>
      <c r="IM236" s="142"/>
      <c r="IN236" s="36"/>
      <c r="IO236" s="36"/>
      <c r="IP236" s="36"/>
      <c r="IQ236" s="36"/>
      <c r="IR236" s="36"/>
      <c r="IS236" s="36"/>
      <c r="IT236" s="36"/>
      <c r="IU236" s="36"/>
    </row>
    <row r="237" spans="1:255" ht="5.25" customHeight="1">
      <c r="A237" s="36"/>
      <c r="B237" s="36"/>
      <c r="C237" s="143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44"/>
      <c r="BT237" s="143"/>
      <c r="BU237" s="131"/>
      <c r="BV237" s="131"/>
      <c r="BW237" s="131"/>
      <c r="BX237" s="131"/>
      <c r="BY237" s="144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143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44"/>
      <c r="FA237" s="143"/>
      <c r="FB237" s="131"/>
      <c r="FC237" s="131"/>
      <c r="FD237" s="131"/>
      <c r="FE237" s="131"/>
      <c r="FF237" s="144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143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44"/>
      <c r="IH237" s="143"/>
      <c r="II237" s="131"/>
      <c r="IJ237" s="131"/>
      <c r="IK237" s="131"/>
      <c r="IL237" s="131"/>
      <c r="IM237" s="144"/>
      <c r="IN237" s="36"/>
      <c r="IO237" s="36"/>
      <c r="IP237" s="36"/>
      <c r="IQ237" s="36"/>
      <c r="IR237" s="36"/>
      <c r="IS237" s="36"/>
      <c r="IT237" s="36"/>
      <c r="IU237" s="36"/>
    </row>
    <row r="238" spans="1:255" ht="5.25" customHeight="1">
      <c r="A238" s="36"/>
      <c r="B238" s="36"/>
      <c r="C238" s="143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44"/>
      <c r="BT238" s="143"/>
      <c r="BU238" s="131"/>
      <c r="BV238" s="131"/>
      <c r="BW238" s="131"/>
      <c r="BX238" s="131"/>
      <c r="BY238" s="144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143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44"/>
      <c r="FA238" s="143"/>
      <c r="FB238" s="131"/>
      <c r="FC238" s="131"/>
      <c r="FD238" s="131"/>
      <c r="FE238" s="131"/>
      <c r="FF238" s="144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143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44"/>
      <c r="IH238" s="143"/>
      <c r="II238" s="131"/>
      <c r="IJ238" s="131"/>
      <c r="IK238" s="131"/>
      <c r="IL238" s="131"/>
      <c r="IM238" s="144"/>
      <c r="IN238" s="36"/>
      <c r="IO238" s="36"/>
      <c r="IP238" s="36"/>
      <c r="IQ238" s="36"/>
      <c r="IR238" s="36"/>
      <c r="IS238" s="36"/>
      <c r="IT238" s="36"/>
      <c r="IU238" s="36"/>
    </row>
    <row r="239" spans="1:255" ht="5.25" customHeight="1">
      <c r="A239" s="36"/>
      <c r="B239" s="36"/>
      <c r="C239" s="143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44"/>
      <c r="BT239" s="143"/>
      <c r="BU239" s="131"/>
      <c r="BV239" s="131"/>
      <c r="BW239" s="131"/>
      <c r="BX239" s="131"/>
      <c r="BY239" s="144"/>
      <c r="BZ239" s="36"/>
      <c r="CA239" s="36"/>
      <c r="CB239" s="36"/>
      <c r="CC239" s="36"/>
      <c r="CD239" s="36"/>
      <c r="CE239" s="36"/>
      <c r="CF239" s="36"/>
      <c r="CG239" s="36"/>
      <c r="CH239" s="36"/>
      <c r="CI239" s="36"/>
      <c r="CJ239" s="143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44"/>
      <c r="FA239" s="143"/>
      <c r="FB239" s="131"/>
      <c r="FC239" s="131"/>
      <c r="FD239" s="131"/>
      <c r="FE239" s="131"/>
      <c r="FF239" s="144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143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44"/>
      <c r="IH239" s="143"/>
      <c r="II239" s="131"/>
      <c r="IJ239" s="131"/>
      <c r="IK239" s="131"/>
      <c r="IL239" s="131"/>
      <c r="IM239" s="144"/>
      <c r="IN239" s="36"/>
      <c r="IO239" s="36"/>
      <c r="IP239" s="36"/>
      <c r="IQ239" s="36"/>
      <c r="IR239" s="36"/>
      <c r="IS239" s="36"/>
      <c r="IT239" s="36"/>
      <c r="IU239" s="36"/>
    </row>
    <row r="240" spans="1:255" ht="5.25" customHeight="1">
      <c r="A240" s="36"/>
      <c r="B240" s="36"/>
      <c r="C240" s="143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44"/>
      <c r="BT240" s="143"/>
      <c r="BU240" s="131"/>
      <c r="BV240" s="131"/>
      <c r="BW240" s="131"/>
      <c r="BX240" s="131"/>
      <c r="BY240" s="144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143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44"/>
      <c r="FA240" s="143"/>
      <c r="FB240" s="131"/>
      <c r="FC240" s="131"/>
      <c r="FD240" s="131"/>
      <c r="FE240" s="131"/>
      <c r="FF240" s="144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143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44"/>
      <c r="IH240" s="143"/>
      <c r="II240" s="131"/>
      <c r="IJ240" s="131"/>
      <c r="IK240" s="131"/>
      <c r="IL240" s="131"/>
      <c r="IM240" s="144"/>
      <c r="IN240" s="36"/>
      <c r="IO240" s="36"/>
      <c r="IP240" s="36"/>
      <c r="IQ240" s="36"/>
      <c r="IR240" s="36"/>
      <c r="IS240" s="36"/>
      <c r="IT240" s="36"/>
      <c r="IU240" s="36"/>
    </row>
    <row r="241" spans="1:255" ht="5.25" customHeight="1">
      <c r="A241" s="36"/>
      <c r="B241" s="36"/>
      <c r="C241" s="143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44"/>
      <c r="BT241" s="143"/>
      <c r="BU241" s="131"/>
      <c r="BV241" s="131"/>
      <c r="BW241" s="131"/>
      <c r="BX241" s="131"/>
      <c r="BY241" s="144"/>
      <c r="BZ241" s="36"/>
      <c r="CA241" s="36"/>
      <c r="CB241" s="36"/>
      <c r="CC241" s="36"/>
      <c r="CD241" s="36"/>
      <c r="CE241" s="36"/>
      <c r="CF241" s="36"/>
      <c r="CG241" s="36"/>
      <c r="CH241" s="36"/>
      <c r="CI241" s="36"/>
      <c r="CJ241" s="143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44"/>
      <c r="FA241" s="143"/>
      <c r="FB241" s="131"/>
      <c r="FC241" s="131"/>
      <c r="FD241" s="131"/>
      <c r="FE241" s="131"/>
      <c r="FF241" s="144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143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44"/>
      <c r="IH241" s="143"/>
      <c r="II241" s="131"/>
      <c r="IJ241" s="131"/>
      <c r="IK241" s="131"/>
      <c r="IL241" s="131"/>
      <c r="IM241" s="144"/>
      <c r="IN241" s="36"/>
      <c r="IO241" s="36"/>
      <c r="IP241" s="36"/>
      <c r="IQ241" s="36"/>
      <c r="IR241" s="36"/>
      <c r="IS241" s="36"/>
      <c r="IT241" s="36"/>
      <c r="IU241" s="36"/>
    </row>
    <row r="242" spans="1:255" ht="5.25" customHeight="1">
      <c r="A242" s="36"/>
      <c r="B242" s="36"/>
      <c r="C242" s="145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46"/>
      <c r="BT242" s="145"/>
      <c r="BU242" s="127"/>
      <c r="BV242" s="127"/>
      <c r="BW242" s="127"/>
      <c r="BX242" s="127"/>
      <c r="BY242" s="146"/>
      <c r="BZ242" s="36"/>
      <c r="CA242" s="36"/>
      <c r="CB242" s="36"/>
      <c r="CC242" s="36"/>
      <c r="CD242" s="36"/>
      <c r="CE242" s="36"/>
      <c r="CF242" s="36"/>
      <c r="CG242" s="36"/>
      <c r="CH242" s="36"/>
      <c r="CI242" s="36"/>
      <c r="CJ242" s="145"/>
      <c r="CK242" s="127"/>
      <c r="CL242" s="127"/>
      <c r="CM242" s="127"/>
      <c r="CN242" s="127"/>
      <c r="CO242" s="127"/>
      <c r="CP242" s="127"/>
      <c r="CQ242" s="127"/>
      <c r="CR242" s="127"/>
      <c r="CS242" s="127"/>
      <c r="CT242" s="127"/>
      <c r="CU242" s="127"/>
      <c r="CV242" s="127"/>
      <c r="CW242" s="127"/>
      <c r="CX242" s="127"/>
      <c r="CY242" s="127"/>
      <c r="CZ242" s="127"/>
      <c r="DA242" s="127"/>
      <c r="DB242" s="127"/>
      <c r="DC242" s="127"/>
      <c r="DD242" s="127"/>
      <c r="DE242" s="127"/>
      <c r="DF242" s="127"/>
      <c r="DG242" s="127"/>
      <c r="DH242" s="127"/>
      <c r="DI242" s="127"/>
      <c r="DJ242" s="127"/>
      <c r="DK242" s="127"/>
      <c r="DL242" s="127"/>
      <c r="DM242" s="127"/>
      <c r="DN242" s="127"/>
      <c r="DO242" s="127"/>
      <c r="DP242" s="127"/>
      <c r="DQ242" s="127"/>
      <c r="DR242" s="127"/>
      <c r="DS242" s="127"/>
      <c r="DT242" s="127"/>
      <c r="DU242" s="127"/>
      <c r="DV242" s="127"/>
      <c r="DW242" s="127"/>
      <c r="DX242" s="127"/>
      <c r="DY242" s="127"/>
      <c r="DZ242" s="127"/>
      <c r="EA242" s="127"/>
      <c r="EB242" s="127"/>
      <c r="EC242" s="127"/>
      <c r="ED242" s="127"/>
      <c r="EE242" s="127"/>
      <c r="EF242" s="127"/>
      <c r="EG242" s="127"/>
      <c r="EH242" s="127"/>
      <c r="EI242" s="127"/>
      <c r="EJ242" s="127"/>
      <c r="EK242" s="127"/>
      <c r="EL242" s="127"/>
      <c r="EM242" s="127"/>
      <c r="EN242" s="127"/>
      <c r="EO242" s="127"/>
      <c r="EP242" s="127"/>
      <c r="EQ242" s="127"/>
      <c r="ER242" s="127"/>
      <c r="ES242" s="127"/>
      <c r="ET242" s="127"/>
      <c r="EU242" s="127"/>
      <c r="EV242" s="127"/>
      <c r="EW242" s="127"/>
      <c r="EX242" s="127"/>
      <c r="EY242" s="127"/>
      <c r="EZ242" s="146"/>
      <c r="FA242" s="145"/>
      <c r="FB242" s="127"/>
      <c r="FC242" s="127"/>
      <c r="FD242" s="127"/>
      <c r="FE242" s="127"/>
      <c r="FF242" s="14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145"/>
      <c r="FR242" s="127"/>
      <c r="FS242" s="127"/>
      <c r="FT242" s="127"/>
      <c r="FU242" s="127"/>
      <c r="FV242" s="127"/>
      <c r="FW242" s="127"/>
      <c r="FX242" s="127"/>
      <c r="FY242" s="127"/>
      <c r="FZ242" s="127"/>
      <c r="GA242" s="127"/>
      <c r="GB242" s="127"/>
      <c r="GC242" s="127"/>
      <c r="GD242" s="127"/>
      <c r="GE242" s="127"/>
      <c r="GF242" s="127"/>
      <c r="GG242" s="127"/>
      <c r="GH242" s="127"/>
      <c r="GI242" s="127"/>
      <c r="GJ242" s="127"/>
      <c r="GK242" s="127"/>
      <c r="GL242" s="127"/>
      <c r="GM242" s="127"/>
      <c r="GN242" s="127"/>
      <c r="GO242" s="127"/>
      <c r="GP242" s="127"/>
      <c r="GQ242" s="127"/>
      <c r="GR242" s="127"/>
      <c r="GS242" s="127"/>
      <c r="GT242" s="127"/>
      <c r="GU242" s="127"/>
      <c r="GV242" s="127"/>
      <c r="GW242" s="127"/>
      <c r="GX242" s="127"/>
      <c r="GY242" s="127"/>
      <c r="GZ242" s="127"/>
      <c r="HA242" s="127"/>
      <c r="HB242" s="127"/>
      <c r="HC242" s="127"/>
      <c r="HD242" s="127"/>
      <c r="HE242" s="127"/>
      <c r="HF242" s="127"/>
      <c r="HG242" s="127"/>
      <c r="HH242" s="127"/>
      <c r="HI242" s="127"/>
      <c r="HJ242" s="127"/>
      <c r="HK242" s="127"/>
      <c r="HL242" s="127"/>
      <c r="HM242" s="127"/>
      <c r="HN242" s="127"/>
      <c r="HO242" s="127"/>
      <c r="HP242" s="127"/>
      <c r="HQ242" s="127"/>
      <c r="HR242" s="127"/>
      <c r="HS242" s="127"/>
      <c r="HT242" s="127"/>
      <c r="HU242" s="127"/>
      <c r="HV242" s="127"/>
      <c r="HW242" s="127"/>
      <c r="HX242" s="127"/>
      <c r="HY242" s="127"/>
      <c r="HZ242" s="127"/>
      <c r="IA242" s="127"/>
      <c r="IB242" s="127"/>
      <c r="IC242" s="127"/>
      <c r="ID242" s="127"/>
      <c r="IE242" s="127"/>
      <c r="IF242" s="127"/>
      <c r="IG242" s="146"/>
      <c r="IH242" s="145"/>
      <c r="II242" s="127"/>
      <c r="IJ242" s="127"/>
      <c r="IK242" s="127"/>
      <c r="IL242" s="127"/>
      <c r="IM242" s="146"/>
      <c r="IN242" s="36"/>
      <c r="IO242" s="36"/>
      <c r="IP242" s="36"/>
      <c r="IQ242" s="36"/>
      <c r="IR242" s="36"/>
      <c r="IS242" s="36"/>
      <c r="IT242" s="36"/>
      <c r="IU242" s="36"/>
    </row>
    <row r="243" spans="1:255" ht="5.2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  <c r="BK243" s="36"/>
      <c r="BL243" s="36"/>
      <c r="BM243" s="36"/>
      <c r="BN243" s="36"/>
      <c r="BO243" s="36"/>
      <c r="BP243" s="36"/>
      <c r="BQ243" s="36"/>
      <c r="BR243" s="36"/>
      <c r="BS243" s="36"/>
      <c r="BT243" s="36"/>
      <c r="BU243" s="36"/>
      <c r="BV243" s="36"/>
      <c r="BW243" s="36"/>
      <c r="BX243" s="36"/>
      <c r="BY243" s="36"/>
      <c r="BZ243" s="36"/>
      <c r="CA243" s="36"/>
      <c r="CB243" s="36"/>
      <c r="CC243" s="36"/>
      <c r="CD243" s="36"/>
      <c r="CE243" s="36"/>
      <c r="CF243" s="36"/>
      <c r="CG243" s="36"/>
      <c r="CH243" s="36"/>
      <c r="CI243" s="36"/>
      <c r="CJ243" s="36"/>
      <c r="CK243" s="36"/>
      <c r="CL243" s="36"/>
      <c r="CM243" s="36"/>
      <c r="CN243" s="36"/>
      <c r="CO243" s="36"/>
      <c r="CP243" s="36"/>
      <c r="CQ243" s="36"/>
      <c r="CR243" s="36"/>
      <c r="CS243" s="36"/>
      <c r="CT243" s="36"/>
      <c r="CU243" s="36"/>
      <c r="CV243" s="36"/>
      <c r="CW243" s="36"/>
      <c r="CX243" s="36"/>
      <c r="CY243" s="36"/>
      <c r="CZ243" s="36"/>
      <c r="DA243" s="36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</row>
    <row r="244" spans="1:255" ht="5.2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126" t="e">
        <f>[39]PN!V13</f>
        <v>#REF!</v>
      </c>
      <c r="M244" s="127"/>
      <c r="N244" s="127"/>
      <c r="O244" s="126" t="e">
        <f>[39]PN!V14</f>
        <v>#REF!</v>
      </c>
      <c r="P244" s="127"/>
      <c r="Q244" s="127"/>
      <c r="R244" s="126" t="e">
        <f>[39]PN!V15</f>
        <v>#REF!</v>
      </c>
      <c r="S244" s="127"/>
      <c r="T244" s="127"/>
      <c r="U244" s="126" t="e">
        <f>[39]PN!V16</f>
        <v>#REF!</v>
      </c>
      <c r="V244" s="127"/>
      <c r="W244" s="127"/>
      <c r="X244" s="126" t="e">
        <f>[39]PN!V17</f>
        <v>#REF!</v>
      </c>
      <c r="Y244" s="127"/>
      <c r="Z244" s="127"/>
      <c r="AA244" s="126" t="e">
        <f>[39]PN!V18</f>
        <v>#REF!</v>
      </c>
      <c r="AB244" s="127"/>
      <c r="AC244" s="127"/>
      <c r="AD244" s="126" t="e">
        <f>[39]PN!V19</f>
        <v>#REF!</v>
      </c>
      <c r="AE244" s="127"/>
      <c r="AF244" s="127"/>
      <c r="AG244" s="126" t="e">
        <f>[39]PN!V20</f>
        <v>#REF!</v>
      </c>
      <c r="AH244" s="127"/>
      <c r="AI244" s="127"/>
      <c r="AJ244" s="126" t="e">
        <f>[39]PN!V21</f>
        <v>#REF!</v>
      </c>
      <c r="AK244" s="127"/>
      <c r="AL244" s="127"/>
      <c r="AM244" s="126" t="e">
        <f>[39]PN!V22</f>
        <v>#REF!</v>
      </c>
      <c r="AN244" s="127"/>
      <c r="AO244" s="127"/>
      <c r="AP244" s="126" t="e">
        <f>[39]PN!V23</f>
        <v>#REF!</v>
      </c>
      <c r="AQ244" s="127"/>
      <c r="AR244" s="127"/>
      <c r="AS244" s="126" t="e">
        <f>[39]PN!V24</f>
        <v>#REF!</v>
      </c>
      <c r="AT244" s="127"/>
      <c r="AU244" s="127"/>
      <c r="AV244" s="126" t="e">
        <f>[39]PN!V25</f>
        <v>#REF!</v>
      </c>
      <c r="AW244" s="127"/>
      <c r="AX244" s="127"/>
      <c r="AY244" s="126" t="e">
        <f>[39]PN!V26</f>
        <v>#REF!</v>
      </c>
      <c r="AZ244" s="127"/>
      <c r="BA244" s="127"/>
      <c r="BB244" s="126" t="e">
        <f>[39]PN!V27</f>
        <v>#REF!</v>
      </c>
      <c r="BC244" s="127"/>
      <c r="BD244" s="127"/>
      <c r="BE244" s="126" t="e">
        <f>[39]PN!V28</f>
        <v>#REF!</v>
      </c>
      <c r="BF244" s="127"/>
      <c r="BG244" s="127"/>
      <c r="BH244" s="126" t="e">
        <f>[39]PN!V29</f>
        <v>#REF!</v>
      </c>
      <c r="BI244" s="127"/>
      <c r="BJ244" s="127"/>
      <c r="BK244" s="126" t="e">
        <f>[39]PN!V30</f>
        <v>#REF!</v>
      </c>
      <c r="BL244" s="127"/>
      <c r="BM244" s="127"/>
      <c r="BN244" s="126" t="e">
        <f>[39]PN!V31</f>
        <v>#REF!</v>
      </c>
      <c r="BO244" s="127"/>
      <c r="BP244" s="127"/>
      <c r="BQ244" s="126" t="e">
        <f>[39]PN!V32</f>
        <v>#REF!</v>
      </c>
      <c r="BR244" s="127"/>
      <c r="BS244" s="127"/>
      <c r="BT244" s="126" t="e">
        <f>[39]PN!V33</f>
        <v>#REF!</v>
      </c>
      <c r="BU244" s="127"/>
      <c r="BV244" s="127"/>
      <c r="BW244" s="126" t="e">
        <f>[39]PN!V34</f>
        <v>#REF!</v>
      </c>
      <c r="BX244" s="127"/>
      <c r="BY244" s="127"/>
      <c r="BZ244" s="36"/>
      <c r="CA244" s="36"/>
      <c r="CB244" s="36"/>
      <c r="CC244" s="36"/>
      <c r="CD244" s="36"/>
      <c r="CE244" s="36"/>
      <c r="CF244" s="36"/>
      <c r="CG244" s="36"/>
      <c r="CH244" s="36"/>
      <c r="CI244" s="36"/>
      <c r="CJ244" s="36"/>
      <c r="CK244" s="36"/>
      <c r="CL244" s="36"/>
      <c r="CM244" s="36"/>
      <c r="CN244" s="36"/>
      <c r="CO244" s="36"/>
      <c r="CP244" s="36"/>
      <c r="CQ244" s="36"/>
      <c r="CR244" s="36"/>
      <c r="CS244" s="126" t="e">
        <f>'[40]28'!V13</f>
        <v>#REF!</v>
      </c>
      <c r="CT244" s="127"/>
      <c r="CU244" s="127"/>
      <c r="CV244" s="126" t="e">
        <f>'[40]28'!V14</f>
        <v>#REF!</v>
      </c>
      <c r="CW244" s="127"/>
      <c r="CX244" s="127"/>
      <c r="CY244" s="126" t="e">
        <f>'[40]28'!V15</f>
        <v>#REF!</v>
      </c>
      <c r="CZ244" s="127"/>
      <c r="DA244" s="127"/>
      <c r="DB244" s="126" t="e">
        <f>'[40]28'!V16</f>
        <v>#REF!</v>
      </c>
      <c r="DC244" s="127"/>
      <c r="DD244" s="127"/>
      <c r="DE244" s="126" t="e">
        <f>'[40]28'!V17</f>
        <v>#REF!</v>
      </c>
      <c r="DF244" s="127"/>
      <c r="DG244" s="127"/>
      <c r="DH244" s="126" t="e">
        <f>'[40]28'!V18</f>
        <v>#REF!</v>
      </c>
      <c r="DI244" s="127"/>
      <c r="DJ244" s="127"/>
      <c r="DK244" s="126" t="e">
        <f>'[40]28'!V19</f>
        <v>#REF!</v>
      </c>
      <c r="DL244" s="127"/>
      <c r="DM244" s="127"/>
      <c r="DN244" s="126" t="e">
        <f>'[40]28'!V20</f>
        <v>#REF!</v>
      </c>
      <c r="DO244" s="127"/>
      <c r="DP244" s="127"/>
      <c r="DQ244" s="126" t="e">
        <f>'[40]28'!V21</f>
        <v>#REF!</v>
      </c>
      <c r="DR244" s="127"/>
      <c r="DS244" s="127"/>
      <c r="DT244" s="126" t="e">
        <f>'[40]28'!V22</f>
        <v>#REF!</v>
      </c>
      <c r="DU244" s="127"/>
      <c r="DV244" s="127"/>
      <c r="DW244" s="126" t="e">
        <f>'[40]28'!V23</f>
        <v>#REF!</v>
      </c>
      <c r="DX244" s="127"/>
      <c r="DY244" s="127"/>
      <c r="DZ244" s="126" t="e">
        <f>'[40]28'!V24</f>
        <v>#REF!</v>
      </c>
      <c r="EA244" s="127"/>
      <c r="EB244" s="127"/>
      <c r="EC244" s="126" t="e">
        <f>'[40]28'!V25</f>
        <v>#REF!</v>
      </c>
      <c r="ED244" s="127"/>
      <c r="EE244" s="127"/>
      <c r="EF244" s="126" t="e">
        <f>'[40]28'!V26</f>
        <v>#REF!</v>
      </c>
      <c r="EG244" s="127"/>
      <c r="EH244" s="127"/>
      <c r="EI244" s="126" t="e">
        <f>'[40]28'!V27</f>
        <v>#REF!</v>
      </c>
      <c r="EJ244" s="127"/>
      <c r="EK244" s="127"/>
      <c r="EL244" s="126" t="e">
        <f>'[40]28'!V28</f>
        <v>#REF!</v>
      </c>
      <c r="EM244" s="127"/>
      <c r="EN244" s="127"/>
      <c r="EO244" s="126" t="e">
        <f>'[40]28'!V29</f>
        <v>#REF!</v>
      </c>
      <c r="EP244" s="127"/>
      <c r="EQ244" s="127"/>
      <c r="ER244" s="126" t="e">
        <f>'[40]28'!V30</f>
        <v>#REF!</v>
      </c>
      <c r="ES244" s="127"/>
      <c r="ET244" s="127"/>
      <c r="EU244" s="126" t="e">
        <f>'[40]28'!V31</f>
        <v>#REF!</v>
      </c>
      <c r="EV244" s="127"/>
      <c r="EW244" s="127"/>
      <c r="EX244" s="126" t="e">
        <f>'[40]28'!V32</f>
        <v>#REF!</v>
      </c>
      <c r="EY244" s="127"/>
      <c r="EZ244" s="127"/>
      <c r="FA244" s="126" t="e">
        <f>'[40]28'!V33</f>
        <v>#REF!</v>
      </c>
      <c r="FB244" s="127"/>
      <c r="FC244" s="127"/>
      <c r="FD244" s="126" t="e">
        <f>'[40]28'!V34</f>
        <v>#REF!</v>
      </c>
      <c r="FE244" s="127"/>
      <c r="FF244" s="127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126" t="e">
        <f>'[41]42'!V13</f>
        <v>#REF!</v>
      </c>
      <c r="GA244" s="127"/>
      <c r="GB244" s="127"/>
      <c r="GC244" s="126" t="e">
        <f>'[41]42'!V14</f>
        <v>#REF!</v>
      </c>
      <c r="GD244" s="127"/>
      <c r="GE244" s="127"/>
      <c r="GF244" s="126" t="e">
        <f>'[41]42'!V15</f>
        <v>#REF!</v>
      </c>
      <c r="GG244" s="127"/>
      <c r="GH244" s="127"/>
      <c r="GI244" s="126" t="e">
        <f>'[41]42'!V16</f>
        <v>#REF!</v>
      </c>
      <c r="GJ244" s="127"/>
      <c r="GK244" s="127"/>
      <c r="GL244" s="126" t="e">
        <f>'[41]42'!V17</f>
        <v>#REF!</v>
      </c>
      <c r="GM244" s="127"/>
      <c r="GN244" s="127"/>
      <c r="GO244" s="126" t="e">
        <f>'[41]42'!V18</f>
        <v>#REF!</v>
      </c>
      <c r="GP244" s="127"/>
      <c r="GQ244" s="127"/>
      <c r="GR244" s="126" t="e">
        <f>'[41]42'!V19</f>
        <v>#REF!</v>
      </c>
      <c r="GS244" s="127"/>
      <c r="GT244" s="127"/>
      <c r="GU244" s="126" t="e">
        <f>'[41]42'!V20</f>
        <v>#REF!</v>
      </c>
      <c r="GV244" s="127"/>
      <c r="GW244" s="127"/>
      <c r="GX244" s="126" t="e">
        <f>'[41]42'!V21</f>
        <v>#REF!</v>
      </c>
      <c r="GY244" s="127"/>
      <c r="GZ244" s="127"/>
      <c r="HA244" s="126" t="e">
        <f>'[41]42'!V22</f>
        <v>#REF!</v>
      </c>
      <c r="HB244" s="127"/>
      <c r="HC244" s="127"/>
      <c r="HD244" s="126" t="e">
        <f>'[41]42'!V23</f>
        <v>#REF!</v>
      </c>
      <c r="HE244" s="127"/>
      <c r="HF244" s="127"/>
      <c r="HG244" s="126" t="e">
        <f>'[41]42'!V24</f>
        <v>#REF!</v>
      </c>
      <c r="HH244" s="127"/>
      <c r="HI244" s="127"/>
      <c r="HJ244" s="126" t="e">
        <f>'[41]42'!V25</f>
        <v>#REF!</v>
      </c>
      <c r="HK244" s="127"/>
      <c r="HL244" s="127"/>
      <c r="HM244" s="126" t="e">
        <f>'[41]42'!V26</f>
        <v>#REF!</v>
      </c>
      <c r="HN244" s="127"/>
      <c r="HO244" s="127"/>
      <c r="HP244" s="126" t="e">
        <f>'[41]42'!V27</f>
        <v>#REF!</v>
      </c>
      <c r="HQ244" s="127"/>
      <c r="HR244" s="127"/>
      <c r="HS244" s="126" t="e">
        <f>'[41]42'!V28</f>
        <v>#REF!</v>
      </c>
      <c r="HT244" s="127"/>
      <c r="HU244" s="127"/>
      <c r="HV244" s="126" t="e">
        <f>'[41]42'!V29</f>
        <v>#REF!</v>
      </c>
      <c r="HW244" s="127"/>
      <c r="HX244" s="127"/>
      <c r="HY244" s="126" t="e">
        <f>'[41]42'!V30</f>
        <v>#REF!</v>
      </c>
      <c r="HZ244" s="127"/>
      <c r="IA244" s="127"/>
      <c r="IB244" s="126" t="e">
        <f>'[41]42'!V31</f>
        <v>#REF!</v>
      </c>
      <c r="IC244" s="127"/>
      <c r="ID244" s="127"/>
      <c r="IE244" s="126" t="e">
        <f>'[41]42'!V32</f>
        <v>#REF!</v>
      </c>
      <c r="IF244" s="127"/>
      <c r="IG244" s="127"/>
      <c r="IH244" s="126" t="e">
        <f>'[41]42'!V33</f>
        <v>#REF!</v>
      </c>
      <c r="II244" s="127"/>
      <c r="IJ244" s="127"/>
      <c r="IK244" s="126" t="e">
        <f>'[41]42'!V34</f>
        <v>#REF!</v>
      </c>
      <c r="IL244" s="127"/>
      <c r="IM244" s="127"/>
      <c r="IN244" s="36"/>
      <c r="IO244" s="36"/>
      <c r="IP244" s="36"/>
      <c r="IQ244" s="36"/>
      <c r="IR244" s="36"/>
      <c r="IS244" s="36"/>
      <c r="IT244" s="36"/>
      <c r="IU244" s="36"/>
    </row>
    <row r="245" spans="1:255" ht="5.25" customHeight="1">
      <c r="A245" s="36"/>
      <c r="B245" s="36"/>
      <c r="C245" s="141" t="str">
        <f>Reglage!B30</f>
        <v>PN</v>
      </c>
      <c r="D245" s="125"/>
      <c r="E245" s="125"/>
      <c r="F245" s="125"/>
      <c r="G245" s="125"/>
      <c r="H245" s="125"/>
      <c r="I245" s="125"/>
      <c r="J245" s="125"/>
      <c r="K245" s="142"/>
      <c r="L245" s="148" t="e">
        <f>[39]PN!R13</f>
        <v>#REF!</v>
      </c>
      <c r="M245" s="125"/>
      <c r="N245" s="129"/>
      <c r="O245" s="128" t="e">
        <f>IF([39]PN!R14=0,"",[39]PN!R14)</f>
        <v>#REF!</v>
      </c>
      <c r="P245" s="125"/>
      <c r="Q245" s="129"/>
      <c r="R245" s="128" t="e">
        <f>IF([39]PN!R15=0,"",[39]PN!R15)</f>
        <v>#REF!</v>
      </c>
      <c r="S245" s="125"/>
      <c r="T245" s="129"/>
      <c r="U245" s="128" t="e">
        <f>IF([39]PN!R16=0,"",[39]PN!R16)</f>
        <v>#REF!</v>
      </c>
      <c r="V245" s="125"/>
      <c r="W245" s="129"/>
      <c r="X245" s="128" t="e">
        <f>IF([39]PN!R17=0,"",[39]PN!R17)</f>
        <v>#REF!</v>
      </c>
      <c r="Y245" s="125"/>
      <c r="Z245" s="129"/>
      <c r="AA245" s="128" t="e">
        <f>IF([39]PN!R18=0,"",[39]PN!R18)</f>
        <v>#REF!</v>
      </c>
      <c r="AB245" s="125"/>
      <c r="AC245" s="129"/>
      <c r="AD245" s="128" t="e">
        <f>IF([39]PN!R19=0,"",[39]PN!R19)</f>
        <v>#REF!</v>
      </c>
      <c r="AE245" s="125"/>
      <c r="AF245" s="129"/>
      <c r="AG245" s="128" t="e">
        <f>IF([39]PN!R20=0,"",[39]PN!R20)</f>
        <v>#REF!</v>
      </c>
      <c r="AH245" s="125"/>
      <c r="AI245" s="129"/>
      <c r="AJ245" s="128" t="e">
        <f>IF([39]PN!R21=0,"",[39]PN!R21)</f>
        <v>#REF!</v>
      </c>
      <c r="AK245" s="125"/>
      <c r="AL245" s="129"/>
      <c r="AM245" s="128" t="e">
        <f>IF([39]PN!R22=0,"",[39]PN!R22)</f>
        <v>#REF!</v>
      </c>
      <c r="AN245" s="125"/>
      <c r="AO245" s="129"/>
      <c r="AP245" s="128" t="e">
        <f>IF([39]PN!R23=0,"",[39]PN!R23)</f>
        <v>#REF!</v>
      </c>
      <c r="AQ245" s="125"/>
      <c r="AR245" s="129"/>
      <c r="AS245" s="128" t="e">
        <f>IF([39]PN!R24=0,"",[39]PN!R24)</f>
        <v>#REF!</v>
      </c>
      <c r="AT245" s="125"/>
      <c r="AU245" s="129"/>
      <c r="AV245" s="128" t="e">
        <f>IF([39]PN!R25=0,"",[39]PN!R25)</f>
        <v>#REF!</v>
      </c>
      <c r="AW245" s="125"/>
      <c r="AX245" s="129"/>
      <c r="AY245" s="128" t="e">
        <f>IF([39]PN!R26=0,"",[39]PN!R26)</f>
        <v>#REF!</v>
      </c>
      <c r="AZ245" s="125"/>
      <c r="BA245" s="129"/>
      <c r="BB245" s="128" t="e">
        <f>IF([39]PN!R27=0,"",[39]PN!R27)</f>
        <v>#REF!</v>
      </c>
      <c r="BC245" s="125"/>
      <c r="BD245" s="129"/>
      <c r="BE245" s="128" t="e">
        <f>IF([39]PN!R28=0,"",[39]PN!R28)</f>
        <v>#REF!</v>
      </c>
      <c r="BF245" s="125"/>
      <c r="BG245" s="129"/>
      <c r="BH245" s="128" t="e">
        <f>IF([39]PN!R29=0,"",[39]PN!R29)</f>
        <v>#REF!</v>
      </c>
      <c r="BI245" s="125"/>
      <c r="BJ245" s="129"/>
      <c r="BK245" s="128" t="e">
        <f>IF([39]PN!R30=0,"",[39]PN!R30)</f>
        <v>#REF!</v>
      </c>
      <c r="BL245" s="125"/>
      <c r="BM245" s="129"/>
      <c r="BN245" s="128" t="e">
        <f>IF([39]PN!R31=0,"",[39]PN!R31)</f>
        <v>#REF!</v>
      </c>
      <c r="BO245" s="125"/>
      <c r="BP245" s="129"/>
      <c r="BQ245" s="128" t="e">
        <f>IF([39]PN!R32=0,"",[39]PN!R32)</f>
        <v>#REF!</v>
      </c>
      <c r="BR245" s="125"/>
      <c r="BS245" s="129"/>
      <c r="BT245" s="128" t="e">
        <f>IF([39]PN!R33=0,"",[39]PN!R33)</f>
        <v>#REF!</v>
      </c>
      <c r="BU245" s="125"/>
      <c r="BV245" s="129"/>
      <c r="BW245" s="128" t="e">
        <f>IF([39]PN!R34=0,"",[39]PN!R34)</f>
        <v>#REF!</v>
      </c>
      <c r="BX245" s="125"/>
      <c r="BY245" s="142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141">
        <f>Reglage!G30</f>
        <v>28</v>
      </c>
      <c r="CK245" s="125"/>
      <c r="CL245" s="125"/>
      <c r="CM245" s="125"/>
      <c r="CN245" s="125"/>
      <c r="CO245" s="125"/>
      <c r="CP245" s="125"/>
      <c r="CQ245" s="125"/>
      <c r="CR245" s="142"/>
      <c r="CS245" s="148" t="e">
        <f>'[40]28'!R13</f>
        <v>#REF!</v>
      </c>
      <c r="CT245" s="125"/>
      <c r="CU245" s="129"/>
      <c r="CV245" s="128" t="e">
        <f>IF('[40]28'!R14=0,"",'[40]28'!R14)</f>
        <v>#REF!</v>
      </c>
      <c r="CW245" s="125"/>
      <c r="CX245" s="129"/>
      <c r="CY245" s="128" t="e">
        <f>IF('[40]28'!R15=0,"",'[40]28'!R15)</f>
        <v>#REF!</v>
      </c>
      <c r="CZ245" s="125"/>
      <c r="DA245" s="129"/>
      <c r="DB245" s="128" t="e">
        <f>IF('[40]28'!R16=0,"",'[40]28'!R16)</f>
        <v>#REF!</v>
      </c>
      <c r="DC245" s="125"/>
      <c r="DD245" s="129"/>
      <c r="DE245" s="128" t="e">
        <f>IF('[40]28'!R17=0,"",'[40]28'!R17)</f>
        <v>#REF!</v>
      </c>
      <c r="DF245" s="125"/>
      <c r="DG245" s="129"/>
      <c r="DH245" s="128" t="e">
        <f>IF('[40]28'!R18=0,"",'[40]28'!R18)</f>
        <v>#REF!</v>
      </c>
      <c r="DI245" s="125"/>
      <c r="DJ245" s="129"/>
      <c r="DK245" s="128" t="e">
        <f>IF('[40]28'!R19=0,"",'[40]28'!R19)</f>
        <v>#REF!</v>
      </c>
      <c r="DL245" s="125"/>
      <c r="DM245" s="129"/>
      <c r="DN245" s="128" t="e">
        <f>IF('[40]28'!R20=0,"",'[40]28'!R20)</f>
        <v>#REF!</v>
      </c>
      <c r="DO245" s="125"/>
      <c r="DP245" s="129"/>
      <c r="DQ245" s="128" t="e">
        <f>IF('[40]28'!R21=0,"",'[40]28'!R21)</f>
        <v>#REF!</v>
      </c>
      <c r="DR245" s="125"/>
      <c r="DS245" s="129"/>
      <c r="DT245" s="128" t="e">
        <f>IF('[40]28'!R22=0,"",'[40]28'!R22)</f>
        <v>#REF!</v>
      </c>
      <c r="DU245" s="125"/>
      <c r="DV245" s="129"/>
      <c r="DW245" s="128" t="e">
        <f>IF('[40]28'!R23=0,"",'[40]28'!R23)</f>
        <v>#REF!</v>
      </c>
      <c r="DX245" s="125"/>
      <c r="DY245" s="129"/>
      <c r="DZ245" s="128" t="e">
        <f>IF('[40]28'!R24=0,"",'[40]28'!R24)</f>
        <v>#REF!</v>
      </c>
      <c r="EA245" s="125"/>
      <c r="EB245" s="129"/>
      <c r="EC245" s="128" t="e">
        <f>IF('[40]28'!R25=0,"",'[40]28'!R25)</f>
        <v>#REF!</v>
      </c>
      <c r="ED245" s="125"/>
      <c r="EE245" s="129"/>
      <c r="EF245" s="128" t="e">
        <f>IF('[40]28'!R26=0,"",'[40]28'!R26)</f>
        <v>#REF!</v>
      </c>
      <c r="EG245" s="125"/>
      <c r="EH245" s="129"/>
      <c r="EI245" s="128" t="e">
        <f>IF('[40]28'!R27=0,"",'[40]28'!R27)</f>
        <v>#REF!</v>
      </c>
      <c r="EJ245" s="125"/>
      <c r="EK245" s="129"/>
      <c r="EL245" s="128" t="e">
        <f>IF('[40]28'!R28=0,"",'[40]28'!R28)</f>
        <v>#REF!</v>
      </c>
      <c r="EM245" s="125"/>
      <c r="EN245" s="129"/>
      <c r="EO245" s="128" t="e">
        <f>IF('[40]28'!R29=0,"",'[40]28'!R29)</f>
        <v>#REF!</v>
      </c>
      <c r="EP245" s="125"/>
      <c r="EQ245" s="129"/>
      <c r="ER245" s="128" t="e">
        <f>IF('[40]28'!R30=0,"",'[40]28'!R30)</f>
        <v>#REF!</v>
      </c>
      <c r="ES245" s="125"/>
      <c r="ET245" s="129"/>
      <c r="EU245" s="128" t="e">
        <f>IF('[40]28'!R31=0,"",'[40]28'!R31)</f>
        <v>#REF!</v>
      </c>
      <c r="EV245" s="125"/>
      <c r="EW245" s="129"/>
      <c r="EX245" s="128" t="e">
        <f>IF('[40]28'!R32=0,"",'[40]28'!R32)</f>
        <v>#REF!</v>
      </c>
      <c r="EY245" s="125"/>
      <c r="EZ245" s="129"/>
      <c r="FA245" s="128" t="e">
        <f>IF('[40]28'!R33=0,"",'[40]28'!R33)</f>
        <v>#REF!</v>
      </c>
      <c r="FB245" s="125"/>
      <c r="FC245" s="129"/>
      <c r="FD245" s="128" t="e">
        <f>IF('[40]28'!R34=0,"",'[40]28'!R34)</f>
        <v>#REF!</v>
      </c>
      <c r="FE245" s="125"/>
      <c r="FF245" s="142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141">
        <f>Reglage!L30</f>
        <v>42</v>
      </c>
      <c r="FR245" s="125"/>
      <c r="FS245" s="125"/>
      <c r="FT245" s="125"/>
      <c r="FU245" s="125"/>
      <c r="FV245" s="125"/>
      <c r="FW245" s="125"/>
      <c r="FX245" s="125"/>
      <c r="FY245" s="142"/>
      <c r="FZ245" s="148" t="e">
        <f>'[41]42'!R13</f>
        <v>#REF!</v>
      </c>
      <c r="GA245" s="125"/>
      <c r="GB245" s="129"/>
      <c r="GC245" s="128" t="e">
        <f>IF('[41]42'!R14=0,"",'[41]42'!R14)</f>
        <v>#REF!</v>
      </c>
      <c r="GD245" s="125"/>
      <c r="GE245" s="129"/>
      <c r="GF245" s="128" t="e">
        <f>IF('[41]42'!R15=0,"",'[41]42'!R15)</f>
        <v>#REF!</v>
      </c>
      <c r="GG245" s="125"/>
      <c r="GH245" s="129"/>
      <c r="GI245" s="128" t="e">
        <f>IF('[41]42'!R16=0,"",'[41]42'!R16)</f>
        <v>#REF!</v>
      </c>
      <c r="GJ245" s="125"/>
      <c r="GK245" s="129"/>
      <c r="GL245" s="128" t="e">
        <f>IF('[41]42'!R17=0,"",'[41]42'!R17)</f>
        <v>#REF!</v>
      </c>
      <c r="GM245" s="125"/>
      <c r="GN245" s="129"/>
      <c r="GO245" s="128" t="e">
        <f>IF('[41]42'!R18=0,"",'[41]42'!R18)</f>
        <v>#REF!</v>
      </c>
      <c r="GP245" s="125"/>
      <c r="GQ245" s="129"/>
      <c r="GR245" s="128" t="e">
        <f>IF('[41]42'!R19=0,"",'[41]42'!R19)</f>
        <v>#REF!</v>
      </c>
      <c r="GS245" s="125"/>
      <c r="GT245" s="129"/>
      <c r="GU245" s="128" t="e">
        <f>IF('[41]42'!R20=0,"",'[41]42'!R20)</f>
        <v>#REF!</v>
      </c>
      <c r="GV245" s="125"/>
      <c r="GW245" s="129"/>
      <c r="GX245" s="128" t="e">
        <f>IF('[41]42'!R21=0,"",'[41]42'!R21)</f>
        <v>#REF!</v>
      </c>
      <c r="GY245" s="125"/>
      <c r="GZ245" s="129"/>
      <c r="HA245" s="128" t="e">
        <f>IF('[41]42'!R22=0,"",'[41]42'!R22)</f>
        <v>#REF!</v>
      </c>
      <c r="HB245" s="125"/>
      <c r="HC245" s="129"/>
      <c r="HD245" s="128" t="e">
        <f>IF('[41]42'!R23=0,"",'[41]42'!R23)</f>
        <v>#REF!</v>
      </c>
      <c r="HE245" s="125"/>
      <c r="HF245" s="129"/>
      <c r="HG245" s="128" t="e">
        <f>IF('[41]42'!R24=0,"",'[41]42'!R24)</f>
        <v>#REF!</v>
      </c>
      <c r="HH245" s="125"/>
      <c r="HI245" s="129"/>
      <c r="HJ245" s="128" t="e">
        <f>IF('[41]42'!R25=0,"",'[41]42'!R25)</f>
        <v>#REF!</v>
      </c>
      <c r="HK245" s="125"/>
      <c r="HL245" s="129"/>
      <c r="HM245" s="128" t="e">
        <f>IF('[41]42'!R26=0,"",'[41]42'!R26)</f>
        <v>#REF!</v>
      </c>
      <c r="HN245" s="125"/>
      <c r="HO245" s="129"/>
      <c r="HP245" s="128" t="e">
        <f>IF('[41]42'!R27=0,"",'[41]42'!R27)</f>
        <v>#REF!</v>
      </c>
      <c r="HQ245" s="125"/>
      <c r="HR245" s="129"/>
      <c r="HS245" s="128" t="e">
        <f>IF('[41]42'!R28=0,"",'[41]42'!R28)</f>
        <v>#REF!</v>
      </c>
      <c r="HT245" s="125"/>
      <c r="HU245" s="129"/>
      <c r="HV245" s="128" t="e">
        <f>IF('[41]42'!R29=0,"",'[41]42'!R29)</f>
        <v>#REF!</v>
      </c>
      <c r="HW245" s="125"/>
      <c r="HX245" s="129"/>
      <c r="HY245" s="128" t="e">
        <f>IF('[41]42'!R30=0,"",'[41]42'!R30)</f>
        <v>#REF!</v>
      </c>
      <c r="HZ245" s="125"/>
      <c r="IA245" s="129"/>
      <c r="IB245" s="128" t="e">
        <f>IF('[41]42'!R31=0,"",'[41]42'!R31)</f>
        <v>#REF!</v>
      </c>
      <c r="IC245" s="125"/>
      <c r="ID245" s="129"/>
      <c r="IE245" s="128" t="e">
        <f>IF('[41]42'!R32=0,"",'[41]42'!R32)</f>
        <v>#REF!</v>
      </c>
      <c r="IF245" s="125"/>
      <c r="IG245" s="129"/>
      <c r="IH245" s="128" t="e">
        <f>IF('[41]42'!R33=0,"",'[41]42'!R33)</f>
        <v>#REF!</v>
      </c>
      <c r="II245" s="125"/>
      <c r="IJ245" s="129"/>
      <c r="IK245" s="128" t="e">
        <f>IF('[41]42'!R34=0,"",'[41]42'!R34)</f>
        <v>#REF!</v>
      </c>
      <c r="IL245" s="125"/>
      <c r="IM245" s="142"/>
      <c r="IN245" s="36"/>
      <c r="IO245" s="36"/>
      <c r="IP245" s="36"/>
      <c r="IQ245" s="36"/>
      <c r="IR245" s="36"/>
      <c r="IS245" s="36"/>
      <c r="IT245" s="36"/>
      <c r="IU245" s="36"/>
    </row>
    <row r="246" spans="1:255" ht="5.25" customHeight="1">
      <c r="A246" s="36"/>
      <c r="B246" s="36"/>
      <c r="C246" s="143"/>
      <c r="D246" s="131"/>
      <c r="E246" s="131"/>
      <c r="F246" s="131"/>
      <c r="G246" s="131"/>
      <c r="H246" s="131"/>
      <c r="I246" s="131"/>
      <c r="J246" s="131"/>
      <c r="K246" s="144"/>
      <c r="L246" s="131"/>
      <c r="M246" s="131"/>
      <c r="N246" s="132"/>
      <c r="O246" s="130"/>
      <c r="P246" s="131"/>
      <c r="Q246" s="132"/>
      <c r="R246" s="130"/>
      <c r="S246" s="131"/>
      <c r="T246" s="132"/>
      <c r="U246" s="130"/>
      <c r="V246" s="131"/>
      <c r="W246" s="132"/>
      <c r="X246" s="130"/>
      <c r="Y246" s="131"/>
      <c r="Z246" s="132"/>
      <c r="AA246" s="130"/>
      <c r="AB246" s="131"/>
      <c r="AC246" s="132"/>
      <c r="AD246" s="130"/>
      <c r="AE246" s="131"/>
      <c r="AF246" s="132"/>
      <c r="AG246" s="130"/>
      <c r="AH246" s="131"/>
      <c r="AI246" s="132"/>
      <c r="AJ246" s="130"/>
      <c r="AK246" s="131"/>
      <c r="AL246" s="132"/>
      <c r="AM246" s="130"/>
      <c r="AN246" s="131"/>
      <c r="AO246" s="132"/>
      <c r="AP246" s="130"/>
      <c r="AQ246" s="131"/>
      <c r="AR246" s="132"/>
      <c r="AS246" s="130"/>
      <c r="AT246" s="131"/>
      <c r="AU246" s="132"/>
      <c r="AV246" s="130"/>
      <c r="AW246" s="131"/>
      <c r="AX246" s="132"/>
      <c r="AY246" s="130"/>
      <c r="AZ246" s="131"/>
      <c r="BA246" s="132"/>
      <c r="BB246" s="130"/>
      <c r="BC246" s="131"/>
      <c r="BD246" s="132"/>
      <c r="BE246" s="130"/>
      <c r="BF246" s="131"/>
      <c r="BG246" s="132"/>
      <c r="BH246" s="130"/>
      <c r="BI246" s="131"/>
      <c r="BJ246" s="132"/>
      <c r="BK246" s="130"/>
      <c r="BL246" s="131"/>
      <c r="BM246" s="132"/>
      <c r="BN246" s="130"/>
      <c r="BO246" s="131"/>
      <c r="BP246" s="132"/>
      <c r="BQ246" s="130"/>
      <c r="BR246" s="131"/>
      <c r="BS246" s="132"/>
      <c r="BT246" s="130"/>
      <c r="BU246" s="131"/>
      <c r="BV246" s="132"/>
      <c r="BW246" s="130"/>
      <c r="BX246" s="131"/>
      <c r="BY246" s="144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143"/>
      <c r="CK246" s="131"/>
      <c r="CL246" s="131"/>
      <c r="CM246" s="131"/>
      <c r="CN246" s="131"/>
      <c r="CO246" s="131"/>
      <c r="CP246" s="131"/>
      <c r="CQ246" s="131"/>
      <c r="CR246" s="144"/>
      <c r="CS246" s="131"/>
      <c r="CT246" s="131"/>
      <c r="CU246" s="132"/>
      <c r="CV246" s="130"/>
      <c r="CW246" s="131"/>
      <c r="CX246" s="132"/>
      <c r="CY246" s="130"/>
      <c r="CZ246" s="131"/>
      <c r="DA246" s="132"/>
      <c r="DB246" s="130"/>
      <c r="DC246" s="131"/>
      <c r="DD246" s="132"/>
      <c r="DE246" s="130"/>
      <c r="DF246" s="131"/>
      <c r="DG246" s="132"/>
      <c r="DH246" s="130"/>
      <c r="DI246" s="131"/>
      <c r="DJ246" s="132"/>
      <c r="DK246" s="130"/>
      <c r="DL246" s="131"/>
      <c r="DM246" s="132"/>
      <c r="DN246" s="130"/>
      <c r="DO246" s="131"/>
      <c r="DP246" s="132"/>
      <c r="DQ246" s="130"/>
      <c r="DR246" s="131"/>
      <c r="DS246" s="132"/>
      <c r="DT246" s="130"/>
      <c r="DU246" s="131"/>
      <c r="DV246" s="132"/>
      <c r="DW246" s="130"/>
      <c r="DX246" s="131"/>
      <c r="DY246" s="132"/>
      <c r="DZ246" s="130"/>
      <c r="EA246" s="131"/>
      <c r="EB246" s="132"/>
      <c r="EC246" s="130"/>
      <c r="ED246" s="131"/>
      <c r="EE246" s="132"/>
      <c r="EF246" s="130"/>
      <c r="EG246" s="131"/>
      <c r="EH246" s="132"/>
      <c r="EI246" s="130"/>
      <c r="EJ246" s="131"/>
      <c r="EK246" s="132"/>
      <c r="EL246" s="130"/>
      <c r="EM246" s="131"/>
      <c r="EN246" s="132"/>
      <c r="EO246" s="130"/>
      <c r="EP246" s="131"/>
      <c r="EQ246" s="132"/>
      <c r="ER246" s="130"/>
      <c r="ES246" s="131"/>
      <c r="ET246" s="132"/>
      <c r="EU246" s="130"/>
      <c r="EV246" s="131"/>
      <c r="EW246" s="132"/>
      <c r="EX246" s="130"/>
      <c r="EY246" s="131"/>
      <c r="EZ246" s="132"/>
      <c r="FA246" s="130"/>
      <c r="FB246" s="131"/>
      <c r="FC246" s="132"/>
      <c r="FD246" s="130"/>
      <c r="FE246" s="131"/>
      <c r="FF246" s="144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143"/>
      <c r="FR246" s="131"/>
      <c r="FS246" s="131"/>
      <c r="FT246" s="131"/>
      <c r="FU246" s="131"/>
      <c r="FV246" s="131"/>
      <c r="FW246" s="131"/>
      <c r="FX246" s="131"/>
      <c r="FY246" s="144"/>
      <c r="FZ246" s="131"/>
      <c r="GA246" s="131"/>
      <c r="GB246" s="132"/>
      <c r="GC246" s="130"/>
      <c r="GD246" s="131"/>
      <c r="GE246" s="132"/>
      <c r="GF246" s="130"/>
      <c r="GG246" s="131"/>
      <c r="GH246" s="132"/>
      <c r="GI246" s="130"/>
      <c r="GJ246" s="131"/>
      <c r="GK246" s="132"/>
      <c r="GL246" s="130"/>
      <c r="GM246" s="131"/>
      <c r="GN246" s="132"/>
      <c r="GO246" s="130"/>
      <c r="GP246" s="131"/>
      <c r="GQ246" s="132"/>
      <c r="GR246" s="130"/>
      <c r="GS246" s="131"/>
      <c r="GT246" s="132"/>
      <c r="GU246" s="130"/>
      <c r="GV246" s="131"/>
      <c r="GW246" s="132"/>
      <c r="GX246" s="130"/>
      <c r="GY246" s="131"/>
      <c r="GZ246" s="132"/>
      <c r="HA246" s="130"/>
      <c r="HB246" s="131"/>
      <c r="HC246" s="132"/>
      <c r="HD246" s="130"/>
      <c r="HE246" s="131"/>
      <c r="HF246" s="132"/>
      <c r="HG246" s="130"/>
      <c r="HH246" s="131"/>
      <c r="HI246" s="132"/>
      <c r="HJ246" s="130"/>
      <c r="HK246" s="131"/>
      <c r="HL246" s="132"/>
      <c r="HM246" s="130"/>
      <c r="HN246" s="131"/>
      <c r="HO246" s="132"/>
      <c r="HP246" s="130"/>
      <c r="HQ246" s="131"/>
      <c r="HR246" s="132"/>
      <c r="HS246" s="130"/>
      <c r="HT246" s="131"/>
      <c r="HU246" s="132"/>
      <c r="HV246" s="130"/>
      <c r="HW246" s="131"/>
      <c r="HX246" s="132"/>
      <c r="HY246" s="130"/>
      <c r="HZ246" s="131"/>
      <c r="IA246" s="132"/>
      <c r="IB246" s="130"/>
      <c r="IC246" s="131"/>
      <c r="ID246" s="132"/>
      <c r="IE246" s="130"/>
      <c r="IF246" s="131"/>
      <c r="IG246" s="132"/>
      <c r="IH246" s="130"/>
      <c r="II246" s="131"/>
      <c r="IJ246" s="132"/>
      <c r="IK246" s="130"/>
      <c r="IL246" s="131"/>
      <c r="IM246" s="144"/>
      <c r="IN246" s="36"/>
      <c r="IO246" s="36"/>
      <c r="IP246" s="36"/>
      <c r="IQ246" s="36"/>
      <c r="IR246" s="36"/>
      <c r="IS246" s="36"/>
      <c r="IT246" s="36"/>
      <c r="IU246" s="36"/>
    </row>
    <row r="247" spans="1:255" ht="5.25" customHeight="1">
      <c r="A247" s="36"/>
      <c r="B247" s="36"/>
      <c r="C247" s="143"/>
      <c r="D247" s="131"/>
      <c r="E247" s="131"/>
      <c r="F247" s="131"/>
      <c r="G247" s="131"/>
      <c r="H247" s="131"/>
      <c r="I247" s="131"/>
      <c r="J247" s="131"/>
      <c r="K247" s="144"/>
      <c r="L247" s="134"/>
      <c r="M247" s="134"/>
      <c r="N247" s="135"/>
      <c r="O247" s="133"/>
      <c r="P247" s="134"/>
      <c r="Q247" s="135"/>
      <c r="R247" s="133"/>
      <c r="S247" s="134"/>
      <c r="T247" s="135"/>
      <c r="U247" s="133"/>
      <c r="V247" s="134"/>
      <c r="W247" s="135"/>
      <c r="X247" s="133"/>
      <c r="Y247" s="134"/>
      <c r="Z247" s="135"/>
      <c r="AA247" s="133"/>
      <c r="AB247" s="134"/>
      <c r="AC247" s="135"/>
      <c r="AD247" s="133"/>
      <c r="AE247" s="134"/>
      <c r="AF247" s="135"/>
      <c r="AG247" s="133"/>
      <c r="AH247" s="134"/>
      <c r="AI247" s="135"/>
      <c r="AJ247" s="133"/>
      <c r="AK247" s="134"/>
      <c r="AL247" s="135"/>
      <c r="AM247" s="133"/>
      <c r="AN247" s="134"/>
      <c r="AO247" s="135"/>
      <c r="AP247" s="133"/>
      <c r="AQ247" s="134"/>
      <c r="AR247" s="135"/>
      <c r="AS247" s="133"/>
      <c r="AT247" s="134"/>
      <c r="AU247" s="135"/>
      <c r="AV247" s="133"/>
      <c r="AW247" s="134"/>
      <c r="AX247" s="135"/>
      <c r="AY247" s="133"/>
      <c r="AZ247" s="134"/>
      <c r="BA247" s="135"/>
      <c r="BB247" s="133"/>
      <c r="BC247" s="134"/>
      <c r="BD247" s="135"/>
      <c r="BE247" s="133"/>
      <c r="BF247" s="134"/>
      <c r="BG247" s="135"/>
      <c r="BH247" s="133"/>
      <c r="BI247" s="134"/>
      <c r="BJ247" s="135"/>
      <c r="BK247" s="133"/>
      <c r="BL247" s="134"/>
      <c r="BM247" s="135"/>
      <c r="BN247" s="133"/>
      <c r="BO247" s="134"/>
      <c r="BP247" s="135"/>
      <c r="BQ247" s="133"/>
      <c r="BR247" s="134"/>
      <c r="BS247" s="135"/>
      <c r="BT247" s="133"/>
      <c r="BU247" s="134"/>
      <c r="BV247" s="135"/>
      <c r="BW247" s="133"/>
      <c r="BX247" s="134"/>
      <c r="BY247" s="152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143"/>
      <c r="CK247" s="131"/>
      <c r="CL247" s="131"/>
      <c r="CM247" s="131"/>
      <c r="CN247" s="131"/>
      <c r="CO247" s="131"/>
      <c r="CP247" s="131"/>
      <c r="CQ247" s="131"/>
      <c r="CR247" s="144"/>
      <c r="CS247" s="134"/>
      <c r="CT247" s="134"/>
      <c r="CU247" s="135"/>
      <c r="CV247" s="133"/>
      <c r="CW247" s="134"/>
      <c r="CX247" s="135"/>
      <c r="CY247" s="133"/>
      <c r="CZ247" s="134"/>
      <c r="DA247" s="135"/>
      <c r="DB247" s="133"/>
      <c r="DC247" s="134"/>
      <c r="DD247" s="135"/>
      <c r="DE247" s="133"/>
      <c r="DF247" s="134"/>
      <c r="DG247" s="135"/>
      <c r="DH247" s="133"/>
      <c r="DI247" s="134"/>
      <c r="DJ247" s="135"/>
      <c r="DK247" s="133"/>
      <c r="DL247" s="134"/>
      <c r="DM247" s="135"/>
      <c r="DN247" s="133"/>
      <c r="DO247" s="134"/>
      <c r="DP247" s="135"/>
      <c r="DQ247" s="133"/>
      <c r="DR247" s="134"/>
      <c r="DS247" s="135"/>
      <c r="DT247" s="133"/>
      <c r="DU247" s="134"/>
      <c r="DV247" s="135"/>
      <c r="DW247" s="133"/>
      <c r="DX247" s="134"/>
      <c r="DY247" s="135"/>
      <c r="DZ247" s="133"/>
      <c r="EA247" s="134"/>
      <c r="EB247" s="135"/>
      <c r="EC247" s="133"/>
      <c r="ED247" s="134"/>
      <c r="EE247" s="135"/>
      <c r="EF247" s="133"/>
      <c r="EG247" s="134"/>
      <c r="EH247" s="135"/>
      <c r="EI247" s="133"/>
      <c r="EJ247" s="134"/>
      <c r="EK247" s="135"/>
      <c r="EL247" s="133"/>
      <c r="EM247" s="134"/>
      <c r="EN247" s="135"/>
      <c r="EO247" s="133"/>
      <c r="EP247" s="134"/>
      <c r="EQ247" s="135"/>
      <c r="ER247" s="133"/>
      <c r="ES247" s="134"/>
      <c r="ET247" s="135"/>
      <c r="EU247" s="133"/>
      <c r="EV247" s="134"/>
      <c r="EW247" s="135"/>
      <c r="EX247" s="133"/>
      <c r="EY247" s="134"/>
      <c r="EZ247" s="135"/>
      <c r="FA247" s="133"/>
      <c r="FB247" s="134"/>
      <c r="FC247" s="135"/>
      <c r="FD247" s="133"/>
      <c r="FE247" s="134"/>
      <c r="FF247" s="152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143"/>
      <c r="FR247" s="131"/>
      <c r="FS247" s="131"/>
      <c r="FT247" s="131"/>
      <c r="FU247" s="131"/>
      <c r="FV247" s="131"/>
      <c r="FW247" s="131"/>
      <c r="FX247" s="131"/>
      <c r="FY247" s="144"/>
      <c r="FZ247" s="134"/>
      <c r="GA247" s="134"/>
      <c r="GB247" s="135"/>
      <c r="GC247" s="133"/>
      <c r="GD247" s="134"/>
      <c r="GE247" s="135"/>
      <c r="GF247" s="133"/>
      <c r="GG247" s="134"/>
      <c r="GH247" s="135"/>
      <c r="GI247" s="133"/>
      <c r="GJ247" s="134"/>
      <c r="GK247" s="135"/>
      <c r="GL247" s="133"/>
      <c r="GM247" s="134"/>
      <c r="GN247" s="135"/>
      <c r="GO247" s="133"/>
      <c r="GP247" s="134"/>
      <c r="GQ247" s="135"/>
      <c r="GR247" s="133"/>
      <c r="GS247" s="134"/>
      <c r="GT247" s="135"/>
      <c r="GU247" s="133"/>
      <c r="GV247" s="134"/>
      <c r="GW247" s="135"/>
      <c r="GX247" s="133"/>
      <c r="GY247" s="134"/>
      <c r="GZ247" s="135"/>
      <c r="HA247" s="133"/>
      <c r="HB247" s="134"/>
      <c r="HC247" s="135"/>
      <c r="HD247" s="133"/>
      <c r="HE247" s="134"/>
      <c r="HF247" s="135"/>
      <c r="HG247" s="133"/>
      <c r="HH247" s="134"/>
      <c r="HI247" s="135"/>
      <c r="HJ247" s="133"/>
      <c r="HK247" s="134"/>
      <c r="HL247" s="135"/>
      <c r="HM247" s="133"/>
      <c r="HN247" s="134"/>
      <c r="HO247" s="135"/>
      <c r="HP247" s="133"/>
      <c r="HQ247" s="134"/>
      <c r="HR247" s="135"/>
      <c r="HS247" s="133"/>
      <c r="HT247" s="134"/>
      <c r="HU247" s="135"/>
      <c r="HV247" s="133"/>
      <c r="HW247" s="134"/>
      <c r="HX247" s="135"/>
      <c r="HY247" s="133"/>
      <c r="HZ247" s="134"/>
      <c r="IA247" s="135"/>
      <c r="IB247" s="133"/>
      <c r="IC247" s="134"/>
      <c r="ID247" s="135"/>
      <c r="IE247" s="133"/>
      <c r="IF247" s="134"/>
      <c r="IG247" s="135"/>
      <c r="IH247" s="133"/>
      <c r="II247" s="134"/>
      <c r="IJ247" s="135"/>
      <c r="IK247" s="133"/>
      <c r="IL247" s="134"/>
      <c r="IM247" s="152"/>
      <c r="IN247" s="36"/>
      <c r="IO247" s="36"/>
      <c r="IP247" s="36"/>
      <c r="IQ247" s="36"/>
      <c r="IR247" s="36"/>
      <c r="IS247" s="36"/>
      <c r="IT247" s="36"/>
      <c r="IU247" s="36"/>
    </row>
    <row r="248" spans="1:255" ht="5.25" customHeight="1">
      <c r="A248" s="36"/>
      <c r="B248" s="36"/>
      <c r="C248" s="143"/>
      <c r="D248" s="131"/>
      <c r="E248" s="131"/>
      <c r="F248" s="131"/>
      <c r="G248" s="131"/>
      <c r="H248" s="131"/>
      <c r="I248" s="131"/>
      <c r="J248" s="131"/>
      <c r="K248" s="144"/>
      <c r="L248" s="147" t="e">
        <f>IF([39]PN!R35=0,"",[39]PN!R35)</f>
        <v>#REF!</v>
      </c>
      <c r="M248" s="137"/>
      <c r="N248" s="138"/>
      <c r="O248" s="136" t="e">
        <f>IF([39]PN!R36=0,"",[39]PN!R36)</f>
        <v>#REF!</v>
      </c>
      <c r="P248" s="137"/>
      <c r="Q248" s="138"/>
      <c r="R248" s="136" t="e">
        <f>IF([39]PN!R37=0,"",[39]PN!R37)</f>
        <v>#REF!</v>
      </c>
      <c r="S248" s="137"/>
      <c r="T248" s="138"/>
      <c r="U248" s="136" t="e">
        <f>IF([39]PN!R38=0,"",[39]PN!R38)</f>
        <v>#REF!</v>
      </c>
      <c r="V248" s="137"/>
      <c r="W248" s="138"/>
      <c r="X248" s="136" t="e">
        <f>IF([39]PN!R39=0,"",[39]PN!R39)</f>
        <v>#REF!</v>
      </c>
      <c r="Y248" s="137"/>
      <c r="Z248" s="138"/>
      <c r="AA248" s="136" t="e">
        <f>IF([39]PN!R40=0,"",[39]PN!R40)</f>
        <v>#REF!</v>
      </c>
      <c r="AB248" s="137"/>
      <c r="AC248" s="138"/>
      <c r="AD248" s="136" t="e">
        <f>IF([39]PN!R41=0,"",[39]PN!R41)</f>
        <v>#REF!</v>
      </c>
      <c r="AE248" s="137"/>
      <c r="AF248" s="138"/>
      <c r="AG248" s="136" t="e">
        <f>IF([39]PN!R42=0,"",[39]PN!R42)</f>
        <v>#REF!</v>
      </c>
      <c r="AH248" s="137"/>
      <c r="AI248" s="138"/>
      <c r="AJ248" s="136" t="e">
        <f>IF([39]PN!R43=0,"",[39]PN!R43)</f>
        <v>#REF!</v>
      </c>
      <c r="AK248" s="137"/>
      <c r="AL248" s="138"/>
      <c r="AM248" s="136" t="e">
        <f>IF([39]PN!R44=0,"",[39]PN!R44)</f>
        <v>#REF!</v>
      </c>
      <c r="AN248" s="137"/>
      <c r="AO248" s="138"/>
      <c r="AP248" s="136" t="e">
        <f>IF([39]PN!R45=0,"",[39]PN!R45)</f>
        <v>#REF!</v>
      </c>
      <c r="AQ248" s="137"/>
      <c r="AR248" s="138"/>
      <c r="AS248" s="136" t="e">
        <f>IF([39]PN!R46=0,"",[39]PN!R46)</f>
        <v>#REF!</v>
      </c>
      <c r="AT248" s="137"/>
      <c r="AU248" s="138"/>
      <c r="AV248" s="136" t="e">
        <f>IF([39]PN!R47=0,"",[39]PN!R47)</f>
        <v>#REF!</v>
      </c>
      <c r="AW248" s="137"/>
      <c r="AX248" s="138"/>
      <c r="AY248" s="136" t="e">
        <f>IF([39]PN!R48=0,"",[39]PN!R48)</f>
        <v>#REF!</v>
      </c>
      <c r="AZ248" s="137"/>
      <c r="BA248" s="138"/>
      <c r="BB248" s="136" t="e">
        <f>IF([39]PN!R49=0,"",[39]PN!R49)</f>
        <v>#REF!</v>
      </c>
      <c r="BC248" s="137"/>
      <c r="BD248" s="138"/>
      <c r="BE248" s="136" t="e">
        <f>IF([39]PN!R50=0,"",[39]PN!R50)</f>
        <v>#REF!</v>
      </c>
      <c r="BF248" s="137"/>
      <c r="BG248" s="138"/>
      <c r="BH248" s="136" t="e">
        <f>IF([39]PN!R51=0,"",[39]PN!R51)</f>
        <v>#REF!</v>
      </c>
      <c r="BI248" s="137"/>
      <c r="BJ248" s="138"/>
      <c r="BK248" s="136" t="e">
        <f>IF([39]PN!R52=0,"",[39]PN!R52)</f>
        <v>#REF!</v>
      </c>
      <c r="BL248" s="137"/>
      <c r="BM248" s="138"/>
      <c r="BN248" s="136" t="e">
        <f>IF([39]PN!R53=0,"",[39]PN!R53)</f>
        <v>#REF!</v>
      </c>
      <c r="BO248" s="137"/>
      <c r="BP248" s="138"/>
      <c r="BQ248" s="136" t="e">
        <f>IF([39]PN!R54=0,"",[39]PN!R54)</f>
        <v>#REF!</v>
      </c>
      <c r="BR248" s="137"/>
      <c r="BS248" s="138"/>
      <c r="BT248" s="136" t="e">
        <f>IF([39]PN!R55=0,"",[39]PN!R55)</f>
        <v>#REF!</v>
      </c>
      <c r="BU248" s="137"/>
      <c r="BV248" s="138"/>
      <c r="BW248" s="136" t="e">
        <f>IF([39]PN!R56=0,"",[39]PN!R56)</f>
        <v>#REF!</v>
      </c>
      <c r="BX248" s="137"/>
      <c r="BY248" s="14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143"/>
      <c r="CK248" s="131"/>
      <c r="CL248" s="131"/>
      <c r="CM248" s="131"/>
      <c r="CN248" s="131"/>
      <c r="CO248" s="131"/>
      <c r="CP248" s="131"/>
      <c r="CQ248" s="131"/>
      <c r="CR248" s="144"/>
      <c r="CS248" s="147" t="e">
        <f>IF('[40]28'!R35=0,"",'[40]28'!R35)</f>
        <v>#REF!</v>
      </c>
      <c r="CT248" s="137"/>
      <c r="CU248" s="138"/>
      <c r="CV248" s="136" t="e">
        <f>IF('[40]28'!R36=0,"",'[40]28'!R36)</f>
        <v>#REF!</v>
      </c>
      <c r="CW248" s="137"/>
      <c r="CX248" s="138"/>
      <c r="CY248" s="136" t="e">
        <f>IF('[40]28'!R37=0,"",'[40]28'!R37)</f>
        <v>#REF!</v>
      </c>
      <c r="CZ248" s="137"/>
      <c r="DA248" s="138"/>
      <c r="DB248" s="136" t="e">
        <f>IF('[40]28'!R38=0,"",'[40]28'!R38)</f>
        <v>#REF!</v>
      </c>
      <c r="DC248" s="137"/>
      <c r="DD248" s="138"/>
      <c r="DE248" s="136" t="e">
        <f>IF('[40]28'!R39=0,"",'[40]28'!R39)</f>
        <v>#REF!</v>
      </c>
      <c r="DF248" s="137"/>
      <c r="DG248" s="138"/>
      <c r="DH248" s="136" t="e">
        <f>IF('[40]28'!R40=0,"",'[40]28'!R40)</f>
        <v>#REF!</v>
      </c>
      <c r="DI248" s="137"/>
      <c r="DJ248" s="138"/>
      <c r="DK248" s="136" t="e">
        <f>IF('[40]28'!R41=0,"",'[40]28'!R41)</f>
        <v>#REF!</v>
      </c>
      <c r="DL248" s="137"/>
      <c r="DM248" s="138"/>
      <c r="DN248" s="136" t="e">
        <f>IF('[40]28'!R42=0,"",'[40]28'!R42)</f>
        <v>#REF!</v>
      </c>
      <c r="DO248" s="137"/>
      <c r="DP248" s="138"/>
      <c r="DQ248" s="136" t="e">
        <f>IF('[40]28'!R43=0,"",'[40]28'!R43)</f>
        <v>#REF!</v>
      </c>
      <c r="DR248" s="137"/>
      <c r="DS248" s="138"/>
      <c r="DT248" s="136" t="e">
        <f>IF('[40]28'!R44=0,"",'[40]28'!R44)</f>
        <v>#REF!</v>
      </c>
      <c r="DU248" s="137"/>
      <c r="DV248" s="138"/>
      <c r="DW248" s="136" t="e">
        <f>IF('[40]28'!R45=0,"",'[40]28'!R45)</f>
        <v>#REF!</v>
      </c>
      <c r="DX248" s="137"/>
      <c r="DY248" s="138"/>
      <c r="DZ248" s="136" t="e">
        <f>IF('[40]28'!R46=0,"",'[40]28'!R46)</f>
        <v>#REF!</v>
      </c>
      <c r="EA248" s="137"/>
      <c r="EB248" s="138"/>
      <c r="EC248" s="136" t="e">
        <f>IF('[40]28'!R47=0,"",'[40]28'!R47)</f>
        <v>#REF!</v>
      </c>
      <c r="ED248" s="137"/>
      <c r="EE248" s="138"/>
      <c r="EF248" s="136" t="e">
        <f>IF('[40]28'!R48=0,"",'[40]28'!R48)</f>
        <v>#REF!</v>
      </c>
      <c r="EG248" s="137"/>
      <c r="EH248" s="138"/>
      <c r="EI248" s="136" t="e">
        <f>IF('[40]28'!R49=0,"",'[40]28'!R49)</f>
        <v>#REF!</v>
      </c>
      <c r="EJ248" s="137"/>
      <c r="EK248" s="138"/>
      <c r="EL248" s="136" t="e">
        <f>IF('[40]28'!R50=0,"",'[40]28'!R50)</f>
        <v>#REF!</v>
      </c>
      <c r="EM248" s="137"/>
      <c r="EN248" s="138"/>
      <c r="EO248" s="136" t="e">
        <f>IF('[40]28'!R51=0,"",'[40]28'!R51)</f>
        <v>#REF!</v>
      </c>
      <c r="EP248" s="137"/>
      <c r="EQ248" s="138"/>
      <c r="ER248" s="136" t="e">
        <f>IF('[40]28'!R52=0,"",'[40]28'!R52)</f>
        <v>#REF!</v>
      </c>
      <c r="ES248" s="137"/>
      <c r="ET248" s="138"/>
      <c r="EU248" s="136" t="e">
        <f>IF('[40]28'!R53=0,"",'[40]28'!R53)</f>
        <v>#REF!</v>
      </c>
      <c r="EV248" s="137"/>
      <c r="EW248" s="138"/>
      <c r="EX248" s="136" t="e">
        <f>IF('[40]28'!R54=0,"",'[40]28'!R54)</f>
        <v>#REF!</v>
      </c>
      <c r="EY248" s="137"/>
      <c r="EZ248" s="138"/>
      <c r="FA248" s="136" t="e">
        <f>IF('[40]28'!R55=0,"",'[40]28'!R55)</f>
        <v>#REF!</v>
      </c>
      <c r="FB248" s="137"/>
      <c r="FC248" s="138"/>
      <c r="FD248" s="136" t="e">
        <f>IF('[40]28'!R56=0,"",'[40]28'!R56)</f>
        <v>#REF!</v>
      </c>
      <c r="FE248" s="137"/>
      <c r="FF248" s="14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143"/>
      <c r="FR248" s="131"/>
      <c r="FS248" s="131"/>
      <c r="FT248" s="131"/>
      <c r="FU248" s="131"/>
      <c r="FV248" s="131"/>
      <c r="FW248" s="131"/>
      <c r="FX248" s="131"/>
      <c r="FY248" s="144"/>
      <c r="FZ248" s="147" t="e">
        <f>IF('[41]42'!R35=0,"",'[41]42'!R35)</f>
        <v>#REF!</v>
      </c>
      <c r="GA248" s="137"/>
      <c r="GB248" s="138"/>
      <c r="GC248" s="136" t="e">
        <f>IF('[41]42'!R36=0,"",'[41]42'!R36)</f>
        <v>#REF!</v>
      </c>
      <c r="GD248" s="137"/>
      <c r="GE248" s="138"/>
      <c r="GF248" s="136" t="e">
        <f>IF('[41]42'!R37=0,"",'[41]42'!R37)</f>
        <v>#REF!</v>
      </c>
      <c r="GG248" s="137"/>
      <c r="GH248" s="138"/>
      <c r="GI248" s="136" t="e">
        <f>IF('[41]42'!R38=0,"",'[41]42'!R38)</f>
        <v>#REF!</v>
      </c>
      <c r="GJ248" s="137"/>
      <c r="GK248" s="138"/>
      <c r="GL248" s="136" t="e">
        <f>IF('[41]42'!R39=0,"",'[41]42'!R39)</f>
        <v>#REF!</v>
      </c>
      <c r="GM248" s="137"/>
      <c r="GN248" s="138"/>
      <c r="GO248" s="136" t="e">
        <f>IF('[41]42'!R40=0,"",'[41]42'!R40)</f>
        <v>#REF!</v>
      </c>
      <c r="GP248" s="137"/>
      <c r="GQ248" s="138"/>
      <c r="GR248" s="136" t="e">
        <f>IF('[41]42'!R41=0,"",'[41]42'!R41)</f>
        <v>#REF!</v>
      </c>
      <c r="GS248" s="137"/>
      <c r="GT248" s="138"/>
      <c r="GU248" s="136" t="e">
        <f>IF('[41]42'!R42=0,"",'[41]42'!R42)</f>
        <v>#REF!</v>
      </c>
      <c r="GV248" s="137"/>
      <c r="GW248" s="138"/>
      <c r="GX248" s="136" t="e">
        <f>IF('[41]42'!R43=0,"",'[41]42'!R43)</f>
        <v>#REF!</v>
      </c>
      <c r="GY248" s="137"/>
      <c r="GZ248" s="138"/>
      <c r="HA248" s="136" t="e">
        <f>IF('[41]42'!R44=0,"",'[41]42'!R44)</f>
        <v>#REF!</v>
      </c>
      <c r="HB248" s="137"/>
      <c r="HC248" s="138"/>
      <c r="HD248" s="136" t="e">
        <f>IF('[41]42'!R45=0,"",'[41]42'!R45)</f>
        <v>#REF!</v>
      </c>
      <c r="HE248" s="137"/>
      <c r="HF248" s="138"/>
      <c r="HG248" s="136" t="e">
        <f>IF('[41]42'!R46=0,"",'[41]42'!R46)</f>
        <v>#REF!</v>
      </c>
      <c r="HH248" s="137"/>
      <c r="HI248" s="138"/>
      <c r="HJ248" s="136" t="e">
        <f>IF('[41]42'!R47=0,"",'[41]42'!R47)</f>
        <v>#REF!</v>
      </c>
      <c r="HK248" s="137"/>
      <c r="HL248" s="138"/>
      <c r="HM248" s="136" t="e">
        <f>IF('[41]42'!R48=0,"",'[41]42'!R48)</f>
        <v>#REF!</v>
      </c>
      <c r="HN248" s="137"/>
      <c r="HO248" s="138"/>
      <c r="HP248" s="136" t="e">
        <f>IF('[41]42'!R49=0,"",'[41]42'!R49)</f>
        <v>#REF!</v>
      </c>
      <c r="HQ248" s="137"/>
      <c r="HR248" s="138"/>
      <c r="HS248" s="136" t="e">
        <f>IF('[41]42'!R50=0,"",'[41]42'!R50)</f>
        <v>#REF!</v>
      </c>
      <c r="HT248" s="137"/>
      <c r="HU248" s="138"/>
      <c r="HV248" s="136" t="e">
        <f>IF('[41]42'!R51=0,"",'[41]42'!R51)</f>
        <v>#REF!</v>
      </c>
      <c r="HW248" s="137"/>
      <c r="HX248" s="138"/>
      <c r="HY248" s="136" t="e">
        <f>IF('[41]42'!R52=0,"",'[41]42'!R52)</f>
        <v>#REF!</v>
      </c>
      <c r="HZ248" s="137"/>
      <c r="IA248" s="138"/>
      <c r="IB248" s="136" t="e">
        <f>IF('[41]42'!R53=0,"",'[41]42'!R53)</f>
        <v>#REF!</v>
      </c>
      <c r="IC248" s="137"/>
      <c r="ID248" s="138"/>
      <c r="IE248" s="136" t="e">
        <f>IF('[41]42'!R54=0,"",'[41]42'!R54)</f>
        <v>#REF!</v>
      </c>
      <c r="IF248" s="137"/>
      <c r="IG248" s="138"/>
      <c r="IH248" s="136" t="e">
        <f>IF('[41]42'!R55=0,"",'[41]42'!R55)</f>
        <v>#REF!</v>
      </c>
      <c r="II248" s="137"/>
      <c r="IJ248" s="138"/>
      <c r="IK248" s="136" t="e">
        <f>IF('[41]42'!R56=0,"",'[41]42'!R56)</f>
        <v>#REF!</v>
      </c>
      <c r="IL248" s="137"/>
      <c r="IM248" s="149"/>
      <c r="IN248" s="36"/>
      <c r="IO248" s="36"/>
      <c r="IP248" s="36"/>
      <c r="IQ248" s="36"/>
      <c r="IR248" s="36"/>
      <c r="IS248" s="36"/>
      <c r="IT248" s="36"/>
      <c r="IU248" s="36"/>
    </row>
    <row r="249" spans="1:255" ht="5.25" customHeight="1">
      <c r="A249" s="36"/>
      <c r="B249" s="36"/>
      <c r="C249" s="143"/>
      <c r="D249" s="131"/>
      <c r="E249" s="131"/>
      <c r="F249" s="131"/>
      <c r="G249" s="131"/>
      <c r="H249" s="131"/>
      <c r="I249" s="131"/>
      <c r="J249" s="131"/>
      <c r="K249" s="144"/>
      <c r="L249" s="131"/>
      <c r="M249" s="131"/>
      <c r="N249" s="132"/>
      <c r="O249" s="130"/>
      <c r="P249" s="131"/>
      <c r="Q249" s="132"/>
      <c r="R249" s="130"/>
      <c r="S249" s="131"/>
      <c r="T249" s="132"/>
      <c r="U249" s="130"/>
      <c r="V249" s="131"/>
      <c r="W249" s="132"/>
      <c r="X249" s="130"/>
      <c r="Y249" s="131"/>
      <c r="Z249" s="132"/>
      <c r="AA249" s="130"/>
      <c r="AB249" s="131"/>
      <c r="AC249" s="132"/>
      <c r="AD249" s="130"/>
      <c r="AE249" s="131"/>
      <c r="AF249" s="132"/>
      <c r="AG249" s="130"/>
      <c r="AH249" s="131"/>
      <c r="AI249" s="132"/>
      <c r="AJ249" s="130"/>
      <c r="AK249" s="131"/>
      <c r="AL249" s="132"/>
      <c r="AM249" s="130"/>
      <c r="AN249" s="131"/>
      <c r="AO249" s="132"/>
      <c r="AP249" s="130"/>
      <c r="AQ249" s="131"/>
      <c r="AR249" s="132"/>
      <c r="AS249" s="130"/>
      <c r="AT249" s="131"/>
      <c r="AU249" s="132"/>
      <c r="AV249" s="130"/>
      <c r="AW249" s="131"/>
      <c r="AX249" s="132"/>
      <c r="AY249" s="130"/>
      <c r="AZ249" s="131"/>
      <c r="BA249" s="132"/>
      <c r="BB249" s="130"/>
      <c r="BC249" s="131"/>
      <c r="BD249" s="132"/>
      <c r="BE249" s="130"/>
      <c r="BF249" s="131"/>
      <c r="BG249" s="132"/>
      <c r="BH249" s="130"/>
      <c r="BI249" s="131"/>
      <c r="BJ249" s="132"/>
      <c r="BK249" s="130"/>
      <c r="BL249" s="131"/>
      <c r="BM249" s="132"/>
      <c r="BN249" s="130"/>
      <c r="BO249" s="131"/>
      <c r="BP249" s="132"/>
      <c r="BQ249" s="130"/>
      <c r="BR249" s="131"/>
      <c r="BS249" s="132"/>
      <c r="BT249" s="130"/>
      <c r="BU249" s="131"/>
      <c r="BV249" s="132"/>
      <c r="BW249" s="130"/>
      <c r="BX249" s="131"/>
      <c r="BY249" s="144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143"/>
      <c r="CK249" s="131"/>
      <c r="CL249" s="131"/>
      <c r="CM249" s="131"/>
      <c r="CN249" s="131"/>
      <c r="CO249" s="131"/>
      <c r="CP249" s="131"/>
      <c r="CQ249" s="131"/>
      <c r="CR249" s="144"/>
      <c r="CS249" s="131"/>
      <c r="CT249" s="131"/>
      <c r="CU249" s="132"/>
      <c r="CV249" s="130"/>
      <c r="CW249" s="131"/>
      <c r="CX249" s="132"/>
      <c r="CY249" s="130"/>
      <c r="CZ249" s="131"/>
      <c r="DA249" s="132"/>
      <c r="DB249" s="130"/>
      <c r="DC249" s="131"/>
      <c r="DD249" s="132"/>
      <c r="DE249" s="130"/>
      <c r="DF249" s="131"/>
      <c r="DG249" s="132"/>
      <c r="DH249" s="130"/>
      <c r="DI249" s="131"/>
      <c r="DJ249" s="132"/>
      <c r="DK249" s="130"/>
      <c r="DL249" s="131"/>
      <c r="DM249" s="132"/>
      <c r="DN249" s="130"/>
      <c r="DO249" s="131"/>
      <c r="DP249" s="132"/>
      <c r="DQ249" s="130"/>
      <c r="DR249" s="131"/>
      <c r="DS249" s="132"/>
      <c r="DT249" s="130"/>
      <c r="DU249" s="131"/>
      <c r="DV249" s="132"/>
      <c r="DW249" s="130"/>
      <c r="DX249" s="131"/>
      <c r="DY249" s="132"/>
      <c r="DZ249" s="130"/>
      <c r="EA249" s="131"/>
      <c r="EB249" s="132"/>
      <c r="EC249" s="130"/>
      <c r="ED249" s="131"/>
      <c r="EE249" s="132"/>
      <c r="EF249" s="130"/>
      <c r="EG249" s="131"/>
      <c r="EH249" s="132"/>
      <c r="EI249" s="130"/>
      <c r="EJ249" s="131"/>
      <c r="EK249" s="132"/>
      <c r="EL249" s="130"/>
      <c r="EM249" s="131"/>
      <c r="EN249" s="132"/>
      <c r="EO249" s="130"/>
      <c r="EP249" s="131"/>
      <c r="EQ249" s="132"/>
      <c r="ER249" s="130"/>
      <c r="ES249" s="131"/>
      <c r="ET249" s="132"/>
      <c r="EU249" s="130"/>
      <c r="EV249" s="131"/>
      <c r="EW249" s="132"/>
      <c r="EX249" s="130"/>
      <c r="EY249" s="131"/>
      <c r="EZ249" s="132"/>
      <c r="FA249" s="130"/>
      <c r="FB249" s="131"/>
      <c r="FC249" s="132"/>
      <c r="FD249" s="130"/>
      <c r="FE249" s="131"/>
      <c r="FF249" s="144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143"/>
      <c r="FR249" s="131"/>
      <c r="FS249" s="131"/>
      <c r="FT249" s="131"/>
      <c r="FU249" s="131"/>
      <c r="FV249" s="131"/>
      <c r="FW249" s="131"/>
      <c r="FX249" s="131"/>
      <c r="FY249" s="144"/>
      <c r="FZ249" s="131"/>
      <c r="GA249" s="131"/>
      <c r="GB249" s="132"/>
      <c r="GC249" s="130"/>
      <c r="GD249" s="131"/>
      <c r="GE249" s="132"/>
      <c r="GF249" s="130"/>
      <c r="GG249" s="131"/>
      <c r="GH249" s="132"/>
      <c r="GI249" s="130"/>
      <c r="GJ249" s="131"/>
      <c r="GK249" s="132"/>
      <c r="GL249" s="130"/>
      <c r="GM249" s="131"/>
      <c r="GN249" s="132"/>
      <c r="GO249" s="130"/>
      <c r="GP249" s="131"/>
      <c r="GQ249" s="132"/>
      <c r="GR249" s="130"/>
      <c r="GS249" s="131"/>
      <c r="GT249" s="132"/>
      <c r="GU249" s="130"/>
      <c r="GV249" s="131"/>
      <c r="GW249" s="132"/>
      <c r="GX249" s="130"/>
      <c r="GY249" s="131"/>
      <c r="GZ249" s="132"/>
      <c r="HA249" s="130"/>
      <c r="HB249" s="131"/>
      <c r="HC249" s="132"/>
      <c r="HD249" s="130"/>
      <c r="HE249" s="131"/>
      <c r="HF249" s="132"/>
      <c r="HG249" s="130"/>
      <c r="HH249" s="131"/>
      <c r="HI249" s="132"/>
      <c r="HJ249" s="130"/>
      <c r="HK249" s="131"/>
      <c r="HL249" s="132"/>
      <c r="HM249" s="130"/>
      <c r="HN249" s="131"/>
      <c r="HO249" s="132"/>
      <c r="HP249" s="130"/>
      <c r="HQ249" s="131"/>
      <c r="HR249" s="132"/>
      <c r="HS249" s="130"/>
      <c r="HT249" s="131"/>
      <c r="HU249" s="132"/>
      <c r="HV249" s="130"/>
      <c r="HW249" s="131"/>
      <c r="HX249" s="132"/>
      <c r="HY249" s="130"/>
      <c r="HZ249" s="131"/>
      <c r="IA249" s="132"/>
      <c r="IB249" s="130"/>
      <c r="IC249" s="131"/>
      <c r="ID249" s="132"/>
      <c r="IE249" s="130"/>
      <c r="IF249" s="131"/>
      <c r="IG249" s="132"/>
      <c r="IH249" s="130"/>
      <c r="II249" s="131"/>
      <c r="IJ249" s="132"/>
      <c r="IK249" s="130"/>
      <c r="IL249" s="131"/>
      <c r="IM249" s="144"/>
      <c r="IN249" s="36"/>
      <c r="IO249" s="36"/>
      <c r="IP249" s="36"/>
      <c r="IQ249" s="36"/>
      <c r="IR249" s="36"/>
      <c r="IS249" s="36"/>
      <c r="IT249" s="36"/>
      <c r="IU249" s="36"/>
    </row>
    <row r="250" spans="1:255" ht="5.25" customHeight="1">
      <c r="A250" s="36"/>
      <c r="B250" s="36"/>
      <c r="C250" s="145"/>
      <c r="D250" s="127"/>
      <c r="E250" s="127"/>
      <c r="F250" s="127"/>
      <c r="G250" s="127"/>
      <c r="H250" s="127"/>
      <c r="I250" s="127"/>
      <c r="J250" s="127"/>
      <c r="K250" s="146"/>
      <c r="L250" s="127"/>
      <c r="M250" s="127"/>
      <c r="N250" s="140"/>
      <c r="O250" s="139"/>
      <c r="P250" s="127"/>
      <c r="Q250" s="140"/>
      <c r="R250" s="139"/>
      <c r="S250" s="127"/>
      <c r="T250" s="140"/>
      <c r="U250" s="139"/>
      <c r="V250" s="127"/>
      <c r="W250" s="140"/>
      <c r="X250" s="139"/>
      <c r="Y250" s="127"/>
      <c r="Z250" s="140"/>
      <c r="AA250" s="139"/>
      <c r="AB250" s="127"/>
      <c r="AC250" s="140"/>
      <c r="AD250" s="139"/>
      <c r="AE250" s="127"/>
      <c r="AF250" s="140"/>
      <c r="AG250" s="139"/>
      <c r="AH250" s="127"/>
      <c r="AI250" s="140"/>
      <c r="AJ250" s="139"/>
      <c r="AK250" s="127"/>
      <c r="AL250" s="140"/>
      <c r="AM250" s="139"/>
      <c r="AN250" s="127"/>
      <c r="AO250" s="140"/>
      <c r="AP250" s="139"/>
      <c r="AQ250" s="127"/>
      <c r="AR250" s="140"/>
      <c r="AS250" s="139"/>
      <c r="AT250" s="127"/>
      <c r="AU250" s="140"/>
      <c r="AV250" s="139"/>
      <c r="AW250" s="127"/>
      <c r="AX250" s="140"/>
      <c r="AY250" s="139"/>
      <c r="AZ250" s="127"/>
      <c r="BA250" s="140"/>
      <c r="BB250" s="139"/>
      <c r="BC250" s="127"/>
      <c r="BD250" s="140"/>
      <c r="BE250" s="139"/>
      <c r="BF250" s="127"/>
      <c r="BG250" s="140"/>
      <c r="BH250" s="139"/>
      <c r="BI250" s="127"/>
      <c r="BJ250" s="140"/>
      <c r="BK250" s="139"/>
      <c r="BL250" s="127"/>
      <c r="BM250" s="140"/>
      <c r="BN250" s="139"/>
      <c r="BO250" s="127"/>
      <c r="BP250" s="140"/>
      <c r="BQ250" s="139"/>
      <c r="BR250" s="127"/>
      <c r="BS250" s="140"/>
      <c r="BT250" s="139"/>
      <c r="BU250" s="127"/>
      <c r="BV250" s="140"/>
      <c r="BW250" s="139"/>
      <c r="BX250" s="127"/>
      <c r="BY250" s="146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145"/>
      <c r="CK250" s="127"/>
      <c r="CL250" s="127"/>
      <c r="CM250" s="127"/>
      <c r="CN250" s="127"/>
      <c r="CO250" s="127"/>
      <c r="CP250" s="127"/>
      <c r="CQ250" s="127"/>
      <c r="CR250" s="146"/>
      <c r="CS250" s="127"/>
      <c r="CT250" s="127"/>
      <c r="CU250" s="140"/>
      <c r="CV250" s="139"/>
      <c r="CW250" s="127"/>
      <c r="CX250" s="140"/>
      <c r="CY250" s="139"/>
      <c r="CZ250" s="127"/>
      <c r="DA250" s="140"/>
      <c r="DB250" s="139"/>
      <c r="DC250" s="127"/>
      <c r="DD250" s="140"/>
      <c r="DE250" s="139"/>
      <c r="DF250" s="127"/>
      <c r="DG250" s="140"/>
      <c r="DH250" s="139"/>
      <c r="DI250" s="127"/>
      <c r="DJ250" s="140"/>
      <c r="DK250" s="139"/>
      <c r="DL250" s="127"/>
      <c r="DM250" s="140"/>
      <c r="DN250" s="139"/>
      <c r="DO250" s="127"/>
      <c r="DP250" s="140"/>
      <c r="DQ250" s="139"/>
      <c r="DR250" s="127"/>
      <c r="DS250" s="140"/>
      <c r="DT250" s="139"/>
      <c r="DU250" s="127"/>
      <c r="DV250" s="140"/>
      <c r="DW250" s="139"/>
      <c r="DX250" s="127"/>
      <c r="DY250" s="140"/>
      <c r="DZ250" s="139"/>
      <c r="EA250" s="127"/>
      <c r="EB250" s="140"/>
      <c r="EC250" s="139"/>
      <c r="ED250" s="127"/>
      <c r="EE250" s="140"/>
      <c r="EF250" s="139"/>
      <c r="EG250" s="127"/>
      <c r="EH250" s="140"/>
      <c r="EI250" s="139"/>
      <c r="EJ250" s="127"/>
      <c r="EK250" s="140"/>
      <c r="EL250" s="139"/>
      <c r="EM250" s="127"/>
      <c r="EN250" s="140"/>
      <c r="EO250" s="139"/>
      <c r="EP250" s="127"/>
      <c r="EQ250" s="140"/>
      <c r="ER250" s="139"/>
      <c r="ES250" s="127"/>
      <c r="ET250" s="140"/>
      <c r="EU250" s="139"/>
      <c r="EV250" s="127"/>
      <c r="EW250" s="140"/>
      <c r="EX250" s="139"/>
      <c r="EY250" s="127"/>
      <c r="EZ250" s="140"/>
      <c r="FA250" s="139"/>
      <c r="FB250" s="127"/>
      <c r="FC250" s="140"/>
      <c r="FD250" s="139"/>
      <c r="FE250" s="127"/>
      <c r="FF250" s="146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145"/>
      <c r="FR250" s="127"/>
      <c r="FS250" s="127"/>
      <c r="FT250" s="127"/>
      <c r="FU250" s="127"/>
      <c r="FV250" s="127"/>
      <c r="FW250" s="127"/>
      <c r="FX250" s="127"/>
      <c r="FY250" s="146"/>
      <c r="FZ250" s="127"/>
      <c r="GA250" s="127"/>
      <c r="GB250" s="140"/>
      <c r="GC250" s="139"/>
      <c r="GD250" s="127"/>
      <c r="GE250" s="140"/>
      <c r="GF250" s="139"/>
      <c r="GG250" s="127"/>
      <c r="GH250" s="140"/>
      <c r="GI250" s="139"/>
      <c r="GJ250" s="127"/>
      <c r="GK250" s="140"/>
      <c r="GL250" s="139"/>
      <c r="GM250" s="127"/>
      <c r="GN250" s="140"/>
      <c r="GO250" s="139"/>
      <c r="GP250" s="127"/>
      <c r="GQ250" s="140"/>
      <c r="GR250" s="139"/>
      <c r="GS250" s="127"/>
      <c r="GT250" s="140"/>
      <c r="GU250" s="139"/>
      <c r="GV250" s="127"/>
      <c r="GW250" s="140"/>
      <c r="GX250" s="139"/>
      <c r="GY250" s="127"/>
      <c r="GZ250" s="140"/>
      <c r="HA250" s="139"/>
      <c r="HB250" s="127"/>
      <c r="HC250" s="140"/>
      <c r="HD250" s="139"/>
      <c r="HE250" s="127"/>
      <c r="HF250" s="140"/>
      <c r="HG250" s="139"/>
      <c r="HH250" s="127"/>
      <c r="HI250" s="140"/>
      <c r="HJ250" s="139"/>
      <c r="HK250" s="127"/>
      <c r="HL250" s="140"/>
      <c r="HM250" s="139"/>
      <c r="HN250" s="127"/>
      <c r="HO250" s="140"/>
      <c r="HP250" s="139"/>
      <c r="HQ250" s="127"/>
      <c r="HR250" s="140"/>
      <c r="HS250" s="139"/>
      <c r="HT250" s="127"/>
      <c r="HU250" s="140"/>
      <c r="HV250" s="139"/>
      <c r="HW250" s="127"/>
      <c r="HX250" s="140"/>
      <c r="HY250" s="139"/>
      <c r="HZ250" s="127"/>
      <c r="IA250" s="140"/>
      <c r="IB250" s="139"/>
      <c r="IC250" s="127"/>
      <c r="ID250" s="140"/>
      <c r="IE250" s="139"/>
      <c r="IF250" s="127"/>
      <c r="IG250" s="140"/>
      <c r="IH250" s="139"/>
      <c r="II250" s="127"/>
      <c r="IJ250" s="140"/>
      <c r="IK250" s="139"/>
      <c r="IL250" s="127"/>
      <c r="IM250" s="146"/>
      <c r="IN250" s="36"/>
      <c r="IO250" s="36"/>
      <c r="IP250" s="36"/>
      <c r="IQ250" s="36"/>
      <c r="IR250" s="36"/>
      <c r="IS250" s="36"/>
      <c r="IT250" s="36"/>
      <c r="IU250" s="36"/>
    </row>
    <row r="251" spans="1:255" ht="5.2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124" t="e">
        <f>[39]PN!V35</f>
        <v>#REF!</v>
      </c>
      <c r="M251" s="125"/>
      <c r="N251" s="125"/>
      <c r="O251" s="124" t="e">
        <f>[39]PN!V36</f>
        <v>#REF!</v>
      </c>
      <c r="P251" s="125"/>
      <c r="Q251" s="125"/>
      <c r="R251" s="124" t="e">
        <f>[39]PN!V37</f>
        <v>#REF!</v>
      </c>
      <c r="S251" s="125"/>
      <c r="T251" s="125"/>
      <c r="U251" s="124" t="e">
        <f>[39]PN!V38</f>
        <v>#REF!</v>
      </c>
      <c r="V251" s="125"/>
      <c r="W251" s="125"/>
      <c r="X251" s="124" t="e">
        <f>[39]PN!V39</f>
        <v>#REF!</v>
      </c>
      <c r="Y251" s="125"/>
      <c r="Z251" s="125"/>
      <c r="AA251" s="124" t="e">
        <f>[39]PN!V40</f>
        <v>#REF!</v>
      </c>
      <c r="AB251" s="125"/>
      <c r="AC251" s="125"/>
      <c r="AD251" s="124" t="e">
        <f>[39]PN!V41</f>
        <v>#REF!</v>
      </c>
      <c r="AE251" s="125"/>
      <c r="AF251" s="125"/>
      <c r="AG251" s="124" t="e">
        <f>[39]PN!V42</f>
        <v>#REF!</v>
      </c>
      <c r="AH251" s="125"/>
      <c r="AI251" s="125"/>
      <c r="AJ251" s="124" t="e">
        <f>[39]PN!V43</f>
        <v>#REF!</v>
      </c>
      <c r="AK251" s="125"/>
      <c r="AL251" s="125"/>
      <c r="AM251" s="124" t="e">
        <f>[39]PN!V44</f>
        <v>#REF!</v>
      </c>
      <c r="AN251" s="125"/>
      <c r="AO251" s="125"/>
      <c r="AP251" s="124" t="e">
        <f>[39]PN!V45</f>
        <v>#REF!</v>
      </c>
      <c r="AQ251" s="125"/>
      <c r="AR251" s="125"/>
      <c r="AS251" s="124" t="e">
        <f>[39]PN!V46</f>
        <v>#REF!</v>
      </c>
      <c r="AT251" s="125"/>
      <c r="AU251" s="125"/>
      <c r="AV251" s="124" t="e">
        <f>[39]PN!V47</f>
        <v>#REF!</v>
      </c>
      <c r="AW251" s="125"/>
      <c r="AX251" s="125"/>
      <c r="AY251" s="124" t="e">
        <f>[39]PN!V48</f>
        <v>#REF!</v>
      </c>
      <c r="AZ251" s="125"/>
      <c r="BA251" s="125"/>
      <c r="BB251" s="124" t="e">
        <f>[39]PN!V49</f>
        <v>#REF!</v>
      </c>
      <c r="BC251" s="125"/>
      <c r="BD251" s="125"/>
      <c r="BE251" s="124" t="e">
        <f>[39]PN!V50</f>
        <v>#REF!</v>
      </c>
      <c r="BF251" s="125"/>
      <c r="BG251" s="125"/>
      <c r="BH251" s="124" t="e">
        <f>[39]PN!V51</f>
        <v>#REF!</v>
      </c>
      <c r="BI251" s="125"/>
      <c r="BJ251" s="125"/>
      <c r="BK251" s="124" t="e">
        <f>[39]PN!V52</f>
        <v>#REF!</v>
      </c>
      <c r="BL251" s="125"/>
      <c r="BM251" s="125"/>
      <c r="BN251" s="124" t="e">
        <f>[39]PN!V53</f>
        <v>#REF!</v>
      </c>
      <c r="BO251" s="125"/>
      <c r="BP251" s="125"/>
      <c r="BQ251" s="124" t="e">
        <f>[39]PN!V54</f>
        <v>#REF!</v>
      </c>
      <c r="BR251" s="125"/>
      <c r="BS251" s="125"/>
      <c r="BT251" s="124" t="e">
        <f>[39]PN!V55</f>
        <v>#REF!</v>
      </c>
      <c r="BU251" s="125"/>
      <c r="BV251" s="125"/>
      <c r="BW251" s="124" t="e">
        <f>[39]PN!V56</f>
        <v>#REF!</v>
      </c>
      <c r="BX251" s="125"/>
      <c r="BY251" s="125"/>
      <c r="BZ251" s="36"/>
      <c r="CA251" s="36"/>
      <c r="CB251" s="36"/>
      <c r="CC251" s="36"/>
      <c r="CD251" s="36"/>
      <c r="CE251" s="36"/>
      <c r="CF251" s="36"/>
      <c r="CG251" s="36"/>
      <c r="CH251" s="36"/>
      <c r="CI251" s="36"/>
      <c r="CJ251" s="36"/>
      <c r="CK251" s="36"/>
      <c r="CL251" s="36"/>
      <c r="CM251" s="36"/>
      <c r="CN251" s="36"/>
      <c r="CO251" s="36"/>
      <c r="CP251" s="36"/>
      <c r="CQ251" s="36"/>
      <c r="CR251" s="36"/>
      <c r="CS251" s="124" t="e">
        <f>'[40]28'!V35</f>
        <v>#REF!</v>
      </c>
      <c r="CT251" s="125"/>
      <c r="CU251" s="125"/>
      <c r="CV251" s="124" t="e">
        <f>'[40]28'!V36</f>
        <v>#REF!</v>
      </c>
      <c r="CW251" s="125"/>
      <c r="CX251" s="125"/>
      <c r="CY251" s="124" t="e">
        <f>'[40]28'!V37</f>
        <v>#REF!</v>
      </c>
      <c r="CZ251" s="125"/>
      <c r="DA251" s="125"/>
      <c r="DB251" s="124" t="e">
        <f>'[40]28'!V38</f>
        <v>#REF!</v>
      </c>
      <c r="DC251" s="125"/>
      <c r="DD251" s="125"/>
      <c r="DE251" s="124" t="e">
        <f>'[40]28'!V39</f>
        <v>#REF!</v>
      </c>
      <c r="DF251" s="125"/>
      <c r="DG251" s="125"/>
      <c r="DH251" s="124" t="e">
        <f>'[40]28'!V40</f>
        <v>#REF!</v>
      </c>
      <c r="DI251" s="125"/>
      <c r="DJ251" s="125"/>
      <c r="DK251" s="124" t="e">
        <f>'[40]28'!V41</f>
        <v>#REF!</v>
      </c>
      <c r="DL251" s="125"/>
      <c r="DM251" s="125"/>
      <c r="DN251" s="124" t="e">
        <f>'[40]28'!V42</f>
        <v>#REF!</v>
      </c>
      <c r="DO251" s="125"/>
      <c r="DP251" s="125"/>
      <c r="DQ251" s="124" t="e">
        <f>'[40]28'!V43</f>
        <v>#REF!</v>
      </c>
      <c r="DR251" s="125"/>
      <c r="DS251" s="125"/>
      <c r="DT251" s="124" t="e">
        <f>'[40]28'!V44</f>
        <v>#REF!</v>
      </c>
      <c r="DU251" s="125"/>
      <c r="DV251" s="125"/>
      <c r="DW251" s="124" t="e">
        <f>'[40]28'!V45</f>
        <v>#REF!</v>
      </c>
      <c r="DX251" s="125"/>
      <c r="DY251" s="125"/>
      <c r="DZ251" s="124" t="e">
        <f>'[40]28'!V46</f>
        <v>#REF!</v>
      </c>
      <c r="EA251" s="125"/>
      <c r="EB251" s="125"/>
      <c r="EC251" s="124" t="e">
        <f>'[40]28'!V47</f>
        <v>#REF!</v>
      </c>
      <c r="ED251" s="125"/>
      <c r="EE251" s="125"/>
      <c r="EF251" s="124" t="e">
        <f>'[40]28'!V48</f>
        <v>#REF!</v>
      </c>
      <c r="EG251" s="125"/>
      <c r="EH251" s="125"/>
      <c r="EI251" s="124" t="e">
        <f>'[40]28'!V49</f>
        <v>#REF!</v>
      </c>
      <c r="EJ251" s="125"/>
      <c r="EK251" s="125"/>
      <c r="EL251" s="124" t="e">
        <f>'[40]28'!V50</f>
        <v>#REF!</v>
      </c>
      <c r="EM251" s="125"/>
      <c r="EN251" s="125"/>
      <c r="EO251" s="124" t="e">
        <f>'[40]28'!V51</f>
        <v>#REF!</v>
      </c>
      <c r="EP251" s="125"/>
      <c r="EQ251" s="125"/>
      <c r="ER251" s="124" t="e">
        <f>'[40]28'!V52</f>
        <v>#REF!</v>
      </c>
      <c r="ES251" s="125"/>
      <c r="ET251" s="125"/>
      <c r="EU251" s="124" t="e">
        <f>'[40]28'!V53</f>
        <v>#REF!</v>
      </c>
      <c r="EV251" s="125"/>
      <c r="EW251" s="125"/>
      <c r="EX251" s="124" t="e">
        <f>'[40]28'!V54</f>
        <v>#REF!</v>
      </c>
      <c r="EY251" s="125"/>
      <c r="EZ251" s="125"/>
      <c r="FA251" s="124" t="e">
        <f>'[40]28'!V55</f>
        <v>#REF!</v>
      </c>
      <c r="FB251" s="125"/>
      <c r="FC251" s="125"/>
      <c r="FD251" s="124" t="e">
        <f>'[40]28'!V56</f>
        <v>#REF!</v>
      </c>
      <c r="FE251" s="125"/>
      <c r="FF251" s="125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124" t="e">
        <f>'[41]42'!V35</f>
        <v>#REF!</v>
      </c>
      <c r="GA251" s="125"/>
      <c r="GB251" s="125"/>
      <c r="GC251" s="124" t="e">
        <f>'[41]42'!V36</f>
        <v>#REF!</v>
      </c>
      <c r="GD251" s="125"/>
      <c r="GE251" s="125"/>
      <c r="GF251" s="124" t="e">
        <f>'[41]42'!V37</f>
        <v>#REF!</v>
      </c>
      <c r="GG251" s="125"/>
      <c r="GH251" s="125"/>
      <c r="GI251" s="124" t="e">
        <f>'[41]42'!V38</f>
        <v>#REF!</v>
      </c>
      <c r="GJ251" s="125"/>
      <c r="GK251" s="125"/>
      <c r="GL251" s="124" t="e">
        <f>'[41]42'!V39</f>
        <v>#REF!</v>
      </c>
      <c r="GM251" s="125"/>
      <c r="GN251" s="125"/>
      <c r="GO251" s="124" t="e">
        <f>'[41]42'!V40</f>
        <v>#REF!</v>
      </c>
      <c r="GP251" s="125"/>
      <c r="GQ251" s="125"/>
      <c r="GR251" s="124" t="e">
        <f>'[41]42'!V41</f>
        <v>#REF!</v>
      </c>
      <c r="GS251" s="125"/>
      <c r="GT251" s="125"/>
      <c r="GU251" s="124" t="e">
        <f>'[41]42'!V42</f>
        <v>#REF!</v>
      </c>
      <c r="GV251" s="125"/>
      <c r="GW251" s="125"/>
      <c r="GX251" s="124" t="e">
        <f>'[41]42'!V43</f>
        <v>#REF!</v>
      </c>
      <c r="GY251" s="125"/>
      <c r="GZ251" s="125"/>
      <c r="HA251" s="124" t="e">
        <f>'[41]42'!V44</f>
        <v>#REF!</v>
      </c>
      <c r="HB251" s="125"/>
      <c r="HC251" s="125"/>
      <c r="HD251" s="124" t="e">
        <f>'[41]42'!V45</f>
        <v>#REF!</v>
      </c>
      <c r="HE251" s="125"/>
      <c r="HF251" s="125"/>
      <c r="HG251" s="124" t="e">
        <f>'[41]42'!V46</f>
        <v>#REF!</v>
      </c>
      <c r="HH251" s="125"/>
      <c r="HI251" s="125"/>
      <c r="HJ251" s="124" t="e">
        <f>'[41]42'!V47</f>
        <v>#REF!</v>
      </c>
      <c r="HK251" s="125"/>
      <c r="HL251" s="125"/>
      <c r="HM251" s="124" t="e">
        <f>'[41]42'!V48</f>
        <v>#REF!</v>
      </c>
      <c r="HN251" s="125"/>
      <c r="HO251" s="125"/>
      <c r="HP251" s="124" t="e">
        <f>'[41]42'!V49</f>
        <v>#REF!</v>
      </c>
      <c r="HQ251" s="125"/>
      <c r="HR251" s="125"/>
      <c r="HS251" s="124" t="e">
        <f>'[41]42'!V50</f>
        <v>#REF!</v>
      </c>
      <c r="HT251" s="125"/>
      <c r="HU251" s="125"/>
      <c r="HV251" s="124" t="e">
        <f>'[41]42'!V51</f>
        <v>#REF!</v>
      </c>
      <c r="HW251" s="125"/>
      <c r="HX251" s="125"/>
      <c r="HY251" s="124" t="e">
        <f>'[41]42'!V52</f>
        <v>#REF!</v>
      </c>
      <c r="HZ251" s="125"/>
      <c r="IA251" s="125"/>
      <c r="IB251" s="124" t="e">
        <f>'[41]42'!V53</f>
        <v>#REF!</v>
      </c>
      <c r="IC251" s="125"/>
      <c r="ID251" s="125"/>
      <c r="IE251" s="124" t="e">
        <f>'[41]42'!V54</f>
        <v>#REF!</v>
      </c>
      <c r="IF251" s="125"/>
      <c r="IG251" s="125"/>
      <c r="IH251" s="124" t="e">
        <f>'[41]42'!V55</f>
        <v>#REF!</v>
      </c>
      <c r="II251" s="125"/>
      <c r="IJ251" s="125"/>
      <c r="IK251" s="124" t="e">
        <f>'[41]42'!V56</f>
        <v>#REF!</v>
      </c>
      <c r="IL251" s="125"/>
      <c r="IM251" s="125"/>
      <c r="IN251" s="36"/>
      <c r="IO251" s="36"/>
      <c r="IP251" s="36"/>
      <c r="IQ251" s="36"/>
      <c r="IR251" s="36"/>
      <c r="IS251" s="36"/>
      <c r="IT251" s="36"/>
      <c r="IU251" s="36"/>
    </row>
    <row r="252" spans="1:255" ht="5.2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  <c r="BC252" s="36"/>
      <c r="BD252" s="36"/>
      <c r="BE252" s="36"/>
      <c r="BF252" s="36"/>
      <c r="BG252" s="36"/>
      <c r="BH252" s="36"/>
      <c r="BI252" s="36"/>
      <c r="BJ252" s="36"/>
      <c r="BK252" s="36"/>
      <c r="BL252" s="36"/>
      <c r="BM252" s="36"/>
      <c r="BN252" s="36"/>
      <c r="BO252" s="36"/>
      <c r="BP252" s="36"/>
      <c r="BQ252" s="36"/>
      <c r="BR252" s="36"/>
      <c r="BS252" s="36"/>
      <c r="BT252" s="36"/>
      <c r="BU252" s="36"/>
      <c r="BV252" s="36"/>
      <c r="BW252" s="36"/>
      <c r="BX252" s="36"/>
      <c r="BY252" s="36"/>
      <c r="BZ252" s="36"/>
      <c r="CA252" s="36"/>
      <c r="CB252" s="36"/>
      <c r="CC252" s="36"/>
      <c r="CD252" s="36"/>
      <c r="CE252" s="36"/>
      <c r="CF252" s="36"/>
      <c r="CG252" s="36"/>
      <c r="CH252" s="36"/>
      <c r="CI252" s="36"/>
      <c r="CJ252" s="36"/>
      <c r="CK252" s="36"/>
      <c r="CL252" s="36"/>
      <c r="CM252" s="36"/>
      <c r="CN252" s="36"/>
      <c r="CO252" s="36"/>
      <c r="CP252" s="36"/>
      <c r="CQ252" s="36"/>
      <c r="CR252" s="36"/>
      <c r="CS252" s="36"/>
      <c r="CT252" s="36"/>
      <c r="CU252" s="36"/>
      <c r="CV252" s="36"/>
      <c r="CW252" s="36"/>
      <c r="CX252" s="36"/>
      <c r="CY252" s="36"/>
      <c r="CZ252" s="36"/>
      <c r="DA252" s="36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</row>
    <row r="253" spans="1:255" ht="5.2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</row>
    <row r="254" spans="1:255" ht="5.2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</row>
    <row r="255" spans="1:255" ht="5.2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</row>
    <row r="256" spans="1:255" ht="5.2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</row>
    <row r="257" spans="1:255" ht="5.2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</row>
    <row r="258" spans="1:255" ht="5.2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</row>
    <row r="259" spans="1:255" ht="5.2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</row>
    <row r="260" spans="1:255" ht="5.2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</row>
    <row r="261" spans="1:255" ht="5.2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</row>
    <row r="262" spans="1:255" ht="5.2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</row>
    <row r="263" spans="1:255" ht="5.2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</row>
    <row r="264" spans="1:255" ht="5.2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</row>
    <row r="265" spans="1:255" ht="5.2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</row>
    <row r="266" spans="1:255" ht="5.2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</row>
    <row r="267" spans="1:255" ht="5.2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</row>
    <row r="268" spans="1:255" ht="5.2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</row>
    <row r="269" spans="1:255" ht="5.2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  <c r="BC269" s="36"/>
      <c r="BD269" s="36"/>
      <c r="BE269" s="36"/>
      <c r="BF269" s="36"/>
      <c r="BG269" s="36"/>
      <c r="BH269" s="36"/>
      <c r="BI269" s="36"/>
      <c r="BJ269" s="36"/>
      <c r="BK269" s="36"/>
      <c r="BL269" s="36"/>
      <c r="BM269" s="36"/>
      <c r="BN269" s="36"/>
      <c r="BO269" s="36"/>
      <c r="BP269" s="36"/>
      <c r="BQ269" s="36"/>
      <c r="BR269" s="36"/>
      <c r="BS269" s="36"/>
      <c r="BT269" s="36"/>
      <c r="BU269" s="36"/>
      <c r="BV269" s="36"/>
      <c r="BW269" s="36"/>
      <c r="BX269" s="36"/>
      <c r="BY269" s="36"/>
      <c r="BZ269" s="36"/>
      <c r="CA269" s="36"/>
      <c r="CB269" s="36"/>
      <c r="CC269" s="36"/>
      <c r="CD269" s="36"/>
      <c r="CE269" s="36"/>
      <c r="CF269" s="36"/>
      <c r="CG269" s="36"/>
      <c r="CH269" s="36"/>
      <c r="CI269" s="36"/>
      <c r="CJ269" s="36"/>
      <c r="CK269" s="36"/>
      <c r="CL269" s="36"/>
      <c r="CM269" s="36"/>
      <c r="CN269" s="36"/>
      <c r="CO269" s="36"/>
      <c r="CP269" s="36"/>
      <c r="CQ269" s="36"/>
      <c r="CR269" s="36"/>
      <c r="CS269" s="36"/>
      <c r="CT269" s="36"/>
      <c r="CU269" s="36"/>
      <c r="CV269" s="36"/>
      <c r="CW269" s="36"/>
      <c r="CX269" s="36"/>
      <c r="CY269" s="36"/>
      <c r="CZ269" s="36"/>
      <c r="DA269" s="36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</row>
    <row r="270" spans="1:255" ht="5.2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</row>
    <row r="271" spans="1:255" ht="5.2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</row>
    <row r="272" spans="1:255" ht="5.2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  <c r="BC272" s="36"/>
      <c r="BD272" s="36"/>
      <c r="BE272" s="36"/>
      <c r="BF272" s="36"/>
      <c r="BG272" s="36"/>
      <c r="BH272" s="36"/>
      <c r="BI272" s="36"/>
      <c r="BJ272" s="36"/>
      <c r="BK272" s="36"/>
      <c r="BL272" s="36"/>
      <c r="BM272" s="36"/>
      <c r="BN272" s="36"/>
      <c r="BO272" s="36"/>
      <c r="BP272" s="36"/>
      <c r="BQ272" s="36"/>
      <c r="BR272" s="36"/>
      <c r="BS272" s="36"/>
      <c r="BT272" s="36"/>
      <c r="BU272" s="36"/>
      <c r="BV272" s="36"/>
      <c r="BW272" s="36"/>
      <c r="BX272" s="36"/>
      <c r="BY272" s="36"/>
      <c r="BZ272" s="36"/>
      <c r="CA272" s="36"/>
      <c r="CB272" s="36"/>
      <c r="CC272" s="36"/>
      <c r="CD272" s="36"/>
      <c r="CE272" s="36"/>
      <c r="CF272" s="36"/>
      <c r="CG272" s="36"/>
      <c r="CH272" s="36"/>
      <c r="CI272" s="36"/>
      <c r="CJ272" s="36"/>
      <c r="CK272" s="36"/>
      <c r="CL272" s="36"/>
      <c r="CM272" s="36"/>
      <c r="CN272" s="36"/>
      <c r="CO272" s="36"/>
      <c r="CP272" s="36"/>
      <c r="CQ272" s="36"/>
      <c r="CR272" s="36"/>
      <c r="CS272" s="36"/>
      <c r="CT272" s="36"/>
      <c r="CU272" s="36"/>
      <c r="CV272" s="36"/>
      <c r="CW272" s="36"/>
      <c r="CX272" s="36"/>
      <c r="CY272" s="36"/>
      <c r="CZ272" s="36"/>
      <c r="DA272" s="36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</row>
    <row r="273" spans="1:255" ht="5.2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</row>
    <row r="274" spans="1:255" ht="5.2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</row>
    <row r="275" spans="1:255" ht="5.2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</row>
    <row r="276" spans="1:255" ht="5.2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</row>
    <row r="277" spans="1:255" ht="5.2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</row>
    <row r="278" spans="1:255" ht="5.2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  <c r="BC278" s="36"/>
      <c r="BD278" s="36"/>
      <c r="BE278" s="36"/>
      <c r="BF278" s="36"/>
      <c r="BG278" s="36"/>
      <c r="BH278" s="36"/>
      <c r="BI278" s="36"/>
      <c r="BJ278" s="36"/>
      <c r="BK278" s="36"/>
      <c r="BL278" s="36"/>
      <c r="BM278" s="36"/>
      <c r="BN278" s="36"/>
      <c r="BO278" s="36"/>
      <c r="BP278" s="36"/>
      <c r="BQ278" s="36"/>
      <c r="BR278" s="36"/>
      <c r="BS278" s="36"/>
      <c r="BT278" s="36"/>
      <c r="BU278" s="36"/>
      <c r="BV278" s="36"/>
      <c r="BW278" s="36"/>
      <c r="BX278" s="36"/>
      <c r="BY278" s="36"/>
      <c r="BZ278" s="36"/>
      <c r="CA278" s="36"/>
      <c r="CB278" s="36"/>
      <c r="CC278" s="36"/>
      <c r="CD278" s="36"/>
      <c r="CE278" s="36"/>
      <c r="CF278" s="36"/>
      <c r="CG278" s="36"/>
      <c r="CH278" s="36"/>
      <c r="CI278" s="36"/>
      <c r="CJ278" s="36"/>
      <c r="CK278" s="36"/>
      <c r="CL278" s="36"/>
      <c r="CM278" s="36"/>
      <c r="CN278" s="36"/>
      <c r="CO278" s="36"/>
      <c r="CP278" s="36"/>
      <c r="CQ278" s="36"/>
      <c r="CR278" s="36"/>
      <c r="CS278" s="36"/>
      <c r="CT278" s="36"/>
      <c r="CU278" s="36"/>
      <c r="CV278" s="36"/>
      <c r="CW278" s="36"/>
      <c r="CX278" s="36"/>
      <c r="CY278" s="36"/>
      <c r="CZ278" s="36"/>
      <c r="DA278" s="36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</row>
    <row r="279" spans="1:255" ht="5.2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</row>
    <row r="280" spans="1:255" ht="5.2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  <c r="BN280" s="36"/>
      <c r="BO280" s="36"/>
      <c r="BP280" s="36"/>
      <c r="BQ280" s="36"/>
      <c r="BR280" s="36"/>
      <c r="BS280" s="36"/>
      <c r="BT280" s="36"/>
      <c r="BU280" s="36"/>
      <c r="BV280" s="36"/>
      <c r="BW280" s="36"/>
      <c r="BX280" s="36"/>
      <c r="BY280" s="36"/>
      <c r="BZ280" s="36"/>
      <c r="CA280" s="36"/>
      <c r="CB280" s="36"/>
      <c r="CC280" s="36"/>
      <c r="CD280" s="36"/>
      <c r="CE280" s="36"/>
      <c r="CF280" s="36"/>
      <c r="CG280" s="36"/>
      <c r="CH280" s="36"/>
      <c r="CI280" s="36"/>
      <c r="CJ280" s="36"/>
      <c r="CK280" s="36"/>
      <c r="CL280" s="36"/>
      <c r="CM280" s="36"/>
      <c r="CN280" s="36"/>
      <c r="CO280" s="36"/>
      <c r="CP280" s="36"/>
      <c r="CQ280" s="36"/>
      <c r="CR280" s="36"/>
      <c r="CS280" s="36"/>
      <c r="CT280" s="36"/>
      <c r="CU280" s="36"/>
      <c r="CV280" s="36"/>
      <c r="CW280" s="36"/>
      <c r="CX280" s="36"/>
      <c r="CY280" s="36"/>
      <c r="CZ280" s="36"/>
      <c r="DA280" s="36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</row>
    <row r="281" spans="1:255" ht="5.2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  <c r="BC281" s="36"/>
      <c r="BD281" s="36"/>
      <c r="BE281" s="36"/>
      <c r="BF281" s="36"/>
      <c r="BG281" s="36"/>
      <c r="BH281" s="36"/>
      <c r="BI281" s="36"/>
      <c r="BJ281" s="36"/>
      <c r="BK281" s="36"/>
      <c r="BL281" s="36"/>
      <c r="BM281" s="36"/>
      <c r="BN281" s="36"/>
      <c r="BO281" s="36"/>
      <c r="BP281" s="36"/>
      <c r="BQ281" s="36"/>
      <c r="BR281" s="36"/>
      <c r="BS281" s="36"/>
      <c r="BT281" s="36"/>
      <c r="BU281" s="36"/>
      <c r="BV281" s="36"/>
      <c r="BW281" s="36"/>
      <c r="BX281" s="36"/>
      <c r="BY281" s="36"/>
      <c r="BZ281" s="36"/>
      <c r="CA281" s="36"/>
      <c r="CB281" s="36"/>
      <c r="CC281" s="36"/>
      <c r="CD281" s="36"/>
      <c r="CE281" s="36"/>
      <c r="CF281" s="36"/>
      <c r="CG281" s="36"/>
      <c r="CH281" s="36"/>
      <c r="CI281" s="36"/>
      <c r="CJ281" s="36"/>
      <c r="CK281" s="36"/>
      <c r="CL281" s="36"/>
      <c r="CM281" s="36"/>
      <c r="CN281" s="36"/>
      <c r="CO281" s="36"/>
      <c r="CP281" s="36"/>
      <c r="CQ281" s="36"/>
      <c r="CR281" s="36"/>
      <c r="CS281" s="36"/>
      <c r="CT281" s="36"/>
      <c r="CU281" s="36"/>
      <c r="CV281" s="36"/>
      <c r="CW281" s="36"/>
      <c r="CX281" s="36"/>
      <c r="CY281" s="36"/>
      <c r="CZ281" s="36"/>
      <c r="DA281" s="36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</row>
    <row r="282" spans="1:255" ht="5.2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</row>
    <row r="283" spans="1:255" ht="5.2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</row>
    <row r="284" spans="1:255" ht="5.2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</row>
    <row r="285" spans="1:255" ht="5.2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</row>
    <row r="286" spans="1:255" ht="5.2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</row>
    <row r="287" spans="1:255" ht="5.2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</row>
    <row r="288" spans="1:255" ht="5.2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</row>
    <row r="289" spans="1:255" ht="5.2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</row>
    <row r="290" spans="1:255" ht="5.2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</row>
    <row r="291" spans="1:255" ht="5.2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</row>
    <row r="292" spans="1:255" ht="5.2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</row>
    <row r="293" spans="1:255" ht="5.2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</row>
    <row r="294" spans="1:255" ht="5.2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</row>
    <row r="295" spans="1:255" ht="5.2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</row>
    <row r="296" spans="1:255" ht="5.2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</row>
    <row r="297" spans="1:255" ht="5.2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</row>
    <row r="298" spans="1:255" ht="5.2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</row>
    <row r="299" spans="1:255" ht="5.2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</row>
    <row r="300" spans="1:255" ht="5.2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</row>
    <row r="301" spans="1:255" ht="5.2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</row>
    <row r="302" spans="1:255" ht="5.2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</row>
    <row r="303" spans="1:255" ht="5.2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</row>
    <row r="304" spans="1:255" ht="5.2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</row>
    <row r="305" spans="1:255" ht="5.2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</row>
    <row r="306" spans="1:255" ht="5.2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</row>
    <row r="307" spans="1:255" ht="5.2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</row>
    <row r="308" spans="1:255" ht="5.2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</row>
    <row r="309" spans="1:255" ht="5.2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</row>
    <row r="310" spans="1:255" ht="5.2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</row>
    <row r="311" spans="1:255" ht="5.2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</row>
    <row r="312" spans="1:255" ht="5.2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</row>
    <row r="313" spans="1:255" ht="5.2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</row>
    <row r="314" spans="1:255" ht="5.2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</row>
    <row r="315" spans="1:255" ht="5.2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</row>
    <row r="316" spans="1:255" ht="5.2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</row>
    <row r="317" spans="1:255" ht="5.2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</row>
    <row r="318" spans="1:255" ht="5.2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</row>
    <row r="319" spans="1:255" ht="5.2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</row>
    <row r="320" spans="1:255" ht="5.2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</row>
    <row r="321" spans="1:255" ht="5.2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</row>
    <row r="322" spans="1:255" ht="5.2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</row>
    <row r="323" spans="1:255" ht="5.2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</row>
    <row r="324" spans="1:255" ht="5.2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</row>
    <row r="325" spans="1:255" ht="5.2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</row>
    <row r="326" spans="1:255" ht="5.2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</row>
    <row r="327" spans="1:255" ht="5.2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</row>
    <row r="328" spans="1:255" ht="5.2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</row>
    <row r="329" spans="1:255" ht="5.2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</row>
    <row r="330" spans="1:255" ht="5.2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</row>
    <row r="331" spans="1:255" ht="5.2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</row>
    <row r="332" spans="1:255" ht="5.2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</row>
    <row r="333" spans="1:255" ht="5.2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</row>
    <row r="334" spans="1:255" ht="5.2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</row>
    <row r="335" spans="1:255" ht="5.2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</row>
    <row r="336" spans="1:255" ht="5.2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</row>
    <row r="337" spans="1:255" ht="5.2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</row>
    <row r="338" spans="1:255" ht="5.2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</row>
    <row r="339" spans="1:255" ht="5.2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</row>
    <row r="340" spans="1:255" ht="5.2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</row>
    <row r="341" spans="1:255" ht="5.2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</row>
    <row r="342" spans="1:255" ht="5.2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</row>
    <row r="343" spans="1:255" ht="5.2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</row>
    <row r="344" spans="1:255" ht="5.2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</row>
    <row r="345" spans="1:255" ht="5.2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</row>
    <row r="346" spans="1:255" ht="5.2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</row>
    <row r="347" spans="1:255" ht="5.2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</row>
    <row r="348" spans="1:255" ht="5.2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</row>
    <row r="349" spans="1:255" ht="5.2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</row>
    <row r="350" spans="1:255" ht="5.2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</row>
    <row r="351" spans="1:255" ht="5.2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</row>
    <row r="352" spans="1:255" ht="5.2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</row>
    <row r="353" spans="1:255" ht="5.2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</row>
    <row r="354" spans="1:255" ht="5.2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</row>
    <row r="355" spans="1:255" ht="5.2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</row>
    <row r="356" spans="1:255" ht="5.2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</row>
    <row r="357" spans="1:255" ht="5.2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</row>
    <row r="358" spans="1:255" ht="5.2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</row>
    <row r="359" spans="1:255" ht="5.2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</row>
    <row r="360" spans="1:255" ht="5.2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</row>
    <row r="361" spans="1:255" ht="5.2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</row>
    <row r="362" spans="1:255" ht="5.2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</row>
    <row r="363" spans="1:255" ht="5.2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</row>
    <row r="364" spans="1:255" ht="5.2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</row>
    <row r="365" spans="1:255" ht="5.2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  <c r="BC365" s="36"/>
      <c r="BD365" s="36"/>
      <c r="BE365" s="36"/>
      <c r="BF365" s="36"/>
      <c r="BG365" s="36"/>
      <c r="BH365" s="36"/>
      <c r="BI365" s="36"/>
      <c r="BJ365" s="36"/>
      <c r="BK365" s="36"/>
      <c r="BL365" s="36"/>
      <c r="BM365" s="36"/>
      <c r="BN365" s="36"/>
      <c r="BO365" s="36"/>
      <c r="BP365" s="36"/>
      <c r="BQ365" s="36"/>
      <c r="BR365" s="36"/>
      <c r="BS365" s="36"/>
      <c r="BT365" s="36"/>
      <c r="BU365" s="36"/>
      <c r="BV365" s="36"/>
      <c r="BW365" s="36"/>
      <c r="BX365" s="36"/>
      <c r="BY365" s="36"/>
      <c r="BZ365" s="36"/>
      <c r="CA365" s="36"/>
      <c r="CB365" s="36"/>
      <c r="CC365" s="36"/>
      <c r="CD365" s="36"/>
      <c r="CE365" s="36"/>
      <c r="CF365" s="36"/>
      <c r="CG365" s="36"/>
      <c r="CH365" s="36"/>
      <c r="CI365" s="36"/>
      <c r="CJ365" s="36"/>
      <c r="CK365" s="36"/>
      <c r="CL365" s="36"/>
      <c r="CM365" s="36"/>
      <c r="CN365" s="36"/>
      <c r="CO365" s="36"/>
      <c r="CP365" s="36"/>
      <c r="CQ365" s="36"/>
      <c r="CR365" s="36"/>
      <c r="CS365" s="36"/>
      <c r="CT365" s="36"/>
      <c r="CU365" s="36"/>
      <c r="CV365" s="36"/>
      <c r="CW365" s="36"/>
      <c r="CX365" s="36"/>
      <c r="CY365" s="36"/>
      <c r="CZ365" s="36"/>
      <c r="DA365" s="36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</row>
    <row r="366" spans="1:255" ht="5.2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</row>
    <row r="367" spans="1:255" ht="5.2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  <c r="BC367" s="36"/>
      <c r="BD367" s="36"/>
      <c r="BE367" s="36"/>
      <c r="BF367" s="36"/>
      <c r="BG367" s="36"/>
      <c r="BH367" s="36"/>
      <c r="BI367" s="36"/>
      <c r="BJ367" s="36"/>
      <c r="BK367" s="36"/>
      <c r="BL367" s="36"/>
      <c r="BM367" s="36"/>
      <c r="BN367" s="36"/>
      <c r="BO367" s="36"/>
      <c r="BP367" s="36"/>
      <c r="BQ367" s="36"/>
      <c r="BR367" s="36"/>
      <c r="BS367" s="36"/>
      <c r="BT367" s="36"/>
      <c r="BU367" s="36"/>
      <c r="BV367" s="36"/>
      <c r="BW367" s="36"/>
      <c r="BX367" s="36"/>
      <c r="BY367" s="36"/>
      <c r="BZ367" s="36"/>
      <c r="CA367" s="36"/>
      <c r="CB367" s="36"/>
      <c r="CC367" s="36"/>
      <c r="CD367" s="36"/>
      <c r="CE367" s="36"/>
      <c r="CF367" s="36"/>
      <c r="CG367" s="36"/>
      <c r="CH367" s="36"/>
      <c r="CI367" s="36"/>
      <c r="CJ367" s="36"/>
      <c r="CK367" s="36"/>
      <c r="CL367" s="36"/>
      <c r="CM367" s="36"/>
      <c r="CN367" s="36"/>
      <c r="CO367" s="36"/>
      <c r="CP367" s="36"/>
      <c r="CQ367" s="36"/>
      <c r="CR367" s="36"/>
      <c r="CS367" s="36"/>
      <c r="CT367" s="36"/>
      <c r="CU367" s="36"/>
      <c r="CV367" s="36"/>
      <c r="CW367" s="36"/>
      <c r="CX367" s="36"/>
      <c r="CY367" s="36"/>
      <c r="CZ367" s="36"/>
      <c r="DA367" s="36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</row>
    <row r="368" spans="1:255" ht="5.2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  <c r="BC368" s="36"/>
      <c r="BD368" s="36"/>
      <c r="BE368" s="36"/>
      <c r="BF368" s="36"/>
      <c r="BG368" s="36"/>
      <c r="BH368" s="36"/>
      <c r="BI368" s="36"/>
      <c r="BJ368" s="36"/>
      <c r="BK368" s="36"/>
      <c r="BL368" s="36"/>
      <c r="BM368" s="36"/>
      <c r="BN368" s="36"/>
      <c r="BO368" s="36"/>
      <c r="BP368" s="36"/>
      <c r="BQ368" s="36"/>
      <c r="BR368" s="36"/>
      <c r="BS368" s="36"/>
      <c r="BT368" s="36"/>
      <c r="BU368" s="36"/>
      <c r="BV368" s="36"/>
      <c r="BW368" s="36"/>
      <c r="BX368" s="36"/>
      <c r="BY368" s="36"/>
      <c r="BZ368" s="36"/>
      <c r="CA368" s="36"/>
      <c r="CB368" s="36"/>
      <c r="CC368" s="36"/>
      <c r="CD368" s="36"/>
      <c r="CE368" s="36"/>
      <c r="CF368" s="36"/>
      <c r="CG368" s="36"/>
      <c r="CH368" s="36"/>
      <c r="CI368" s="36"/>
      <c r="CJ368" s="36"/>
      <c r="CK368" s="36"/>
      <c r="CL368" s="36"/>
      <c r="CM368" s="36"/>
      <c r="CN368" s="36"/>
      <c r="CO368" s="36"/>
      <c r="CP368" s="36"/>
      <c r="CQ368" s="36"/>
      <c r="CR368" s="36"/>
      <c r="CS368" s="36"/>
      <c r="CT368" s="36"/>
      <c r="CU368" s="36"/>
      <c r="CV368" s="36"/>
      <c r="CW368" s="36"/>
      <c r="CX368" s="36"/>
      <c r="CY368" s="36"/>
      <c r="CZ368" s="36"/>
      <c r="DA368" s="36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</row>
    <row r="369" spans="1:255" ht="5.2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</row>
    <row r="370" spans="1:255" ht="5.2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  <c r="BC370" s="36"/>
      <c r="BD370" s="36"/>
      <c r="BE370" s="36"/>
      <c r="BF370" s="36"/>
      <c r="BG370" s="36"/>
      <c r="BH370" s="36"/>
      <c r="BI370" s="36"/>
      <c r="BJ370" s="36"/>
      <c r="BK370" s="36"/>
      <c r="BL370" s="36"/>
      <c r="BM370" s="36"/>
      <c r="BN370" s="36"/>
      <c r="BO370" s="36"/>
      <c r="BP370" s="36"/>
      <c r="BQ370" s="36"/>
      <c r="BR370" s="36"/>
      <c r="BS370" s="36"/>
      <c r="BT370" s="36"/>
      <c r="BU370" s="36"/>
      <c r="BV370" s="36"/>
      <c r="BW370" s="36"/>
      <c r="BX370" s="36"/>
      <c r="BY370" s="36"/>
      <c r="BZ370" s="36"/>
      <c r="CA370" s="36"/>
      <c r="CB370" s="36"/>
      <c r="CC370" s="36"/>
      <c r="CD370" s="36"/>
      <c r="CE370" s="36"/>
      <c r="CF370" s="36"/>
      <c r="CG370" s="36"/>
      <c r="CH370" s="36"/>
      <c r="CI370" s="36"/>
      <c r="CJ370" s="36"/>
      <c r="CK370" s="36"/>
      <c r="CL370" s="36"/>
      <c r="CM370" s="36"/>
      <c r="CN370" s="36"/>
      <c r="CO370" s="36"/>
      <c r="CP370" s="36"/>
      <c r="CQ370" s="36"/>
      <c r="CR370" s="36"/>
      <c r="CS370" s="36"/>
      <c r="CT370" s="36"/>
      <c r="CU370" s="36"/>
      <c r="CV370" s="36"/>
      <c r="CW370" s="36"/>
      <c r="CX370" s="36"/>
      <c r="CY370" s="36"/>
      <c r="CZ370" s="36"/>
      <c r="DA370" s="36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</row>
    <row r="371" spans="1:255" ht="5.2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36"/>
      <c r="BD371" s="36"/>
      <c r="BE371" s="36"/>
      <c r="BF371" s="36"/>
      <c r="BG371" s="36"/>
      <c r="BH371" s="36"/>
      <c r="BI371" s="36"/>
      <c r="BJ371" s="36"/>
      <c r="BK371" s="36"/>
      <c r="BL371" s="36"/>
      <c r="BM371" s="36"/>
      <c r="BN371" s="36"/>
      <c r="BO371" s="36"/>
      <c r="BP371" s="36"/>
      <c r="BQ371" s="36"/>
      <c r="BR371" s="36"/>
      <c r="BS371" s="36"/>
      <c r="BT371" s="36"/>
      <c r="BU371" s="36"/>
      <c r="BV371" s="36"/>
      <c r="BW371" s="36"/>
      <c r="BX371" s="36"/>
      <c r="BY371" s="36"/>
      <c r="BZ371" s="36"/>
      <c r="CA371" s="36"/>
      <c r="CB371" s="36"/>
      <c r="CC371" s="36"/>
      <c r="CD371" s="36"/>
      <c r="CE371" s="36"/>
      <c r="CF371" s="36"/>
      <c r="CG371" s="36"/>
      <c r="CH371" s="36"/>
      <c r="CI371" s="36"/>
      <c r="CJ371" s="36"/>
      <c r="CK371" s="36"/>
      <c r="CL371" s="36"/>
      <c r="CM371" s="36"/>
      <c r="CN371" s="36"/>
      <c r="CO371" s="36"/>
      <c r="CP371" s="36"/>
      <c r="CQ371" s="36"/>
      <c r="CR371" s="36"/>
      <c r="CS371" s="36"/>
      <c r="CT371" s="36"/>
      <c r="CU371" s="36"/>
      <c r="CV371" s="36"/>
      <c r="CW371" s="36"/>
      <c r="CX371" s="36"/>
      <c r="CY371" s="36"/>
      <c r="CZ371" s="36"/>
      <c r="DA371" s="36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</row>
    <row r="372" spans="1:255" ht="5.2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  <c r="BC372" s="36"/>
      <c r="BD372" s="36"/>
      <c r="BE372" s="36"/>
      <c r="BF372" s="36"/>
      <c r="BG372" s="36"/>
      <c r="BH372" s="36"/>
      <c r="BI372" s="36"/>
      <c r="BJ372" s="36"/>
      <c r="BK372" s="36"/>
      <c r="BL372" s="36"/>
      <c r="BM372" s="36"/>
      <c r="BN372" s="36"/>
      <c r="BO372" s="36"/>
      <c r="BP372" s="36"/>
      <c r="BQ372" s="36"/>
      <c r="BR372" s="36"/>
      <c r="BS372" s="36"/>
      <c r="BT372" s="36"/>
      <c r="BU372" s="36"/>
      <c r="BV372" s="36"/>
      <c r="BW372" s="36"/>
      <c r="BX372" s="36"/>
      <c r="BY372" s="36"/>
      <c r="BZ372" s="36"/>
      <c r="CA372" s="36"/>
      <c r="CB372" s="36"/>
      <c r="CC372" s="36"/>
      <c r="CD372" s="36"/>
      <c r="CE372" s="36"/>
      <c r="CF372" s="36"/>
      <c r="CG372" s="36"/>
      <c r="CH372" s="36"/>
      <c r="CI372" s="36"/>
      <c r="CJ372" s="36"/>
      <c r="CK372" s="36"/>
      <c r="CL372" s="36"/>
      <c r="CM372" s="36"/>
      <c r="CN372" s="36"/>
      <c r="CO372" s="36"/>
      <c r="CP372" s="36"/>
      <c r="CQ372" s="36"/>
      <c r="CR372" s="36"/>
      <c r="CS372" s="36"/>
      <c r="CT372" s="36"/>
      <c r="CU372" s="36"/>
      <c r="CV372" s="36"/>
      <c r="CW372" s="36"/>
      <c r="CX372" s="36"/>
      <c r="CY372" s="36"/>
      <c r="CZ372" s="36"/>
      <c r="DA372" s="36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</row>
    <row r="373" spans="1:255" ht="5.2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  <c r="BC373" s="36"/>
      <c r="BD373" s="36"/>
      <c r="BE373" s="36"/>
      <c r="BF373" s="36"/>
      <c r="BG373" s="36"/>
      <c r="BH373" s="36"/>
      <c r="BI373" s="36"/>
      <c r="BJ373" s="36"/>
      <c r="BK373" s="36"/>
      <c r="BL373" s="36"/>
      <c r="BM373" s="36"/>
      <c r="BN373" s="36"/>
      <c r="BO373" s="36"/>
      <c r="BP373" s="36"/>
      <c r="BQ373" s="36"/>
      <c r="BR373" s="36"/>
      <c r="BS373" s="36"/>
      <c r="BT373" s="36"/>
      <c r="BU373" s="36"/>
      <c r="BV373" s="36"/>
      <c r="BW373" s="36"/>
      <c r="BX373" s="36"/>
      <c r="BY373" s="36"/>
      <c r="BZ373" s="36"/>
      <c r="CA373" s="36"/>
      <c r="CB373" s="36"/>
      <c r="CC373" s="36"/>
      <c r="CD373" s="36"/>
      <c r="CE373" s="36"/>
      <c r="CF373" s="36"/>
      <c r="CG373" s="36"/>
      <c r="CH373" s="36"/>
      <c r="CI373" s="36"/>
      <c r="CJ373" s="36"/>
      <c r="CK373" s="36"/>
      <c r="CL373" s="36"/>
      <c r="CM373" s="36"/>
      <c r="CN373" s="36"/>
      <c r="CO373" s="36"/>
      <c r="CP373" s="36"/>
      <c r="CQ373" s="36"/>
      <c r="CR373" s="36"/>
      <c r="CS373" s="36"/>
      <c r="CT373" s="36"/>
      <c r="CU373" s="36"/>
      <c r="CV373" s="36"/>
      <c r="CW373" s="36"/>
      <c r="CX373" s="36"/>
      <c r="CY373" s="36"/>
      <c r="CZ373" s="36"/>
      <c r="DA373" s="36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</row>
    <row r="374" spans="1:255" ht="5.2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  <c r="BC374" s="36"/>
      <c r="BD374" s="36"/>
      <c r="BE374" s="36"/>
      <c r="BF374" s="36"/>
      <c r="BG374" s="36"/>
      <c r="BH374" s="36"/>
      <c r="BI374" s="36"/>
      <c r="BJ374" s="36"/>
      <c r="BK374" s="36"/>
      <c r="BL374" s="36"/>
      <c r="BM374" s="36"/>
      <c r="BN374" s="36"/>
      <c r="BO374" s="36"/>
      <c r="BP374" s="36"/>
      <c r="BQ374" s="36"/>
      <c r="BR374" s="36"/>
      <c r="BS374" s="36"/>
      <c r="BT374" s="36"/>
      <c r="BU374" s="36"/>
      <c r="BV374" s="36"/>
      <c r="BW374" s="36"/>
      <c r="BX374" s="36"/>
      <c r="BY374" s="36"/>
      <c r="BZ374" s="36"/>
      <c r="CA374" s="36"/>
      <c r="CB374" s="36"/>
      <c r="CC374" s="36"/>
      <c r="CD374" s="36"/>
      <c r="CE374" s="36"/>
      <c r="CF374" s="36"/>
      <c r="CG374" s="36"/>
      <c r="CH374" s="36"/>
      <c r="CI374" s="36"/>
      <c r="CJ374" s="36"/>
      <c r="CK374" s="36"/>
      <c r="CL374" s="36"/>
      <c r="CM374" s="36"/>
      <c r="CN374" s="36"/>
      <c r="CO374" s="36"/>
      <c r="CP374" s="36"/>
      <c r="CQ374" s="36"/>
      <c r="CR374" s="36"/>
      <c r="CS374" s="36"/>
      <c r="CT374" s="36"/>
      <c r="CU374" s="36"/>
      <c r="CV374" s="36"/>
      <c r="CW374" s="36"/>
      <c r="CX374" s="36"/>
      <c r="CY374" s="36"/>
      <c r="CZ374" s="36"/>
      <c r="DA374" s="36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</row>
    <row r="375" spans="1:255" ht="5.2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</row>
    <row r="376" spans="1:255" ht="5.2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</row>
    <row r="377" spans="1:255" ht="5.2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</row>
    <row r="378" spans="1:255" ht="5.2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</row>
    <row r="379" spans="1:255" ht="5.2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</row>
    <row r="380" spans="1:255" ht="5.2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</row>
    <row r="381" spans="1:255" ht="5.2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  <c r="BC381" s="36"/>
      <c r="BD381" s="36"/>
      <c r="BE381" s="36"/>
      <c r="BF381" s="36"/>
      <c r="BG381" s="36"/>
      <c r="BH381" s="36"/>
      <c r="BI381" s="36"/>
      <c r="BJ381" s="36"/>
      <c r="BK381" s="36"/>
      <c r="BL381" s="36"/>
      <c r="BM381" s="36"/>
      <c r="BN381" s="36"/>
      <c r="BO381" s="36"/>
      <c r="BP381" s="36"/>
      <c r="BQ381" s="36"/>
      <c r="BR381" s="36"/>
      <c r="BS381" s="36"/>
      <c r="BT381" s="36"/>
      <c r="BU381" s="36"/>
      <c r="BV381" s="36"/>
      <c r="BW381" s="36"/>
      <c r="BX381" s="36"/>
      <c r="BY381" s="36"/>
      <c r="BZ381" s="36"/>
      <c r="CA381" s="36"/>
      <c r="CB381" s="36"/>
      <c r="CC381" s="36"/>
      <c r="CD381" s="36"/>
      <c r="CE381" s="36"/>
      <c r="CF381" s="36"/>
      <c r="CG381" s="36"/>
      <c r="CH381" s="36"/>
      <c r="CI381" s="36"/>
      <c r="CJ381" s="36"/>
      <c r="CK381" s="36"/>
      <c r="CL381" s="36"/>
      <c r="CM381" s="36"/>
      <c r="CN381" s="36"/>
      <c r="CO381" s="36"/>
      <c r="CP381" s="36"/>
      <c r="CQ381" s="36"/>
      <c r="CR381" s="36"/>
      <c r="CS381" s="36"/>
      <c r="CT381" s="36"/>
      <c r="CU381" s="36"/>
      <c r="CV381" s="36"/>
      <c r="CW381" s="36"/>
      <c r="CX381" s="36"/>
      <c r="CY381" s="36"/>
      <c r="CZ381" s="36"/>
      <c r="DA381" s="36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</row>
    <row r="382" spans="1:255" ht="5.2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  <c r="BC382" s="36"/>
      <c r="BD382" s="36"/>
      <c r="BE382" s="36"/>
      <c r="BF382" s="36"/>
      <c r="BG382" s="36"/>
      <c r="BH382" s="36"/>
      <c r="BI382" s="36"/>
      <c r="BJ382" s="36"/>
      <c r="BK382" s="36"/>
      <c r="BL382" s="36"/>
      <c r="BM382" s="36"/>
      <c r="BN382" s="36"/>
      <c r="BO382" s="36"/>
      <c r="BP382" s="36"/>
      <c r="BQ382" s="36"/>
      <c r="BR382" s="36"/>
      <c r="BS382" s="36"/>
      <c r="BT382" s="36"/>
      <c r="BU382" s="36"/>
      <c r="BV382" s="36"/>
      <c r="BW382" s="36"/>
      <c r="BX382" s="36"/>
      <c r="BY382" s="36"/>
      <c r="BZ382" s="36"/>
      <c r="CA382" s="36"/>
      <c r="CB382" s="36"/>
      <c r="CC382" s="36"/>
      <c r="CD382" s="36"/>
      <c r="CE382" s="36"/>
      <c r="CF382" s="36"/>
      <c r="CG382" s="36"/>
      <c r="CH382" s="36"/>
      <c r="CI382" s="36"/>
      <c r="CJ382" s="36"/>
      <c r="CK382" s="36"/>
      <c r="CL382" s="36"/>
      <c r="CM382" s="36"/>
      <c r="CN382" s="36"/>
      <c r="CO382" s="36"/>
      <c r="CP382" s="36"/>
      <c r="CQ382" s="36"/>
      <c r="CR382" s="36"/>
      <c r="CS382" s="36"/>
      <c r="CT382" s="36"/>
      <c r="CU382" s="36"/>
      <c r="CV382" s="36"/>
      <c r="CW382" s="36"/>
      <c r="CX382" s="36"/>
      <c r="CY382" s="36"/>
      <c r="CZ382" s="36"/>
      <c r="DA382" s="36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</row>
    <row r="383" spans="1:255" ht="5.2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  <c r="BC383" s="36"/>
      <c r="BD383" s="36"/>
      <c r="BE383" s="36"/>
      <c r="BF383" s="36"/>
      <c r="BG383" s="36"/>
      <c r="BH383" s="36"/>
      <c r="BI383" s="36"/>
      <c r="BJ383" s="36"/>
      <c r="BK383" s="36"/>
      <c r="BL383" s="36"/>
      <c r="BM383" s="36"/>
      <c r="BN383" s="36"/>
      <c r="BO383" s="36"/>
      <c r="BP383" s="36"/>
      <c r="BQ383" s="36"/>
      <c r="BR383" s="36"/>
      <c r="BS383" s="36"/>
      <c r="BT383" s="36"/>
      <c r="BU383" s="36"/>
      <c r="BV383" s="36"/>
      <c r="BW383" s="36"/>
      <c r="BX383" s="36"/>
      <c r="BY383" s="36"/>
      <c r="BZ383" s="36"/>
      <c r="CA383" s="36"/>
      <c r="CB383" s="36"/>
      <c r="CC383" s="36"/>
      <c r="CD383" s="36"/>
      <c r="CE383" s="36"/>
      <c r="CF383" s="36"/>
      <c r="CG383" s="36"/>
      <c r="CH383" s="36"/>
      <c r="CI383" s="36"/>
      <c r="CJ383" s="36"/>
      <c r="CK383" s="36"/>
      <c r="CL383" s="36"/>
      <c r="CM383" s="36"/>
      <c r="CN383" s="36"/>
      <c r="CO383" s="36"/>
      <c r="CP383" s="36"/>
      <c r="CQ383" s="36"/>
      <c r="CR383" s="36"/>
      <c r="CS383" s="36"/>
      <c r="CT383" s="36"/>
      <c r="CU383" s="36"/>
      <c r="CV383" s="36"/>
      <c r="CW383" s="36"/>
      <c r="CX383" s="36"/>
      <c r="CY383" s="36"/>
      <c r="CZ383" s="36"/>
      <c r="DA383" s="36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</row>
    <row r="384" spans="1:255" ht="5.2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36"/>
      <c r="BD384" s="36"/>
      <c r="BE384" s="36"/>
      <c r="BF384" s="36"/>
      <c r="BG384" s="36"/>
      <c r="BH384" s="36"/>
      <c r="BI384" s="36"/>
      <c r="BJ384" s="36"/>
      <c r="BK384" s="36"/>
      <c r="BL384" s="36"/>
      <c r="BM384" s="36"/>
      <c r="BN384" s="36"/>
      <c r="BO384" s="36"/>
      <c r="BP384" s="36"/>
      <c r="BQ384" s="36"/>
      <c r="BR384" s="36"/>
      <c r="BS384" s="36"/>
      <c r="BT384" s="36"/>
      <c r="BU384" s="36"/>
      <c r="BV384" s="36"/>
      <c r="BW384" s="36"/>
      <c r="BX384" s="36"/>
      <c r="BY384" s="36"/>
      <c r="BZ384" s="36"/>
      <c r="CA384" s="36"/>
      <c r="CB384" s="36"/>
      <c r="CC384" s="36"/>
      <c r="CD384" s="36"/>
      <c r="CE384" s="36"/>
      <c r="CF384" s="36"/>
      <c r="CG384" s="36"/>
      <c r="CH384" s="36"/>
      <c r="CI384" s="36"/>
      <c r="CJ384" s="36"/>
      <c r="CK384" s="36"/>
      <c r="CL384" s="36"/>
      <c r="CM384" s="36"/>
      <c r="CN384" s="36"/>
      <c r="CO384" s="36"/>
      <c r="CP384" s="36"/>
      <c r="CQ384" s="36"/>
      <c r="CR384" s="36"/>
      <c r="CS384" s="36"/>
      <c r="CT384" s="36"/>
      <c r="CU384" s="36"/>
      <c r="CV384" s="36"/>
      <c r="CW384" s="36"/>
      <c r="CX384" s="36"/>
      <c r="CY384" s="36"/>
      <c r="CZ384" s="36"/>
      <c r="DA384" s="36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</row>
    <row r="385" spans="1:255" ht="5.2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</row>
    <row r="386" spans="1:255" ht="5.2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  <c r="BC386" s="36"/>
      <c r="BD386" s="36"/>
      <c r="BE386" s="36"/>
      <c r="BF386" s="36"/>
      <c r="BG386" s="36"/>
      <c r="BH386" s="36"/>
      <c r="BI386" s="36"/>
      <c r="BJ386" s="36"/>
      <c r="BK386" s="36"/>
      <c r="BL386" s="36"/>
      <c r="BM386" s="36"/>
      <c r="BN386" s="36"/>
      <c r="BO386" s="36"/>
      <c r="BP386" s="36"/>
      <c r="BQ386" s="36"/>
      <c r="BR386" s="36"/>
      <c r="BS386" s="36"/>
      <c r="BT386" s="36"/>
      <c r="BU386" s="36"/>
      <c r="BV386" s="36"/>
      <c r="BW386" s="36"/>
      <c r="BX386" s="36"/>
      <c r="BY386" s="36"/>
      <c r="BZ386" s="36"/>
      <c r="CA386" s="36"/>
      <c r="CB386" s="36"/>
      <c r="CC386" s="36"/>
      <c r="CD386" s="36"/>
      <c r="CE386" s="36"/>
      <c r="CF386" s="36"/>
      <c r="CG386" s="36"/>
      <c r="CH386" s="36"/>
      <c r="CI386" s="36"/>
      <c r="CJ386" s="36"/>
      <c r="CK386" s="36"/>
      <c r="CL386" s="36"/>
      <c r="CM386" s="36"/>
      <c r="CN386" s="36"/>
      <c r="CO386" s="36"/>
      <c r="CP386" s="36"/>
      <c r="CQ386" s="36"/>
      <c r="CR386" s="36"/>
      <c r="CS386" s="36"/>
      <c r="CT386" s="36"/>
      <c r="CU386" s="36"/>
      <c r="CV386" s="36"/>
      <c r="CW386" s="36"/>
      <c r="CX386" s="36"/>
      <c r="CY386" s="36"/>
      <c r="CZ386" s="36"/>
      <c r="DA386" s="36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</row>
    <row r="387" spans="1:255" ht="5.2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</row>
    <row r="388" spans="1:255" ht="5.2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</row>
    <row r="389" spans="1:255" ht="5.2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</row>
    <row r="390" spans="1:255" ht="5.2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  <c r="BC390" s="36"/>
      <c r="BD390" s="36"/>
      <c r="BE390" s="36"/>
      <c r="BF390" s="36"/>
      <c r="BG390" s="36"/>
      <c r="BH390" s="36"/>
      <c r="BI390" s="36"/>
      <c r="BJ390" s="36"/>
      <c r="BK390" s="36"/>
      <c r="BL390" s="36"/>
      <c r="BM390" s="36"/>
      <c r="BN390" s="36"/>
      <c r="BO390" s="36"/>
      <c r="BP390" s="36"/>
      <c r="BQ390" s="36"/>
      <c r="BR390" s="36"/>
      <c r="BS390" s="36"/>
      <c r="BT390" s="36"/>
      <c r="BU390" s="36"/>
      <c r="BV390" s="36"/>
      <c r="BW390" s="36"/>
      <c r="BX390" s="36"/>
      <c r="BY390" s="36"/>
      <c r="BZ390" s="36"/>
      <c r="CA390" s="36"/>
      <c r="CB390" s="36"/>
      <c r="CC390" s="36"/>
      <c r="CD390" s="36"/>
      <c r="CE390" s="36"/>
      <c r="CF390" s="36"/>
      <c r="CG390" s="36"/>
      <c r="CH390" s="36"/>
      <c r="CI390" s="36"/>
      <c r="CJ390" s="36"/>
      <c r="CK390" s="36"/>
      <c r="CL390" s="36"/>
      <c r="CM390" s="36"/>
      <c r="CN390" s="36"/>
      <c r="CO390" s="36"/>
      <c r="CP390" s="36"/>
      <c r="CQ390" s="36"/>
      <c r="CR390" s="36"/>
      <c r="CS390" s="36"/>
      <c r="CT390" s="36"/>
      <c r="CU390" s="36"/>
      <c r="CV390" s="36"/>
      <c r="CW390" s="36"/>
      <c r="CX390" s="36"/>
      <c r="CY390" s="36"/>
      <c r="CZ390" s="36"/>
      <c r="DA390" s="36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</row>
    <row r="391" spans="1:255" ht="5.2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</row>
    <row r="392" spans="1:255" ht="5.2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</row>
    <row r="393" spans="1:255" ht="5.2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</row>
    <row r="394" spans="1:255" ht="5.2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  <c r="BC394" s="36"/>
      <c r="BD394" s="36"/>
      <c r="BE394" s="36"/>
      <c r="BF394" s="36"/>
      <c r="BG394" s="36"/>
      <c r="BH394" s="36"/>
      <c r="BI394" s="36"/>
      <c r="BJ394" s="36"/>
      <c r="BK394" s="36"/>
      <c r="BL394" s="36"/>
      <c r="BM394" s="36"/>
      <c r="BN394" s="36"/>
      <c r="BO394" s="36"/>
      <c r="BP394" s="36"/>
      <c r="BQ394" s="36"/>
      <c r="BR394" s="36"/>
      <c r="BS394" s="36"/>
      <c r="BT394" s="36"/>
      <c r="BU394" s="36"/>
      <c r="BV394" s="36"/>
      <c r="BW394" s="36"/>
      <c r="BX394" s="36"/>
      <c r="BY394" s="36"/>
      <c r="BZ394" s="36"/>
      <c r="CA394" s="36"/>
      <c r="CB394" s="36"/>
      <c r="CC394" s="36"/>
      <c r="CD394" s="36"/>
      <c r="CE394" s="36"/>
      <c r="CF394" s="36"/>
      <c r="CG394" s="36"/>
      <c r="CH394" s="36"/>
      <c r="CI394" s="36"/>
      <c r="CJ394" s="36"/>
      <c r="CK394" s="36"/>
      <c r="CL394" s="36"/>
      <c r="CM394" s="36"/>
      <c r="CN394" s="36"/>
      <c r="CO394" s="36"/>
      <c r="CP394" s="36"/>
      <c r="CQ394" s="36"/>
      <c r="CR394" s="36"/>
      <c r="CS394" s="36"/>
      <c r="CT394" s="36"/>
      <c r="CU394" s="36"/>
      <c r="CV394" s="36"/>
      <c r="CW394" s="36"/>
      <c r="CX394" s="36"/>
      <c r="CY394" s="36"/>
      <c r="CZ394" s="36"/>
      <c r="DA394" s="36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</row>
    <row r="395" spans="1:255" ht="5.2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  <c r="BC395" s="36"/>
      <c r="BD395" s="36"/>
      <c r="BE395" s="36"/>
      <c r="BF395" s="36"/>
      <c r="BG395" s="36"/>
      <c r="BH395" s="36"/>
      <c r="BI395" s="36"/>
      <c r="BJ395" s="36"/>
      <c r="BK395" s="36"/>
      <c r="BL395" s="36"/>
      <c r="BM395" s="36"/>
      <c r="BN395" s="36"/>
      <c r="BO395" s="36"/>
      <c r="BP395" s="36"/>
      <c r="BQ395" s="36"/>
      <c r="BR395" s="36"/>
      <c r="BS395" s="36"/>
      <c r="BT395" s="36"/>
      <c r="BU395" s="36"/>
      <c r="BV395" s="36"/>
      <c r="BW395" s="36"/>
      <c r="BX395" s="36"/>
      <c r="BY395" s="36"/>
      <c r="BZ395" s="36"/>
      <c r="CA395" s="36"/>
      <c r="CB395" s="36"/>
      <c r="CC395" s="36"/>
      <c r="CD395" s="36"/>
      <c r="CE395" s="36"/>
      <c r="CF395" s="36"/>
      <c r="CG395" s="36"/>
      <c r="CH395" s="36"/>
      <c r="CI395" s="36"/>
      <c r="CJ395" s="36"/>
      <c r="CK395" s="36"/>
      <c r="CL395" s="36"/>
      <c r="CM395" s="36"/>
      <c r="CN395" s="36"/>
      <c r="CO395" s="36"/>
      <c r="CP395" s="36"/>
      <c r="CQ395" s="36"/>
      <c r="CR395" s="36"/>
      <c r="CS395" s="36"/>
      <c r="CT395" s="36"/>
      <c r="CU395" s="36"/>
      <c r="CV395" s="36"/>
      <c r="CW395" s="36"/>
      <c r="CX395" s="36"/>
      <c r="CY395" s="36"/>
      <c r="CZ395" s="36"/>
      <c r="DA395" s="36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</row>
    <row r="396" spans="1:255" ht="5.2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  <c r="BC396" s="36"/>
      <c r="BD396" s="36"/>
      <c r="BE396" s="36"/>
      <c r="BF396" s="36"/>
      <c r="BG396" s="36"/>
      <c r="BH396" s="36"/>
      <c r="BI396" s="36"/>
      <c r="BJ396" s="36"/>
      <c r="BK396" s="36"/>
      <c r="BL396" s="36"/>
      <c r="BM396" s="36"/>
      <c r="BN396" s="36"/>
      <c r="BO396" s="36"/>
      <c r="BP396" s="36"/>
      <c r="BQ396" s="36"/>
      <c r="BR396" s="36"/>
      <c r="BS396" s="36"/>
      <c r="BT396" s="36"/>
      <c r="BU396" s="36"/>
      <c r="BV396" s="36"/>
      <c r="BW396" s="36"/>
      <c r="BX396" s="36"/>
      <c r="BY396" s="36"/>
      <c r="BZ396" s="36"/>
      <c r="CA396" s="36"/>
      <c r="CB396" s="36"/>
      <c r="CC396" s="36"/>
      <c r="CD396" s="36"/>
      <c r="CE396" s="36"/>
      <c r="CF396" s="36"/>
      <c r="CG396" s="36"/>
      <c r="CH396" s="36"/>
      <c r="CI396" s="36"/>
      <c r="CJ396" s="36"/>
      <c r="CK396" s="36"/>
      <c r="CL396" s="36"/>
      <c r="CM396" s="36"/>
      <c r="CN396" s="36"/>
      <c r="CO396" s="36"/>
      <c r="CP396" s="36"/>
      <c r="CQ396" s="36"/>
      <c r="CR396" s="36"/>
      <c r="CS396" s="36"/>
      <c r="CT396" s="36"/>
      <c r="CU396" s="36"/>
      <c r="CV396" s="36"/>
      <c r="CW396" s="36"/>
      <c r="CX396" s="36"/>
      <c r="CY396" s="36"/>
      <c r="CZ396" s="36"/>
      <c r="DA396" s="36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</row>
    <row r="397" spans="1:255" ht="5.2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</row>
    <row r="398" spans="1:255" ht="5.2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</row>
    <row r="399" spans="1:255" ht="5.2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</row>
    <row r="400" spans="1:255" ht="5.2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</row>
    <row r="401" spans="1:255" ht="5.2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</row>
    <row r="402" spans="1:255" ht="5.2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</row>
    <row r="403" spans="1:255" ht="5.2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</row>
    <row r="404" spans="1:255" ht="5.2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</row>
    <row r="405" spans="1:255" ht="5.2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</row>
    <row r="406" spans="1:255" ht="5.2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</row>
    <row r="407" spans="1:255" ht="5.2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</row>
    <row r="408" spans="1:255" ht="5.2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</row>
    <row r="409" spans="1:255" ht="5.2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</row>
    <row r="410" spans="1:255" ht="5.2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</row>
    <row r="411" spans="1:255" ht="5.2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</row>
    <row r="412" spans="1:255" ht="5.2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</row>
    <row r="413" spans="1:255" ht="5.2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</row>
    <row r="414" spans="1:255" ht="5.2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</row>
    <row r="415" spans="1:255" ht="5.2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</row>
    <row r="416" spans="1:255" ht="5.2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</row>
    <row r="417" spans="1:255" ht="5.2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</row>
    <row r="418" spans="1:255" ht="5.2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</row>
    <row r="419" spans="1:255" ht="5.2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</row>
    <row r="420" spans="1:255" ht="5.2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</row>
    <row r="421" spans="1:255" ht="5.2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</row>
    <row r="422" spans="1:255" ht="5.2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</row>
    <row r="423" spans="1:255" ht="5.2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</row>
    <row r="424" spans="1:255" ht="5.2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</row>
    <row r="425" spans="1:255" ht="5.2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</row>
    <row r="426" spans="1:255" ht="5.2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</row>
    <row r="427" spans="1:255" ht="5.2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</row>
    <row r="428" spans="1:255" ht="5.2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</row>
    <row r="429" spans="1:255" ht="5.2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</row>
    <row r="430" spans="1:255" ht="5.2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</row>
    <row r="431" spans="1:255" ht="5.2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</row>
    <row r="432" spans="1:255" ht="5.2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</row>
    <row r="433" spans="1:255" ht="5.2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</row>
    <row r="434" spans="1:255" ht="5.2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</row>
    <row r="435" spans="1:255" ht="5.2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</row>
    <row r="436" spans="1:255" ht="5.2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</row>
    <row r="437" spans="1:255" ht="5.2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</row>
    <row r="438" spans="1:255" ht="5.2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</row>
    <row r="439" spans="1:255" ht="5.2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</row>
    <row r="440" spans="1:255" ht="5.2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</row>
    <row r="441" spans="1:255" ht="5.2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</row>
    <row r="442" spans="1:255" ht="5.2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</row>
    <row r="443" spans="1:255" ht="5.2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</row>
    <row r="444" spans="1:255" ht="5.2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</row>
    <row r="445" spans="1:255" ht="5.2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</row>
    <row r="446" spans="1:255" ht="5.2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</row>
    <row r="447" spans="1:255" ht="5.2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</row>
    <row r="448" spans="1:255" ht="5.2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</row>
    <row r="449" spans="1:255" ht="5.2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</row>
    <row r="450" spans="1:255" ht="5.2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</row>
    <row r="451" spans="1:255" ht="5.2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</row>
    <row r="452" spans="1:255" ht="5.2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</row>
    <row r="453" spans="1:255" ht="5.2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</row>
    <row r="454" spans="1:255" ht="5.2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</row>
    <row r="455" spans="1:255" ht="5.2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</row>
    <row r="456" spans="1:255" ht="5.2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</row>
    <row r="457" spans="1:255" ht="5.2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</row>
    <row r="458" spans="1:255" ht="5.2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</row>
    <row r="459" spans="1:255" ht="5.2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</row>
    <row r="460" spans="1:255" ht="5.2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</row>
    <row r="461" spans="1:255" ht="5.2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</row>
    <row r="462" spans="1:255" ht="5.2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</row>
    <row r="463" spans="1:255" ht="5.2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</row>
    <row r="464" spans="1:255" ht="5.2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</row>
    <row r="465" spans="1:255" ht="5.2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</row>
    <row r="466" spans="1:255" ht="5.2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</row>
    <row r="467" spans="1:255" ht="5.2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</row>
    <row r="468" spans="1:255" ht="5.2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</row>
    <row r="469" spans="1:255" ht="5.2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</row>
    <row r="470" spans="1:255" ht="5.2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</row>
    <row r="471" spans="1:255" ht="5.2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</row>
    <row r="472" spans="1:255" ht="5.2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</row>
    <row r="473" spans="1:255" ht="5.2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</row>
    <row r="474" spans="1:255" ht="5.2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</row>
    <row r="475" spans="1:255" ht="5.2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</row>
    <row r="476" spans="1:255" ht="5.2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</row>
    <row r="477" spans="1:255" ht="5.2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</row>
    <row r="478" spans="1:255" ht="5.2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</row>
    <row r="479" spans="1:255" ht="5.2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</row>
    <row r="480" spans="1:255" ht="5.2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  <c r="BC480" s="36"/>
      <c r="BD480" s="36"/>
      <c r="BE480" s="36"/>
      <c r="BF480" s="36"/>
      <c r="BG480" s="36"/>
      <c r="BH480" s="36"/>
      <c r="BI480" s="36"/>
      <c r="BJ480" s="36"/>
      <c r="BK480" s="36"/>
      <c r="BL480" s="36"/>
      <c r="BM480" s="36"/>
      <c r="BN480" s="36"/>
      <c r="BO480" s="36"/>
      <c r="BP480" s="36"/>
      <c r="BQ480" s="36"/>
      <c r="BR480" s="36"/>
      <c r="BS480" s="36"/>
      <c r="BT480" s="36"/>
      <c r="BU480" s="36"/>
      <c r="BV480" s="36"/>
      <c r="BW480" s="36"/>
      <c r="BX480" s="36"/>
      <c r="BY480" s="36"/>
      <c r="BZ480" s="36"/>
      <c r="CA480" s="36"/>
      <c r="CB480" s="36"/>
      <c r="CC480" s="36"/>
      <c r="CD480" s="36"/>
      <c r="CE480" s="36"/>
      <c r="CF480" s="36"/>
      <c r="CG480" s="36"/>
      <c r="CH480" s="36"/>
      <c r="CI480" s="36"/>
      <c r="CJ480" s="36"/>
      <c r="CK480" s="36"/>
      <c r="CL480" s="36"/>
      <c r="CM480" s="36"/>
      <c r="CN480" s="36"/>
      <c r="CO480" s="36"/>
      <c r="CP480" s="36"/>
      <c r="CQ480" s="36"/>
      <c r="CR480" s="36"/>
      <c r="CS480" s="36"/>
      <c r="CT480" s="36"/>
      <c r="CU480" s="36"/>
      <c r="CV480" s="36"/>
      <c r="CW480" s="36"/>
      <c r="CX480" s="36"/>
      <c r="CY480" s="36"/>
      <c r="CZ480" s="36"/>
      <c r="DA480" s="36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</row>
    <row r="481" spans="1:255" ht="5.2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</row>
    <row r="482" spans="1:255" ht="5.2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</row>
    <row r="483" spans="1:255" ht="5.2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</row>
    <row r="484" spans="1:255" ht="5.2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  <c r="BC484" s="36"/>
      <c r="BD484" s="36"/>
      <c r="BE484" s="36"/>
      <c r="BF484" s="36"/>
      <c r="BG484" s="36"/>
      <c r="BH484" s="36"/>
      <c r="BI484" s="36"/>
      <c r="BJ484" s="36"/>
      <c r="BK484" s="36"/>
      <c r="BL484" s="36"/>
      <c r="BM484" s="36"/>
      <c r="BN484" s="36"/>
      <c r="BO484" s="36"/>
      <c r="BP484" s="36"/>
      <c r="BQ484" s="36"/>
      <c r="BR484" s="36"/>
      <c r="BS484" s="36"/>
      <c r="BT484" s="36"/>
      <c r="BU484" s="36"/>
      <c r="BV484" s="36"/>
      <c r="BW484" s="36"/>
      <c r="BX484" s="36"/>
      <c r="BY484" s="36"/>
      <c r="BZ484" s="36"/>
      <c r="CA484" s="36"/>
      <c r="CB484" s="36"/>
      <c r="CC484" s="36"/>
      <c r="CD484" s="36"/>
      <c r="CE484" s="36"/>
      <c r="CF484" s="36"/>
      <c r="CG484" s="36"/>
      <c r="CH484" s="36"/>
      <c r="CI484" s="36"/>
      <c r="CJ484" s="36"/>
      <c r="CK484" s="36"/>
      <c r="CL484" s="36"/>
      <c r="CM484" s="36"/>
      <c r="CN484" s="36"/>
      <c r="CO484" s="36"/>
      <c r="CP484" s="36"/>
      <c r="CQ484" s="36"/>
      <c r="CR484" s="36"/>
      <c r="CS484" s="36"/>
      <c r="CT484" s="36"/>
      <c r="CU484" s="36"/>
      <c r="CV484" s="36"/>
      <c r="CW484" s="36"/>
      <c r="CX484" s="36"/>
      <c r="CY484" s="36"/>
      <c r="CZ484" s="36"/>
      <c r="DA484" s="36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</row>
    <row r="485" spans="1:255" ht="5.2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  <c r="BC485" s="36"/>
      <c r="BD485" s="36"/>
      <c r="BE485" s="36"/>
      <c r="BF485" s="36"/>
      <c r="BG485" s="36"/>
      <c r="BH485" s="36"/>
      <c r="BI485" s="36"/>
      <c r="BJ485" s="36"/>
      <c r="BK485" s="36"/>
      <c r="BL485" s="36"/>
      <c r="BM485" s="36"/>
      <c r="BN485" s="36"/>
      <c r="BO485" s="36"/>
      <c r="BP485" s="36"/>
      <c r="BQ485" s="36"/>
      <c r="BR485" s="36"/>
      <c r="BS485" s="36"/>
      <c r="BT485" s="36"/>
      <c r="BU485" s="36"/>
      <c r="BV485" s="36"/>
      <c r="BW485" s="36"/>
      <c r="BX485" s="36"/>
      <c r="BY485" s="36"/>
      <c r="BZ485" s="36"/>
      <c r="CA485" s="36"/>
      <c r="CB485" s="36"/>
      <c r="CC485" s="36"/>
      <c r="CD485" s="36"/>
      <c r="CE485" s="36"/>
      <c r="CF485" s="36"/>
      <c r="CG485" s="36"/>
      <c r="CH485" s="36"/>
      <c r="CI485" s="36"/>
      <c r="CJ485" s="36"/>
      <c r="CK485" s="36"/>
      <c r="CL485" s="36"/>
      <c r="CM485" s="36"/>
      <c r="CN485" s="36"/>
      <c r="CO485" s="36"/>
      <c r="CP485" s="36"/>
      <c r="CQ485" s="36"/>
      <c r="CR485" s="36"/>
      <c r="CS485" s="36"/>
      <c r="CT485" s="36"/>
      <c r="CU485" s="36"/>
      <c r="CV485" s="36"/>
      <c r="CW485" s="36"/>
      <c r="CX485" s="36"/>
      <c r="CY485" s="36"/>
      <c r="CZ485" s="36"/>
      <c r="DA485" s="36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</row>
    <row r="486" spans="1:255" ht="5.2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  <c r="BC486" s="36"/>
      <c r="BD486" s="36"/>
      <c r="BE486" s="36"/>
      <c r="BF486" s="36"/>
      <c r="BG486" s="36"/>
      <c r="BH486" s="36"/>
      <c r="BI486" s="36"/>
      <c r="BJ486" s="36"/>
      <c r="BK486" s="36"/>
      <c r="BL486" s="36"/>
      <c r="BM486" s="36"/>
      <c r="BN486" s="36"/>
      <c r="BO486" s="36"/>
      <c r="BP486" s="36"/>
      <c r="BQ486" s="36"/>
      <c r="BR486" s="36"/>
      <c r="BS486" s="36"/>
      <c r="BT486" s="36"/>
      <c r="BU486" s="36"/>
      <c r="BV486" s="36"/>
      <c r="BW486" s="36"/>
      <c r="BX486" s="36"/>
      <c r="BY486" s="36"/>
      <c r="BZ486" s="36"/>
      <c r="CA486" s="36"/>
      <c r="CB486" s="36"/>
      <c r="CC486" s="36"/>
      <c r="CD486" s="36"/>
      <c r="CE486" s="36"/>
      <c r="CF486" s="36"/>
      <c r="CG486" s="36"/>
      <c r="CH486" s="36"/>
      <c r="CI486" s="36"/>
      <c r="CJ486" s="36"/>
      <c r="CK486" s="36"/>
      <c r="CL486" s="36"/>
      <c r="CM486" s="36"/>
      <c r="CN486" s="36"/>
      <c r="CO486" s="36"/>
      <c r="CP486" s="36"/>
      <c r="CQ486" s="36"/>
      <c r="CR486" s="36"/>
      <c r="CS486" s="36"/>
      <c r="CT486" s="36"/>
      <c r="CU486" s="36"/>
      <c r="CV486" s="36"/>
      <c r="CW486" s="36"/>
      <c r="CX486" s="36"/>
      <c r="CY486" s="36"/>
      <c r="CZ486" s="36"/>
      <c r="DA486" s="36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</row>
    <row r="487" spans="1:255" ht="5.2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  <c r="BC487" s="36"/>
      <c r="BD487" s="36"/>
      <c r="BE487" s="36"/>
      <c r="BF487" s="36"/>
      <c r="BG487" s="36"/>
      <c r="BH487" s="36"/>
      <c r="BI487" s="36"/>
      <c r="BJ487" s="36"/>
      <c r="BK487" s="36"/>
      <c r="BL487" s="36"/>
      <c r="BM487" s="36"/>
      <c r="BN487" s="36"/>
      <c r="BO487" s="36"/>
      <c r="BP487" s="36"/>
      <c r="BQ487" s="36"/>
      <c r="BR487" s="36"/>
      <c r="BS487" s="36"/>
      <c r="BT487" s="36"/>
      <c r="BU487" s="36"/>
      <c r="BV487" s="36"/>
      <c r="BW487" s="36"/>
      <c r="BX487" s="36"/>
      <c r="BY487" s="36"/>
      <c r="BZ487" s="36"/>
      <c r="CA487" s="36"/>
      <c r="CB487" s="36"/>
      <c r="CC487" s="36"/>
      <c r="CD487" s="36"/>
      <c r="CE487" s="36"/>
      <c r="CF487" s="36"/>
      <c r="CG487" s="36"/>
      <c r="CH487" s="36"/>
      <c r="CI487" s="36"/>
      <c r="CJ487" s="36"/>
      <c r="CK487" s="36"/>
      <c r="CL487" s="36"/>
      <c r="CM487" s="36"/>
      <c r="CN487" s="36"/>
      <c r="CO487" s="36"/>
      <c r="CP487" s="36"/>
      <c r="CQ487" s="36"/>
      <c r="CR487" s="36"/>
      <c r="CS487" s="36"/>
      <c r="CT487" s="36"/>
      <c r="CU487" s="36"/>
      <c r="CV487" s="36"/>
      <c r="CW487" s="36"/>
      <c r="CX487" s="36"/>
      <c r="CY487" s="36"/>
      <c r="CZ487" s="36"/>
      <c r="DA487" s="36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</row>
    <row r="488" spans="1:255" ht="5.2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  <c r="BC488" s="36"/>
      <c r="BD488" s="36"/>
      <c r="BE488" s="36"/>
      <c r="BF488" s="36"/>
      <c r="BG488" s="36"/>
      <c r="BH488" s="36"/>
      <c r="BI488" s="36"/>
      <c r="BJ488" s="36"/>
      <c r="BK488" s="36"/>
      <c r="BL488" s="36"/>
      <c r="BM488" s="36"/>
      <c r="BN488" s="36"/>
      <c r="BO488" s="36"/>
      <c r="BP488" s="36"/>
      <c r="BQ488" s="36"/>
      <c r="BR488" s="36"/>
      <c r="BS488" s="36"/>
      <c r="BT488" s="36"/>
      <c r="BU488" s="36"/>
      <c r="BV488" s="36"/>
      <c r="BW488" s="36"/>
      <c r="BX488" s="36"/>
      <c r="BY488" s="36"/>
      <c r="BZ488" s="36"/>
      <c r="CA488" s="36"/>
      <c r="CB488" s="36"/>
      <c r="CC488" s="36"/>
      <c r="CD488" s="36"/>
      <c r="CE488" s="36"/>
      <c r="CF488" s="36"/>
      <c r="CG488" s="36"/>
      <c r="CH488" s="36"/>
      <c r="CI488" s="36"/>
      <c r="CJ488" s="36"/>
      <c r="CK488" s="36"/>
      <c r="CL488" s="36"/>
      <c r="CM488" s="36"/>
      <c r="CN488" s="36"/>
      <c r="CO488" s="36"/>
      <c r="CP488" s="36"/>
      <c r="CQ488" s="36"/>
      <c r="CR488" s="36"/>
      <c r="CS488" s="36"/>
      <c r="CT488" s="36"/>
      <c r="CU488" s="36"/>
      <c r="CV488" s="36"/>
      <c r="CW488" s="36"/>
      <c r="CX488" s="36"/>
      <c r="CY488" s="36"/>
      <c r="CZ488" s="36"/>
      <c r="DA488" s="36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</row>
    <row r="489" spans="1:255" ht="5.2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  <c r="BC489" s="36"/>
      <c r="BD489" s="36"/>
      <c r="BE489" s="36"/>
      <c r="BF489" s="36"/>
      <c r="BG489" s="36"/>
      <c r="BH489" s="36"/>
      <c r="BI489" s="36"/>
      <c r="BJ489" s="36"/>
      <c r="BK489" s="36"/>
      <c r="BL489" s="36"/>
      <c r="BM489" s="36"/>
      <c r="BN489" s="36"/>
      <c r="BO489" s="36"/>
      <c r="BP489" s="36"/>
      <c r="BQ489" s="36"/>
      <c r="BR489" s="36"/>
      <c r="BS489" s="36"/>
      <c r="BT489" s="36"/>
      <c r="BU489" s="36"/>
      <c r="BV489" s="36"/>
      <c r="BW489" s="36"/>
      <c r="BX489" s="36"/>
      <c r="BY489" s="36"/>
      <c r="BZ489" s="36"/>
      <c r="CA489" s="36"/>
      <c r="CB489" s="36"/>
      <c r="CC489" s="36"/>
      <c r="CD489" s="36"/>
      <c r="CE489" s="36"/>
      <c r="CF489" s="36"/>
      <c r="CG489" s="36"/>
      <c r="CH489" s="36"/>
      <c r="CI489" s="36"/>
      <c r="CJ489" s="36"/>
      <c r="CK489" s="36"/>
      <c r="CL489" s="36"/>
      <c r="CM489" s="36"/>
      <c r="CN489" s="36"/>
      <c r="CO489" s="36"/>
      <c r="CP489" s="36"/>
      <c r="CQ489" s="36"/>
      <c r="CR489" s="36"/>
      <c r="CS489" s="36"/>
      <c r="CT489" s="36"/>
      <c r="CU489" s="36"/>
      <c r="CV489" s="36"/>
      <c r="CW489" s="36"/>
      <c r="CX489" s="36"/>
      <c r="CY489" s="36"/>
      <c r="CZ489" s="36"/>
      <c r="DA489" s="36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</row>
    <row r="490" spans="1:255" ht="5.2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  <c r="BC490" s="36"/>
      <c r="BD490" s="36"/>
      <c r="BE490" s="36"/>
      <c r="BF490" s="36"/>
      <c r="BG490" s="36"/>
      <c r="BH490" s="36"/>
      <c r="BI490" s="36"/>
      <c r="BJ490" s="36"/>
      <c r="BK490" s="36"/>
      <c r="BL490" s="36"/>
      <c r="BM490" s="36"/>
      <c r="BN490" s="36"/>
      <c r="BO490" s="36"/>
      <c r="BP490" s="36"/>
      <c r="BQ490" s="36"/>
      <c r="BR490" s="36"/>
      <c r="BS490" s="36"/>
      <c r="BT490" s="36"/>
      <c r="BU490" s="36"/>
      <c r="BV490" s="36"/>
      <c r="BW490" s="36"/>
      <c r="BX490" s="36"/>
      <c r="BY490" s="36"/>
      <c r="BZ490" s="36"/>
      <c r="CA490" s="36"/>
      <c r="CB490" s="36"/>
      <c r="CC490" s="36"/>
      <c r="CD490" s="36"/>
      <c r="CE490" s="36"/>
      <c r="CF490" s="36"/>
      <c r="CG490" s="36"/>
      <c r="CH490" s="36"/>
      <c r="CI490" s="36"/>
      <c r="CJ490" s="36"/>
      <c r="CK490" s="36"/>
      <c r="CL490" s="36"/>
      <c r="CM490" s="36"/>
      <c r="CN490" s="36"/>
      <c r="CO490" s="36"/>
      <c r="CP490" s="36"/>
      <c r="CQ490" s="36"/>
      <c r="CR490" s="36"/>
      <c r="CS490" s="36"/>
      <c r="CT490" s="36"/>
      <c r="CU490" s="36"/>
      <c r="CV490" s="36"/>
      <c r="CW490" s="36"/>
      <c r="CX490" s="36"/>
      <c r="CY490" s="36"/>
      <c r="CZ490" s="36"/>
      <c r="DA490" s="36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</row>
    <row r="491" spans="1:255" ht="5.2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  <c r="BC491" s="36"/>
      <c r="BD491" s="36"/>
      <c r="BE491" s="36"/>
      <c r="BF491" s="36"/>
      <c r="BG491" s="36"/>
      <c r="BH491" s="36"/>
      <c r="BI491" s="36"/>
      <c r="BJ491" s="36"/>
      <c r="BK491" s="36"/>
      <c r="BL491" s="36"/>
      <c r="BM491" s="36"/>
      <c r="BN491" s="36"/>
      <c r="BO491" s="36"/>
      <c r="BP491" s="36"/>
      <c r="BQ491" s="36"/>
      <c r="BR491" s="36"/>
      <c r="BS491" s="36"/>
      <c r="BT491" s="36"/>
      <c r="BU491" s="36"/>
      <c r="BV491" s="36"/>
      <c r="BW491" s="36"/>
      <c r="BX491" s="36"/>
      <c r="BY491" s="36"/>
      <c r="BZ491" s="36"/>
      <c r="CA491" s="36"/>
      <c r="CB491" s="36"/>
      <c r="CC491" s="36"/>
      <c r="CD491" s="36"/>
      <c r="CE491" s="36"/>
      <c r="CF491" s="36"/>
      <c r="CG491" s="36"/>
      <c r="CH491" s="36"/>
      <c r="CI491" s="36"/>
      <c r="CJ491" s="36"/>
      <c r="CK491" s="36"/>
      <c r="CL491" s="36"/>
      <c r="CM491" s="36"/>
      <c r="CN491" s="36"/>
      <c r="CO491" s="36"/>
      <c r="CP491" s="36"/>
      <c r="CQ491" s="36"/>
      <c r="CR491" s="36"/>
      <c r="CS491" s="36"/>
      <c r="CT491" s="36"/>
      <c r="CU491" s="36"/>
      <c r="CV491" s="36"/>
      <c r="CW491" s="36"/>
      <c r="CX491" s="36"/>
      <c r="CY491" s="36"/>
      <c r="CZ491" s="36"/>
      <c r="DA491" s="36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</row>
    <row r="492" spans="1:255" ht="5.2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  <c r="BC492" s="36"/>
      <c r="BD492" s="36"/>
      <c r="BE492" s="36"/>
      <c r="BF492" s="36"/>
      <c r="BG492" s="36"/>
      <c r="BH492" s="36"/>
      <c r="BI492" s="36"/>
      <c r="BJ492" s="36"/>
      <c r="BK492" s="36"/>
      <c r="BL492" s="36"/>
      <c r="BM492" s="36"/>
      <c r="BN492" s="36"/>
      <c r="BO492" s="36"/>
      <c r="BP492" s="36"/>
      <c r="BQ492" s="36"/>
      <c r="BR492" s="36"/>
      <c r="BS492" s="36"/>
      <c r="BT492" s="36"/>
      <c r="BU492" s="36"/>
      <c r="BV492" s="36"/>
      <c r="BW492" s="36"/>
      <c r="BX492" s="36"/>
      <c r="BY492" s="36"/>
      <c r="BZ492" s="36"/>
      <c r="CA492" s="36"/>
      <c r="CB492" s="36"/>
      <c r="CC492" s="36"/>
      <c r="CD492" s="36"/>
      <c r="CE492" s="36"/>
      <c r="CF492" s="36"/>
      <c r="CG492" s="36"/>
      <c r="CH492" s="36"/>
      <c r="CI492" s="36"/>
      <c r="CJ492" s="36"/>
      <c r="CK492" s="36"/>
      <c r="CL492" s="36"/>
      <c r="CM492" s="36"/>
      <c r="CN492" s="36"/>
      <c r="CO492" s="36"/>
      <c r="CP492" s="36"/>
      <c r="CQ492" s="36"/>
      <c r="CR492" s="36"/>
      <c r="CS492" s="36"/>
      <c r="CT492" s="36"/>
      <c r="CU492" s="36"/>
      <c r="CV492" s="36"/>
      <c r="CW492" s="36"/>
      <c r="CX492" s="36"/>
      <c r="CY492" s="36"/>
      <c r="CZ492" s="36"/>
      <c r="DA492" s="36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</row>
    <row r="493" spans="1:255" ht="5.2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  <c r="BC493" s="36"/>
      <c r="BD493" s="36"/>
      <c r="BE493" s="36"/>
      <c r="BF493" s="36"/>
      <c r="BG493" s="36"/>
      <c r="BH493" s="36"/>
      <c r="BI493" s="36"/>
      <c r="BJ493" s="36"/>
      <c r="BK493" s="36"/>
      <c r="BL493" s="36"/>
      <c r="BM493" s="36"/>
      <c r="BN493" s="36"/>
      <c r="BO493" s="36"/>
      <c r="BP493" s="36"/>
      <c r="BQ493" s="36"/>
      <c r="BR493" s="36"/>
      <c r="BS493" s="36"/>
      <c r="BT493" s="36"/>
      <c r="BU493" s="36"/>
      <c r="BV493" s="36"/>
      <c r="BW493" s="36"/>
      <c r="BX493" s="36"/>
      <c r="BY493" s="36"/>
      <c r="BZ493" s="36"/>
      <c r="CA493" s="36"/>
      <c r="CB493" s="36"/>
      <c r="CC493" s="36"/>
      <c r="CD493" s="36"/>
      <c r="CE493" s="36"/>
      <c r="CF493" s="36"/>
      <c r="CG493" s="36"/>
      <c r="CH493" s="36"/>
      <c r="CI493" s="36"/>
      <c r="CJ493" s="36"/>
      <c r="CK493" s="36"/>
      <c r="CL493" s="36"/>
      <c r="CM493" s="36"/>
      <c r="CN493" s="36"/>
      <c r="CO493" s="36"/>
      <c r="CP493" s="36"/>
      <c r="CQ493" s="36"/>
      <c r="CR493" s="36"/>
      <c r="CS493" s="36"/>
      <c r="CT493" s="36"/>
      <c r="CU493" s="36"/>
      <c r="CV493" s="36"/>
      <c r="CW493" s="36"/>
      <c r="CX493" s="36"/>
      <c r="CY493" s="36"/>
      <c r="CZ493" s="36"/>
      <c r="DA493" s="36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</row>
    <row r="494" spans="1:255" ht="5.2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  <c r="BC494" s="36"/>
      <c r="BD494" s="36"/>
      <c r="BE494" s="36"/>
      <c r="BF494" s="36"/>
      <c r="BG494" s="36"/>
      <c r="BH494" s="36"/>
      <c r="BI494" s="36"/>
      <c r="BJ494" s="36"/>
      <c r="BK494" s="36"/>
      <c r="BL494" s="36"/>
      <c r="BM494" s="36"/>
      <c r="BN494" s="36"/>
      <c r="BO494" s="36"/>
      <c r="BP494" s="36"/>
      <c r="BQ494" s="36"/>
      <c r="BR494" s="36"/>
      <c r="BS494" s="36"/>
      <c r="BT494" s="36"/>
      <c r="BU494" s="36"/>
      <c r="BV494" s="36"/>
      <c r="BW494" s="36"/>
      <c r="BX494" s="36"/>
      <c r="BY494" s="36"/>
      <c r="BZ494" s="36"/>
      <c r="CA494" s="36"/>
      <c r="CB494" s="36"/>
      <c r="CC494" s="36"/>
      <c r="CD494" s="36"/>
      <c r="CE494" s="36"/>
      <c r="CF494" s="36"/>
      <c r="CG494" s="36"/>
      <c r="CH494" s="36"/>
      <c r="CI494" s="36"/>
      <c r="CJ494" s="36"/>
      <c r="CK494" s="36"/>
      <c r="CL494" s="36"/>
      <c r="CM494" s="36"/>
      <c r="CN494" s="36"/>
      <c r="CO494" s="36"/>
      <c r="CP494" s="36"/>
      <c r="CQ494" s="36"/>
      <c r="CR494" s="36"/>
      <c r="CS494" s="36"/>
      <c r="CT494" s="36"/>
      <c r="CU494" s="36"/>
      <c r="CV494" s="36"/>
      <c r="CW494" s="36"/>
      <c r="CX494" s="36"/>
      <c r="CY494" s="36"/>
      <c r="CZ494" s="36"/>
      <c r="DA494" s="36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</row>
    <row r="495" spans="1:255" ht="5.2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  <c r="BC495" s="36"/>
      <c r="BD495" s="36"/>
      <c r="BE495" s="36"/>
      <c r="BF495" s="36"/>
      <c r="BG495" s="36"/>
      <c r="BH495" s="36"/>
      <c r="BI495" s="36"/>
      <c r="BJ495" s="36"/>
      <c r="BK495" s="36"/>
      <c r="BL495" s="36"/>
      <c r="BM495" s="36"/>
      <c r="BN495" s="36"/>
      <c r="BO495" s="36"/>
      <c r="BP495" s="36"/>
      <c r="BQ495" s="36"/>
      <c r="BR495" s="36"/>
      <c r="BS495" s="36"/>
      <c r="BT495" s="36"/>
      <c r="BU495" s="36"/>
      <c r="BV495" s="36"/>
      <c r="BW495" s="36"/>
      <c r="BX495" s="36"/>
      <c r="BY495" s="36"/>
      <c r="BZ495" s="36"/>
      <c r="CA495" s="36"/>
      <c r="CB495" s="36"/>
      <c r="CC495" s="36"/>
      <c r="CD495" s="36"/>
      <c r="CE495" s="36"/>
      <c r="CF495" s="36"/>
      <c r="CG495" s="36"/>
      <c r="CH495" s="36"/>
      <c r="CI495" s="36"/>
      <c r="CJ495" s="36"/>
      <c r="CK495" s="36"/>
      <c r="CL495" s="36"/>
      <c r="CM495" s="36"/>
      <c r="CN495" s="36"/>
      <c r="CO495" s="36"/>
      <c r="CP495" s="36"/>
      <c r="CQ495" s="36"/>
      <c r="CR495" s="36"/>
      <c r="CS495" s="36"/>
      <c r="CT495" s="36"/>
      <c r="CU495" s="36"/>
      <c r="CV495" s="36"/>
      <c r="CW495" s="36"/>
      <c r="CX495" s="36"/>
      <c r="CY495" s="36"/>
      <c r="CZ495" s="36"/>
      <c r="DA495" s="36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</row>
    <row r="496" spans="1:255" ht="5.2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  <c r="BC496" s="36"/>
      <c r="BD496" s="36"/>
      <c r="BE496" s="36"/>
      <c r="BF496" s="36"/>
      <c r="BG496" s="36"/>
      <c r="BH496" s="36"/>
      <c r="BI496" s="36"/>
      <c r="BJ496" s="36"/>
      <c r="BK496" s="36"/>
      <c r="BL496" s="36"/>
      <c r="BM496" s="36"/>
      <c r="BN496" s="36"/>
      <c r="BO496" s="36"/>
      <c r="BP496" s="36"/>
      <c r="BQ496" s="36"/>
      <c r="BR496" s="36"/>
      <c r="BS496" s="36"/>
      <c r="BT496" s="36"/>
      <c r="BU496" s="36"/>
      <c r="BV496" s="36"/>
      <c r="BW496" s="36"/>
      <c r="BX496" s="36"/>
      <c r="BY496" s="36"/>
      <c r="BZ496" s="36"/>
      <c r="CA496" s="36"/>
      <c r="CB496" s="36"/>
      <c r="CC496" s="36"/>
      <c r="CD496" s="36"/>
      <c r="CE496" s="36"/>
      <c r="CF496" s="36"/>
      <c r="CG496" s="36"/>
      <c r="CH496" s="36"/>
      <c r="CI496" s="36"/>
      <c r="CJ496" s="36"/>
      <c r="CK496" s="36"/>
      <c r="CL496" s="36"/>
      <c r="CM496" s="36"/>
      <c r="CN496" s="36"/>
      <c r="CO496" s="36"/>
      <c r="CP496" s="36"/>
      <c r="CQ496" s="36"/>
      <c r="CR496" s="36"/>
      <c r="CS496" s="36"/>
      <c r="CT496" s="36"/>
      <c r="CU496" s="36"/>
      <c r="CV496" s="36"/>
      <c r="CW496" s="36"/>
      <c r="CX496" s="36"/>
      <c r="CY496" s="36"/>
      <c r="CZ496" s="36"/>
      <c r="DA496" s="36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</row>
    <row r="497" spans="1:255" ht="5.2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  <c r="BC497" s="36"/>
      <c r="BD497" s="36"/>
      <c r="BE497" s="36"/>
      <c r="BF497" s="36"/>
      <c r="BG497" s="36"/>
      <c r="BH497" s="36"/>
      <c r="BI497" s="36"/>
      <c r="BJ497" s="36"/>
      <c r="BK497" s="36"/>
      <c r="BL497" s="36"/>
      <c r="BM497" s="36"/>
      <c r="BN497" s="36"/>
      <c r="BO497" s="36"/>
      <c r="BP497" s="36"/>
      <c r="BQ497" s="36"/>
      <c r="BR497" s="36"/>
      <c r="BS497" s="36"/>
      <c r="BT497" s="36"/>
      <c r="BU497" s="36"/>
      <c r="BV497" s="36"/>
      <c r="BW497" s="36"/>
      <c r="BX497" s="36"/>
      <c r="BY497" s="36"/>
      <c r="BZ497" s="36"/>
      <c r="CA497" s="36"/>
      <c r="CB497" s="36"/>
      <c r="CC497" s="36"/>
      <c r="CD497" s="36"/>
      <c r="CE497" s="36"/>
      <c r="CF497" s="36"/>
      <c r="CG497" s="36"/>
      <c r="CH497" s="36"/>
      <c r="CI497" s="36"/>
      <c r="CJ497" s="36"/>
      <c r="CK497" s="36"/>
      <c r="CL497" s="36"/>
      <c r="CM497" s="36"/>
      <c r="CN497" s="36"/>
      <c r="CO497" s="36"/>
      <c r="CP497" s="36"/>
      <c r="CQ497" s="36"/>
      <c r="CR497" s="36"/>
      <c r="CS497" s="36"/>
      <c r="CT497" s="36"/>
      <c r="CU497" s="36"/>
      <c r="CV497" s="36"/>
      <c r="CW497" s="36"/>
      <c r="CX497" s="36"/>
      <c r="CY497" s="36"/>
      <c r="CZ497" s="36"/>
      <c r="DA497" s="36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</row>
    <row r="498" spans="1:255" ht="5.2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  <c r="BC498" s="36"/>
      <c r="BD498" s="36"/>
      <c r="BE498" s="36"/>
      <c r="BF498" s="36"/>
      <c r="BG498" s="36"/>
      <c r="BH498" s="36"/>
      <c r="BI498" s="36"/>
      <c r="BJ498" s="36"/>
      <c r="BK498" s="36"/>
      <c r="BL498" s="36"/>
      <c r="BM498" s="36"/>
      <c r="BN498" s="36"/>
      <c r="BO498" s="36"/>
      <c r="BP498" s="36"/>
      <c r="BQ498" s="36"/>
      <c r="BR498" s="36"/>
      <c r="BS498" s="36"/>
      <c r="BT498" s="36"/>
      <c r="BU498" s="36"/>
      <c r="BV498" s="36"/>
      <c r="BW498" s="36"/>
      <c r="BX498" s="36"/>
      <c r="BY498" s="36"/>
      <c r="BZ498" s="36"/>
      <c r="CA498" s="36"/>
      <c r="CB498" s="36"/>
      <c r="CC498" s="36"/>
      <c r="CD498" s="36"/>
      <c r="CE498" s="36"/>
      <c r="CF498" s="36"/>
      <c r="CG498" s="36"/>
      <c r="CH498" s="36"/>
      <c r="CI498" s="36"/>
      <c r="CJ498" s="36"/>
      <c r="CK498" s="36"/>
      <c r="CL498" s="36"/>
      <c r="CM498" s="36"/>
      <c r="CN498" s="36"/>
      <c r="CO498" s="36"/>
      <c r="CP498" s="36"/>
      <c r="CQ498" s="36"/>
      <c r="CR498" s="36"/>
      <c r="CS498" s="36"/>
      <c r="CT498" s="36"/>
      <c r="CU498" s="36"/>
      <c r="CV498" s="36"/>
      <c r="CW498" s="36"/>
      <c r="CX498" s="36"/>
      <c r="CY498" s="36"/>
      <c r="CZ498" s="36"/>
      <c r="DA498" s="36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</row>
    <row r="499" spans="1:255" ht="5.2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  <c r="BC499" s="36"/>
      <c r="BD499" s="36"/>
      <c r="BE499" s="36"/>
      <c r="BF499" s="36"/>
      <c r="BG499" s="36"/>
      <c r="BH499" s="36"/>
      <c r="BI499" s="36"/>
      <c r="BJ499" s="36"/>
      <c r="BK499" s="36"/>
      <c r="BL499" s="36"/>
      <c r="BM499" s="36"/>
      <c r="BN499" s="36"/>
      <c r="BO499" s="36"/>
      <c r="BP499" s="36"/>
      <c r="BQ499" s="36"/>
      <c r="BR499" s="36"/>
      <c r="BS499" s="36"/>
      <c r="BT499" s="36"/>
      <c r="BU499" s="36"/>
      <c r="BV499" s="36"/>
      <c r="BW499" s="36"/>
      <c r="BX499" s="36"/>
      <c r="BY499" s="36"/>
      <c r="BZ499" s="36"/>
      <c r="CA499" s="36"/>
      <c r="CB499" s="36"/>
      <c r="CC499" s="36"/>
      <c r="CD499" s="36"/>
      <c r="CE499" s="36"/>
      <c r="CF499" s="36"/>
      <c r="CG499" s="36"/>
      <c r="CH499" s="36"/>
      <c r="CI499" s="36"/>
      <c r="CJ499" s="36"/>
      <c r="CK499" s="36"/>
      <c r="CL499" s="36"/>
      <c r="CM499" s="36"/>
      <c r="CN499" s="36"/>
      <c r="CO499" s="36"/>
      <c r="CP499" s="36"/>
      <c r="CQ499" s="36"/>
      <c r="CR499" s="36"/>
      <c r="CS499" s="36"/>
      <c r="CT499" s="36"/>
      <c r="CU499" s="36"/>
      <c r="CV499" s="36"/>
      <c r="CW499" s="36"/>
      <c r="CX499" s="36"/>
      <c r="CY499" s="36"/>
      <c r="CZ499" s="36"/>
      <c r="DA499" s="36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</row>
    <row r="500" spans="1:255" ht="5.2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  <c r="BC500" s="36"/>
      <c r="BD500" s="36"/>
      <c r="BE500" s="36"/>
      <c r="BF500" s="36"/>
      <c r="BG500" s="36"/>
      <c r="BH500" s="36"/>
      <c r="BI500" s="36"/>
      <c r="BJ500" s="36"/>
      <c r="BK500" s="36"/>
      <c r="BL500" s="36"/>
      <c r="BM500" s="36"/>
      <c r="BN500" s="36"/>
      <c r="BO500" s="36"/>
      <c r="BP500" s="36"/>
      <c r="BQ500" s="36"/>
      <c r="BR500" s="36"/>
      <c r="BS500" s="36"/>
      <c r="BT500" s="36"/>
      <c r="BU500" s="36"/>
      <c r="BV500" s="36"/>
      <c r="BW500" s="36"/>
      <c r="BX500" s="36"/>
      <c r="BY500" s="36"/>
      <c r="BZ500" s="36"/>
      <c r="CA500" s="36"/>
      <c r="CB500" s="36"/>
      <c r="CC500" s="36"/>
      <c r="CD500" s="36"/>
      <c r="CE500" s="36"/>
      <c r="CF500" s="36"/>
      <c r="CG500" s="36"/>
      <c r="CH500" s="36"/>
      <c r="CI500" s="36"/>
      <c r="CJ500" s="36"/>
      <c r="CK500" s="36"/>
      <c r="CL500" s="36"/>
      <c r="CM500" s="36"/>
      <c r="CN500" s="36"/>
      <c r="CO500" s="36"/>
      <c r="CP500" s="36"/>
      <c r="CQ500" s="36"/>
      <c r="CR500" s="36"/>
      <c r="CS500" s="36"/>
      <c r="CT500" s="36"/>
      <c r="CU500" s="36"/>
      <c r="CV500" s="36"/>
      <c r="CW500" s="36"/>
      <c r="CX500" s="36"/>
      <c r="CY500" s="36"/>
      <c r="CZ500" s="36"/>
      <c r="DA500" s="36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</row>
    <row r="501" spans="1:255" ht="5.2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  <c r="BC501" s="36"/>
      <c r="BD501" s="36"/>
      <c r="BE501" s="36"/>
      <c r="BF501" s="36"/>
      <c r="BG501" s="36"/>
      <c r="BH501" s="36"/>
      <c r="BI501" s="36"/>
      <c r="BJ501" s="36"/>
      <c r="BK501" s="36"/>
      <c r="BL501" s="36"/>
      <c r="BM501" s="36"/>
      <c r="BN501" s="36"/>
      <c r="BO501" s="36"/>
      <c r="BP501" s="36"/>
      <c r="BQ501" s="36"/>
      <c r="BR501" s="36"/>
      <c r="BS501" s="36"/>
      <c r="BT501" s="36"/>
      <c r="BU501" s="36"/>
      <c r="BV501" s="36"/>
      <c r="BW501" s="36"/>
      <c r="BX501" s="36"/>
      <c r="BY501" s="36"/>
      <c r="BZ501" s="36"/>
      <c r="CA501" s="36"/>
      <c r="CB501" s="36"/>
      <c r="CC501" s="36"/>
      <c r="CD501" s="36"/>
      <c r="CE501" s="36"/>
      <c r="CF501" s="36"/>
      <c r="CG501" s="36"/>
      <c r="CH501" s="36"/>
      <c r="CI501" s="36"/>
      <c r="CJ501" s="36"/>
      <c r="CK501" s="36"/>
      <c r="CL501" s="36"/>
      <c r="CM501" s="36"/>
      <c r="CN501" s="36"/>
      <c r="CO501" s="36"/>
      <c r="CP501" s="36"/>
      <c r="CQ501" s="36"/>
      <c r="CR501" s="36"/>
      <c r="CS501" s="36"/>
      <c r="CT501" s="36"/>
      <c r="CU501" s="36"/>
      <c r="CV501" s="36"/>
      <c r="CW501" s="36"/>
      <c r="CX501" s="36"/>
      <c r="CY501" s="36"/>
      <c r="CZ501" s="36"/>
      <c r="DA501" s="36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</row>
    <row r="502" spans="1:255" ht="5.2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  <c r="BC502" s="36"/>
      <c r="BD502" s="36"/>
      <c r="BE502" s="36"/>
      <c r="BF502" s="36"/>
      <c r="BG502" s="36"/>
      <c r="BH502" s="36"/>
      <c r="BI502" s="36"/>
      <c r="BJ502" s="36"/>
      <c r="BK502" s="36"/>
      <c r="BL502" s="36"/>
      <c r="BM502" s="36"/>
      <c r="BN502" s="36"/>
      <c r="BO502" s="36"/>
      <c r="BP502" s="36"/>
      <c r="BQ502" s="36"/>
      <c r="BR502" s="36"/>
      <c r="BS502" s="36"/>
      <c r="BT502" s="36"/>
      <c r="BU502" s="36"/>
      <c r="BV502" s="36"/>
      <c r="BW502" s="36"/>
      <c r="BX502" s="36"/>
      <c r="BY502" s="36"/>
      <c r="BZ502" s="36"/>
      <c r="CA502" s="36"/>
      <c r="CB502" s="36"/>
      <c r="CC502" s="36"/>
      <c r="CD502" s="36"/>
      <c r="CE502" s="36"/>
      <c r="CF502" s="36"/>
      <c r="CG502" s="36"/>
      <c r="CH502" s="36"/>
      <c r="CI502" s="36"/>
      <c r="CJ502" s="36"/>
      <c r="CK502" s="36"/>
      <c r="CL502" s="36"/>
      <c r="CM502" s="36"/>
      <c r="CN502" s="36"/>
      <c r="CO502" s="36"/>
      <c r="CP502" s="36"/>
      <c r="CQ502" s="36"/>
      <c r="CR502" s="36"/>
      <c r="CS502" s="36"/>
      <c r="CT502" s="36"/>
      <c r="CU502" s="36"/>
      <c r="CV502" s="36"/>
      <c r="CW502" s="36"/>
      <c r="CX502" s="36"/>
      <c r="CY502" s="36"/>
      <c r="CZ502" s="36"/>
      <c r="DA502" s="36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</row>
    <row r="503" spans="1:255" ht="5.2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</row>
    <row r="504" spans="1:255" ht="5.2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  <c r="BC504" s="36"/>
      <c r="BD504" s="36"/>
      <c r="BE504" s="36"/>
      <c r="BF504" s="36"/>
      <c r="BG504" s="36"/>
      <c r="BH504" s="36"/>
      <c r="BI504" s="36"/>
      <c r="BJ504" s="36"/>
      <c r="BK504" s="36"/>
      <c r="BL504" s="36"/>
      <c r="BM504" s="36"/>
      <c r="BN504" s="36"/>
      <c r="BO504" s="36"/>
      <c r="BP504" s="36"/>
      <c r="BQ504" s="36"/>
      <c r="BR504" s="36"/>
      <c r="BS504" s="36"/>
      <c r="BT504" s="36"/>
      <c r="BU504" s="36"/>
      <c r="BV504" s="36"/>
      <c r="BW504" s="36"/>
      <c r="BX504" s="36"/>
      <c r="BY504" s="36"/>
      <c r="BZ504" s="36"/>
      <c r="CA504" s="36"/>
      <c r="CB504" s="36"/>
      <c r="CC504" s="36"/>
      <c r="CD504" s="36"/>
      <c r="CE504" s="36"/>
      <c r="CF504" s="36"/>
      <c r="CG504" s="36"/>
      <c r="CH504" s="36"/>
      <c r="CI504" s="36"/>
      <c r="CJ504" s="36"/>
      <c r="CK504" s="36"/>
      <c r="CL504" s="36"/>
      <c r="CM504" s="36"/>
      <c r="CN504" s="36"/>
      <c r="CO504" s="36"/>
      <c r="CP504" s="36"/>
      <c r="CQ504" s="36"/>
      <c r="CR504" s="36"/>
      <c r="CS504" s="36"/>
      <c r="CT504" s="36"/>
      <c r="CU504" s="36"/>
      <c r="CV504" s="36"/>
      <c r="CW504" s="36"/>
      <c r="CX504" s="36"/>
      <c r="CY504" s="36"/>
      <c r="CZ504" s="36"/>
      <c r="DA504" s="36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</row>
    <row r="505" spans="1:255" ht="5.2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  <c r="BC505" s="36"/>
      <c r="BD505" s="36"/>
      <c r="BE505" s="36"/>
      <c r="BF505" s="36"/>
      <c r="BG505" s="36"/>
      <c r="BH505" s="36"/>
      <c r="BI505" s="36"/>
      <c r="BJ505" s="36"/>
      <c r="BK505" s="36"/>
      <c r="BL505" s="36"/>
      <c r="BM505" s="36"/>
      <c r="BN505" s="36"/>
      <c r="BO505" s="36"/>
      <c r="BP505" s="36"/>
      <c r="BQ505" s="36"/>
      <c r="BR505" s="36"/>
      <c r="BS505" s="36"/>
      <c r="BT505" s="36"/>
      <c r="BU505" s="36"/>
      <c r="BV505" s="36"/>
      <c r="BW505" s="36"/>
      <c r="BX505" s="36"/>
      <c r="BY505" s="36"/>
      <c r="BZ505" s="36"/>
      <c r="CA505" s="36"/>
      <c r="CB505" s="36"/>
      <c r="CC505" s="36"/>
      <c r="CD505" s="36"/>
      <c r="CE505" s="36"/>
      <c r="CF505" s="36"/>
      <c r="CG505" s="36"/>
      <c r="CH505" s="36"/>
      <c r="CI505" s="36"/>
      <c r="CJ505" s="36"/>
      <c r="CK505" s="36"/>
      <c r="CL505" s="36"/>
      <c r="CM505" s="36"/>
      <c r="CN505" s="36"/>
      <c r="CO505" s="36"/>
      <c r="CP505" s="36"/>
      <c r="CQ505" s="36"/>
      <c r="CR505" s="36"/>
      <c r="CS505" s="36"/>
      <c r="CT505" s="36"/>
      <c r="CU505" s="36"/>
      <c r="CV505" s="36"/>
      <c r="CW505" s="36"/>
      <c r="CX505" s="36"/>
      <c r="CY505" s="36"/>
      <c r="CZ505" s="36"/>
      <c r="DA505" s="36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</row>
    <row r="506" spans="1:255" ht="5.2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  <c r="BC506" s="36"/>
      <c r="BD506" s="36"/>
      <c r="BE506" s="36"/>
      <c r="BF506" s="36"/>
      <c r="BG506" s="36"/>
      <c r="BH506" s="36"/>
      <c r="BI506" s="36"/>
      <c r="BJ506" s="36"/>
      <c r="BK506" s="36"/>
      <c r="BL506" s="36"/>
      <c r="BM506" s="36"/>
      <c r="BN506" s="36"/>
      <c r="BO506" s="36"/>
      <c r="BP506" s="36"/>
      <c r="BQ506" s="36"/>
      <c r="BR506" s="36"/>
      <c r="BS506" s="36"/>
      <c r="BT506" s="36"/>
      <c r="BU506" s="36"/>
      <c r="BV506" s="36"/>
      <c r="BW506" s="36"/>
      <c r="BX506" s="36"/>
      <c r="BY506" s="36"/>
      <c r="BZ506" s="36"/>
      <c r="CA506" s="36"/>
      <c r="CB506" s="36"/>
      <c r="CC506" s="36"/>
      <c r="CD506" s="36"/>
      <c r="CE506" s="36"/>
      <c r="CF506" s="36"/>
      <c r="CG506" s="36"/>
      <c r="CH506" s="36"/>
      <c r="CI506" s="36"/>
      <c r="CJ506" s="36"/>
      <c r="CK506" s="36"/>
      <c r="CL506" s="36"/>
      <c r="CM506" s="36"/>
      <c r="CN506" s="36"/>
      <c r="CO506" s="36"/>
      <c r="CP506" s="36"/>
      <c r="CQ506" s="36"/>
      <c r="CR506" s="36"/>
      <c r="CS506" s="36"/>
      <c r="CT506" s="36"/>
      <c r="CU506" s="36"/>
      <c r="CV506" s="36"/>
      <c r="CW506" s="36"/>
      <c r="CX506" s="36"/>
      <c r="CY506" s="36"/>
      <c r="CZ506" s="36"/>
      <c r="DA506" s="36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</row>
    <row r="507" spans="1:255" ht="5.2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  <c r="BC507" s="36"/>
      <c r="BD507" s="36"/>
      <c r="BE507" s="36"/>
      <c r="BF507" s="36"/>
      <c r="BG507" s="36"/>
      <c r="BH507" s="36"/>
      <c r="BI507" s="36"/>
      <c r="BJ507" s="36"/>
      <c r="BK507" s="36"/>
      <c r="BL507" s="36"/>
      <c r="BM507" s="36"/>
      <c r="BN507" s="36"/>
      <c r="BO507" s="36"/>
      <c r="BP507" s="36"/>
      <c r="BQ507" s="36"/>
      <c r="BR507" s="36"/>
      <c r="BS507" s="36"/>
      <c r="BT507" s="36"/>
      <c r="BU507" s="36"/>
      <c r="BV507" s="36"/>
      <c r="BW507" s="36"/>
      <c r="BX507" s="36"/>
      <c r="BY507" s="36"/>
      <c r="BZ507" s="36"/>
      <c r="CA507" s="36"/>
      <c r="CB507" s="36"/>
      <c r="CC507" s="36"/>
      <c r="CD507" s="36"/>
      <c r="CE507" s="36"/>
      <c r="CF507" s="36"/>
      <c r="CG507" s="36"/>
      <c r="CH507" s="36"/>
      <c r="CI507" s="36"/>
      <c r="CJ507" s="36"/>
      <c r="CK507" s="36"/>
      <c r="CL507" s="36"/>
      <c r="CM507" s="36"/>
      <c r="CN507" s="36"/>
      <c r="CO507" s="36"/>
      <c r="CP507" s="36"/>
      <c r="CQ507" s="36"/>
      <c r="CR507" s="36"/>
      <c r="CS507" s="36"/>
      <c r="CT507" s="36"/>
      <c r="CU507" s="36"/>
      <c r="CV507" s="36"/>
      <c r="CW507" s="36"/>
      <c r="CX507" s="36"/>
      <c r="CY507" s="36"/>
      <c r="CZ507" s="36"/>
      <c r="DA507" s="36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</row>
    <row r="508" spans="1:255" ht="5.2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  <c r="BC508" s="36"/>
      <c r="BD508" s="36"/>
      <c r="BE508" s="36"/>
      <c r="BF508" s="36"/>
      <c r="BG508" s="36"/>
      <c r="BH508" s="36"/>
      <c r="BI508" s="36"/>
      <c r="BJ508" s="36"/>
      <c r="BK508" s="36"/>
      <c r="BL508" s="36"/>
      <c r="BM508" s="36"/>
      <c r="BN508" s="36"/>
      <c r="BO508" s="36"/>
      <c r="BP508" s="36"/>
      <c r="BQ508" s="36"/>
      <c r="BR508" s="36"/>
      <c r="BS508" s="36"/>
      <c r="BT508" s="36"/>
      <c r="BU508" s="36"/>
      <c r="BV508" s="36"/>
      <c r="BW508" s="36"/>
      <c r="BX508" s="36"/>
      <c r="BY508" s="36"/>
      <c r="BZ508" s="36"/>
      <c r="CA508" s="36"/>
      <c r="CB508" s="36"/>
      <c r="CC508" s="36"/>
      <c r="CD508" s="36"/>
      <c r="CE508" s="36"/>
      <c r="CF508" s="36"/>
      <c r="CG508" s="36"/>
      <c r="CH508" s="36"/>
      <c r="CI508" s="36"/>
      <c r="CJ508" s="36"/>
      <c r="CK508" s="36"/>
      <c r="CL508" s="36"/>
      <c r="CM508" s="36"/>
      <c r="CN508" s="36"/>
      <c r="CO508" s="36"/>
      <c r="CP508" s="36"/>
      <c r="CQ508" s="36"/>
      <c r="CR508" s="36"/>
      <c r="CS508" s="36"/>
      <c r="CT508" s="36"/>
      <c r="CU508" s="36"/>
      <c r="CV508" s="36"/>
      <c r="CW508" s="36"/>
      <c r="CX508" s="36"/>
      <c r="CY508" s="36"/>
      <c r="CZ508" s="36"/>
      <c r="DA508" s="36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</row>
    <row r="509" spans="1:255" ht="5.2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  <c r="BC509" s="36"/>
      <c r="BD509" s="36"/>
      <c r="BE509" s="36"/>
      <c r="BF509" s="36"/>
      <c r="BG509" s="36"/>
      <c r="BH509" s="36"/>
      <c r="BI509" s="36"/>
      <c r="BJ509" s="36"/>
      <c r="BK509" s="36"/>
      <c r="BL509" s="36"/>
      <c r="BM509" s="36"/>
      <c r="BN509" s="36"/>
      <c r="BO509" s="36"/>
      <c r="BP509" s="36"/>
      <c r="BQ509" s="36"/>
      <c r="BR509" s="36"/>
      <c r="BS509" s="36"/>
      <c r="BT509" s="36"/>
      <c r="BU509" s="36"/>
      <c r="BV509" s="36"/>
      <c r="BW509" s="36"/>
      <c r="BX509" s="36"/>
      <c r="BY509" s="36"/>
      <c r="BZ509" s="36"/>
      <c r="CA509" s="36"/>
      <c r="CB509" s="36"/>
      <c r="CC509" s="36"/>
      <c r="CD509" s="36"/>
      <c r="CE509" s="36"/>
      <c r="CF509" s="36"/>
      <c r="CG509" s="36"/>
      <c r="CH509" s="36"/>
      <c r="CI509" s="36"/>
      <c r="CJ509" s="36"/>
      <c r="CK509" s="36"/>
      <c r="CL509" s="36"/>
      <c r="CM509" s="36"/>
      <c r="CN509" s="36"/>
      <c r="CO509" s="36"/>
      <c r="CP509" s="36"/>
      <c r="CQ509" s="36"/>
      <c r="CR509" s="36"/>
      <c r="CS509" s="36"/>
      <c r="CT509" s="36"/>
      <c r="CU509" s="36"/>
      <c r="CV509" s="36"/>
      <c r="CW509" s="36"/>
      <c r="CX509" s="36"/>
      <c r="CY509" s="36"/>
      <c r="CZ509" s="36"/>
      <c r="DA509" s="36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</row>
    <row r="510" spans="1:255" ht="5.2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  <c r="BC510" s="36"/>
      <c r="BD510" s="36"/>
      <c r="BE510" s="36"/>
      <c r="BF510" s="36"/>
      <c r="BG510" s="36"/>
      <c r="BH510" s="36"/>
      <c r="BI510" s="36"/>
      <c r="BJ510" s="36"/>
      <c r="BK510" s="36"/>
      <c r="BL510" s="36"/>
      <c r="BM510" s="36"/>
      <c r="BN510" s="36"/>
      <c r="BO510" s="36"/>
      <c r="BP510" s="36"/>
      <c r="BQ510" s="36"/>
      <c r="BR510" s="36"/>
      <c r="BS510" s="36"/>
      <c r="BT510" s="36"/>
      <c r="BU510" s="36"/>
      <c r="BV510" s="36"/>
      <c r="BW510" s="36"/>
      <c r="BX510" s="36"/>
      <c r="BY510" s="36"/>
      <c r="BZ510" s="36"/>
      <c r="CA510" s="36"/>
      <c r="CB510" s="36"/>
      <c r="CC510" s="36"/>
      <c r="CD510" s="36"/>
      <c r="CE510" s="36"/>
      <c r="CF510" s="36"/>
      <c r="CG510" s="36"/>
      <c r="CH510" s="36"/>
      <c r="CI510" s="36"/>
      <c r="CJ510" s="36"/>
      <c r="CK510" s="36"/>
      <c r="CL510" s="36"/>
      <c r="CM510" s="36"/>
      <c r="CN510" s="36"/>
      <c r="CO510" s="36"/>
      <c r="CP510" s="36"/>
      <c r="CQ510" s="36"/>
      <c r="CR510" s="36"/>
      <c r="CS510" s="36"/>
      <c r="CT510" s="36"/>
      <c r="CU510" s="36"/>
      <c r="CV510" s="36"/>
      <c r="CW510" s="36"/>
      <c r="CX510" s="36"/>
      <c r="CY510" s="36"/>
      <c r="CZ510" s="36"/>
      <c r="DA510" s="36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</row>
    <row r="511" spans="1:255" ht="5.2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  <c r="BC511" s="36"/>
      <c r="BD511" s="36"/>
      <c r="BE511" s="36"/>
      <c r="BF511" s="36"/>
      <c r="BG511" s="36"/>
      <c r="BH511" s="36"/>
      <c r="BI511" s="36"/>
      <c r="BJ511" s="36"/>
      <c r="BK511" s="36"/>
      <c r="BL511" s="36"/>
      <c r="BM511" s="36"/>
      <c r="BN511" s="36"/>
      <c r="BO511" s="36"/>
      <c r="BP511" s="36"/>
      <c r="BQ511" s="36"/>
      <c r="BR511" s="36"/>
      <c r="BS511" s="36"/>
      <c r="BT511" s="36"/>
      <c r="BU511" s="36"/>
      <c r="BV511" s="36"/>
      <c r="BW511" s="36"/>
      <c r="BX511" s="36"/>
      <c r="BY511" s="36"/>
      <c r="BZ511" s="36"/>
      <c r="CA511" s="36"/>
      <c r="CB511" s="36"/>
      <c r="CC511" s="36"/>
      <c r="CD511" s="36"/>
      <c r="CE511" s="36"/>
      <c r="CF511" s="36"/>
      <c r="CG511" s="36"/>
      <c r="CH511" s="36"/>
      <c r="CI511" s="36"/>
      <c r="CJ511" s="36"/>
      <c r="CK511" s="36"/>
      <c r="CL511" s="36"/>
      <c r="CM511" s="36"/>
      <c r="CN511" s="36"/>
      <c r="CO511" s="36"/>
      <c r="CP511" s="36"/>
      <c r="CQ511" s="36"/>
      <c r="CR511" s="36"/>
      <c r="CS511" s="36"/>
      <c r="CT511" s="36"/>
      <c r="CU511" s="36"/>
      <c r="CV511" s="36"/>
      <c r="CW511" s="36"/>
      <c r="CX511" s="36"/>
      <c r="CY511" s="36"/>
      <c r="CZ511" s="36"/>
      <c r="DA511" s="36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</row>
    <row r="512" spans="1:255" ht="5.2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  <c r="BC512" s="36"/>
      <c r="BD512" s="36"/>
      <c r="BE512" s="36"/>
      <c r="BF512" s="36"/>
      <c r="BG512" s="36"/>
      <c r="BH512" s="36"/>
      <c r="BI512" s="36"/>
      <c r="BJ512" s="36"/>
      <c r="BK512" s="36"/>
      <c r="BL512" s="36"/>
      <c r="BM512" s="36"/>
      <c r="BN512" s="36"/>
      <c r="BO512" s="36"/>
      <c r="BP512" s="36"/>
      <c r="BQ512" s="36"/>
      <c r="BR512" s="36"/>
      <c r="BS512" s="36"/>
      <c r="BT512" s="36"/>
      <c r="BU512" s="36"/>
      <c r="BV512" s="36"/>
      <c r="BW512" s="36"/>
      <c r="BX512" s="36"/>
      <c r="BY512" s="36"/>
      <c r="BZ512" s="36"/>
      <c r="CA512" s="36"/>
      <c r="CB512" s="36"/>
      <c r="CC512" s="36"/>
      <c r="CD512" s="36"/>
      <c r="CE512" s="36"/>
      <c r="CF512" s="36"/>
      <c r="CG512" s="36"/>
      <c r="CH512" s="36"/>
      <c r="CI512" s="36"/>
      <c r="CJ512" s="36"/>
      <c r="CK512" s="36"/>
      <c r="CL512" s="36"/>
      <c r="CM512" s="36"/>
      <c r="CN512" s="36"/>
      <c r="CO512" s="36"/>
      <c r="CP512" s="36"/>
      <c r="CQ512" s="36"/>
      <c r="CR512" s="36"/>
      <c r="CS512" s="36"/>
      <c r="CT512" s="36"/>
      <c r="CU512" s="36"/>
      <c r="CV512" s="36"/>
      <c r="CW512" s="36"/>
      <c r="CX512" s="36"/>
      <c r="CY512" s="36"/>
      <c r="CZ512" s="36"/>
      <c r="DA512" s="36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</row>
    <row r="513" spans="1:255" ht="5.2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  <c r="BC513" s="36"/>
      <c r="BD513" s="36"/>
      <c r="BE513" s="36"/>
      <c r="BF513" s="36"/>
      <c r="BG513" s="36"/>
      <c r="BH513" s="36"/>
      <c r="BI513" s="36"/>
      <c r="BJ513" s="36"/>
      <c r="BK513" s="36"/>
      <c r="BL513" s="36"/>
      <c r="BM513" s="36"/>
      <c r="BN513" s="36"/>
      <c r="BO513" s="36"/>
      <c r="BP513" s="36"/>
      <c r="BQ513" s="36"/>
      <c r="BR513" s="36"/>
      <c r="BS513" s="36"/>
      <c r="BT513" s="36"/>
      <c r="BU513" s="36"/>
      <c r="BV513" s="36"/>
      <c r="BW513" s="36"/>
      <c r="BX513" s="36"/>
      <c r="BY513" s="36"/>
      <c r="BZ513" s="36"/>
      <c r="CA513" s="36"/>
      <c r="CB513" s="36"/>
      <c r="CC513" s="36"/>
      <c r="CD513" s="36"/>
      <c r="CE513" s="36"/>
      <c r="CF513" s="36"/>
      <c r="CG513" s="36"/>
      <c r="CH513" s="36"/>
      <c r="CI513" s="36"/>
      <c r="CJ513" s="36"/>
      <c r="CK513" s="36"/>
      <c r="CL513" s="36"/>
      <c r="CM513" s="36"/>
      <c r="CN513" s="36"/>
      <c r="CO513" s="36"/>
      <c r="CP513" s="36"/>
      <c r="CQ513" s="36"/>
      <c r="CR513" s="36"/>
      <c r="CS513" s="36"/>
      <c r="CT513" s="36"/>
      <c r="CU513" s="36"/>
      <c r="CV513" s="36"/>
      <c r="CW513" s="36"/>
      <c r="CX513" s="36"/>
      <c r="CY513" s="36"/>
      <c r="CZ513" s="36"/>
      <c r="DA513" s="36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</row>
    <row r="514" spans="1:255" ht="5.2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  <c r="BC514" s="36"/>
      <c r="BD514" s="36"/>
      <c r="BE514" s="36"/>
      <c r="BF514" s="36"/>
      <c r="BG514" s="36"/>
      <c r="BH514" s="36"/>
      <c r="BI514" s="36"/>
      <c r="BJ514" s="36"/>
      <c r="BK514" s="36"/>
      <c r="BL514" s="36"/>
      <c r="BM514" s="36"/>
      <c r="BN514" s="36"/>
      <c r="BO514" s="36"/>
      <c r="BP514" s="36"/>
      <c r="BQ514" s="36"/>
      <c r="BR514" s="36"/>
      <c r="BS514" s="36"/>
      <c r="BT514" s="36"/>
      <c r="BU514" s="36"/>
      <c r="BV514" s="36"/>
      <c r="BW514" s="36"/>
      <c r="BX514" s="36"/>
      <c r="BY514" s="36"/>
      <c r="BZ514" s="36"/>
      <c r="CA514" s="36"/>
      <c r="CB514" s="36"/>
      <c r="CC514" s="36"/>
      <c r="CD514" s="36"/>
      <c r="CE514" s="36"/>
      <c r="CF514" s="36"/>
      <c r="CG514" s="36"/>
      <c r="CH514" s="36"/>
      <c r="CI514" s="36"/>
      <c r="CJ514" s="36"/>
      <c r="CK514" s="36"/>
      <c r="CL514" s="36"/>
      <c r="CM514" s="36"/>
      <c r="CN514" s="36"/>
      <c r="CO514" s="36"/>
      <c r="CP514" s="36"/>
      <c r="CQ514" s="36"/>
      <c r="CR514" s="36"/>
      <c r="CS514" s="36"/>
      <c r="CT514" s="36"/>
      <c r="CU514" s="36"/>
      <c r="CV514" s="36"/>
      <c r="CW514" s="36"/>
      <c r="CX514" s="36"/>
      <c r="CY514" s="36"/>
      <c r="CZ514" s="36"/>
      <c r="DA514" s="36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</row>
    <row r="515" spans="1:255" ht="5.2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  <c r="BC515" s="36"/>
      <c r="BD515" s="36"/>
      <c r="BE515" s="36"/>
      <c r="BF515" s="36"/>
      <c r="BG515" s="36"/>
      <c r="BH515" s="36"/>
      <c r="BI515" s="36"/>
      <c r="BJ515" s="36"/>
      <c r="BK515" s="36"/>
      <c r="BL515" s="36"/>
      <c r="BM515" s="36"/>
      <c r="BN515" s="36"/>
      <c r="BO515" s="36"/>
      <c r="BP515" s="36"/>
      <c r="BQ515" s="36"/>
      <c r="BR515" s="36"/>
      <c r="BS515" s="36"/>
      <c r="BT515" s="36"/>
      <c r="BU515" s="36"/>
      <c r="BV515" s="36"/>
      <c r="BW515" s="36"/>
      <c r="BX515" s="36"/>
      <c r="BY515" s="36"/>
      <c r="BZ515" s="36"/>
      <c r="CA515" s="36"/>
      <c r="CB515" s="36"/>
      <c r="CC515" s="36"/>
      <c r="CD515" s="36"/>
      <c r="CE515" s="36"/>
      <c r="CF515" s="36"/>
      <c r="CG515" s="36"/>
      <c r="CH515" s="36"/>
      <c r="CI515" s="36"/>
      <c r="CJ515" s="36"/>
      <c r="CK515" s="36"/>
      <c r="CL515" s="36"/>
      <c r="CM515" s="36"/>
      <c r="CN515" s="36"/>
      <c r="CO515" s="36"/>
      <c r="CP515" s="36"/>
      <c r="CQ515" s="36"/>
      <c r="CR515" s="36"/>
      <c r="CS515" s="36"/>
      <c r="CT515" s="36"/>
      <c r="CU515" s="36"/>
      <c r="CV515" s="36"/>
      <c r="CW515" s="36"/>
      <c r="CX515" s="36"/>
      <c r="CY515" s="36"/>
      <c r="CZ515" s="36"/>
      <c r="DA515" s="36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</row>
    <row r="516" spans="1:255" ht="5.2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  <c r="BC516" s="36"/>
      <c r="BD516" s="36"/>
      <c r="BE516" s="36"/>
      <c r="BF516" s="36"/>
      <c r="BG516" s="36"/>
      <c r="BH516" s="36"/>
      <c r="BI516" s="36"/>
      <c r="BJ516" s="36"/>
      <c r="BK516" s="36"/>
      <c r="BL516" s="36"/>
      <c r="BM516" s="36"/>
      <c r="BN516" s="36"/>
      <c r="BO516" s="36"/>
      <c r="BP516" s="36"/>
      <c r="BQ516" s="36"/>
      <c r="BR516" s="36"/>
      <c r="BS516" s="36"/>
      <c r="BT516" s="36"/>
      <c r="BU516" s="36"/>
      <c r="BV516" s="36"/>
      <c r="BW516" s="36"/>
      <c r="BX516" s="36"/>
      <c r="BY516" s="36"/>
      <c r="BZ516" s="36"/>
      <c r="CA516" s="36"/>
      <c r="CB516" s="36"/>
      <c r="CC516" s="36"/>
      <c r="CD516" s="36"/>
      <c r="CE516" s="36"/>
      <c r="CF516" s="36"/>
      <c r="CG516" s="36"/>
      <c r="CH516" s="36"/>
      <c r="CI516" s="36"/>
      <c r="CJ516" s="36"/>
      <c r="CK516" s="36"/>
      <c r="CL516" s="36"/>
      <c r="CM516" s="36"/>
      <c r="CN516" s="36"/>
      <c r="CO516" s="36"/>
      <c r="CP516" s="36"/>
      <c r="CQ516" s="36"/>
      <c r="CR516" s="36"/>
      <c r="CS516" s="36"/>
      <c r="CT516" s="36"/>
      <c r="CU516" s="36"/>
      <c r="CV516" s="36"/>
      <c r="CW516" s="36"/>
      <c r="CX516" s="36"/>
      <c r="CY516" s="36"/>
      <c r="CZ516" s="36"/>
      <c r="DA516" s="36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</row>
    <row r="517" spans="1:255" ht="5.2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  <c r="BC517" s="36"/>
      <c r="BD517" s="36"/>
      <c r="BE517" s="36"/>
      <c r="BF517" s="36"/>
      <c r="BG517" s="36"/>
      <c r="BH517" s="36"/>
      <c r="BI517" s="36"/>
      <c r="BJ517" s="36"/>
      <c r="BK517" s="36"/>
      <c r="BL517" s="36"/>
      <c r="BM517" s="36"/>
      <c r="BN517" s="36"/>
      <c r="BO517" s="36"/>
      <c r="BP517" s="36"/>
      <c r="BQ517" s="36"/>
      <c r="BR517" s="36"/>
      <c r="BS517" s="36"/>
      <c r="BT517" s="36"/>
      <c r="BU517" s="36"/>
      <c r="BV517" s="36"/>
      <c r="BW517" s="36"/>
      <c r="BX517" s="36"/>
      <c r="BY517" s="36"/>
      <c r="BZ517" s="36"/>
      <c r="CA517" s="36"/>
      <c r="CB517" s="36"/>
      <c r="CC517" s="36"/>
      <c r="CD517" s="36"/>
      <c r="CE517" s="36"/>
      <c r="CF517" s="36"/>
      <c r="CG517" s="36"/>
      <c r="CH517" s="36"/>
      <c r="CI517" s="36"/>
      <c r="CJ517" s="36"/>
      <c r="CK517" s="36"/>
      <c r="CL517" s="36"/>
      <c r="CM517" s="36"/>
      <c r="CN517" s="36"/>
      <c r="CO517" s="36"/>
      <c r="CP517" s="36"/>
      <c r="CQ517" s="36"/>
      <c r="CR517" s="36"/>
      <c r="CS517" s="36"/>
      <c r="CT517" s="36"/>
      <c r="CU517" s="36"/>
      <c r="CV517" s="36"/>
      <c r="CW517" s="36"/>
      <c r="CX517" s="36"/>
      <c r="CY517" s="36"/>
      <c r="CZ517" s="36"/>
      <c r="DA517" s="36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</row>
    <row r="518" spans="1:255" ht="5.2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  <c r="BC518" s="36"/>
      <c r="BD518" s="36"/>
      <c r="BE518" s="36"/>
      <c r="BF518" s="36"/>
      <c r="BG518" s="36"/>
      <c r="BH518" s="36"/>
      <c r="BI518" s="36"/>
      <c r="BJ518" s="36"/>
      <c r="BK518" s="36"/>
      <c r="BL518" s="36"/>
      <c r="BM518" s="36"/>
      <c r="BN518" s="36"/>
      <c r="BO518" s="36"/>
      <c r="BP518" s="36"/>
      <c r="BQ518" s="36"/>
      <c r="BR518" s="36"/>
      <c r="BS518" s="36"/>
      <c r="BT518" s="36"/>
      <c r="BU518" s="36"/>
      <c r="BV518" s="36"/>
      <c r="BW518" s="36"/>
      <c r="BX518" s="36"/>
      <c r="BY518" s="36"/>
      <c r="BZ518" s="36"/>
      <c r="CA518" s="36"/>
      <c r="CB518" s="36"/>
      <c r="CC518" s="36"/>
      <c r="CD518" s="36"/>
      <c r="CE518" s="36"/>
      <c r="CF518" s="36"/>
      <c r="CG518" s="36"/>
      <c r="CH518" s="36"/>
      <c r="CI518" s="36"/>
      <c r="CJ518" s="36"/>
      <c r="CK518" s="36"/>
      <c r="CL518" s="36"/>
      <c r="CM518" s="36"/>
      <c r="CN518" s="36"/>
      <c r="CO518" s="36"/>
      <c r="CP518" s="36"/>
      <c r="CQ518" s="36"/>
      <c r="CR518" s="36"/>
      <c r="CS518" s="36"/>
      <c r="CT518" s="36"/>
      <c r="CU518" s="36"/>
      <c r="CV518" s="36"/>
      <c r="CW518" s="36"/>
      <c r="CX518" s="36"/>
      <c r="CY518" s="36"/>
      <c r="CZ518" s="36"/>
      <c r="DA518" s="36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</row>
    <row r="519" spans="1:255" ht="5.2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  <c r="BC519" s="36"/>
      <c r="BD519" s="36"/>
      <c r="BE519" s="36"/>
      <c r="BF519" s="36"/>
      <c r="BG519" s="36"/>
      <c r="BH519" s="36"/>
      <c r="BI519" s="36"/>
      <c r="BJ519" s="36"/>
      <c r="BK519" s="36"/>
      <c r="BL519" s="36"/>
      <c r="BM519" s="36"/>
      <c r="BN519" s="36"/>
      <c r="BO519" s="36"/>
      <c r="BP519" s="36"/>
      <c r="BQ519" s="36"/>
      <c r="BR519" s="36"/>
      <c r="BS519" s="36"/>
      <c r="BT519" s="36"/>
      <c r="BU519" s="36"/>
      <c r="BV519" s="36"/>
      <c r="BW519" s="36"/>
      <c r="BX519" s="36"/>
      <c r="BY519" s="36"/>
      <c r="BZ519" s="36"/>
      <c r="CA519" s="36"/>
      <c r="CB519" s="36"/>
      <c r="CC519" s="36"/>
      <c r="CD519" s="36"/>
      <c r="CE519" s="36"/>
      <c r="CF519" s="36"/>
      <c r="CG519" s="36"/>
      <c r="CH519" s="36"/>
      <c r="CI519" s="36"/>
      <c r="CJ519" s="36"/>
      <c r="CK519" s="36"/>
      <c r="CL519" s="36"/>
      <c r="CM519" s="36"/>
      <c r="CN519" s="36"/>
      <c r="CO519" s="36"/>
      <c r="CP519" s="36"/>
      <c r="CQ519" s="36"/>
      <c r="CR519" s="36"/>
      <c r="CS519" s="36"/>
      <c r="CT519" s="36"/>
      <c r="CU519" s="36"/>
      <c r="CV519" s="36"/>
      <c r="CW519" s="36"/>
      <c r="CX519" s="36"/>
      <c r="CY519" s="36"/>
      <c r="CZ519" s="36"/>
      <c r="DA519" s="36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</row>
    <row r="520" spans="1:255" ht="5.2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  <c r="BC520" s="36"/>
      <c r="BD520" s="36"/>
      <c r="BE520" s="36"/>
      <c r="BF520" s="36"/>
      <c r="BG520" s="36"/>
      <c r="BH520" s="36"/>
      <c r="BI520" s="36"/>
      <c r="BJ520" s="36"/>
      <c r="BK520" s="36"/>
      <c r="BL520" s="36"/>
      <c r="BM520" s="36"/>
      <c r="BN520" s="36"/>
      <c r="BO520" s="36"/>
      <c r="BP520" s="36"/>
      <c r="BQ520" s="36"/>
      <c r="BR520" s="36"/>
      <c r="BS520" s="36"/>
      <c r="BT520" s="36"/>
      <c r="BU520" s="36"/>
      <c r="BV520" s="36"/>
      <c r="BW520" s="36"/>
      <c r="BX520" s="36"/>
      <c r="BY520" s="36"/>
      <c r="BZ520" s="36"/>
      <c r="CA520" s="36"/>
      <c r="CB520" s="36"/>
      <c r="CC520" s="36"/>
      <c r="CD520" s="36"/>
      <c r="CE520" s="36"/>
      <c r="CF520" s="36"/>
      <c r="CG520" s="36"/>
      <c r="CH520" s="36"/>
      <c r="CI520" s="36"/>
      <c r="CJ520" s="36"/>
      <c r="CK520" s="36"/>
      <c r="CL520" s="36"/>
      <c r="CM520" s="36"/>
      <c r="CN520" s="36"/>
      <c r="CO520" s="36"/>
      <c r="CP520" s="36"/>
      <c r="CQ520" s="36"/>
      <c r="CR520" s="36"/>
      <c r="CS520" s="36"/>
      <c r="CT520" s="36"/>
      <c r="CU520" s="36"/>
      <c r="CV520" s="36"/>
      <c r="CW520" s="36"/>
      <c r="CX520" s="36"/>
      <c r="CY520" s="36"/>
      <c r="CZ520" s="36"/>
      <c r="DA520" s="36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</row>
    <row r="521" spans="1:255" ht="5.2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</row>
    <row r="522" spans="1:255" ht="5.2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  <c r="BC522" s="36"/>
      <c r="BD522" s="36"/>
      <c r="BE522" s="36"/>
      <c r="BF522" s="36"/>
      <c r="BG522" s="36"/>
      <c r="BH522" s="36"/>
      <c r="BI522" s="36"/>
      <c r="BJ522" s="36"/>
      <c r="BK522" s="36"/>
      <c r="BL522" s="36"/>
      <c r="BM522" s="36"/>
      <c r="BN522" s="36"/>
      <c r="BO522" s="36"/>
      <c r="BP522" s="36"/>
      <c r="BQ522" s="36"/>
      <c r="BR522" s="36"/>
      <c r="BS522" s="36"/>
      <c r="BT522" s="36"/>
      <c r="BU522" s="36"/>
      <c r="BV522" s="36"/>
      <c r="BW522" s="36"/>
      <c r="BX522" s="36"/>
      <c r="BY522" s="36"/>
      <c r="BZ522" s="36"/>
      <c r="CA522" s="36"/>
      <c r="CB522" s="36"/>
      <c r="CC522" s="36"/>
      <c r="CD522" s="36"/>
      <c r="CE522" s="36"/>
      <c r="CF522" s="36"/>
      <c r="CG522" s="36"/>
      <c r="CH522" s="36"/>
      <c r="CI522" s="36"/>
      <c r="CJ522" s="36"/>
      <c r="CK522" s="36"/>
      <c r="CL522" s="36"/>
      <c r="CM522" s="36"/>
      <c r="CN522" s="36"/>
      <c r="CO522" s="36"/>
      <c r="CP522" s="36"/>
      <c r="CQ522" s="36"/>
      <c r="CR522" s="36"/>
      <c r="CS522" s="36"/>
      <c r="CT522" s="36"/>
      <c r="CU522" s="36"/>
      <c r="CV522" s="36"/>
      <c r="CW522" s="36"/>
      <c r="CX522" s="36"/>
      <c r="CY522" s="36"/>
      <c r="CZ522" s="36"/>
      <c r="DA522" s="36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</row>
    <row r="523" spans="1:255" ht="5.2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  <c r="BC523" s="36"/>
      <c r="BD523" s="36"/>
      <c r="BE523" s="36"/>
      <c r="BF523" s="36"/>
      <c r="BG523" s="36"/>
      <c r="BH523" s="36"/>
      <c r="BI523" s="36"/>
      <c r="BJ523" s="36"/>
      <c r="BK523" s="36"/>
      <c r="BL523" s="36"/>
      <c r="BM523" s="36"/>
      <c r="BN523" s="36"/>
      <c r="BO523" s="36"/>
      <c r="BP523" s="36"/>
      <c r="BQ523" s="36"/>
      <c r="BR523" s="36"/>
      <c r="BS523" s="36"/>
      <c r="BT523" s="36"/>
      <c r="BU523" s="36"/>
      <c r="BV523" s="36"/>
      <c r="BW523" s="36"/>
      <c r="BX523" s="36"/>
      <c r="BY523" s="36"/>
      <c r="BZ523" s="36"/>
      <c r="CA523" s="36"/>
      <c r="CB523" s="36"/>
      <c r="CC523" s="36"/>
      <c r="CD523" s="36"/>
      <c r="CE523" s="36"/>
      <c r="CF523" s="36"/>
      <c r="CG523" s="36"/>
      <c r="CH523" s="36"/>
      <c r="CI523" s="36"/>
      <c r="CJ523" s="36"/>
      <c r="CK523" s="36"/>
      <c r="CL523" s="36"/>
      <c r="CM523" s="36"/>
      <c r="CN523" s="36"/>
      <c r="CO523" s="36"/>
      <c r="CP523" s="36"/>
      <c r="CQ523" s="36"/>
      <c r="CR523" s="36"/>
      <c r="CS523" s="36"/>
      <c r="CT523" s="36"/>
      <c r="CU523" s="36"/>
      <c r="CV523" s="36"/>
      <c r="CW523" s="36"/>
      <c r="CX523" s="36"/>
      <c r="CY523" s="36"/>
      <c r="CZ523" s="36"/>
      <c r="DA523" s="36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</row>
    <row r="524" spans="1:255" ht="5.2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  <c r="BC524" s="36"/>
      <c r="BD524" s="36"/>
      <c r="BE524" s="36"/>
      <c r="BF524" s="36"/>
      <c r="BG524" s="36"/>
      <c r="BH524" s="36"/>
      <c r="BI524" s="36"/>
      <c r="BJ524" s="36"/>
      <c r="BK524" s="36"/>
      <c r="BL524" s="36"/>
      <c r="BM524" s="36"/>
      <c r="BN524" s="36"/>
      <c r="BO524" s="36"/>
      <c r="BP524" s="36"/>
      <c r="BQ524" s="36"/>
      <c r="BR524" s="36"/>
      <c r="BS524" s="36"/>
      <c r="BT524" s="36"/>
      <c r="BU524" s="36"/>
      <c r="BV524" s="36"/>
      <c r="BW524" s="36"/>
      <c r="BX524" s="36"/>
      <c r="BY524" s="36"/>
      <c r="BZ524" s="36"/>
      <c r="CA524" s="36"/>
      <c r="CB524" s="36"/>
      <c r="CC524" s="36"/>
      <c r="CD524" s="36"/>
      <c r="CE524" s="36"/>
      <c r="CF524" s="36"/>
      <c r="CG524" s="36"/>
      <c r="CH524" s="36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</row>
    <row r="525" spans="1:255" ht="5.2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  <c r="BC525" s="36"/>
      <c r="BD525" s="36"/>
      <c r="BE525" s="36"/>
      <c r="BF525" s="36"/>
      <c r="BG525" s="36"/>
      <c r="BH525" s="36"/>
      <c r="BI525" s="36"/>
      <c r="BJ525" s="36"/>
      <c r="BK525" s="36"/>
      <c r="BL525" s="36"/>
      <c r="BM525" s="36"/>
      <c r="BN525" s="36"/>
      <c r="BO525" s="36"/>
      <c r="BP525" s="36"/>
      <c r="BQ525" s="36"/>
      <c r="BR525" s="36"/>
      <c r="BS525" s="36"/>
      <c r="BT525" s="36"/>
      <c r="BU525" s="36"/>
      <c r="BV525" s="36"/>
      <c r="BW525" s="36"/>
      <c r="BX525" s="36"/>
      <c r="BY525" s="36"/>
      <c r="BZ525" s="36"/>
      <c r="CA525" s="36"/>
      <c r="CB525" s="36"/>
      <c r="CC525" s="36"/>
      <c r="CD525" s="36"/>
      <c r="CE525" s="36"/>
      <c r="CF525" s="36"/>
      <c r="CG525" s="36"/>
      <c r="CH525" s="36"/>
      <c r="CI525" s="36"/>
      <c r="CJ525" s="36"/>
      <c r="CK525" s="36"/>
      <c r="CL525" s="36"/>
      <c r="CM525" s="36"/>
      <c r="CN525" s="36"/>
      <c r="CO525" s="36"/>
      <c r="CP525" s="36"/>
      <c r="CQ525" s="36"/>
      <c r="CR525" s="36"/>
      <c r="CS525" s="36"/>
      <c r="CT525" s="36"/>
      <c r="CU525" s="36"/>
      <c r="CV525" s="36"/>
      <c r="CW525" s="36"/>
      <c r="CX525" s="36"/>
      <c r="CY525" s="36"/>
      <c r="CZ525" s="36"/>
      <c r="DA525" s="36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</row>
    <row r="526" spans="1:255" ht="5.2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  <c r="BC526" s="36"/>
      <c r="BD526" s="36"/>
      <c r="BE526" s="36"/>
      <c r="BF526" s="36"/>
      <c r="BG526" s="36"/>
      <c r="BH526" s="36"/>
      <c r="BI526" s="36"/>
      <c r="BJ526" s="36"/>
      <c r="BK526" s="36"/>
      <c r="BL526" s="36"/>
      <c r="BM526" s="36"/>
      <c r="BN526" s="36"/>
      <c r="BO526" s="36"/>
      <c r="BP526" s="36"/>
      <c r="BQ526" s="36"/>
      <c r="BR526" s="36"/>
      <c r="BS526" s="36"/>
      <c r="BT526" s="36"/>
      <c r="BU526" s="36"/>
      <c r="BV526" s="36"/>
      <c r="BW526" s="36"/>
      <c r="BX526" s="36"/>
      <c r="BY526" s="36"/>
      <c r="BZ526" s="36"/>
      <c r="CA526" s="36"/>
      <c r="CB526" s="36"/>
      <c r="CC526" s="36"/>
      <c r="CD526" s="36"/>
      <c r="CE526" s="36"/>
      <c r="CF526" s="36"/>
      <c r="CG526" s="36"/>
      <c r="CH526" s="36"/>
      <c r="CI526" s="36"/>
      <c r="CJ526" s="36"/>
      <c r="CK526" s="36"/>
      <c r="CL526" s="36"/>
      <c r="CM526" s="36"/>
      <c r="CN526" s="36"/>
      <c r="CO526" s="36"/>
      <c r="CP526" s="36"/>
      <c r="CQ526" s="36"/>
      <c r="CR526" s="36"/>
      <c r="CS526" s="36"/>
      <c r="CT526" s="36"/>
      <c r="CU526" s="36"/>
      <c r="CV526" s="36"/>
      <c r="CW526" s="36"/>
      <c r="CX526" s="36"/>
      <c r="CY526" s="36"/>
      <c r="CZ526" s="36"/>
      <c r="DA526" s="36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</row>
    <row r="527" spans="1:255" ht="5.2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  <c r="BC527" s="36"/>
      <c r="BD527" s="36"/>
      <c r="BE527" s="36"/>
      <c r="BF527" s="36"/>
      <c r="BG527" s="36"/>
      <c r="BH527" s="36"/>
      <c r="BI527" s="36"/>
      <c r="BJ527" s="36"/>
      <c r="BK527" s="36"/>
      <c r="BL527" s="36"/>
      <c r="BM527" s="36"/>
      <c r="BN527" s="36"/>
      <c r="BO527" s="36"/>
      <c r="BP527" s="36"/>
      <c r="BQ527" s="36"/>
      <c r="BR527" s="36"/>
      <c r="BS527" s="36"/>
      <c r="BT527" s="36"/>
      <c r="BU527" s="36"/>
      <c r="BV527" s="36"/>
      <c r="BW527" s="36"/>
      <c r="BX527" s="36"/>
      <c r="BY527" s="36"/>
      <c r="BZ527" s="36"/>
      <c r="CA527" s="36"/>
      <c r="CB527" s="36"/>
      <c r="CC527" s="36"/>
      <c r="CD527" s="36"/>
      <c r="CE527" s="36"/>
      <c r="CF527" s="36"/>
      <c r="CG527" s="36"/>
      <c r="CH527" s="36"/>
      <c r="CI527" s="36"/>
      <c r="CJ527" s="36"/>
      <c r="CK527" s="36"/>
      <c r="CL527" s="36"/>
      <c r="CM527" s="36"/>
      <c r="CN527" s="36"/>
      <c r="CO527" s="36"/>
      <c r="CP527" s="36"/>
      <c r="CQ527" s="36"/>
      <c r="CR527" s="36"/>
      <c r="CS527" s="36"/>
      <c r="CT527" s="36"/>
      <c r="CU527" s="36"/>
      <c r="CV527" s="36"/>
      <c r="CW527" s="36"/>
      <c r="CX527" s="36"/>
      <c r="CY527" s="36"/>
      <c r="CZ527" s="36"/>
      <c r="DA527" s="36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</row>
    <row r="528" spans="1:255" ht="5.2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  <c r="BC528" s="36"/>
      <c r="BD528" s="36"/>
      <c r="BE528" s="36"/>
      <c r="BF528" s="36"/>
      <c r="BG528" s="36"/>
      <c r="BH528" s="36"/>
      <c r="BI528" s="36"/>
      <c r="BJ528" s="36"/>
      <c r="BK528" s="36"/>
      <c r="BL528" s="36"/>
      <c r="BM528" s="36"/>
      <c r="BN528" s="36"/>
      <c r="BO528" s="36"/>
      <c r="BP528" s="36"/>
      <c r="BQ528" s="36"/>
      <c r="BR528" s="36"/>
      <c r="BS528" s="36"/>
      <c r="BT528" s="36"/>
      <c r="BU528" s="36"/>
      <c r="BV528" s="36"/>
      <c r="BW528" s="36"/>
      <c r="BX528" s="36"/>
      <c r="BY528" s="36"/>
      <c r="BZ528" s="36"/>
      <c r="CA528" s="36"/>
      <c r="CB528" s="36"/>
      <c r="CC528" s="36"/>
      <c r="CD528" s="36"/>
      <c r="CE528" s="36"/>
      <c r="CF528" s="36"/>
      <c r="CG528" s="36"/>
      <c r="CH528" s="36"/>
      <c r="CI528" s="36"/>
      <c r="CJ528" s="36"/>
      <c r="CK528" s="36"/>
      <c r="CL528" s="36"/>
      <c r="CM528" s="36"/>
      <c r="CN528" s="36"/>
      <c r="CO528" s="36"/>
      <c r="CP528" s="36"/>
      <c r="CQ528" s="36"/>
      <c r="CR528" s="36"/>
      <c r="CS528" s="36"/>
      <c r="CT528" s="36"/>
      <c r="CU528" s="36"/>
      <c r="CV528" s="36"/>
      <c r="CW528" s="36"/>
      <c r="CX528" s="36"/>
      <c r="CY528" s="36"/>
      <c r="CZ528" s="36"/>
      <c r="DA528" s="36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</row>
    <row r="529" spans="1:255" ht="5.2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  <c r="BC529" s="36"/>
      <c r="BD529" s="36"/>
      <c r="BE529" s="36"/>
      <c r="BF529" s="36"/>
      <c r="BG529" s="36"/>
      <c r="BH529" s="36"/>
      <c r="BI529" s="36"/>
      <c r="BJ529" s="36"/>
      <c r="BK529" s="36"/>
      <c r="BL529" s="36"/>
      <c r="BM529" s="36"/>
      <c r="BN529" s="36"/>
      <c r="BO529" s="36"/>
      <c r="BP529" s="36"/>
      <c r="BQ529" s="36"/>
      <c r="BR529" s="36"/>
      <c r="BS529" s="36"/>
      <c r="BT529" s="36"/>
      <c r="BU529" s="36"/>
      <c r="BV529" s="36"/>
      <c r="BW529" s="36"/>
      <c r="BX529" s="36"/>
      <c r="BY529" s="36"/>
      <c r="BZ529" s="36"/>
      <c r="CA529" s="36"/>
      <c r="CB529" s="36"/>
      <c r="CC529" s="36"/>
      <c r="CD529" s="36"/>
      <c r="CE529" s="36"/>
      <c r="CF529" s="36"/>
      <c r="CG529" s="36"/>
      <c r="CH529" s="36"/>
      <c r="CI529" s="36"/>
      <c r="CJ529" s="36"/>
      <c r="CK529" s="36"/>
      <c r="CL529" s="36"/>
      <c r="CM529" s="36"/>
      <c r="CN529" s="36"/>
      <c r="CO529" s="36"/>
      <c r="CP529" s="36"/>
      <c r="CQ529" s="36"/>
      <c r="CR529" s="36"/>
      <c r="CS529" s="36"/>
      <c r="CT529" s="36"/>
      <c r="CU529" s="36"/>
      <c r="CV529" s="36"/>
      <c r="CW529" s="36"/>
      <c r="CX529" s="36"/>
      <c r="CY529" s="36"/>
      <c r="CZ529" s="36"/>
      <c r="DA529" s="36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</row>
    <row r="530" spans="1:255" ht="5.2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  <c r="BC530" s="36"/>
      <c r="BD530" s="36"/>
      <c r="BE530" s="36"/>
      <c r="BF530" s="36"/>
      <c r="BG530" s="36"/>
      <c r="BH530" s="36"/>
      <c r="BI530" s="36"/>
      <c r="BJ530" s="36"/>
      <c r="BK530" s="36"/>
      <c r="BL530" s="36"/>
      <c r="BM530" s="36"/>
      <c r="BN530" s="36"/>
      <c r="BO530" s="36"/>
      <c r="BP530" s="36"/>
      <c r="BQ530" s="36"/>
      <c r="BR530" s="36"/>
      <c r="BS530" s="36"/>
      <c r="BT530" s="36"/>
      <c r="BU530" s="36"/>
      <c r="BV530" s="36"/>
      <c r="BW530" s="36"/>
      <c r="BX530" s="36"/>
      <c r="BY530" s="36"/>
      <c r="BZ530" s="36"/>
      <c r="CA530" s="36"/>
      <c r="CB530" s="36"/>
      <c r="CC530" s="36"/>
      <c r="CD530" s="36"/>
      <c r="CE530" s="36"/>
      <c r="CF530" s="36"/>
      <c r="CG530" s="36"/>
      <c r="CH530" s="36"/>
      <c r="CI530" s="36"/>
      <c r="CJ530" s="36"/>
      <c r="CK530" s="36"/>
      <c r="CL530" s="36"/>
      <c r="CM530" s="36"/>
      <c r="CN530" s="36"/>
      <c r="CO530" s="36"/>
      <c r="CP530" s="36"/>
      <c r="CQ530" s="36"/>
      <c r="CR530" s="36"/>
      <c r="CS530" s="36"/>
      <c r="CT530" s="36"/>
      <c r="CU530" s="36"/>
      <c r="CV530" s="36"/>
      <c r="CW530" s="36"/>
      <c r="CX530" s="36"/>
      <c r="CY530" s="36"/>
      <c r="CZ530" s="36"/>
      <c r="DA530" s="36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</row>
    <row r="531" spans="1:255" ht="5.2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  <c r="BC531" s="36"/>
      <c r="BD531" s="36"/>
      <c r="BE531" s="36"/>
      <c r="BF531" s="36"/>
      <c r="BG531" s="36"/>
      <c r="BH531" s="36"/>
      <c r="BI531" s="36"/>
      <c r="BJ531" s="36"/>
      <c r="BK531" s="36"/>
      <c r="BL531" s="36"/>
      <c r="BM531" s="36"/>
      <c r="BN531" s="36"/>
      <c r="BO531" s="36"/>
      <c r="BP531" s="36"/>
      <c r="BQ531" s="36"/>
      <c r="BR531" s="36"/>
      <c r="BS531" s="36"/>
      <c r="BT531" s="36"/>
      <c r="BU531" s="36"/>
      <c r="BV531" s="36"/>
      <c r="BW531" s="36"/>
      <c r="BX531" s="36"/>
      <c r="BY531" s="36"/>
      <c r="BZ531" s="36"/>
      <c r="CA531" s="36"/>
      <c r="CB531" s="36"/>
      <c r="CC531" s="36"/>
      <c r="CD531" s="36"/>
      <c r="CE531" s="36"/>
      <c r="CF531" s="36"/>
      <c r="CG531" s="36"/>
      <c r="CH531" s="36"/>
      <c r="CI531" s="36"/>
      <c r="CJ531" s="36"/>
      <c r="CK531" s="36"/>
      <c r="CL531" s="36"/>
      <c r="CM531" s="36"/>
      <c r="CN531" s="36"/>
      <c r="CO531" s="36"/>
      <c r="CP531" s="36"/>
      <c r="CQ531" s="36"/>
      <c r="CR531" s="36"/>
      <c r="CS531" s="36"/>
      <c r="CT531" s="36"/>
      <c r="CU531" s="36"/>
      <c r="CV531" s="36"/>
      <c r="CW531" s="36"/>
      <c r="CX531" s="36"/>
      <c r="CY531" s="36"/>
      <c r="CZ531" s="36"/>
      <c r="DA531" s="36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</row>
    <row r="532" spans="1:255" ht="5.2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  <c r="BC532" s="36"/>
      <c r="BD532" s="36"/>
      <c r="BE532" s="36"/>
      <c r="BF532" s="36"/>
      <c r="BG532" s="36"/>
      <c r="BH532" s="36"/>
      <c r="BI532" s="36"/>
      <c r="BJ532" s="36"/>
      <c r="BK532" s="36"/>
      <c r="BL532" s="36"/>
      <c r="BM532" s="36"/>
      <c r="BN532" s="36"/>
      <c r="BO532" s="36"/>
      <c r="BP532" s="36"/>
      <c r="BQ532" s="36"/>
      <c r="BR532" s="36"/>
      <c r="BS532" s="36"/>
      <c r="BT532" s="36"/>
      <c r="BU532" s="36"/>
      <c r="BV532" s="36"/>
      <c r="BW532" s="36"/>
      <c r="BX532" s="36"/>
      <c r="BY532" s="36"/>
      <c r="BZ532" s="36"/>
      <c r="CA532" s="36"/>
      <c r="CB532" s="36"/>
      <c r="CC532" s="36"/>
      <c r="CD532" s="36"/>
      <c r="CE532" s="36"/>
      <c r="CF532" s="36"/>
      <c r="CG532" s="36"/>
      <c r="CH532" s="36"/>
      <c r="CI532" s="36"/>
      <c r="CJ532" s="36"/>
      <c r="CK532" s="36"/>
      <c r="CL532" s="36"/>
      <c r="CM532" s="36"/>
      <c r="CN532" s="36"/>
      <c r="CO532" s="36"/>
      <c r="CP532" s="36"/>
      <c r="CQ532" s="36"/>
      <c r="CR532" s="36"/>
      <c r="CS532" s="36"/>
      <c r="CT532" s="36"/>
      <c r="CU532" s="36"/>
      <c r="CV532" s="36"/>
      <c r="CW532" s="36"/>
      <c r="CX532" s="36"/>
      <c r="CY532" s="36"/>
      <c r="CZ532" s="36"/>
      <c r="DA532" s="36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</row>
    <row r="533" spans="1:255" ht="5.2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  <c r="BC533" s="36"/>
      <c r="BD533" s="36"/>
      <c r="BE533" s="36"/>
      <c r="BF533" s="36"/>
      <c r="BG533" s="36"/>
      <c r="BH533" s="36"/>
      <c r="BI533" s="36"/>
      <c r="BJ533" s="36"/>
      <c r="BK533" s="36"/>
      <c r="BL533" s="36"/>
      <c r="BM533" s="36"/>
      <c r="BN533" s="36"/>
      <c r="BO533" s="36"/>
      <c r="BP533" s="36"/>
      <c r="BQ533" s="36"/>
      <c r="BR533" s="36"/>
      <c r="BS533" s="36"/>
      <c r="BT533" s="36"/>
      <c r="BU533" s="36"/>
      <c r="BV533" s="36"/>
      <c r="BW533" s="36"/>
      <c r="BX533" s="36"/>
      <c r="BY533" s="36"/>
      <c r="BZ533" s="36"/>
      <c r="CA533" s="36"/>
      <c r="CB533" s="36"/>
      <c r="CC533" s="36"/>
      <c r="CD533" s="36"/>
      <c r="CE533" s="36"/>
      <c r="CF533" s="36"/>
      <c r="CG533" s="36"/>
      <c r="CH533" s="36"/>
      <c r="CI533" s="36"/>
      <c r="CJ533" s="36"/>
      <c r="CK533" s="36"/>
      <c r="CL533" s="36"/>
      <c r="CM533" s="36"/>
      <c r="CN533" s="36"/>
      <c r="CO533" s="36"/>
      <c r="CP533" s="36"/>
      <c r="CQ533" s="36"/>
      <c r="CR533" s="36"/>
      <c r="CS533" s="36"/>
      <c r="CT533" s="36"/>
      <c r="CU533" s="36"/>
      <c r="CV533" s="36"/>
      <c r="CW533" s="36"/>
      <c r="CX533" s="36"/>
      <c r="CY533" s="36"/>
      <c r="CZ533" s="36"/>
      <c r="DA533" s="36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</row>
    <row r="534" spans="1:255" ht="5.2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  <c r="BC534" s="36"/>
      <c r="BD534" s="36"/>
      <c r="BE534" s="36"/>
      <c r="BF534" s="36"/>
      <c r="BG534" s="36"/>
      <c r="BH534" s="36"/>
      <c r="BI534" s="36"/>
      <c r="BJ534" s="36"/>
      <c r="BK534" s="36"/>
      <c r="BL534" s="36"/>
      <c r="BM534" s="36"/>
      <c r="BN534" s="36"/>
      <c r="BO534" s="36"/>
      <c r="BP534" s="36"/>
      <c r="BQ534" s="36"/>
      <c r="BR534" s="36"/>
      <c r="BS534" s="36"/>
      <c r="BT534" s="36"/>
      <c r="BU534" s="36"/>
      <c r="BV534" s="36"/>
      <c r="BW534" s="36"/>
      <c r="BX534" s="36"/>
      <c r="BY534" s="36"/>
      <c r="BZ534" s="36"/>
      <c r="CA534" s="36"/>
      <c r="CB534" s="36"/>
      <c r="CC534" s="36"/>
      <c r="CD534" s="36"/>
      <c r="CE534" s="36"/>
      <c r="CF534" s="36"/>
      <c r="CG534" s="36"/>
      <c r="CH534" s="36"/>
      <c r="CI534" s="36"/>
      <c r="CJ534" s="36"/>
      <c r="CK534" s="36"/>
      <c r="CL534" s="36"/>
      <c r="CM534" s="36"/>
      <c r="CN534" s="36"/>
      <c r="CO534" s="36"/>
      <c r="CP534" s="36"/>
      <c r="CQ534" s="36"/>
      <c r="CR534" s="36"/>
      <c r="CS534" s="36"/>
      <c r="CT534" s="36"/>
      <c r="CU534" s="36"/>
      <c r="CV534" s="36"/>
      <c r="CW534" s="36"/>
      <c r="CX534" s="36"/>
      <c r="CY534" s="36"/>
      <c r="CZ534" s="36"/>
      <c r="DA534" s="36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</row>
    <row r="535" spans="1:255" ht="5.2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  <c r="BC535" s="36"/>
      <c r="BD535" s="36"/>
      <c r="BE535" s="36"/>
      <c r="BF535" s="36"/>
      <c r="BG535" s="36"/>
      <c r="BH535" s="36"/>
      <c r="BI535" s="36"/>
      <c r="BJ535" s="36"/>
      <c r="BK535" s="36"/>
      <c r="BL535" s="36"/>
      <c r="BM535" s="36"/>
      <c r="BN535" s="36"/>
      <c r="BO535" s="36"/>
      <c r="BP535" s="36"/>
      <c r="BQ535" s="36"/>
      <c r="BR535" s="36"/>
      <c r="BS535" s="36"/>
      <c r="BT535" s="36"/>
      <c r="BU535" s="36"/>
      <c r="BV535" s="36"/>
      <c r="BW535" s="36"/>
      <c r="BX535" s="36"/>
      <c r="BY535" s="36"/>
      <c r="BZ535" s="36"/>
      <c r="CA535" s="36"/>
      <c r="CB535" s="36"/>
      <c r="CC535" s="36"/>
      <c r="CD535" s="36"/>
      <c r="CE535" s="36"/>
      <c r="CF535" s="36"/>
      <c r="CG535" s="36"/>
      <c r="CH535" s="36"/>
      <c r="CI535" s="36"/>
      <c r="CJ535" s="36"/>
      <c r="CK535" s="36"/>
      <c r="CL535" s="36"/>
      <c r="CM535" s="36"/>
      <c r="CN535" s="36"/>
      <c r="CO535" s="36"/>
      <c r="CP535" s="36"/>
      <c r="CQ535" s="36"/>
      <c r="CR535" s="36"/>
      <c r="CS535" s="36"/>
      <c r="CT535" s="36"/>
      <c r="CU535" s="36"/>
      <c r="CV535" s="36"/>
      <c r="CW535" s="36"/>
      <c r="CX535" s="36"/>
      <c r="CY535" s="36"/>
      <c r="CZ535" s="36"/>
      <c r="DA535" s="36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</row>
    <row r="536" spans="1:255" ht="5.2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  <c r="BC536" s="36"/>
      <c r="BD536" s="36"/>
      <c r="BE536" s="36"/>
      <c r="BF536" s="36"/>
      <c r="BG536" s="36"/>
      <c r="BH536" s="36"/>
      <c r="BI536" s="36"/>
      <c r="BJ536" s="36"/>
      <c r="BK536" s="36"/>
      <c r="BL536" s="36"/>
      <c r="BM536" s="36"/>
      <c r="BN536" s="36"/>
      <c r="BO536" s="36"/>
      <c r="BP536" s="36"/>
      <c r="BQ536" s="36"/>
      <c r="BR536" s="36"/>
      <c r="BS536" s="36"/>
      <c r="BT536" s="36"/>
      <c r="BU536" s="36"/>
      <c r="BV536" s="36"/>
      <c r="BW536" s="36"/>
      <c r="BX536" s="36"/>
      <c r="BY536" s="36"/>
      <c r="BZ536" s="36"/>
      <c r="CA536" s="36"/>
      <c r="CB536" s="36"/>
      <c r="CC536" s="36"/>
      <c r="CD536" s="36"/>
      <c r="CE536" s="36"/>
      <c r="CF536" s="36"/>
      <c r="CG536" s="36"/>
      <c r="CH536" s="36"/>
      <c r="CI536" s="36"/>
      <c r="CJ536" s="36"/>
      <c r="CK536" s="36"/>
      <c r="CL536" s="36"/>
      <c r="CM536" s="36"/>
      <c r="CN536" s="36"/>
      <c r="CO536" s="36"/>
      <c r="CP536" s="36"/>
      <c r="CQ536" s="36"/>
      <c r="CR536" s="36"/>
      <c r="CS536" s="36"/>
      <c r="CT536" s="36"/>
      <c r="CU536" s="36"/>
      <c r="CV536" s="36"/>
      <c r="CW536" s="36"/>
      <c r="CX536" s="36"/>
      <c r="CY536" s="36"/>
      <c r="CZ536" s="36"/>
      <c r="DA536" s="36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</row>
    <row r="537" spans="1:255" ht="5.2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  <c r="BC537" s="36"/>
      <c r="BD537" s="36"/>
      <c r="BE537" s="36"/>
      <c r="BF537" s="36"/>
      <c r="BG537" s="36"/>
      <c r="BH537" s="36"/>
      <c r="BI537" s="36"/>
      <c r="BJ537" s="36"/>
      <c r="BK537" s="36"/>
      <c r="BL537" s="36"/>
      <c r="BM537" s="36"/>
      <c r="BN537" s="36"/>
      <c r="BO537" s="36"/>
      <c r="BP537" s="36"/>
      <c r="BQ537" s="36"/>
      <c r="BR537" s="36"/>
      <c r="BS537" s="36"/>
      <c r="BT537" s="36"/>
      <c r="BU537" s="36"/>
      <c r="BV537" s="36"/>
      <c r="BW537" s="36"/>
      <c r="BX537" s="36"/>
      <c r="BY537" s="36"/>
      <c r="BZ537" s="36"/>
      <c r="CA537" s="36"/>
      <c r="CB537" s="36"/>
      <c r="CC537" s="36"/>
      <c r="CD537" s="36"/>
      <c r="CE537" s="36"/>
      <c r="CF537" s="36"/>
      <c r="CG537" s="36"/>
      <c r="CH537" s="36"/>
      <c r="CI537" s="36"/>
      <c r="CJ537" s="36"/>
      <c r="CK537" s="36"/>
      <c r="CL537" s="36"/>
      <c r="CM537" s="36"/>
      <c r="CN537" s="36"/>
      <c r="CO537" s="36"/>
      <c r="CP537" s="36"/>
      <c r="CQ537" s="36"/>
      <c r="CR537" s="36"/>
      <c r="CS537" s="36"/>
      <c r="CT537" s="36"/>
      <c r="CU537" s="36"/>
      <c r="CV537" s="36"/>
      <c r="CW537" s="36"/>
      <c r="CX537" s="36"/>
      <c r="CY537" s="36"/>
      <c r="CZ537" s="36"/>
      <c r="DA537" s="36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</row>
    <row r="538" spans="1:255" ht="5.2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  <c r="BC538" s="36"/>
      <c r="BD538" s="36"/>
      <c r="BE538" s="36"/>
      <c r="BF538" s="36"/>
      <c r="BG538" s="36"/>
      <c r="BH538" s="36"/>
      <c r="BI538" s="36"/>
      <c r="BJ538" s="36"/>
      <c r="BK538" s="36"/>
      <c r="BL538" s="36"/>
      <c r="BM538" s="36"/>
      <c r="BN538" s="36"/>
      <c r="BO538" s="36"/>
      <c r="BP538" s="36"/>
      <c r="BQ538" s="36"/>
      <c r="BR538" s="36"/>
      <c r="BS538" s="36"/>
      <c r="BT538" s="36"/>
      <c r="BU538" s="36"/>
      <c r="BV538" s="36"/>
      <c r="BW538" s="36"/>
      <c r="BX538" s="36"/>
      <c r="BY538" s="36"/>
      <c r="BZ538" s="36"/>
      <c r="CA538" s="36"/>
      <c r="CB538" s="36"/>
      <c r="CC538" s="36"/>
      <c r="CD538" s="36"/>
      <c r="CE538" s="36"/>
      <c r="CF538" s="36"/>
      <c r="CG538" s="36"/>
      <c r="CH538" s="36"/>
      <c r="CI538" s="36"/>
      <c r="CJ538" s="36"/>
      <c r="CK538" s="36"/>
      <c r="CL538" s="36"/>
      <c r="CM538" s="36"/>
      <c r="CN538" s="36"/>
      <c r="CO538" s="36"/>
      <c r="CP538" s="36"/>
      <c r="CQ538" s="36"/>
      <c r="CR538" s="36"/>
      <c r="CS538" s="36"/>
      <c r="CT538" s="36"/>
      <c r="CU538" s="36"/>
      <c r="CV538" s="36"/>
      <c r="CW538" s="36"/>
      <c r="CX538" s="36"/>
      <c r="CY538" s="36"/>
      <c r="CZ538" s="36"/>
      <c r="DA538" s="36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</row>
    <row r="539" spans="1:255" ht="5.2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  <c r="BC539" s="36"/>
      <c r="BD539" s="36"/>
      <c r="BE539" s="36"/>
      <c r="BF539" s="36"/>
      <c r="BG539" s="36"/>
      <c r="BH539" s="36"/>
      <c r="BI539" s="36"/>
      <c r="BJ539" s="36"/>
      <c r="BK539" s="36"/>
      <c r="BL539" s="36"/>
      <c r="BM539" s="36"/>
      <c r="BN539" s="36"/>
      <c r="BO539" s="36"/>
      <c r="BP539" s="36"/>
      <c r="BQ539" s="36"/>
      <c r="BR539" s="36"/>
      <c r="BS539" s="36"/>
      <c r="BT539" s="36"/>
      <c r="BU539" s="36"/>
      <c r="BV539" s="36"/>
      <c r="BW539" s="36"/>
      <c r="BX539" s="36"/>
      <c r="BY539" s="36"/>
      <c r="BZ539" s="36"/>
      <c r="CA539" s="36"/>
      <c r="CB539" s="36"/>
      <c r="CC539" s="36"/>
      <c r="CD539" s="36"/>
      <c r="CE539" s="36"/>
      <c r="CF539" s="36"/>
      <c r="CG539" s="36"/>
      <c r="CH539" s="36"/>
      <c r="CI539" s="36"/>
      <c r="CJ539" s="36"/>
      <c r="CK539" s="36"/>
      <c r="CL539" s="36"/>
      <c r="CM539" s="36"/>
      <c r="CN539" s="36"/>
      <c r="CO539" s="36"/>
      <c r="CP539" s="36"/>
      <c r="CQ539" s="36"/>
      <c r="CR539" s="36"/>
      <c r="CS539" s="36"/>
      <c r="CT539" s="36"/>
      <c r="CU539" s="36"/>
      <c r="CV539" s="36"/>
      <c r="CW539" s="36"/>
      <c r="CX539" s="36"/>
      <c r="CY539" s="36"/>
      <c r="CZ539" s="36"/>
      <c r="DA539" s="36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</row>
    <row r="540" spans="1:255" ht="5.2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  <c r="BC540" s="36"/>
      <c r="BD540" s="36"/>
      <c r="BE540" s="36"/>
      <c r="BF540" s="36"/>
      <c r="BG540" s="36"/>
      <c r="BH540" s="36"/>
      <c r="BI540" s="36"/>
      <c r="BJ540" s="36"/>
      <c r="BK540" s="36"/>
      <c r="BL540" s="36"/>
      <c r="BM540" s="36"/>
      <c r="BN540" s="36"/>
      <c r="BO540" s="36"/>
      <c r="BP540" s="36"/>
      <c r="BQ540" s="36"/>
      <c r="BR540" s="36"/>
      <c r="BS540" s="36"/>
      <c r="BT540" s="36"/>
      <c r="BU540" s="36"/>
      <c r="BV540" s="36"/>
      <c r="BW540" s="36"/>
      <c r="BX540" s="36"/>
      <c r="BY540" s="36"/>
      <c r="BZ540" s="36"/>
      <c r="CA540" s="36"/>
      <c r="CB540" s="36"/>
      <c r="CC540" s="36"/>
      <c r="CD540" s="36"/>
      <c r="CE540" s="36"/>
      <c r="CF540" s="36"/>
      <c r="CG540" s="36"/>
      <c r="CH540" s="36"/>
      <c r="CI540" s="36"/>
      <c r="CJ540" s="36"/>
      <c r="CK540" s="36"/>
      <c r="CL540" s="36"/>
      <c r="CM540" s="36"/>
      <c r="CN540" s="36"/>
      <c r="CO540" s="36"/>
      <c r="CP540" s="36"/>
      <c r="CQ540" s="36"/>
      <c r="CR540" s="36"/>
      <c r="CS540" s="36"/>
      <c r="CT540" s="36"/>
      <c r="CU540" s="36"/>
      <c r="CV540" s="36"/>
      <c r="CW540" s="36"/>
      <c r="CX540" s="36"/>
      <c r="CY540" s="36"/>
      <c r="CZ540" s="36"/>
      <c r="DA540" s="36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</row>
    <row r="541" spans="1:255" ht="5.2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</row>
    <row r="542" spans="1:255" ht="5.2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</row>
    <row r="543" spans="1:255" ht="5.2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</row>
    <row r="544" spans="1:255" ht="5.2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</row>
    <row r="545" spans="1:255" ht="5.2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</row>
    <row r="546" spans="1:255" ht="5.2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</row>
    <row r="547" spans="1:255" ht="5.2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</row>
    <row r="548" spans="1:255" ht="5.2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</row>
    <row r="549" spans="1:255" ht="5.2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</row>
    <row r="550" spans="1:255" ht="5.2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</row>
    <row r="551" spans="1:255" ht="5.2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</row>
    <row r="552" spans="1:255" ht="5.2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</row>
    <row r="553" spans="1:255" ht="5.2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</row>
    <row r="554" spans="1:255" ht="5.2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</row>
    <row r="555" spans="1:255" ht="5.2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</row>
    <row r="556" spans="1:255" ht="5.2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</row>
    <row r="557" spans="1:255" ht="5.2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</row>
    <row r="558" spans="1:255" ht="5.2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  <c r="BC558" s="36"/>
      <c r="BD558" s="36"/>
      <c r="BE558" s="36"/>
      <c r="BF558" s="36"/>
      <c r="BG558" s="36"/>
      <c r="BH558" s="36"/>
      <c r="BI558" s="36"/>
      <c r="BJ558" s="36"/>
      <c r="BK558" s="36"/>
      <c r="BL558" s="36"/>
      <c r="BM558" s="36"/>
      <c r="BN558" s="36"/>
      <c r="BO558" s="36"/>
      <c r="BP558" s="36"/>
      <c r="BQ558" s="36"/>
      <c r="BR558" s="36"/>
      <c r="BS558" s="36"/>
      <c r="BT558" s="36"/>
      <c r="BU558" s="36"/>
      <c r="BV558" s="36"/>
      <c r="BW558" s="36"/>
      <c r="BX558" s="36"/>
      <c r="BY558" s="36"/>
      <c r="BZ558" s="36"/>
      <c r="CA558" s="36"/>
      <c r="CB558" s="36"/>
      <c r="CC558" s="36"/>
      <c r="CD558" s="36"/>
      <c r="CE558" s="36"/>
      <c r="CF558" s="36"/>
      <c r="CG558" s="36"/>
      <c r="CH558" s="36"/>
      <c r="CI558" s="36"/>
      <c r="CJ558" s="36"/>
      <c r="CK558" s="36"/>
      <c r="CL558" s="36"/>
      <c r="CM558" s="36"/>
      <c r="CN558" s="36"/>
      <c r="CO558" s="36"/>
      <c r="CP558" s="36"/>
      <c r="CQ558" s="36"/>
      <c r="CR558" s="36"/>
      <c r="CS558" s="36"/>
      <c r="CT558" s="36"/>
      <c r="CU558" s="36"/>
      <c r="CV558" s="36"/>
      <c r="CW558" s="36"/>
      <c r="CX558" s="36"/>
      <c r="CY558" s="36"/>
      <c r="CZ558" s="36"/>
      <c r="DA558" s="36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</row>
    <row r="559" spans="1:255" ht="5.2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</row>
    <row r="560" spans="1:255" ht="5.2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</row>
    <row r="561" spans="1:255" ht="5.2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  <c r="BC561" s="36"/>
      <c r="BD561" s="36"/>
      <c r="BE561" s="36"/>
      <c r="BF561" s="36"/>
      <c r="BG561" s="36"/>
      <c r="BH561" s="36"/>
      <c r="BI561" s="36"/>
      <c r="BJ561" s="36"/>
      <c r="BK561" s="36"/>
      <c r="BL561" s="36"/>
      <c r="BM561" s="36"/>
      <c r="BN561" s="36"/>
      <c r="BO561" s="36"/>
      <c r="BP561" s="36"/>
      <c r="BQ561" s="36"/>
      <c r="BR561" s="36"/>
      <c r="BS561" s="36"/>
      <c r="BT561" s="36"/>
      <c r="BU561" s="36"/>
      <c r="BV561" s="36"/>
      <c r="BW561" s="36"/>
      <c r="BX561" s="36"/>
      <c r="BY561" s="36"/>
      <c r="BZ561" s="36"/>
      <c r="CA561" s="36"/>
      <c r="CB561" s="36"/>
      <c r="CC561" s="36"/>
      <c r="CD561" s="36"/>
      <c r="CE561" s="36"/>
      <c r="CF561" s="36"/>
      <c r="CG561" s="36"/>
      <c r="CH561" s="36"/>
      <c r="CI561" s="36"/>
      <c r="CJ561" s="36"/>
      <c r="CK561" s="36"/>
      <c r="CL561" s="36"/>
      <c r="CM561" s="36"/>
      <c r="CN561" s="36"/>
      <c r="CO561" s="36"/>
      <c r="CP561" s="36"/>
      <c r="CQ561" s="36"/>
      <c r="CR561" s="36"/>
      <c r="CS561" s="36"/>
      <c r="CT561" s="36"/>
      <c r="CU561" s="36"/>
      <c r="CV561" s="36"/>
      <c r="CW561" s="36"/>
      <c r="CX561" s="36"/>
      <c r="CY561" s="36"/>
      <c r="CZ561" s="36"/>
      <c r="DA561" s="36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</row>
    <row r="562" spans="1:255" ht="5.2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  <c r="BC562" s="36"/>
      <c r="BD562" s="36"/>
      <c r="BE562" s="36"/>
      <c r="BF562" s="36"/>
      <c r="BG562" s="36"/>
      <c r="BH562" s="36"/>
      <c r="BI562" s="36"/>
      <c r="BJ562" s="36"/>
      <c r="BK562" s="36"/>
      <c r="BL562" s="36"/>
      <c r="BM562" s="36"/>
      <c r="BN562" s="36"/>
      <c r="BO562" s="36"/>
      <c r="BP562" s="36"/>
      <c r="BQ562" s="36"/>
      <c r="BR562" s="36"/>
      <c r="BS562" s="36"/>
      <c r="BT562" s="36"/>
      <c r="BU562" s="36"/>
      <c r="BV562" s="36"/>
      <c r="BW562" s="36"/>
      <c r="BX562" s="36"/>
      <c r="BY562" s="36"/>
      <c r="BZ562" s="36"/>
      <c r="CA562" s="36"/>
      <c r="CB562" s="36"/>
      <c r="CC562" s="36"/>
      <c r="CD562" s="36"/>
      <c r="CE562" s="36"/>
      <c r="CF562" s="36"/>
      <c r="CG562" s="36"/>
      <c r="CH562" s="36"/>
      <c r="CI562" s="36"/>
      <c r="CJ562" s="36"/>
      <c r="CK562" s="36"/>
      <c r="CL562" s="36"/>
      <c r="CM562" s="36"/>
      <c r="CN562" s="36"/>
      <c r="CO562" s="36"/>
      <c r="CP562" s="36"/>
      <c r="CQ562" s="36"/>
      <c r="CR562" s="36"/>
      <c r="CS562" s="36"/>
      <c r="CT562" s="36"/>
      <c r="CU562" s="36"/>
      <c r="CV562" s="36"/>
      <c r="CW562" s="36"/>
      <c r="CX562" s="36"/>
      <c r="CY562" s="36"/>
      <c r="CZ562" s="36"/>
      <c r="DA562" s="36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</row>
    <row r="563" spans="1:255" ht="5.2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  <c r="BC563" s="36"/>
      <c r="BD563" s="36"/>
      <c r="BE563" s="36"/>
      <c r="BF563" s="36"/>
      <c r="BG563" s="36"/>
      <c r="BH563" s="36"/>
      <c r="BI563" s="36"/>
      <c r="BJ563" s="36"/>
      <c r="BK563" s="36"/>
      <c r="BL563" s="36"/>
      <c r="BM563" s="36"/>
      <c r="BN563" s="36"/>
      <c r="BO563" s="36"/>
      <c r="BP563" s="36"/>
      <c r="BQ563" s="36"/>
      <c r="BR563" s="36"/>
      <c r="BS563" s="36"/>
      <c r="BT563" s="36"/>
      <c r="BU563" s="36"/>
      <c r="BV563" s="36"/>
      <c r="BW563" s="36"/>
      <c r="BX563" s="36"/>
      <c r="BY563" s="36"/>
      <c r="BZ563" s="36"/>
      <c r="CA563" s="36"/>
      <c r="CB563" s="36"/>
      <c r="CC563" s="36"/>
      <c r="CD563" s="36"/>
      <c r="CE563" s="36"/>
      <c r="CF563" s="36"/>
      <c r="CG563" s="36"/>
      <c r="CH563" s="36"/>
      <c r="CI563" s="36"/>
      <c r="CJ563" s="36"/>
      <c r="CK563" s="36"/>
      <c r="CL563" s="36"/>
      <c r="CM563" s="36"/>
      <c r="CN563" s="36"/>
      <c r="CO563" s="36"/>
      <c r="CP563" s="36"/>
      <c r="CQ563" s="36"/>
      <c r="CR563" s="36"/>
      <c r="CS563" s="36"/>
      <c r="CT563" s="36"/>
      <c r="CU563" s="36"/>
      <c r="CV563" s="36"/>
      <c r="CW563" s="36"/>
      <c r="CX563" s="36"/>
      <c r="CY563" s="36"/>
      <c r="CZ563" s="36"/>
      <c r="DA563" s="36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</row>
    <row r="564" spans="1:255" ht="5.2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  <c r="BC564" s="36"/>
      <c r="BD564" s="36"/>
      <c r="BE564" s="36"/>
      <c r="BF564" s="36"/>
      <c r="BG564" s="36"/>
      <c r="BH564" s="36"/>
      <c r="BI564" s="36"/>
      <c r="BJ564" s="36"/>
      <c r="BK564" s="36"/>
      <c r="BL564" s="36"/>
      <c r="BM564" s="36"/>
      <c r="BN564" s="36"/>
      <c r="BO564" s="36"/>
      <c r="BP564" s="36"/>
      <c r="BQ564" s="36"/>
      <c r="BR564" s="36"/>
      <c r="BS564" s="36"/>
      <c r="BT564" s="36"/>
      <c r="BU564" s="36"/>
      <c r="BV564" s="36"/>
      <c r="BW564" s="36"/>
      <c r="BX564" s="36"/>
      <c r="BY564" s="36"/>
      <c r="BZ564" s="36"/>
      <c r="CA564" s="36"/>
      <c r="CB564" s="36"/>
      <c r="CC564" s="36"/>
      <c r="CD564" s="36"/>
      <c r="CE564" s="36"/>
      <c r="CF564" s="36"/>
      <c r="CG564" s="36"/>
      <c r="CH564" s="36"/>
      <c r="CI564" s="36"/>
      <c r="CJ564" s="36"/>
      <c r="CK564" s="36"/>
      <c r="CL564" s="36"/>
      <c r="CM564" s="36"/>
      <c r="CN564" s="36"/>
      <c r="CO564" s="36"/>
      <c r="CP564" s="36"/>
      <c r="CQ564" s="36"/>
      <c r="CR564" s="36"/>
      <c r="CS564" s="36"/>
      <c r="CT564" s="36"/>
      <c r="CU564" s="36"/>
      <c r="CV564" s="36"/>
      <c r="CW564" s="36"/>
      <c r="CX564" s="36"/>
      <c r="CY564" s="36"/>
      <c r="CZ564" s="36"/>
      <c r="DA564" s="36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</row>
    <row r="565" spans="1:255" ht="5.2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  <c r="BC565" s="36"/>
      <c r="BD565" s="36"/>
      <c r="BE565" s="36"/>
      <c r="BF565" s="36"/>
      <c r="BG565" s="36"/>
      <c r="BH565" s="36"/>
      <c r="BI565" s="36"/>
      <c r="BJ565" s="36"/>
      <c r="BK565" s="36"/>
      <c r="BL565" s="36"/>
      <c r="BM565" s="36"/>
      <c r="BN565" s="36"/>
      <c r="BO565" s="36"/>
      <c r="BP565" s="36"/>
      <c r="BQ565" s="36"/>
      <c r="BR565" s="36"/>
      <c r="BS565" s="36"/>
      <c r="BT565" s="36"/>
      <c r="BU565" s="36"/>
      <c r="BV565" s="36"/>
      <c r="BW565" s="36"/>
      <c r="BX565" s="36"/>
      <c r="BY565" s="36"/>
      <c r="BZ565" s="36"/>
      <c r="CA565" s="36"/>
      <c r="CB565" s="36"/>
      <c r="CC565" s="36"/>
      <c r="CD565" s="36"/>
      <c r="CE565" s="36"/>
      <c r="CF565" s="36"/>
      <c r="CG565" s="36"/>
      <c r="CH565" s="36"/>
      <c r="CI565" s="36"/>
      <c r="CJ565" s="36"/>
      <c r="CK565" s="36"/>
      <c r="CL565" s="36"/>
      <c r="CM565" s="36"/>
      <c r="CN565" s="36"/>
      <c r="CO565" s="36"/>
      <c r="CP565" s="36"/>
      <c r="CQ565" s="36"/>
      <c r="CR565" s="36"/>
      <c r="CS565" s="36"/>
      <c r="CT565" s="36"/>
      <c r="CU565" s="36"/>
      <c r="CV565" s="36"/>
      <c r="CW565" s="36"/>
      <c r="CX565" s="36"/>
      <c r="CY565" s="36"/>
      <c r="CZ565" s="36"/>
      <c r="DA565" s="36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</row>
    <row r="566" spans="1:255" ht="5.2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  <c r="BC566" s="36"/>
      <c r="BD566" s="36"/>
      <c r="BE566" s="36"/>
      <c r="BF566" s="36"/>
      <c r="BG566" s="36"/>
      <c r="BH566" s="36"/>
      <c r="BI566" s="36"/>
      <c r="BJ566" s="36"/>
      <c r="BK566" s="36"/>
      <c r="BL566" s="36"/>
      <c r="BM566" s="36"/>
      <c r="BN566" s="36"/>
      <c r="BO566" s="36"/>
      <c r="BP566" s="36"/>
      <c r="BQ566" s="36"/>
      <c r="BR566" s="36"/>
      <c r="BS566" s="36"/>
      <c r="BT566" s="36"/>
      <c r="BU566" s="36"/>
      <c r="BV566" s="36"/>
      <c r="BW566" s="36"/>
      <c r="BX566" s="36"/>
      <c r="BY566" s="36"/>
      <c r="BZ566" s="36"/>
      <c r="CA566" s="36"/>
      <c r="CB566" s="36"/>
      <c r="CC566" s="36"/>
      <c r="CD566" s="36"/>
      <c r="CE566" s="36"/>
      <c r="CF566" s="36"/>
      <c r="CG566" s="36"/>
      <c r="CH566" s="36"/>
      <c r="CI566" s="36"/>
      <c r="CJ566" s="36"/>
      <c r="CK566" s="36"/>
      <c r="CL566" s="36"/>
      <c r="CM566" s="36"/>
      <c r="CN566" s="36"/>
      <c r="CO566" s="36"/>
      <c r="CP566" s="36"/>
      <c r="CQ566" s="36"/>
      <c r="CR566" s="36"/>
      <c r="CS566" s="36"/>
      <c r="CT566" s="36"/>
      <c r="CU566" s="36"/>
      <c r="CV566" s="36"/>
      <c r="CW566" s="36"/>
      <c r="CX566" s="36"/>
      <c r="CY566" s="36"/>
      <c r="CZ566" s="36"/>
      <c r="DA566" s="36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</row>
    <row r="567" spans="1:255" ht="5.2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  <c r="BC567" s="36"/>
      <c r="BD567" s="36"/>
      <c r="BE567" s="36"/>
      <c r="BF567" s="36"/>
      <c r="BG567" s="36"/>
      <c r="BH567" s="36"/>
      <c r="BI567" s="36"/>
      <c r="BJ567" s="36"/>
      <c r="BK567" s="36"/>
      <c r="BL567" s="36"/>
      <c r="BM567" s="36"/>
      <c r="BN567" s="36"/>
      <c r="BO567" s="36"/>
      <c r="BP567" s="36"/>
      <c r="BQ567" s="36"/>
      <c r="BR567" s="36"/>
      <c r="BS567" s="36"/>
      <c r="BT567" s="36"/>
      <c r="BU567" s="36"/>
      <c r="BV567" s="36"/>
      <c r="BW567" s="36"/>
      <c r="BX567" s="36"/>
      <c r="BY567" s="36"/>
      <c r="BZ567" s="36"/>
      <c r="CA567" s="36"/>
      <c r="CB567" s="36"/>
      <c r="CC567" s="36"/>
      <c r="CD567" s="36"/>
      <c r="CE567" s="36"/>
      <c r="CF567" s="36"/>
      <c r="CG567" s="36"/>
      <c r="CH567" s="36"/>
      <c r="CI567" s="36"/>
      <c r="CJ567" s="36"/>
      <c r="CK567" s="36"/>
      <c r="CL567" s="36"/>
      <c r="CM567" s="36"/>
      <c r="CN567" s="36"/>
      <c r="CO567" s="36"/>
      <c r="CP567" s="36"/>
      <c r="CQ567" s="36"/>
      <c r="CR567" s="36"/>
      <c r="CS567" s="36"/>
      <c r="CT567" s="36"/>
      <c r="CU567" s="36"/>
      <c r="CV567" s="36"/>
      <c r="CW567" s="36"/>
      <c r="CX567" s="36"/>
      <c r="CY567" s="36"/>
      <c r="CZ567" s="36"/>
      <c r="DA567" s="36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</row>
    <row r="568" spans="1:255" ht="5.2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  <c r="BC568" s="36"/>
      <c r="BD568" s="36"/>
      <c r="BE568" s="36"/>
      <c r="BF568" s="36"/>
      <c r="BG568" s="36"/>
      <c r="BH568" s="36"/>
      <c r="BI568" s="36"/>
      <c r="BJ568" s="36"/>
      <c r="BK568" s="36"/>
      <c r="BL568" s="36"/>
      <c r="BM568" s="36"/>
      <c r="BN568" s="36"/>
      <c r="BO568" s="36"/>
      <c r="BP568" s="36"/>
      <c r="BQ568" s="36"/>
      <c r="BR568" s="36"/>
      <c r="BS568" s="36"/>
      <c r="BT568" s="36"/>
      <c r="BU568" s="36"/>
      <c r="BV568" s="36"/>
      <c r="BW568" s="36"/>
      <c r="BX568" s="36"/>
      <c r="BY568" s="36"/>
      <c r="BZ568" s="36"/>
      <c r="CA568" s="36"/>
      <c r="CB568" s="36"/>
      <c r="CC568" s="36"/>
      <c r="CD568" s="36"/>
      <c r="CE568" s="36"/>
      <c r="CF568" s="36"/>
      <c r="CG568" s="36"/>
      <c r="CH568" s="36"/>
      <c r="CI568" s="36"/>
      <c r="CJ568" s="36"/>
      <c r="CK568" s="36"/>
      <c r="CL568" s="36"/>
      <c r="CM568" s="36"/>
      <c r="CN568" s="36"/>
      <c r="CO568" s="36"/>
      <c r="CP568" s="36"/>
      <c r="CQ568" s="36"/>
      <c r="CR568" s="36"/>
      <c r="CS568" s="36"/>
      <c r="CT568" s="36"/>
      <c r="CU568" s="36"/>
      <c r="CV568" s="36"/>
      <c r="CW568" s="36"/>
      <c r="CX568" s="36"/>
      <c r="CY568" s="36"/>
      <c r="CZ568" s="36"/>
      <c r="DA568" s="36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</row>
    <row r="569" spans="1:255" ht="5.2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  <c r="BC569" s="36"/>
      <c r="BD569" s="36"/>
      <c r="BE569" s="36"/>
      <c r="BF569" s="36"/>
      <c r="BG569" s="36"/>
      <c r="BH569" s="36"/>
      <c r="BI569" s="36"/>
      <c r="BJ569" s="36"/>
      <c r="BK569" s="36"/>
      <c r="BL569" s="36"/>
      <c r="BM569" s="36"/>
      <c r="BN569" s="36"/>
      <c r="BO569" s="36"/>
      <c r="BP569" s="36"/>
      <c r="BQ569" s="36"/>
      <c r="BR569" s="36"/>
      <c r="BS569" s="36"/>
      <c r="BT569" s="36"/>
      <c r="BU569" s="36"/>
      <c r="BV569" s="36"/>
      <c r="BW569" s="36"/>
      <c r="BX569" s="36"/>
      <c r="BY569" s="36"/>
      <c r="BZ569" s="36"/>
      <c r="CA569" s="36"/>
      <c r="CB569" s="36"/>
      <c r="CC569" s="36"/>
      <c r="CD569" s="36"/>
      <c r="CE569" s="36"/>
      <c r="CF569" s="36"/>
      <c r="CG569" s="36"/>
      <c r="CH569" s="36"/>
      <c r="CI569" s="36"/>
      <c r="CJ569" s="36"/>
      <c r="CK569" s="36"/>
      <c r="CL569" s="36"/>
      <c r="CM569" s="36"/>
      <c r="CN569" s="36"/>
      <c r="CO569" s="36"/>
      <c r="CP569" s="36"/>
      <c r="CQ569" s="36"/>
      <c r="CR569" s="36"/>
      <c r="CS569" s="36"/>
      <c r="CT569" s="36"/>
      <c r="CU569" s="36"/>
      <c r="CV569" s="36"/>
      <c r="CW569" s="36"/>
      <c r="CX569" s="36"/>
      <c r="CY569" s="36"/>
      <c r="CZ569" s="36"/>
      <c r="DA569" s="36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</row>
    <row r="570" spans="1:255" ht="5.2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</row>
    <row r="571" spans="1:255" ht="5.2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  <c r="BC571" s="36"/>
      <c r="BD571" s="36"/>
      <c r="BE571" s="36"/>
      <c r="BF571" s="36"/>
      <c r="BG571" s="36"/>
      <c r="BH571" s="36"/>
      <c r="BI571" s="36"/>
      <c r="BJ571" s="36"/>
      <c r="BK571" s="36"/>
      <c r="BL571" s="36"/>
      <c r="BM571" s="36"/>
      <c r="BN571" s="36"/>
      <c r="BO571" s="36"/>
      <c r="BP571" s="36"/>
      <c r="BQ571" s="36"/>
      <c r="BR571" s="36"/>
      <c r="BS571" s="36"/>
      <c r="BT571" s="36"/>
      <c r="BU571" s="36"/>
      <c r="BV571" s="36"/>
      <c r="BW571" s="36"/>
      <c r="BX571" s="36"/>
      <c r="BY571" s="36"/>
      <c r="BZ571" s="36"/>
      <c r="CA571" s="36"/>
      <c r="CB571" s="36"/>
      <c r="CC571" s="36"/>
      <c r="CD571" s="36"/>
      <c r="CE571" s="36"/>
      <c r="CF571" s="36"/>
      <c r="CG571" s="36"/>
      <c r="CH571" s="36"/>
      <c r="CI571" s="36"/>
      <c r="CJ571" s="36"/>
      <c r="CK571" s="36"/>
      <c r="CL571" s="36"/>
      <c r="CM571" s="36"/>
      <c r="CN571" s="36"/>
      <c r="CO571" s="36"/>
      <c r="CP571" s="36"/>
      <c r="CQ571" s="36"/>
      <c r="CR571" s="36"/>
      <c r="CS571" s="36"/>
      <c r="CT571" s="36"/>
      <c r="CU571" s="36"/>
      <c r="CV571" s="36"/>
      <c r="CW571" s="36"/>
      <c r="CX571" s="36"/>
      <c r="CY571" s="36"/>
      <c r="CZ571" s="36"/>
      <c r="DA571" s="36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</row>
    <row r="572" spans="1:255" ht="5.2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  <c r="BC572" s="36"/>
      <c r="BD572" s="36"/>
      <c r="BE572" s="36"/>
      <c r="BF572" s="36"/>
      <c r="BG572" s="36"/>
      <c r="BH572" s="36"/>
      <c r="BI572" s="36"/>
      <c r="BJ572" s="36"/>
      <c r="BK572" s="36"/>
      <c r="BL572" s="36"/>
      <c r="BM572" s="36"/>
      <c r="BN572" s="36"/>
      <c r="BO572" s="36"/>
      <c r="BP572" s="36"/>
      <c r="BQ572" s="36"/>
      <c r="BR572" s="36"/>
      <c r="BS572" s="36"/>
      <c r="BT572" s="36"/>
      <c r="BU572" s="36"/>
      <c r="BV572" s="36"/>
      <c r="BW572" s="36"/>
      <c r="BX572" s="36"/>
      <c r="BY572" s="36"/>
      <c r="BZ572" s="36"/>
      <c r="CA572" s="36"/>
      <c r="CB572" s="36"/>
      <c r="CC572" s="36"/>
      <c r="CD572" s="36"/>
      <c r="CE572" s="36"/>
      <c r="CF572" s="36"/>
      <c r="CG572" s="36"/>
      <c r="CH572" s="36"/>
      <c r="CI572" s="36"/>
      <c r="CJ572" s="36"/>
      <c r="CK572" s="36"/>
      <c r="CL572" s="36"/>
      <c r="CM572" s="36"/>
      <c r="CN572" s="36"/>
      <c r="CO572" s="36"/>
      <c r="CP572" s="36"/>
      <c r="CQ572" s="36"/>
      <c r="CR572" s="36"/>
      <c r="CS572" s="36"/>
      <c r="CT572" s="36"/>
      <c r="CU572" s="36"/>
      <c r="CV572" s="36"/>
      <c r="CW572" s="36"/>
      <c r="CX572" s="36"/>
      <c r="CY572" s="36"/>
      <c r="CZ572" s="36"/>
      <c r="DA572" s="36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</row>
    <row r="573" spans="1:255" ht="5.2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  <c r="BC573" s="36"/>
      <c r="BD573" s="36"/>
      <c r="BE573" s="36"/>
      <c r="BF573" s="36"/>
      <c r="BG573" s="36"/>
      <c r="BH573" s="36"/>
      <c r="BI573" s="36"/>
      <c r="BJ573" s="36"/>
      <c r="BK573" s="36"/>
      <c r="BL573" s="36"/>
      <c r="BM573" s="36"/>
      <c r="BN573" s="36"/>
      <c r="BO573" s="36"/>
      <c r="BP573" s="36"/>
      <c r="BQ573" s="36"/>
      <c r="BR573" s="36"/>
      <c r="BS573" s="36"/>
      <c r="BT573" s="36"/>
      <c r="BU573" s="36"/>
      <c r="BV573" s="36"/>
      <c r="BW573" s="36"/>
      <c r="BX573" s="36"/>
      <c r="BY573" s="36"/>
      <c r="BZ573" s="36"/>
      <c r="CA573" s="36"/>
      <c r="CB573" s="36"/>
      <c r="CC573" s="36"/>
      <c r="CD573" s="36"/>
      <c r="CE573" s="36"/>
      <c r="CF573" s="36"/>
      <c r="CG573" s="36"/>
      <c r="CH573" s="36"/>
      <c r="CI573" s="36"/>
      <c r="CJ573" s="36"/>
      <c r="CK573" s="36"/>
      <c r="CL573" s="36"/>
      <c r="CM573" s="36"/>
      <c r="CN573" s="36"/>
      <c r="CO573" s="36"/>
      <c r="CP573" s="36"/>
      <c r="CQ573" s="36"/>
      <c r="CR573" s="36"/>
      <c r="CS573" s="36"/>
      <c r="CT573" s="36"/>
      <c r="CU573" s="36"/>
      <c r="CV573" s="36"/>
      <c r="CW573" s="36"/>
      <c r="CX573" s="36"/>
      <c r="CY573" s="36"/>
      <c r="CZ573" s="36"/>
      <c r="DA573" s="36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</row>
    <row r="574" spans="1:255" ht="5.2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  <c r="BC574" s="36"/>
      <c r="BD574" s="36"/>
      <c r="BE574" s="36"/>
      <c r="BF574" s="36"/>
      <c r="BG574" s="36"/>
      <c r="BH574" s="36"/>
      <c r="BI574" s="36"/>
      <c r="BJ574" s="36"/>
      <c r="BK574" s="36"/>
      <c r="BL574" s="36"/>
      <c r="BM574" s="36"/>
      <c r="BN574" s="36"/>
      <c r="BO574" s="36"/>
      <c r="BP574" s="36"/>
      <c r="BQ574" s="36"/>
      <c r="BR574" s="36"/>
      <c r="BS574" s="36"/>
      <c r="BT574" s="36"/>
      <c r="BU574" s="36"/>
      <c r="BV574" s="36"/>
      <c r="BW574" s="36"/>
      <c r="BX574" s="36"/>
      <c r="BY574" s="36"/>
      <c r="BZ574" s="36"/>
      <c r="CA574" s="36"/>
      <c r="CB574" s="36"/>
      <c r="CC574" s="36"/>
      <c r="CD574" s="36"/>
      <c r="CE574" s="36"/>
      <c r="CF574" s="36"/>
      <c r="CG574" s="36"/>
      <c r="CH574" s="36"/>
      <c r="CI574" s="36"/>
      <c r="CJ574" s="36"/>
      <c r="CK574" s="36"/>
      <c r="CL574" s="36"/>
      <c r="CM574" s="36"/>
      <c r="CN574" s="36"/>
      <c r="CO574" s="36"/>
      <c r="CP574" s="36"/>
      <c r="CQ574" s="36"/>
      <c r="CR574" s="36"/>
      <c r="CS574" s="36"/>
      <c r="CT574" s="36"/>
      <c r="CU574" s="36"/>
      <c r="CV574" s="36"/>
      <c r="CW574" s="36"/>
      <c r="CX574" s="36"/>
      <c r="CY574" s="36"/>
      <c r="CZ574" s="36"/>
      <c r="DA574" s="36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</row>
    <row r="575" spans="1:255" ht="5.2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  <c r="BC575" s="36"/>
      <c r="BD575" s="36"/>
      <c r="BE575" s="36"/>
      <c r="BF575" s="36"/>
      <c r="BG575" s="36"/>
      <c r="BH575" s="36"/>
      <c r="BI575" s="36"/>
      <c r="BJ575" s="36"/>
      <c r="BK575" s="36"/>
      <c r="BL575" s="36"/>
      <c r="BM575" s="36"/>
      <c r="BN575" s="36"/>
      <c r="BO575" s="36"/>
      <c r="BP575" s="36"/>
      <c r="BQ575" s="36"/>
      <c r="BR575" s="36"/>
      <c r="BS575" s="36"/>
      <c r="BT575" s="36"/>
      <c r="BU575" s="36"/>
      <c r="BV575" s="36"/>
      <c r="BW575" s="36"/>
      <c r="BX575" s="36"/>
      <c r="BY575" s="36"/>
      <c r="BZ575" s="36"/>
      <c r="CA575" s="36"/>
      <c r="CB575" s="36"/>
      <c r="CC575" s="36"/>
      <c r="CD575" s="36"/>
      <c r="CE575" s="36"/>
      <c r="CF575" s="36"/>
      <c r="CG575" s="36"/>
      <c r="CH575" s="36"/>
      <c r="CI575" s="36"/>
      <c r="CJ575" s="36"/>
      <c r="CK575" s="36"/>
      <c r="CL575" s="36"/>
      <c r="CM575" s="36"/>
      <c r="CN575" s="36"/>
      <c r="CO575" s="36"/>
      <c r="CP575" s="36"/>
      <c r="CQ575" s="36"/>
      <c r="CR575" s="36"/>
      <c r="CS575" s="36"/>
      <c r="CT575" s="36"/>
      <c r="CU575" s="36"/>
      <c r="CV575" s="36"/>
      <c r="CW575" s="36"/>
      <c r="CX575" s="36"/>
      <c r="CY575" s="36"/>
      <c r="CZ575" s="36"/>
      <c r="DA575" s="36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</row>
    <row r="576" spans="1:255" ht="5.2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  <c r="BC576" s="36"/>
      <c r="BD576" s="36"/>
      <c r="BE576" s="36"/>
      <c r="BF576" s="36"/>
      <c r="BG576" s="36"/>
      <c r="BH576" s="36"/>
      <c r="BI576" s="36"/>
      <c r="BJ576" s="36"/>
      <c r="BK576" s="36"/>
      <c r="BL576" s="36"/>
      <c r="BM576" s="36"/>
      <c r="BN576" s="36"/>
      <c r="BO576" s="36"/>
      <c r="BP576" s="36"/>
      <c r="BQ576" s="36"/>
      <c r="BR576" s="36"/>
      <c r="BS576" s="36"/>
      <c r="BT576" s="36"/>
      <c r="BU576" s="36"/>
      <c r="BV576" s="36"/>
      <c r="BW576" s="36"/>
      <c r="BX576" s="36"/>
      <c r="BY576" s="36"/>
      <c r="BZ576" s="36"/>
      <c r="CA576" s="36"/>
      <c r="CB576" s="36"/>
      <c r="CC576" s="36"/>
      <c r="CD576" s="36"/>
      <c r="CE576" s="36"/>
      <c r="CF576" s="36"/>
      <c r="CG576" s="36"/>
      <c r="CH576" s="36"/>
      <c r="CI576" s="36"/>
      <c r="CJ576" s="36"/>
      <c r="CK576" s="36"/>
      <c r="CL576" s="36"/>
      <c r="CM576" s="36"/>
      <c r="CN576" s="36"/>
      <c r="CO576" s="36"/>
      <c r="CP576" s="36"/>
      <c r="CQ576" s="36"/>
      <c r="CR576" s="36"/>
      <c r="CS576" s="36"/>
      <c r="CT576" s="36"/>
      <c r="CU576" s="36"/>
      <c r="CV576" s="36"/>
      <c r="CW576" s="36"/>
      <c r="CX576" s="36"/>
      <c r="CY576" s="36"/>
      <c r="CZ576" s="36"/>
      <c r="DA576" s="36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</row>
    <row r="577" spans="1:255" ht="5.2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  <c r="BC577" s="36"/>
      <c r="BD577" s="36"/>
      <c r="BE577" s="36"/>
      <c r="BF577" s="36"/>
      <c r="BG577" s="36"/>
      <c r="BH577" s="36"/>
      <c r="BI577" s="36"/>
      <c r="BJ577" s="36"/>
      <c r="BK577" s="36"/>
      <c r="BL577" s="36"/>
      <c r="BM577" s="36"/>
      <c r="BN577" s="36"/>
      <c r="BO577" s="36"/>
      <c r="BP577" s="36"/>
      <c r="BQ577" s="36"/>
      <c r="BR577" s="36"/>
      <c r="BS577" s="36"/>
      <c r="BT577" s="36"/>
      <c r="BU577" s="36"/>
      <c r="BV577" s="36"/>
      <c r="BW577" s="36"/>
      <c r="BX577" s="36"/>
      <c r="BY577" s="36"/>
      <c r="BZ577" s="36"/>
      <c r="CA577" s="36"/>
      <c r="CB577" s="36"/>
      <c r="CC577" s="36"/>
      <c r="CD577" s="36"/>
      <c r="CE577" s="36"/>
      <c r="CF577" s="36"/>
      <c r="CG577" s="36"/>
      <c r="CH577" s="36"/>
      <c r="CI577" s="36"/>
      <c r="CJ577" s="36"/>
      <c r="CK577" s="36"/>
      <c r="CL577" s="36"/>
      <c r="CM577" s="36"/>
      <c r="CN577" s="36"/>
      <c r="CO577" s="36"/>
      <c r="CP577" s="36"/>
      <c r="CQ577" s="36"/>
      <c r="CR577" s="36"/>
      <c r="CS577" s="36"/>
      <c r="CT577" s="36"/>
      <c r="CU577" s="36"/>
      <c r="CV577" s="36"/>
      <c r="CW577" s="36"/>
      <c r="CX577" s="36"/>
      <c r="CY577" s="36"/>
      <c r="CZ577" s="36"/>
      <c r="DA577" s="36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</row>
    <row r="578" spans="1:255" ht="5.2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  <c r="BC578" s="36"/>
      <c r="BD578" s="36"/>
      <c r="BE578" s="36"/>
      <c r="BF578" s="36"/>
      <c r="BG578" s="36"/>
      <c r="BH578" s="36"/>
      <c r="BI578" s="36"/>
      <c r="BJ578" s="36"/>
      <c r="BK578" s="36"/>
      <c r="BL578" s="36"/>
      <c r="BM578" s="36"/>
      <c r="BN578" s="36"/>
      <c r="BO578" s="36"/>
      <c r="BP578" s="36"/>
      <c r="BQ578" s="36"/>
      <c r="BR578" s="36"/>
      <c r="BS578" s="36"/>
      <c r="BT578" s="36"/>
      <c r="BU578" s="36"/>
      <c r="BV578" s="36"/>
      <c r="BW578" s="36"/>
      <c r="BX578" s="36"/>
      <c r="BY578" s="36"/>
      <c r="BZ578" s="36"/>
      <c r="CA578" s="36"/>
      <c r="CB578" s="36"/>
      <c r="CC578" s="36"/>
      <c r="CD578" s="36"/>
      <c r="CE578" s="36"/>
      <c r="CF578" s="36"/>
      <c r="CG578" s="36"/>
      <c r="CH578" s="36"/>
      <c r="CI578" s="36"/>
      <c r="CJ578" s="36"/>
      <c r="CK578" s="36"/>
      <c r="CL578" s="36"/>
      <c r="CM578" s="36"/>
      <c r="CN578" s="36"/>
      <c r="CO578" s="36"/>
      <c r="CP578" s="36"/>
      <c r="CQ578" s="36"/>
      <c r="CR578" s="36"/>
      <c r="CS578" s="36"/>
      <c r="CT578" s="36"/>
      <c r="CU578" s="36"/>
      <c r="CV578" s="36"/>
      <c r="CW578" s="36"/>
      <c r="CX578" s="36"/>
      <c r="CY578" s="36"/>
      <c r="CZ578" s="36"/>
      <c r="DA578" s="36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</row>
    <row r="579" spans="1:255" ht="5.2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  <c r="BC579" s="36"/>
      <c r="BD579" s="36"/>
      <c r="BE579" s="36"/>
      <c r="BF579" s="36"/>
      <c r="BG579" s="36"/>
      <c r="BH579" s="36"/>
      <c r="BI579" s="36"/>
      <c r="BJ579" s="36"/>
      <c r="BK579" s="36"/>
      <c r="BL579" s="36"/>
      <c r="BM579" s="36"/>
      <c r="BN579" s="36"/>
      <c r="BO579" s="36"/>
      <c r="BP579" s="36"/>
      <c r="BQ579" s="36"/>
      <c r="BR579" s="36"/>
      <c r="BS579" s="36"/>
      <c r="BT579" s="36"/>
      <c r="BU579" s="36"/>
      <c r="BV579" s="36"/>
      <c r="BW579" s="36"/>
      <c r="BX579" s="36"/>
      <c r="BY579" s="36"/>
      <c r="BZ579" s="36"/>
      <c r="CA579" s="36"/>
      <c r="CB579" s="36"/>
      <c r="CC579" s="36"/>
      <c r="CD579" s="36"/>
      <c r="CE579" s="36"/>
      <c r="CF579" s="36"/>
      <c r="CG579" s="36"/>
      <c r="CH579" s="36"/>
      <c r="CI579" s="36"/>
      <c r="CJ579" s="36"/>
      <c r="CK579" s="36"/>
      <c r="CL579" s="36"/>
      <c r="CM579" s="36"/>
      <c r="CN579" s="36"/>
      <c r="CO579" s="36"/>
      <c r="CP579" s="36"/>
      <c r="CQ579" s="36"/>
      <c r="CR579" s="36"/>
      <c r="CS579" s="36"/>
      <c r="CT579" s="36"/>
      <c r="CU579" s="36"/>
      <c r="CV579" s="36"/>
      <c r="CW579" s="36"/>
      <c r="CX579" s="36"/>
      <c r="CY579" s="36"/>
      <c r="CZ579" s="36"/>
      <c r="DA579" s="36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</row>
    <row r="580" spans="1:255" ht="5.2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36"/>
      <c r="AR580" s="36"/>
      <c r="AS580" s="36"/>
      <c r="AT580" s="36"/>
      <c r="AU580" s="36"/>
      <c r="AV580" s="36"/>
      <c r="AW580" s="36"/>
      <c r="AX580" s="36"/>
      <c r="AY580" s="36"/>
      <c r="AZ580" s="36"/>
      <c r="BA580" s="36"/>
      <c r="BB580" s="36"/>
      <c r="BC580" s="36"/>
      <c r="BD580" s="36"/>
      <c r="BE580" s="36"/>
      <c r="BF580" s="36"/>
      <c r="BG580" s="36"/>
      <c r="BH580" s="36"/>
      <c r="BI580" s="36"/>
      <c r="BJ580" s="36"/>
      <c r="BK580" s="36"/>
      <c r="BL580" s="36"/>
      <c r="BM580" s="36"/>
      <c r="BN580" s="36"/>
      <c r="BO580" s="36"/>
      <c r="BP580" s="36"/>
      <c r="BQ580" s="36"/>
      <c r="BR580" s="36"/>
      <c r="BS580" s="36"/>
      <c r="BT580" s="36"/>
      <c r="BU580" s="36"/>
      <c r="BV580" s="36"/>
      <c r="BW580" s="36"/>
      <c r="BX580" s="36"/>
      <c r="BY580" s="36"/>
      <c r="BZ580" s="36"/>
      <c r="CA580" s="36"/>
      <c r="CB580" s="36"/>
      <c r="CC580" s="36"/>
      <c r="CD580" s="36"/>
      <c r="CE580" s="36"/>
      <c r="CF580" s="36"/>
      <c r="CG580" s="36"/>
      <c r="CH580" s="36"/>
      <c r="CI580" s="36"/>
      <c r="CJ580" s="36"/>
      <c r="CK580" s="36"/>
      <c r="CL580" s="36"/>
      <c r="CM580" s="36"/>
      <c r="CN580" s="36"/>
      <c r="CO580" s="36"/>
      <c r="CP580" s="36"/>
      <c r="CQ580" s="36"/>
      <c r="CR580" s="36"/>
      <c r="CS580" s="36"/>
      <c r="CT580" s="36"/>
      <c r="CU580" s="36"/>
      <c r="CV580" s="36"/>
      <c r="CW580" s="36"/>
      <c r="CX580" s="36"/>
      <c r="CY580" s="36"/>
      <c r="CZ580" s="36"/>
      <c r="DA580" s="36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</row>
    <row r="581" spans="1:255" ht="5.2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36"/>
      <c r="AR581" s="36"/>
      <c r="AS581" s="36"/>
      <c r="AT581" s="36"/>
      <c r="AU581" s="36"/>
      <c r="AV581" s="36"/>
      <c r="AW581" s="36"/>
      <c r="AX581" s="36"/>
      <c r="AY581" s="36"/>
      <c r="AZ581" s="36"/>
      <c r="BA581" s="36"/>
      <c r="BB581" s="36"/>
      <c r="BC581" s="36"/>
      <c r="BD581" s="36"/>
      <c r="BE581" s="36"/>
      <c r="BF581" s="36"/>
      <c r="BG581" s="36"/>
      <c r="BH581" s="36"/>
      <c r="BI581" s="36"/>
      <c r="BJ581" s="36"/>
      <c r="BK581" s="36"/>
      <c r="BL581" s="36"/>
      <c r="BM581" s="36"/>
      <c r="BN581" s="36"/>
      <c r="BO581" s="36"/>
      <c r="BP581" s="36"/>
      <c r="BQ581" s="36"/>
      <c r="BR581" s="36"/>
      <c r="BS581" s="36"/>
      <c r="BT581" s="36"/>
      <c r="BU581" s="36"/>
      <c r="BV581" s="36"/>
      <c r="BW581" s="36"/>
      <c r="BX581" s="36"/>
      <c r="BY581" s="36"/>
      <c r="BZ581" s="36"/>
      <c r="CA581" s="36"/>
      <c r="CB581" s="36"/>
      <c r="CC581" s="36"/>
      <c r="CD581" s="36"/>
      <c r="CE581" s="36"/>
      <c r="CF581" s="36"/>
      <c r="CG581" s="36"/>
      <c r="CH581" s="36"/>
      <c r="CI581" s="36"/>
      <c r="CJ581" s="36"/>
      <c r="CK581" s="36"/>
      <c r="CL581" s="36"/>
      <c r="CM581" s="36"/>
      <c r="CN581" s="36"/>
      <c r="CO581" s="36"/>
      <c r="CP581" s="36"/>
      <c r="CQ581" s="36"/>
      <c r="CR581" s="36"/>
      <c r="CS581" s="36"/>
      <c r="CT581" s="36"/>
      <c r="CU581" s="36"/>
      <c r="CV581" s="36"/>
      <c r="CW581" s="36"/>
      <c r="CX581" s="36"/>
      <c r="CY581" s="36"/>
      <c r="CZ581" s="36"/>
      <c r="DA581" s="36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</row>
    <row r="582" spans="1:255" ht="5.2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36"/>
      <c r="AR582" s="36"/>
      <c r="AS582" s="36"/>
      <c r="AT582" s="36"/>
      <c r="AU582" s="36"/>
      <c r="AV582" s="36"/>
      <c r="AW582" s="36"/>
      <c r="AX582" s="36"/>
      <c r="AY582" s="36"/>
      <c r="AZ582" s="36"/>
      <c r="BA582" s="36"/>
      <c r="BB582" s="36"/>
      <c r="BC582" s="36"/>
      <c r="BD582" s="36"/>
      <c r="BE582" s="36"/>
      <c r="BF582" s="36"/>
      <c r="BG582" s="36"/>
      <c r="BH582" s="36"/>
      <c r="BI582" s="36"/>
      <c r="BJ582" s="36"/>
      <c r="BK582" s="36"/>
      <c r="BL582" s="36"/>
      <c r="BM582" s="36"/>
      <c r="BN582" s="36"/>
      <c r="BO582" s="36"/>
      <c r="BP582" s="36"/>
      <c r="BQ582" s="36"/>
      <c r="BR582" s="36"/>
      <c r="BS582" s="36"/>
      <c r="BT582" s="36"/>
      <c r="BU582" s="36"/>
      <c r="BV582" s="36"/>
      <c r="BW582" s="36"/>
      <c r="BX582" s="36"/>
      <c r="BY582" s="36"/>
      <c r="BZ582" s="36"/>
      <c r="CA582" s="36"/>
      <c r="CB582" s="36"/>
      <c r="CC582" s="36"/>
      <c r="CD582" s="36"/>
      <c r="CE582" s="36"/>
      <c r="CF582" s="36"/>
      <c r="CG582" s="36"/>
      <c r="CH582" s="36"/>
      <c r="CI582" s="36"/>
      <c r="CJ582" s="36"/>
      <c r="CK582" s="36"/>
      <c r="CL582" s="36"/>
      <c r="CM582" s="36"/>
      <c r="CN582" s="36"/>
      <c r="CO582" s="36"/>
      <c r="CP582" s="36"/>
      <c r="CQ582" s="36"/>
      <c r="CR582" s="36"/>
      <c r="CS582" s="36"/>
      <c r="CT582" s="36"/>
      <c r="CU582" s="36"/>
      <c r="CV582" s="36"/>
      <c r="CW582" s="36"/>
      <c r="CX582" s="36"/>
      <c r="CY582" s="36"/>
      <c r="CZ582" s="36"/>
      <c r="DA582" s="36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</row>
    <row r="583" spans="1:255" ht="5.2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36"/>
      <c r="AR583" s="36"/>
      <c r="AS583" s="36"/>
      <c r="AT583" s="36"/>
      <c r="AU583" s="36"/>
      <c r="AV583" s="36"/>
      <c r="AW583" s="36"/>
      <c r="AX583" s="36"/>
      <c r="AY583" s="36"/>
      <c r="AZ583" s="36"/>
      <c r="BA583" s="36"/>
      <c r="BB583" s="36"/>
      <c r="BC583" s="36"/>
      <c r="BD583" s="36"/>
      <c r="BE583" s="36"/>
      <c r="BF583" s="36"/>
      <c r="BG583" s="36"/>
      <c r="BH583" s="36"/>
      <c r="BI583" s="36"/>
      <c r="BJ583" s="36"/>
      <c r="BK583" s="36"/>
      <c r="BL583" s="36"/>
      <c r="BM583" s="36"/>
      <c r="BN583" s="36"/>
      <c r="BO583" s="36"/>
      <c r="BP583" s="36"/>
      <c r="BQ583" s="36"/>
      <c r="BR583" s="36"/>
      <c r="BS583" s="36"/>
      <c r="BT583" s="36"/>
      <c r="BU583" s="36"/>
      <c r="BV583" s="36"/>
      <c r="BW583" s="36"/>
      <c r="BX583" s="36"/>
      <c r="BY583" s="36"/>
      <c r="BZ583" s="36"/>
      <c r="CA583" s="36"/>
      <c r="CB583" s="36"/>
      <c r="CC583" s="36"/>
      <c r="CD583" s="36"/>
      <c r="CE583" s="36"/>
      <c r="CF583" s="36"/>
      <c r="CG583" s="36"/>
      <c r="CH583" s="36"/>
      <c r="CI583" s="36"/>
      <c r="CJ583" s="36"/>
      <c r="CK583" s="36"/>
      <c r="CL583" s="36"/>
      <c r="CM583" s="36"/>
      <c r="CN583" s="36"/>
      <c r="CO583" s="36"/>
      <c r="CP583" s="36"/>
      <c r="CQ583" s="36"/>
      <c r="CR583" s="36"/>
      <c r="CS583" s="36"/>
      <c r="CT583" s="36"/>
      <c r="CU583" s="36"/>
      <c r="CV583" s="36"/>
      <c r="CW583" s="36"/>
      <c r="CX583" s="36"/>
      <c r="CY583" s="36"/>
      <c r="CZ583" s="36"/>
      <c r="DA583" s="36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</row>
    <row r="584" spans="1:255" ht="5.2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6"/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  <c r="AL584" s="36"/>
      <c r="AM584" s="36"/>
      <c r="AN584" s="36"/>
      <c r="AO584" s="36"/>
      <c r="AP584" s="36"/>
      <c r="AQ584" s="36"/>
      <c r="AR584" s="36"/>
      <c r="AS584" s="36"/>
      <c r="AT584" s="36"/>
      <c r="AU584" s="36"/>
      <c r="AV584" s="36"/>
      <c r="AW584" s="36"/>
      <c r="AX584" s="36"/>
      <c r="AY584" s="36"/>
      <c r="AZ584" s="36"/>
      <c r="BA584" s="36"/>
      <c r="BB584" s="36"/>
      <c r="BC584" s="36"/>
      <c r="BD584" s="36"/>
      <c r="BE584" s="36"/>
      <c r="BF584" s="36"/>
      <c r="BG584" s="36"/>
      <c r="BH584" s="36"/>
      <c r="BI584" s="36"/>
      <c r="BJ584" s="36"/>
      <c r="BK584" s="36"/>
      <c r="BL584" s="36"/>
      <c r="BM584" s="36"/>
      <c r="BN584" s="36"/>
      <c r="BO584" s="36"/>
      <c r="BP584" s="36"/>
      <c r="BQ584" s="36"/>
      <c r="BR584" s="36"/>
      <c r="BS584" s="36"/>
      <c r="BT584" s="36"/>
      <c r="BU584" s="36"/>
      <c r="BV584" s="36"/>
      <c r="BW584" s="36"/>
      <c r="BX584" s="36"/>
      <c r="BY584" s="36"/>
      <c r="BZ584" s="36"/>
      <c r="CA584" s="36"/>
      <c r="CB584" s="36"/>
      <c r="CC584" s="36"/>
      <c r="CD584" s="36"/>
      <c r="CE584" s="36"/>
      <c r="CF584" s="36"/>
      <c r="CG584" s="36"/>
      <c r="CH584" s="36"/>
      <c r="CI584" s="36"/>
      <c r="CJ584" s="36"/>
      <c r="CK584" s="36"/>
      <c r="CL584" s="36"/>
      <c r="CM584" s="36"/>
      <c r="CN584" s="36"/>
      <c r="CO584" s="36"/>
      <c r="CP584" s="36"/>
      <c r="CQ584" s="36"/>
      <c r="CR584" s="36"/>
      <c r="CS584" s="36"/>
      <c r="CT584" s="36"/>
      <c r="CU584" s="36"/>
      <c r="CV584" s="36"/>
      <c r="CW584" s="36"/>
      <c r="CX584" s="36"/>
      <c r="CY584" s="36"/>
      <c r="CZ584" s="36"/>
      <c r="DA584" s="36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</row>
    <row r="585" spans="1:255" ht="5.2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6"/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  <c r="AL585" s="36"/>
      <c r="AM585" s="36"/>
      <c r="AN585" s="36"/>
      <c r="AO585" s="36"/>
      <c r="AP585" s="36"/>
      <c r="AQ585" s="36"/>
      <c r="AR585" s="36"/>
      <c r="AS585" s="36"/>
      <c r="AT585" s="36"/>
      <c r="AU585" s="36"/>
      <c r="AV585" s="36"/>
      <c r="AW585" s="36"/>
      <c r="AX585" s="36"/>
      <c r="AY585" s="36"/>
      <c r="AZ585" s="36"/>
      <c r="BA585" s="36"/>
      <c r="BB585" s="36"/>
      <c r="BC585" s="36"/>
      <c r="BD585" s="36"/>
      <c r="BE585" s="36"/>
      <c r="BF585" s="36"/>
      <c r="BG585" s="36"/>
      <c r="BH585" s="36"/>
      <c r="BI585" s="36"/>
      <c r="BJ585" s="36"/>
      <c r="BK585" s="36"/>
      <c r="BL585" s="36"/>
      <c r="BM585" s="36"/>
      <c r="BN585" s="36"/>
      <c r="BO585" s="36"/>
      <c r="BP585" s="36"/>
      <c r="BQ585" s="36"/>
      <c r="BR585" s="36"/>
      <c r="BS585" s="36"/>
      <c r="BT585" s="36"/>
      <c r="BU585" s="36"/>
      <c r="BV585" s="36"/>
      <c r="BW585" s="36"/>
      <c r="BX585" s="36"/>
      <c r="BY585" s="36"/>
      <c r="BZ585" s="36"/>
      <c r="CA585" s="36"/>
      <c r="CB585" s="36"/>
      <c r="CC585" s="36"/>
      <c r="CD585" s="36"/>
      <c r="CE585" s="36"/>
      <c r="CF585" s="36"/>
      <c r="CG585" s="36"/>
      <c r="CH585" s="36"/>
      <c r="CI585" s="36"/>
      <c r="CJ585" s="36"/>
      <c r="CK585" s="36"/>
      <c r="CL585" s="36"/>
      <c r="CM585" s="36"/>
      <c r="CN585" s="36"/>
      <c r="CO585" s="36"/>
      <c r="CP585" s="36"/>
      <c r="CQ585" s="36"/>
      <c r="CR585" s="36"/>
      <c r="CS585" s="36"/>
      <c r="CT585" s="36"/>
      <c r="CU585" s="36"/>
      <c r="CV585" s="36"/>
      <c r="CW585" s="36"/>
      <c r="CX585" s="36"/>
      <c r="CY585" s="36"/>
      <c r="CZ585" s="36"/>
      <c r="DA585" s="36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</row>
    <row r="586" spans="1:255" ht="5.2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6"/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  <c r="AL586" s="36"/>
      <c r="AM586" s="36"/>
      <c r="AN586" s="36"/>
      <c r="AO586" s="36"/>
      <c r="AP586" s="36"/>
      <c r="AQ586" s="36"/>
      <c r="AR586" s="36"/>
      <c r="AS586" s="36"/>
      <c r="AT586" s="36"/>
      <c r="AU586" s="36"/>
      <c r="AV586" s="36"/>
      <c r="AW586" s="36"/>
      <c r="AX586" s="36"/>
      <c r="AY586" s="36"/>
      <c r="AZ586" s="36"/>
      <c r="BA586" s="36"/>
      <c r="BB586" s="36"/>
      <c r="BC586" s="36"/>
      <c r="BD586" s="36"/>
      <c r="BE586" s="36"/>
      <c r="BF586" s="36"/>
      <c r="BG586" s="36"/>
      <c r="BH586" s="36"/>
      <c r="BI586" s="36"/>
      <c r="BJ586" s="36"/>
      <c r="BK586" s="36"/>
      <c r="BL586" s="36"/>
      <c r="BM586" s="36"/>
      <c r="BN586" s="36"/>
      <c r="BO586" s="36"/>
      <c r="BP586" s="36"/>
      <c r="BQ586" s="36"/>
      <c r="BR586" s="36"/>
      <c r="BS586" s="36"/>
      <c r="BT586" s="36"/>
      <c r="BU586" s="36"/>
      <c r="BV586" s="36"/>
      <c r="BW586" s="36"/>
      <c r="BX586" s="36"/>
      <c r="BY586" s="36"/>
      <c r="BZ586" s="36"/>
      <c r="CA586" s="36"/>
      <c r="CB586" s="36"/>
      <c r="CC586" s="36"/>
      <c r="CD586" s="36"/>
      <c r="CE586" s="36"/>
      <c r="CF586" s="36"/>
      <c r="CG586" s="36"/>
      <c r="CH586" s="36"/>
      <c r="CI586" s="36"/>
      <c r="CJ586" s="36"/>
      <c r="CK586" s="36"/>
      <c r="CL586" s="36"/>
      <c r="CM586" s="36"/>
      <c r="CN586" s="36"/>
      <c r="CO586" s="36"/>
      <c r="CP586" s="36"/>
      <c r="CQ586" s="36"/>
      <c r="CR586" s="36"/>
      <c r="CS586" s="36"/>
      <c r="CT586" s="36"/>
      <c r="CU586" s="36"/>
      <c r="CV586" s="36"/>
      <c r="CW586" s="36"/>
      <c r="CX586" s="36"/>
      <c r="CY586" s="36"/>
      <c r="CZ586" s="36"/>
      <c r="DA586" s="36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</row>
    <row r="587" spans="1:255" ht="5.2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6"/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  <c r="AL587" s="36"/>
      <c r="AM587" s="36"/>
      <c r="AN587" s="36"/>
      <c r="AO587" s="36"/>
      <c r="AP587" s="36"/>
      <c r="AQ587" s="36"/>
      <c r="AR587" s="36"/>
      <c r="AS587" s="36"/>
      <c r="AT587" s="36"/>
      <c r="AU587" s="36"/>
      <c r="AV587" s="36"/>
      <c r="AW587" s="36"/>
      <c r="AX587" s="36"/>
      <c r="AY587" s="36"/>
      <c r="AZ587" s="36"/>
      <c r="BA587" s="36"/>
      <c r="BB587" s="36"/>
      <c r="BC587" s="36"/>
      <c r="BD587" s="36"/>
      <c r="BE587" s="36"/>
      <c r="BF587" s="36"/>
      <c r="BG587" s="36"/>
      <c r="BH587" s="36"/>
      <c r="BI587" s="36"/>
      <c r="BJ587" s="36"/>
      <c r="BK587" s="36"/>
      <c r="BL587" s="36"/>
      <c r="BM587" s="36"/>
      <c r="BN587" s="36"/>
      <c r="BO587" s="36"/>
      <c r="BP587" s="36"/>
      <c r="BQ587" s="36"/>
      <c r="BR587" s="36"/>
      <c r="BS587" s="36"/>
      <c r="BT587" s="36"/>
      <c r="BU587" s="36"/>
      <c r="BV587" s="36"/>
      <c r="BW587" s="36"/>
      <c r="BX587" s="36"/>
      <c r="BY587" s="36"/>
      <c r="BZ587" s="36"/>
      <c r="CA587" s="36"/>
      <c r="CB587" s="36"/>
      <c r="CC587" s="36"/>
      <c r="CD587" s="36"/>
      <c r="CE587" s="36"/>
      <c r="CF587" s="36"/>
      <c r="CG587" s="36"/>
      <c r="CH587" s="36"/>
      <c r="CI587" s="36"/>
      <c r="CJ587" s="36"/>
      <c r="CK587" s="36"/>
      <c r="CL587" s="36"/>
      <c r="CM587" s="36"/>
      <c r="CN587" s="36"/>
      <c r="CO587" s="36"/>
      <c r="CP587" s="36"/>
      <c r="CQ587" s="36"/>
      <c r="CR587" s="36"/>
      <c r="CS587" s="36"/>
      <c r="CT587" s="36"/>
      <c r="CU587" s="36"/>
      <c r="CV587" s="36"/>
      <c r="CW587" s="36"/>
      <c r="CX587" s="36"/>
      <c r="CY587" s="36"/>
      <c r="CZ587" s="36"/>
      <c r="DA587" s="36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</row>
    <row r="588" spans="1:255" ht="5.2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6"/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  <c r="AL588" s="36"/>
      <c r="AM588" s="36"/>
      <c r="AN588" s="36"/>
      <c r="AO588" s="36"/>
      <c r="AP588" s="36"/>
      <c r="AQ588" s="36"/>
      <c r="AR588" s="36"/>
      <c r="AS588" s="36"/>
      <c r="AT588" s="36"/>
      <c r="AU588" s="36"/>
      <c r="AV588" s="36"/>
      <c r="AW588" s="36"/>
      <c r="AX588" s="36"/>
      <c r="AY588" s="36"/>
      <c r="AZ588" s="36"/>
      <c r="BA588" s="36"/>
      <c r="BB588" s="36"/>
      <c r="BC588" s="36"/>
      <c r="BD588" s="36"/>
      <c r="BE588" s="36"/>
      <c r="BF588" s="36"/>
      <c r="BG588" s="36"/>
      <c r="BH588" s="36"/>
      <c r="BI588" s="36"/>
      <c r="BJ588" s="36"/>
      <c r="BK588" s="36"/>
      <c r="BL588" s="36"/>
      <c r="BM588" s="36"/>
      <c r="BN588" s="36"/>
      <c r="BO588" s="36"/>
      <c r="BP588" s="36"/>
      <c r="BQ588" s="36"/>
      <c r="BR588" s="36"/>
      <c r="BS588" s="36"/>
      <c r="BT588" s="36"/>
      <c r="BU588" s="36"/>
      <c r="BV588" s="36"/>
      <c r="BW588" s="36"/>
      <c r="BX588" s="36"/>
      <c r="BY588" s="36"/>
      <c r="BZ588" s="36"/>
      <c r="CA588" s="36"/>
      <c r="CB588" s="36"/>
      <c r="CC588" s="36"/>
      <c r="CD588" s="36"/>
      <c r="CE588" s="36"/>
      <c r="CF588" s="36"/>
      <c r="CG588" s="36"/>
      <c r="CH588" s="36"/>
      <c r="CI588" s="36"/>
      <c r="CJ588" s="36"/>
      <c r="CK588" s="36"/>
      <c r="CL588" s="36"/>
      <c r="CM588" s="36"/>
      <c r="CN588" s="36"/>
      <c r="CO588" s="36"/>
      <c r="CP588" s="36"/>
      <c r="CQ588" s="36"/>
      <c r="CR588" s="36"/>
      <c r="CS588" s="36"/>
      <c r="CT588" s="36"/>
      <c r="CU588" s="36"/>
      <c r="CV588" s="36"/>
      <c r="CW588" s="36"/>
      <c r="CX588" s="36"/>
      <c r="CY588" s="36"/>
      <c r="CZ588" s="36"/>
      <c r="DA588" s="36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</row>
    <row r="589" spans="1:255" ht="5.2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</row>
    <row r="590" spans="1:255" ht="5.2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</row>
    <row r="591" spans="1:255" ht="5.2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</row>
    <row r="592" spans="1:255" ht="5.2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</row>
    <row r="593" spans="1:255" ht="5.2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</row>
    <row r="594" spans="1:255" ht="5.2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</row>
    <row r="595" spans="1:255" ht="5.2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</row>
    <row r="596" spans="1:255" ht="5.2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</row>
    <row r="597" spans="1:255" ht="5.2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</row>
    <row r="598" spans="1:255" ht="5.2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</row>
    <row r="599" spans="1:255" ht="5.2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</row>
    <row r="600" spans="1:255" ht="5.2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</row>
    <row r="601" spans="1:255" ht="5.2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</row>
    <row r="602" spans="1:255" ht="5.2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</row>
    <row r="603" spans="1:255" ht="5.2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</row>
    <row r="604" spans="1:255" ht="5.2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</row>
    <row r="605" spans="1:255" ht="5.2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</row>
    <row r="606" spans="1:255" ht="5.2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</row>
    <row r="607" spans="1:255" ht="5.2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</row>
    <row r="608" spans="1:255" ht="5.2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</row>
    <row r="609" spans="1:255" ht="5.2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</row>
    <row r="610" spans="1:255" ht="5.2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</row>
    <row r="611" spans="1:255" ht="5.2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</row>
    <row r="612" spans="1:255" ht="5.2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</row>
    <row r="613" spans="1:255" ht="5.2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</row>
    <row r="614" spans="1:255" ht="5.2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</row>
    <row r="615" spans="1:255" ht="5.2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</row>
    <row r="616" spans="1:255" ht="5.2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</row>
    <row r="617" spans="1:255" ht="5.2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</row>
    <row r="618" spans="1:255" ht="5.2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</row>
    <row r="619" spans="1:255" ht="5.2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</row>
    <row r="620" spans="1:255" ht="5.2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</row>
    <row r="621" spans="1:255" ht="5.2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  <c r="BC621" s="36"/>
      <c r="BD621" s="36"/>
      <c r="BE621" s="36"/>
      <c r="BF621" s="36"/>
      <c r="BG621" s="36"/>
      <c r="BH621" s="36"/>
      <c r="BI621" s="36"/>
      <c r="BJ621" s="36"/>
      <c r="BK621" s="36"/>
      <c r="BL621" s="36"/>
      <c r="BM621" s="36"/>
      <c r="BN621" s="36"/>
      <c r="BO621" s="36"/>
      <c r="BP621" s="36"/>
      <c r="BQ621" s="36"/>
      <c r="BR621" s="36"/>
      <c r="BS621" s="36"/>
      <c r="BT621" s="36"/>
      <c r="BU621" s="36"/>
      <c r="BV621" s="36"/>
      <c r="BW621" s="36"/>
      <c r="BX621" s="36"/>
      <c r="BY621" s="36"/>
      <c r="BZ621" s="36"/>
      <c r="CA621" s="36"/>
      <c r="CB621" s="36"/>
      <c r="CC621" s="36"/>
      <c r="CD621" s="36"/>
      <c r="CE621" s="36"/>
      <c r="CF621" s="36"/>
      <c r="CG621" s="36"/>
      <c r="CH621" s="36"/>
      <c r="CI621" s="36"/>
      <c r="CJ621" s="36"/>
      <c r="CK621" s="36"/>
      <c r="CL621" s="36"/>
      <c r="CM621" s="36"/>
      <c r="CN621" s="36"/>
      <c r="CO621" s="36"/>
      <c r="CP621" s="36"/>
      <c r="CQ621" s="36"/>
      <c r="CR621" s="36"/>
      <c r="CS621" s="36"/>
      <c r="CT621" s="36"/>
      <c r="CU621" s="36"/>
      <c r="CV621" s="36"/>
      <c r="CW621" s="36"/>
      <c r="CX621" s="36"/>
      <c r="CY621" s="36"/>
      <c r="CZ621" s="36"/>
      <c r="DA621" s="36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</row>
    <row r="622" spans="1:255" ht="5.2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  <c r="BC622" s="36"/>
      <c r="BD622" s="36"/>
      <c r="BE622" s="36"/>
      <c r="BF622" s="36"/>
      <c r="BG622" s="36"/>
      <c r="BH622" s="36"/>
      <c r="BI622" s="36"/>
      <c r="BJ622" s="36"/>
      <c r="BK622" s="36"/>
      <c r="BL622" s="36"/>
      <c r="BM622" s="36"/>
      <c r="BN622" s="36"/>
      <c r="BO622" s="36"/>
      <c r="BP622" s="36"/>
      <c r="BQ622" s="36"/>
      <c r="BR622" s="36"/>
      <c r="BS622" s="36"/>
      <c r="BT622" s="36"/>
      <c r="BU622" s="36"/>
      <c r="BV622" s="36"/>
      <c r="BW622" s="36"/>
      <c r="BX622" s="36"/>
      <c r="BY622" s="36"/>
      <c r="BZ622" s="36"/>
      <c r="CA622" s="36"/>
      <c r="CB622" s="36"/>
      <c r="CC622" s="36"/>
      <c r="CD622" s="36"/>
      <c r="CE622" s="36"/>
      <c r="CF622" s="36"/>
      <c r="CG622" s="36"/>
      <c r="CH622" s="36"/>
      <c r="CI622" s="36"/>
      <c r="CJ622" s="36"/>
      <c r="CK622" s="36"/>
      <c r="CL622" s="36"/>
      <c r="CM622" s="36"/>
      <c r="CN622" s="36"/>
      <c r="CO622" s="36"/>
      <c r="CP622" s="36"/>
      <c r="CQ622" s="36"/>
      <c r="CR622" s="36"/>
      <c r="CS622" s="36"/>
      <c r="CT622" s="36"/>
      <c r="CU622" s="36"/>
      <c r="CV622" s="36"/>
      <c r="CW622" s="36"/>
      <c r="CX622" s="36"/>
      <c r="CY622" s="36"/>
      <c r="CZ622" s="36"/>
      <c r="DA622" s="36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</row>
    <row r="623" spans="1:255" ht="5.2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  <c r="BC623" s="36"/>
      <c r="BD623" s="36"/>
      <c r="BE623" s="36"/>
      <c r="BF623" s="36"/>
      <c r="BG623" s="36"/>
      <c r="BH623" s="36"/>
      <c r="BI623" s="36"/>
      <c r="BJ623" s="36"/>
      <c r="BK623" s="36"/>
      <c r="BL623" s="36"/>
      <c r="BM623" s="36"/>
      <c r="BN623" s="36"/>
      <c r="BO623" s="36"/>
      <c r="BP623" s="36"/>
      <c r="BQ623" s="36"/>
      <c r="BR623" s="36"/>
      <c r="BS623" s="36"/>
      <c r="BT623" s="36"/>
      <c r="BU623" s="36"/>
      <c r="BV623" s="36"/>
      <c r="BW623" s="36"/>
      <c r="BX623" s="36"/>
      <c r="BY623" s="36"/>
      <c r="BZ623" s="36"/>
      <c r="CA623" s="36"/>
      <c r="CB623" s="36"/>
      <c r="CC623" s="36"/>
      <c r="CD623" s="36"/>
      <c r="CE623" s="36"/>
      <c r="CF623" s="36"/>
      <c r="CG623" s="36"/>
      <c r="CH623" s="36"/>
      <c r="CI623" s="36"/>
      <c r="CJ623" s="36"/>
      <c r="CK623" s="36"/>
      <c r="CL623" s="36"/>
      <c r="CM623" s="36"/>
      <c r="CN623" s="36"/>
      <c r="CO623" s="36"/>
      <c r="CP623" s="36"/>
      <c r="CQ623" s="36"/>
      <c r="CR623" s="36"/>
      <c r="CS623" s="36"/>
      <c r="CT623" s="36"/>
      <c r="CU623" s="36"/>
      <c r="CV623" s="36"/>
      <c r="CW623" s="36"/>
      <c r="CX623" s="36"/>
      <c r="CY623" s="36"/>
      <c r="CZ623" s="36"/>
      <c r="DA623" s="36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</row>
    <row r="624" spans="1:255" ht="5.2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  <c r="BC624" s="36"/>
      <c r="BD624" s="36"/>
      <c r="BE624" s="36"/>
      <c r="BF624" s="36"/>
      <c r="BG624" s="36"/>
      <c r="BH624" s="36"/>
      <c r="BI624" s="36"/>
      <c r="BJ624" s="36"/>
      <c r="BK624" s="36"/>
      <c r="BL624" s="36"/>
      <c r="BM624" s="36"/>
      <c r="BN624" s="36"/>
      <c r="BO624" s="36"/>
      <c r="BP624" s="36"/>
      <c r="BQ624" s="36"/>
      <c r="BR624" s="36"/>
      <c r="BS624" s="36"/>
      <c r="BT624" s="36"/>
      <c r="BU624" s="36"/>
      <c r="BV624" s="36"/>
      <c r="BW624" s="36"/>
      <c r="BX624" s="36"/>
      <c r="BY624" s="36"/>
      <c r="BZ624" s="36"/>
      <c r="CA624" s="36"/>
      <c r="CB624" s="36"/>
      <c r="CC624" s="36"/>
      <c r="CD624" s="36"/>
      <c r="CE624" s="36"/>
      <c r="CF624" s="36"/>
      <c r="CG624" s="36"/>
      <c r="CH624" s="36"/>
      <c r="CI624" s="36"/>
      <c r="CJ624" s="36"/>
      <c r="CK624" s="36"/>
      <c r="CL624" s="36"/>
      <c r="CM624" s="36"/>
      <c r="CN624" s="36"/>
      <c r="CO624" s="36"/>
      <c r="CP624" s="36"/>
      <c r="CQ624" s="36"/>
      <c r="CR624" s="36"/>
      <c r="CS624" s="36"/>
      <c r="CT624" s="36"/>
      <c r="CU624" s="36"/>
      <c r="CV624" s="36"/>
      <c r="CW624" s="36"/>
      <c r="CX624" s="36"/>
      <c r="CY624" s="36"/>
      <c r="CZ624" s="36"/>
      <c r="DA624" s="36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</row>
    <row r="625" spans="1:255" ht="5.2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  <c r="BC625" s="36"/>
      <c r="BD625" s="36"/>
      <c r="BE625" s="36"/>
      <c r="BF625" s="36"/>
      <c r="BG625" s="36"/>
      <c r="BH625" s="36"/>
      <c r="BI625" s="36"/>
      <c r="BJ625" s="36"/>
      <c r="BK625" s="36"/>
      <c r="BL625" s="36"/>
      <c r="BM625" s="36"/>
      <c r="BN625" s="36"/>
      <c r="BO625" s="36"/>
      <c r="BP625" s="36"/>
      <c r="BQ625" s="36"/>
      <c r="BR625" s="36"/>
      <c r="BS625" s="36"/>
      <c r="BT625" s="36"/>
      <c r="BU625" s="36"/>
      <c r="BV625" s="36"/>
      <c r="BW625" s="36"/>
      <c r="BX625" s="36"/>
      <c r="BY625" s="36"/>
      <c r="BZ625" s="36"/>
      <c r="CA625" s="36"/>
      <c r="CB625" s="36"/>
      <c r="CC625" s="36"/>
      <c r="CD625" s="36"/>
      <c r="CE625" s="36"/>
      <c r="CF625" s="36"/>
      <c r="CG625" s="36"/>
      <c r="CH625" s="36"/>
      <c r="CI625" s="36"/>
      <c r="CJ625" s="36"/>
      <c r="CK625" s="36"/>
      <c r="CL625" s="36"/>
      <c r="CM625" s="36"/>
      <c r="CN625" s="36"/>
      <c r="CO625" s="36"/>
      <c r="CP625" s="36"/>
      <c r="CQ625" s="36"/>
      <c r="CR625" s="36"/>
      <c r="CS625" s="36"/>
      <c r="CT625" s="36"/>
      <c r="CU625" s="36"/>
      <c r="CV625" s="36"/>
      <c r="CW625" s="36"/>
      <c r="CX625" s="36"/>
      <c r="CY625" s="36"/>
      <c r="CZ625" s="36"/>
      <c r="DA625" s="36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</row>
    <row r="626" spans="1:255" ht="5.2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  <c r="BC626" s="36"/>
      <c r="BD626" s="36"/>
      <c r="BE626" s="36"/>
      <c r="BF626" s="36"/>
      <c r="BG626" s="36"/>
      <c r="BH626" s="36"/>
      <c r="BI626" s="36"/>
      <c r="BJ626" s="36"/>
      <c r="BK626" s="36"/>
      <c r="BL626" s="36"/>
      <c r="BM626" s="36"/>
      <c r="BN626" s="36"/>
      <c r="BO626" s="36"/>
      <c r="BP626" s="36"/>
      <c r="BQ626" s="36"/>
      <c r="BR626" s="36"/>
      <c r="BS626" s="36"/>
      <c r="BT626" s="36"/>
      <c r="BU626" s="36"/>
      <c r="BV626" s="36"/>
      <c r="BW626" s="36"/>
      <c r="BX626" s="36"/>
      <c r="BY626" s="36"/>
      <c r="BZ626" s="36"/>
      <c r="CA626" s="36"/>
      <c r="CB626" s="36"/>
      <c r="CC626" s="36"/>
      <c r="CD626" s="36"/>
      <c r="CE626" s="36"/>
      <c r="CF626" s="36"/>
      <c r="CG626" s="36"/>
      <c r="CH626" s="36"/>
      <c r="CI626" s="36"/>
      <c r="CJ626" s="36"/>
      <c r="CK626" s="36"/>
      <c r="CL626" s="36"/>
      <c r="CM626" s="36"/>
      <c r="CN626" s="36"/>
      <c r="CO626" s="36"/>
      <c r="CP626" s="36"/>
      <c r="CQ626" s="36"/>
      <c r="CR626" s="36"/>
      <c r="CS626" s="36"/>
      <c r="CT626" s="36"/>
      <c r="CU626" s="36"/>
      <c r="CV626" s="36"/>
      <c r="CW626" s="36"/>
      <c r="CX626" s="36"/>
      <c r="CY626" s="36"/>
      <c r="CZ626" s="36"/>
      <c r="DA626" s="36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</row>
    <row r="627" spans="1:255" ht="5.2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  <c r="BC627" s="36"/>
      <c r="BD627" s="36"/>
      <c r="BE627" s="36"/>
      <c r="BF627" s="36"/>
      <c r="BG627" s="36"/>
      <c r="BH627" s="36"/>
      <c r="BI627" s="36"/>
      <c r="BJ627" s="36"/>
      <c r="BK627" s="36"/>
      <c r="BL627" s="36"/>
      <c r="BM627" s="36"/>
      <c r="BN627" s="36"/>
      <c r="BO627" s="36"/>
      <c r="BP627" s="36"/>
      <c r="BQ627" s="36"/>
      <c r="BR627" s="36"/>
      <c r="BS627" s="36"/>
      <c r="BT627" s="36"/>
      <c r="BU627" s="36"/>
      <c r="BV627" s="36"/>
      <c r="BW627" s="36"/>
      <c r="BX627" s="36"/>
      <c r="BY627" s="36"/>
      <c r="BZ627" s="36"/>
      <c r="CA627" s="36"/>
      <c r="CB627" s="36"/>
      <c r="CC627" s="36"/>
      <c r="CD627" s="36"/>
      <c r="CE627" s="36"/>
      <c r="CF627" s="36"/>
      <c r="CG627" s="36"/>
      <c r="CH627" s="36"/>
      <c r="CI627" s="36"/>
      <c r="CJ627" s="36"/>
      <c r="CK627" s="36"/>
      <c r="CL627" s="36"/>
      <c r="CM627" s="36"/>
      <c r="CN627" s="36"/>
      <c r="CO627" s="36"/>
      <c r="CP627" s="36"/>
      <c r="CQ627" s="36"/>
      <c r="CR627" s="36"/>
      <c r="CS627" s="36"/>
      <c r="CT627" s="36"/>
      <c r="CU627" s="36"/>
      <c r="CV627" s="36"/>
      <c r="CW627" s="36"/>
      <c r="CX627" s="36"/>
      <c r="CY627" s="36"/>
      <c r="CZ627" s="36"/>
      <c r="DA627" s="36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</row>
    <row r="628" spans="1:255" ht="5.2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  <c r="BC628" s="36"/>
      <c r="BD628" s="36"/>
      <c r="BE628" s="36"/>
      <c r="BF628" s="36"/>
      <c r="BG628" s="36"/>
      <c r="BH628" s="36"/>
      <c r="BI628" s="36"/>
      <c r="BJ628" s="36"/>
      <c r="BK628" s="36"/>
      <c r="BL628" s="36"/>
      <c r="BM628" s="36"/>
      <c r="BN628" s="36"/>
      <c r="BO628" s="36"/>
      <c r="BP628" s="36"/>
      <c r="BQ628" s="36"/>
      <c r="BR628" s="36"/>
      <c r="BS628" s="36"/>
      <c r="BT628" s="36"/>
      <c r="BU628" s="36"/>
      <c r="BV628" s="36"/>
      <c r="BW628" s="36"/>
      <c r="BX628" s="36"/>
      <c r="BY628" s="36"/>
      <c r="BZ628" s="36"/>
      <c r="CA628" s="36"/>
      <c r="CB628" s="36"/>
      <c r="CC628" s="36"/>
      <c r="CD628" s="36"/>
      <c r="CE628" s="36"/>
      <c r="CF628" s="36"/>
      <c r="CG628" s="36"/>
      <c r="CH628" s="36"/>
      <c r="CI628" s="36"/>
      <c r="CJ628" s="36"/>
      <c r="CK628" s="36"/>
      <c r="CL628" s="36"/>
      <c r="CM628" s="36"/>
      <c r="CN628" s="36"/>
      <c r="CO628" s="36"/>
      <c r="CP628" s="36"/>
      <c r="CQ628" s="36"/>
      <c r="CR628" s="36"/>
      <c r="CS628" s="36"/>
      <c r="CT628" s="36"/>
      <c r="CU628" s="36"/>
      <c r="CV628" s="36"/>
      <c r="CW628" s="36"/>
      <c r="CX628" s="36"/>
      <c r="CY628" s="36"/>
      <c r="CZ628" s="36"/>
      <c r="DA628" s="36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</row>
    <row r="629" spans="1:255" ht="5.2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  <c r="BC629" s="36"/>
      <c r="BD629" s="36"/>
      <c r="BE629" s="36"/>
      <c r="BF629" s="36"/>
      <c r="BG629" s="36"/>
      <c r="BH629" s="36"/>
      <c r="BI629" s="36"/>
      <c r="BJ629" s="36"/>
      <c r="BK629" s="36"/>
      <c r="BL629" s="36"/>
      <c r="BM629" s="36"/>
      <c r="BN629" s="36"/>
      <c r="BO629" s="36"/>
      <c r="BP629" s="36"/>
      <c r="BQ629" s="36"/>
      <c r="BR629" s="36"/>
      <c r="BS629" s="36"/>
      <c r="BT629" s="36"/>
      <c r="BU629" s="36"/>
      <c r="BV629" s="36"/>
      <c r="BW629" s="36"/>
      <c r="BX629" s="36"/>
      <c r="BY629" s="36"/>
      <c r="BZ629" s="36"/>
      <c r="CA629" s="36"/>
      <c r="CB629" s="36"/>
      <c r="CC629" s="36"/>
      <c r="CD629" s="36"/>
      <c r="CE629" s="36"/>
      <c r="CF629" s="36"/>
      <c r="CG629" s="36"/>
      <c r="CH629" s="36"/>
      <c r="CI629" s="36"/>
      <c r="CJ629" s="36"/>
      <c r="CK629" s="36"/>
      <c r="CL629" s="36"/>
      <c r="CM629" s="36"/>
      <c r="CN629" s="36"/>
      <c r="CO629" s="36"/>
      <c r="CP629" s="36"/>
      <c r="CQ629" s="36"/>
      <c r="CR629" s="36"/>
      <c r="CS629" s="36"/>
      <c r="CT629" s="36"/>
      <c r="CU629" s="36"/>
      <c r="CV629" s="36"/>
      <c r="CW629" s="36"/>
      <c r="CX629" s="36"/>
      <c r="CY629" s="36"/>
      <c r="CZ629" s="36"/>
      <c r="DA629" s="36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</row>
    <row r="630" spans="1:255" ht="5.2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  <c r="BC630" s="36"/>
      <c r="BD630" s="36"/>
      <c r="BE630" s="36"/>
      <c r="BF630" s="36"/>
      <c r="BG630" s="36"/>
      <c r="BH630" s="36"/>
      <c r="BI630" s="36"/>
      <c r="BJ630" s="36"/>
      <c r="BK630" s="36"/>
      <c r="BL630" s="36"/>
      <c r="BM630" s="36"/>
      <c r="BN630" s="36"/>
      <c r="BO630" s="36"/>
      <c r="BP630" s="36"/>
      <c r="BQ630" s="36"/>
      <c r="BR630" s="36"/>
      <c r="BS630" s="36"/>
      <c r="BT630" s="36"/>
      <c r="BU630" s="36"/>
      <c r="BV630" s="36"/>
      <c r="BW630" s="36"/>
      <c r="BX630" s="36"/>
      <c r="BY630" s="36"/>
      <c r="BZ630" s="36"/>
      <c r="CA630" s="36"/>
      <c r="CB630" s="36"/>
      <c r="CC630" s="36"/>
      <c r="CD630" s="36"/>
      <c r="CE630" s="36"/>
      <c r="CF630" s="36"/>
      <c r="CG630" s="36"/>
      <c r="CH630" s="36"/>
      <c r="CI630" s="36"/>
      <c r="CJ630" s="36"/>
      <c r="CK630" s="36"/>
      <c r="CL630" s="36"/>
      <c r="CM630" s="36"/>
      <c r="CN630" s="36"/>
      <c r="CO630" s="36"/>
      <c r="CP630" s="36"/>
      <c r="CQ630" s="36"/>
      <c r="CR630" s="36"/>
      <c r="CS630" s="36"/>
      <c r="CT630" s="36"/>
      <c r="CU630" s="36"/>
      <c r="CV630" s="36"/>
      <c r="CW630" s="36"/>
      <c r="CX630" s="36"/>
      <c r="CY630" s="36"/>
      <c r="CZ630" s="36"/>
      <c r="DA630" s="36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</row>
    <row r="631" spans="1:255" ht="5.2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  <c r="BC631" s="36"/>
      <c r="BD631" s="36"/>
      <c r="BE631" s="36"/>
      <c r="BF631" s="36"/>
      <c r="BG631" s="36"/>
      <c r="BH631" s="36"/>
      <c r="BI631" s="36"/>
      <c r="BJ631" s="36"/>
      <c r="BK631" s="36"/>
      <c r="BL631" s="36"/>
      <c r="BM631" s="36"/>
      <c r="BN631" s="36"/>
      <c r="BO631" s="36"/>
      <c r="BP631" s="36"/>
      <c r="BQ631" s="36"/>
      <c r="BR631" s="36"/>
      <c r="BS631" s="36"/>
      <c r="BT631" s="36"/>
      <c r="BU631" s="36"/>
      <c r="BV631" s="36"/>
      <c r="BW631" s="36"/>
      <c r="BX631" s="36"/>
      <c r="BY631" s="36"/>
      <c r="BZ631" s="36"/>
      <c r="CA631" s="36"/>
      <c r="CB631" s="36"/>
      <c r="CC631" s="36"/>
      <c r="CD631" s="36"/>
      <c r="CE631" s="36"/>
      <c r="CF631" s="36"/>
      <c r="CG631" s="36"/>
      <c r="CH631" s="36"/>
      <c r="CI631" s="36"/>
      <c r="CJ631" s="36"/>
      <c r="CK631" s="36"/>
      <c r="CL631" s="36"/>
      <c r="CM631" s="36"/>
      <c r="CN631" s="36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</row>
    <row r="632" spans="1:255" ht="5.2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  <c r="BC632" s="36"/>
      <c r="BD632" s="36"/>
      <c r="BE632" s="36"/>
      <c r="BF632" s="36"/>
      <c r="BG632" s="36"/>
      <c r="BH632" s="36"/>
      <c r="BI632" s="36"/>
      <c r="BJ632" s="36"/>
      <c r="BK632" s="36"/>
      <c r="BL632" s="36"/>
      <c r="BM632" s="36"/>
      <c r="BN632" s="36"/>
      <c r="BO632" s="36"/>
      <c r="BP632" s="36"/>
      <c r="BQ632" s="36"/>
      <c r="BR632" s="36"/>
      <c r="BS632" s="36"/>
      <c r="BT632" s="36"/>
      <c r="BU632" s="36"/>
      <c r="BV632" s="36"/>
      <c r="BW632" s="36"/>
      <c r="BX632" s="36"/>
      <c r="BY632" s="36"/>
      <c r="BZ632" s="36"/>
      <c r="CA632" s="36"/>
      <c r="CB632" s="36"/>
      <c r="CC632" s="36"/>
      <c r="CD632" s="36"/>
      <c r="CE632" s="36"/>
      <c r="CF632" s="36"/>
      <c r="CG632" s="36"/>
      <c r="CH632" s="36"/>
      <c r="CI632" s="36"/>
      <c r="CJ632" s="36"/>
      <c r="CK632" s="36"/>
      <c r="CL632" s="36"/>
      <c r="CM632" s="36"/>
      <c r="CN632" s="36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</row>
    <row r="633" spans="1:255" ht="5.2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  <c r="BC633" s="36"/>
      <c r="BD633" s="36"/>
      <c r="BE633" s="36"/>
      <c r="BF633" s="36"/>
      <c r="BG633" s="36"/>
      <c r="BH633" s="36"/>
      <c r="BI633" s="36"/>
      <c r="BJ633" s="36"/>
      <c r="BK633" s="36"/>
      <c r="BL633" s="36"/>
      <c r="BM633" s="36"/>
      <c r="BN633" s="36"/>
      <c r="BO633" s="36"/>
      <c r="BP633" s="36"/>
      <c r="BQ633" s="36"/>
      <c r="BR633" s="36"/>
      <c r="BS633" s="36"/>
      <c r="BT633" s="36"/>
      <c r="BU633" s="36"/>
      <c r="BV633" s="36"/>
      <c r="BW633" s="36"/>
      <c r="BX633" s="36"/>
      <c r="BY633" s="36"/>
      <c r="BZ633" s="36"/>
      <c r="CA633" s="36"/>
      <c r="CB633" s="36"/>
      <c r="CC633" s="36"/>
      <c r="CD633" s="36"/>
      <c r="CE633" s="36"/>
      <c r="CF633" s="36"/>
      <c r="CG633" s="36"/>
      <c r="CH633" s="36"/>
      <c r="CI633" s="36"/>
      <c r="CJ633" s="36"/>
      <c r="CK633" s="36"/>
      <c r="CL633" s="36"/>
      <c r="CM633" s="36"/>
      <c r="CN633" s="36"/>
      <c r="CO633" s="36"/>
      <c r="CP633" s="36"/>
      <c r="CQ633" s="36"/>
      <c r="CR633" s="36"/>
      <c r="CS633" s="36"/>
      <c r="CT633" s="36"/>
      <c r="CU633" s="36"/>
      <c r="CV633" s="36"/>
      <c r="CW633" s="36"/>
      <c r="CX633" s="36"/>
      <c r="CY633" s="36"/>
      <c r="CZ633" s="36"/>
      <c r="DA633" s="36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</row>
    <row r="634" spans="1:255" ht="5.2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  <c r="BC634" s="36"/>
      <c r="BD634" s="36"/>
      <c r="BE634" s="36"/>
      <c r="BF634" s="36"/>
      <c r="BG634" s="36"/>
      <c r="BH634" s="36"/>
      <c r="BI634" s="36"/>
      <c r="BJ634" s="36"/>
      <c r="BK634" s="36"/>
      <c r="BL634" s="36"/>
      <c r="BM634" s="36"/>
      <c r="BN634" s="36"/>
      <c r="BO634" s="36"/>
      <c r="BP634" s="36"/>
      <c r="BQ634" s="36"/>
      <c r="BR634" s="36"/>
      <c r="BS634" s="36"/>
      <c r="BT634" s="36"/>
      <c r="BU634" s="36"/>
      <c r="BV634" s="36"/>
      <c r="BW634" s="36"/>
      <c r="BX634" s="36"/>
      <c r="BY634" s="36"/>
      <c r="BZ634" s="36"/>
      <c r="CA634" s="36"/>
      <c r="CB634" s="36"/>
      <c r="CC634" s="36"/>
      <c r="CD634" s="36"/>
      <c r="CE634" s="36"/>
      <c r="CF634" s="36"/>
      <c r="CG634" s="36"/>
      <c r="CH634" s="36"/>
      <c r="CI634" s="36"/>
      <c r="CJ634" s="36"/>
      <c r="CK634" s="36"/>
      <c r="CL634" s="36"/>
      <c r="CM634" s="36"/>
      <c r="CN634" s="36"/>
      <c r="CO634" s="36"/>
      <c r="CP634" s="36"/>
      <c r="CQ634" s="36"/>
      <c r="CR634" s="36"/>
      <c r="CS634" s="36"/>
      <c r="CT634" s="36"/>
      <c r="CU634" s="36"/>
      <c r="CV634" s="36"/>
      <c r="CW634" s="36"/>
      <c r="CX634" s="36"/>
      <c r="CY634" s="36"/>
      <c r="CZ634" s="36"/>
      <c r="DA634" s="36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</row>
    <row r="635" spans="1:255" ht="5.2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  <c r="BC635" s="36"/>
      <c r="BD635" s="36"/>
      <c r="BE635" s="36"/>
      <c r="BF635" s="36"/>
      <c r="BG635" s="36"/>
      <c r="BH635" s="36"/>
      <c r="BI635" s="36"/>
      <c r="BJ635" s="36"/>
      <c r="BK635" s="36"/>
      <c r="BL635" s="36"/>
      <c r="BM635" s="36"/>
      <c r="BN635" s="36"/>
      <c r="BO635" s="36"/>
      <c r="BP635" s="36"/>
      <c r="BQ635" s="36"/>
      <c r="BR635" s="36"/>
      <c r="BS635" s="36"/>
      <c r="BT635" s="36"/>
      <c r="BU635" s="36"/>
      <c r="BV635" s="36"/>
      <c r="BW635" s="36"/>
      <c r="BX635" s="36"/>
      <c r="BY635" s="36"/>
      <c r="BZ635" s="36"/>
      <c r="CA635" s="36"/>
      <c r="CB635" s="36"/>
      <c r="CC635" s="36"/>
      <c r="CD635" s="36"/>
      <c r="CE635" s="36"/>
      <c r="CF635" s="36"/>
      <c r="CG635" s="36"/>
      <c r="CH635" s="36"/>
      <c r="CI635" s="36"/>
      <c r="CJ635" s="36"/>
      <c r="CK635" s="36"/>
      <c r="CL635" s="36"/>
      <c r="CM635" s="36"/>
      <c r="CN635" s="36"/>
      <c r="CO635" s="36"/>
      <c r="CP635" s="36"/>
      <c r="CQ635" s="36"/>
      <c r="CR635" s="36"/>
      <c r="CS635" s="36"/>
      <c r="CT635" s="36"/>
      <c r="CU635" s="36"/>
      <c r="CV635" s="36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</row>
    <row r="636" spans="1:255" ht="5.2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  <c r="BC636" s="36"/>
      <c r="BD636" s="36"/>
      <c r="BE636" s="36"/>
      <c r="BF636" s="36"/>
      <c r="BG636" s="36"/>
      <c r="BH636" s="36"/>
      <c r="BI636" s="36"/>
      <c r="BJ636" s="36"/>
      <c r="BK636" s="36"/>
      <c r="BL636" s="36"/>
      <c r="BM636" s="36"/>
      <c r="BN636" s="36"/>
      <c r="BO636" s="36"/>
      <c r="BP636" s="36"/>
      <c r="BQ636" s="36"/>
      <c r="BR636" s="36"/>
      <c r="BS636" s="36"/>
      <c r="BT636" s="36"/>
      <c r="BU636" s="36"/>
      <c r="BV636" s="36"/>
      <c r="BW636" s="36"/>
      <c r="BX636" s="36"/>
      <c r="BY636" s="36"/>
      <c r="BZ636" s="36"/>
      <c r="CA636" s="36"/>
      <c r="CB636" s="36"/>
      <c r="CC636" s="36"/>
      <c r="CD636" s="36"/>
      <c r="CE636" s="36"/>
      <c r="CF636" s="36"/>
      <c r="CG636" s="36"/>
      <c r="CH636" s="36"/>
      <c r="CI636" s="36"/>
      <c r="CJ636" s="36"/>
      <c r="CK636" s="36"/>
      <c r="CL636" s="36"/>
      <c r="CM636" s="36"/>
      <c r="CN636" s="36"/>
      <c r="CO636" s="36"/>
      <c r="CP636" s="36"/>
      <c r="CQ636" s="36"/>
      <c r="CR636" s="36"/>
      <c r="CS636" s="36"/>
      <c r="CT636" s="36"/>
      <c r="CU636" s="36"/>
      <c r="CV636" s="36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</row>
    <row r="637" spans="1:255" ht="5.2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  <c r="BC637" s="36"/>
      <c r="BD637" s="36"/>
      <c r="BE637" s="36"/>
      <c r="BF637" s="36"/>
      <c r="BG637" s="36"/>
      <c r="BH637" s="36"/>
      <c r="BI637" s="36"/>
      <c r="BJ637" s="36"/>
      <c r="BK637" s="36"/>
      <c r="BL637" s="36"/>
      <c r="BM637" s="36"/>
      <c r="BN637" s="36"/>
      <c r="BO637" s="36"/>
      <c r="BP637" s="36"/>
      <c r="BQ637" s="36"/>
      <c r="BR637" s="36"/>
      <c r="BS637" s="36"/>
      <c r="BT637" s="36"/>
      <c r="BU637" s="36"/>
      <c r="BV637" s="36"/>
      <c r="BW637" s="36"/>
      <c r="BX637" s="36"/>
      <c r="BY637" s="36"/>
      <c r="BZ637" s="36"/>
      <c r="CA637" s="36"/>
      <c r="CB637" s="36"/>
      <c r="CC637" s="36"/>
      <c r="CD637" s="36"/>
      <c r="CE637" s="36"/>
      <c r="CF637" s="36"/>
      <c r="CG637" s="36"/>
      <c r="CH637" s="36"/>
      <c r="CI637" s="36"/>
      <c r="CJ637" s="36"/>
      <c r="CK637" s="36"/>
      <c r="CL637" s="36"/>
      <c r="CM637" s="36"/>
      <c r="CN637" s="36"/>
      <c r="CO637" s="36"/>
      <c r="CP637" s="36"/>
      <c r="CQ637" s="36"/>
      <c r="CR637" s="36"/>
      <c r="CS637" s="36"/>
      <c r="CT637" s="36"/>
      <c r="CU637" s="36"/>
      <c r="CV637" s="36"/>
      <c r="CW637" s="36"/>
      <c r="CX637" s="36"/>
      <c r="CY637" s="36"/>
      <c r="CZ637" s="36"/>
      <c r="DA637" s="36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</row>
    <row r="638" spans="1:255" ht="5.2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  <c r="BC638" s="36"/>
      <c r="BD638" s="36"/>
      <c r="BE638" s="36"/>
      <c r="BF638" s="36"/>
      <c r="BG638" s="36"/>
      <c r="BH638" s="36"/>
      <c r="BI638" s="36"/>
      <c r="BJ638" s="36"/>
      <c r="BK638" s="36"/>
      <c r="BL638" s="36"/>
      <c r="BM638" s="36"/>
      <c r="BN638" s="36"/>
      <c r="BO638" s="36"/>
      <c r="BP638" s="36"/>
      <c r="BQ638" s="36"/>
      <c r="BR638" s="36"/>
      <c r="BS638" s="36"/>
      <c r="BT638" s="36"/>
      <c r="BU638" s="36"/>
      <c r="BV638" s="36"/>
      <c r="BW638" s="36"/>
      <c r="BX638" s="36"/>
      <c r="BY638" s="36"/>
      <c r="BZ638" s="36"/>
      <c r="CA638" s="36"/>
      <c r="CB638" s="36"/>
      <c r="CC638" s="36"/>
      <c r="CD638" s="36"/>
      <c r="CE638" s="36"/>
      <c r="CF638" s="36"/>
      <c r="CG638" s="36"/>
      <c r="CH638" s="36"/>
      <c r="CI638" s="36"/>
      <c r="CJ638" s="36"/>
      <c r="CK638" s="36"/>
      <c r="CL638" s="36"/>
      <c r="CM638" s="36"/>
      <c r="CN638" s="36"/>
      <c r="CO638" s="36"/>
      <c r="CP638" s="36"/>
      <c r="CQ638" s="36"/>
      <c r="CR638" s="36"/>
      <c r="CS638" s="36"/>
      <c r="CT638" s="36"/>
      <c r="CU638" s="36"/>
      <c r="CV638" s="36"/>
      <c r="CW638" s="36"/>
      <c r="CX638" s="36"/>
      <c r="CY638" s="36"/>
      <c r="CZ638" s="36"/>
      <c r="DA638" s="36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</row>
    <row r="639" spans="1:255" ht="5.2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  <c r="BC639" s="36"/>
      <c r="BD639" s="36"/>
      <c r="BE639" s="36"/>
      <c r="BF639" s="36"/>
      <c r="BG639" s="36"/>
      <c r="BH639" s="36"/>
      <c r="BI639" s="36"/>
      <c r="BJ639" s="36"/>
      <c r="BK639" s="36"/>
      <c r="BL639" s="36"/>
      <c r="BM639" s="36"/>
      <c r="BN639" s="36"/>
      <c r="BO639" s="36"/>
      <c r="BP639" s="36"/>
      <c r="BQ639" s="36"/>
      <c r="BR639" s="36"/>
      <c r="BS639" s="36"/>
      <c r="BT639" s="36"/>
      <c r="BU639" s="36"/>
      <c r="BV639" s="36"/>
      <c r="BW639" s="36"/>
      <c r="BX639" s="36"/>
      <c r="BY639" s="36"/>
      <c r="BZ639" s="36"/>
      <c r="CA639" s="36"/>
      <c r="CB639" s="36"/>
      <c r="CC639" s="36"/>
      <c r="CD639" s="36"/>
      <c r="CE639" s="36"/>
      <c r="CF639" s="36"/>
      <c r="CG639" s="36"/>
      <c r="CH639" s="36"/>
      <c r="CI639" s="36"/>
      <c r="CJ639" s="36"/>
      <c r="CK639" s="36"/>
      <c r="CL639" s="36"/>
      <c r="CM639" s="36"/>
      <c r="CN639" s="36"/>
      <c r="CO639" s="36"/>
      <c r="CP639" s="36"/>
      <c r="CQ639" s="36"/>
      <c r="CR639" s="36"/>
      <c r="CS639" s="36"/>
      <c r="CT639" s="36"/>
      <c r="CU639" s="36"/>
      <c r="CV639" s="36"/>
      <c r="CW639" s="36"/>
      <c r="CX639" s="36"/>
      <c r="CY639" s="36"/>
      <c r="CZ639" s="36"/>
      <c r="DA639" s="36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</row>
    <row r="640" spans="1:255" ht="5.2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  <c r="BC640" s="36"/>
      <c r="BD640" s="36"/>
      <c r="BE640" s="36"/>
      <c r="BF640" s="36"/>
      <c r="BG640" s="36"/>
      <c r="BH640" s="36"/>
      <c r="BI640" s="36"/>
      <c r="BJ640" s="36"/>
      <c r="BK640" s="36"/>
      <c r="BL640" s="36"/>
      <c r="BM640" s="36"/>
      <c r="BN640" s="36"/>
      <c r="BO640" s="36"/>
      <c r="BP640" s="36"/>
      <c r="BQ640" s="36"/>
      <c r="BR640" s="36"/>
      <c r="BS640" s="36"/>
      <c r="BT640" s="36"/>
      <c r="BU640" s="36"/>
      <c r="BV640" s="36"/>
      <c r="BW640" s="36"/>
      <c r="BX640" s="36"/>
      <c r="BY640" s="36"/>
      <c r="BZ640" s="36"/>
      <c r="CA640" s="36"/>
      <c r="CB640" s="36"/>
      <c r="CC640" s="36"/>
      <c r="CD640" s="36"/>
      <c r="CE640" s="36"/>
      <c r="CF640" s="36"/>
      <c r="CG640" s="36"/>
      <c r="CH640" s="36"/>
      <c r="CI640" s="36"/>
      <c r="CJ640" s="36"/>
      <c r="CK640" s="36"/>
      <c r="CL640" s="36"/>
      <c r="CM640" s="36"/>
      <c r="CN640" s="36"/>
      <c r="CO640" s="36"/>
      <c r="CP640" s="36"/>
      <c r="CQ640" s="36"/>
      <c r="CR640" s="36"/>
      <c r="CS640" s="36"/>
      <c r="CT640" s="36"/>
      <c r="CU640" s="36"/>
      <c r="CV640" s="36"/>
      <c r="CW640" s="36"/>
      <c r="CX640" s="36"/>
      <c r="CY640" s="36"/>
      <c r="CZ640" s="36"/>
      <c r="DA640" s="36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</row>
    <row r="641" spans="1:255" ht="5.2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  <c r="BC641" s="36"/>
      <c r="BD641" s="36"/>
      <c r="BE641" s="36"/>
      <c r="BF641" s="36"/>
      <c r="BG641" s="36"/>
      <c r="BH641" s="36"/>
      <c r="BI641" s="36"/>
      <c r="BJ641" s="36"/>
      <c r="BK641" s="36"/>
      <c r="BL641" s="36"/>
      <c r="BM641" s="36"/>
      <c r="BN641" s="36"/>
      <c r="BO641" s="36"/>
      <c r="BP641" s="36"/>
      <c r="BQ641" s="36"/>
      <c r="BR641" s="36"/>
      <c r="BS641" s="36"/>
      <c r="BT641" s="36"/>
      <c r="BU641" s="36"/>
      <c r="BV641" s="36"/>
      <c r="BW641" s="36"/>
      <c r="BX641" s="36"/>
      <c r="BY641" s="36"/>
      <c r="BZ641" s="36"/>
      <c r="CA641" s="36"/>
      <c r="CB641" s="36"/>
      <c r="CC641" s="36"/>
      <c r="CD641" s="36"/>
      <c r="CE641" s="36"/>
      <c r="CF641" s="36"/>
      <c r="CG641" s="36"/>
      <c r="CH641" s="36"/>
      <c r="CI641" s="36"/>
      <c r="CJ641" s="36"/>
      <c r="CK641" s="36"/>
      <c r="CL641" s="36"/>
      <c r="CM641" s="36"/>
      <c r="CN641" s="36"/>
      <c r="CO641" s="36"/>
      <c r="CP641" s="36"/>
      <c r="CQ641" s="36"/>
      <c r="CR641" s="36"/>
      <c r="CS641" s="36"/>
      <c r="CT641" s="36"/>
      <c r="CU641" s="36"/>
      <c r="CV641" s="36"/>
      <c r="CW641" s="36"/>
      <c r="CX641" s="36"/>
      <c r="CY641" s="36"/>
      <c r="CZ641" s="36"/>
      <c r="DA641" s="36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</row>
    <row r="642" spans="1:255" ht="5.2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  <c r="BC642" s="36"/>
      <c r="BD642" s="36"/>
      <c r="BE642" s="36"/>
      <c r="BF642" s="36"/>
      <c r="BG642" s="36"/>
      <c r="BH642" s="36"/>
      <c r="BI642" s="36"/>
      <c r="BJ642" s="36"/>
      <c r="BK642" s="36"/>
      <c r="BL642" s="36"/>
      <c r="BM642" s="36"/>
      <c r="BN642" s="36"/>
      <c r="BO642" s="36"/>
      <c r="BP642" s="36"/>
      <c r="BQ642" s="36"/>
      <c r="BR642" s="36"/>
      <c r="BS642" s="36"/>
      <c r="BT642" s="36"/>
      <c r="BU642" s="36"/>
      <c r="BV642" s="36"/>
      <c r="BW642" s="36"/>
      <c r="BX642" s="36"/>
      <c r="BY642" s="36"/>
      <c r="BZ642" s="36"/>
      <c r="CA642" s="36"/>
      <c r="CB642" s="36"/>
      <c r="CC642" s="36"/>
      <c r="CD642" s="36"/>
      <c r="CE642" s="36"/>
      <c r="CF642" s="36"/>
      <c r="CG642" s="36"/>
      <c r="CH642" s="36"/>
      <c r="CI642" s="36"/>
      <c r="CJ642" s="36"/>
      <c r="CK642" s="36"/>
      <c r="CL642" s="36"/>
      <c r="CM642" s="36"/>
      <c r="CN642" s="36"/>
      <c r="CO642" s="36"/>
      <c r="CP642" s="36"/>
      <c r="CQ642" s="36"/>
      <c r="CR642" s="36"/>
      <c r="CS642" s="36"/>
      <c r="CT642" s="36"/>
      <c r="CU642" s="36"/>
      <c r="CV642" s="36"/>
      <c r="CW642" s="36"/>
      <c r="CX642" s="36"/>
      <c r="CY642" s="36"/>
      <c r="CZ642" s="36"/>
      <c r="DA642" s="36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</row>
    <row r="643" spans="1:255" ht="5.2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  <c r="BC643" s="36"/>
      <c r="BD643" s="36"/>
      <c r="BE643" s="36"/>
      <c r="BF643" s="36"/>
      <c r="BG643" s="36"/>
      <c r="BH643" s="36"/>
      <c r="BI643" s="36"/>
      <c r="BJ643" s="36"/>
      <c r="BK643" s="36"/>
      <c r="BL643" s="36"/>
      <c r="BM643" s="36"/>
      <c r="BN643" s="36"/>
      <c r="BO643" s="36"/>
      <c r="BP643" s="36"/>
      <c r="BQ643" s="36"/>
      <c r="BR643" s="36"/>
      <c r="BS643" s="36"/>
      <c r="BT643" s="36"/>
      <c r="BU643" s="36"/>
      <c r="BV643" s="36"/>
      <c r="BW643" s="36"/>
      <c r="BX643" s="36"/>
      <c r="BY643" s="36"/>
      <c r="BZ643" s="36"/>
      <c r="CA643" s="36"/>
      <c r="CB643" s="36"/>
      <c r="CC643" s="36"/>
      <c r="CD643" s="36"/>
      <c r="CE643" s="36"/>
      <c r="CF643" s="36"/>
      <c r="CG643" s="36"/>
      <c r="CH643" s="36"/>
      <c r="CI643" s="36"/>
      <c r="CJ643" s="36"/>
      <c r="CK643" s="36"/>
      <c r="CL643" s="36"/>
      <c r="CM643" s="36"/>
      <c r="CN643" s="36"/>
      <c r="CO643" s="36"/>
      <c r="CP643" s="36"/>
      <c r="CQ643" s="36"/>
      <c r="CR643" s="36"/>
      <c r="CS643" s="36"/>
      <c r="CT643" s="36"/>
      <c r="CU643" s="36"/>
      <c r="CV643" s="36"/>
      <c r="CW643" s="36"/>
      <c r="CX643" s="36"/>
      <c r="CY643" s="36"/>
      <c r="CZ643" s="36"/>
      <c r="DA643" s="36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</row>
    <row r="644" spans="1:255" ht="5.2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  <c r="BC644" s="36"/>
      <c r="BD644" s="36"/>
      <c r="BE644" s="36"/>
      <c r="BF644" s="36"/>
      <c r="BG644" s="36"/>
      <c r="BH644" s="36"/>
      <c r="BI644" s="36"/>
      <c r="BJ644" s="36"/>
      <c r="BK644" s="36"/>
      <c r="BL644" s="36"/>
      <c r="BM644" s="36"/>
      <c r="BN644" s="36"/>
      <c r="BO644" s="36"/>
      <c r="BP644" s="36"/>
      <c r="BQ644" s="36"/>
      <c r="BR644" s="36"/>
      <c r="BS644" s="36"/>
      <c r="BT644" s="36"/>
      <c r="BU644" s="36"/>
      <c r="BV644" s="36"/>
      <c r="BW644" s="36"/>
      <c r="BX644" s="36"/>
      <c r="BY644" s="36"/>
      <c r="BZ644" s="36"/>
      <c r="CA644" s="36"/>
      <c r="CB644" s="36"/>
      <c r="CC644" s="36"/>
      <c r="CD644" s="36"/>
      <c r="CE644" s="36"/>
      <c r="CF644" s="36"/>
      <c r="CG644" s="36"/>
      <c r="CH644" s="36"/>
      <c r="CI644" s="36"/>
      <c r="CJ644" s="36"/>
      <c r="CK644" s="36"/>
      <c r="CL644" s="36"/>
      <c r="CM644" s="36"/>
      <c r="CN644" s="36"/>
      <c r="CO644" s="36"/>
      <c r="CP644" s="36"/>
      <c r="CQ644" s="36"/>
      <c r="CR644" s="36"/>
      <c r="CS644" s="36"/>
      <c r="CT644" s="36"/>
      <c r="CU644" s="36"/>
      <c r="CV644" s="36"/>
      <c r="CW644" s="36"/>
      <c r="CX644" s="36"/>
      <c r="CY644" s="36"/>
      <c r="CZ644" s="36"/>
      <c r="DA644" s="36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</row>
    <row r="645" spans="1:255" ht="5.2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  <c r="BC645" s="36"/>
      <c r="BD645" s="36"/>
      <c r="BE645" s="36"/>
      <c r="BF645" s="36"/>
      <c r="BG645" s="36"/>
      <c r="BH645" s="36"/>
      <c r="BI645" s="36"/>
      <c r="BJ645" s="36"/>
      <c r="BK645" s="36"/>
      <c r="BL645" s="36"/>
      <c r="BM645" s="36"/>
      <c r="BN645" s="36"/>
      <c r="BO645" s="36"/>
      <c r="BP645" s="36"/>
      <c r="BQ645" s="36"/>
      <c r="BR645" s="36"/>
      <c r="BS645" s="36"/>
      <c r="BT645" s="36"/>
      <c r="BU645" s="36"/>
      <c r="BV645" s="36"/>
      <c r="BW645" s="36"/>
      <c r="BX645" s="36"/>
      <c r="BY645" s="36"/>
      <c r="BZ645" s="36"/>
      <c r="CA645" s="36"/>
      <c r="CB645" s="36"/>
      <c r="CC645" s="36"/>
      <c r="CD645" s="36"/>
      <c r="CE645" s="36"/>
      <c r="CF645" s="36"/>
      <c r="CG645" s="36"/>
      <c r="CH645" s="36"/>
      <c r="CI645" s="36"/>
      <c r="CJ645" s="36"/>
      <c r="CK645" s="36"/>
      <c r="CL645" s="36"/>
      <c r="CM645" s="36"/>
      <c r="CN645" s="36"/>
      <c r="CO645" s="36"/>
      <c r="CP645" s="36"/>
      <c r="CQ645" s="36"/>
      <c r="CR645" s="36"/>
      <c r="CS645" s="36"/>
      <c r="CT645" s="36"/>
      <c r="CU645" s="36"/>
      <c r="CV645" s="36"/>
      <c r="CW645" s="36"/>
      <c r="CX645" s="36"/>
      <c r="CY645" s="36"/>
      <c r="CZ645" s="36"/>
      <c r="DA645" s="36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</row>
    <row r="646" spans="1:255" ht="5.2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  <c r="BC646" s="36"/>
      <c r="BD646" s="36"/>
      <c r="BE646" s="36"/>
      <c r="BF646" s="36"/>
      <c r="BG646" s="36"/>
      <c r="BH646" s="36"/>
      <c r="BI646" s="36"/>
      <c r="BJ646" s="36"/>
      <c r="BK646" s="36"/>
      <c r="BL646" s="36"/>
      <c r="BM646" s="36"/>
      <c r="BN646" s="36"/>
      <c r="BO646" s="36"/>
      <c r="BP646" s="36"/>
      <c r="BQ646" s="36"/>
      <c r="BR646" s="36"/>
      <c r="BS646" s="36"/>
      <c r="BT646" s="36"/>
      <c r="BU646" s="36"/>
      <c r="BV646" s="36"/>
      <c r="BW646" s="36"/>
      <c r="BX646" s="36"/>
      <c r="BY646" s="36"/>
      <c r="BZ646" s="36"/>
      <c r="CA646" s="36"/>
      <c r="CB646" s="36"/>
      <c r="CC646" s="36"/>
      <c r="CD646" s="36"/>
      <c r="CE646" s="36"/>
      <c r="CF646" s="36"/>
      <c r="CG646" s="36"/>
      <c r="CH646" s="36"/>
      <c r="CI646" s="36"/>
      <c r="CJ646" s="36"/>
      <c r="CK646" s="36"/>
      <c r="CL646" s="36"/>
      <c r="CM646" s="36"/>
      <c r="CN646" s="36"/>
      <c r="CO646" s="36"/>
      <c r="CP646" s="36"/>
      <c r="CQ646" s="36"/>
      <c r="CR646" s="36"/>
      <c r="CS646" s="36"/>
      <c r="CT646" s="36"/>
      <c r="CU646" s="36"/>
      <c r="CV646" s="36"/>
      <c r="CW646" s="36"/>
      <c r="CX646" s="36"/>
      <c r="CY646" s="36"/>
      <c r="CZ646" s="36"/>
      <c r="DA646" s="36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</row>
    <row r="647" spans="1:255" ht="5.2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  <c r="BC647" s="36"/>
      <c r="BD647" s="36"/>
      <c r="BE647" s="36"/>
      <c r="BF647" s="36"/>
      <c r="BG647" s="36"/>
      <c r="BH647" s="36"/>
      <c r="BI647" s="36"/>
      <c r="BJ647" s="36"/>
      <c r="BK647" s="36"/>
      <c r="BL647" s="36"/>
      <c r="BM647" s="36"/>
      <c r="BN647" s="36"/>
      <c r="BO647" s="36"/>
      <c r="BP647" s="36"/>
      <c r="BQ647" s="36"/>
      <c r="BR647" s="36"/>
      <c r="BS647" s="36"/>
      <c r="BT647" s="36"/>
      <c r="BU647" s="36"/>
      <c r="BV647" s="36"/>
      <c r="BW647" s="36"/>
      <c r="BX647" s="36"/>
      <c r="BY647" s="36"/>
      <c r="BZ647" s="36"/>
      <c r="CA647" s="36"/>
      <c r="CB647" s="36"/>
      <c r="CC647" s="36"/>
      <c r="CD647" s="36"/>
      <c r="CE647" s="36"/>
      <c r="CF647" s="36"/>
      <c r="CG647" s="36"/>
      <c r="CH647" s="36"/>
      <c r="CI647" s="36"/>
      <c r="CJ647" s="36"/>
      <c r="CK647" s="36"/>
      <c r="CL647" s="36"/>
      <c r="CM647" s="36"/>
      <c r="CN647" s="36"/>
      <c r="CO647" s="36"/>
      <c r="CP647" s="36"/>
      <c r="CQ647" s="36"/>
      <c r="CR647" s="36"/>
      <c r="CS647" s="36"/>
      <c r="CT647" s="36"/>
      <c r="CU647" s="36"/>
      <c r="CV647" s="36"/>
      <c r="CW647" s="36"/>
      <c r="CX647" s="36"/>
      <c r="CY647" s="36"/>
      <c r="CZ647" s="36"/>
      <c r="DA647" s="36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</row>
    <row r="648" spans="1:255" ht="5.2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  <c r="BC648" s="36"/>
      <c r="BD648" s="36"/>
      <c r="BE648" s="36"/>
      <c r="BF648" s="36"/>
      <c r="BG648" s="36"/>
      <c r="BH648" s="36"/>
      <c r="BI648" s="36"/>
      <c r="BJ648" s="36"/>
      <c r="BK648" s="36"/>
      <c r="BL648" s="36"/>
      <c r="BM648" s="36"/>
      <c r="BN648" s="36"/>
      <c r="BO648" s="36"/>
      <c r="BP648" s="36"/>
      <c r="BQ648" s="36"/>
      <c r="BR648" s="36"/>
      <c r="BS648" s="36"/>
      <c r="BT648" s="36"/>
      <c r="BU648" s="36"/>
      <c r="BV648" s="36"/>
      <c r="BW648" s="36"/>
      <c r="BX648" s="36"/>
      <c r="BY648" s="36"/>
      <c r="BZ648" s="36"/>
      <c r="CA648" s="36"/>
      <c r="CB648" s="36"/>
      <c r="CC648" s="36"/>
      <c r="CD648" s="36"/>
      <c r="CE648" s="36"/>
      <c r="CF648" s="36"/>
      <c r="CG648" s="36"/>
      <c r="CH648" s="36"/>
      <c r="CI648" s="36"/>
      <c r="CJ648" s="36"/>
      <c r="CK648" s="36"/>
      <c r="CL648" s="36"/>
      <c r="CM648" s="36"/>
      <c r="CN648" s="36"/>
      <c r="CO648" s="36"/>
      <c r="CP648" s="36"/>
      <c r="CQ648" s="36"/>
      <c r="CR648" s="36"/>
      <c r="CS648" s="36"/>
      <c r="CT648" s="36"/>
      <c r="CU648" s="36"/>
      <c r="CV648" s="36"/>
      <c r="CW648" s="36"/>
      <c r="CX648" s="36"/>
      <c r="CY648" s="36"/>
      <c r="CZ648" s="36"/>
      <c r="DA648" s="36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</row>
    <row r="649" spans="1:255" ht="5.2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  <c r="BC649" s="36"/>
      <c r="BD649" s="36"/>
      <c r="BE649" s="36"/>
      <c r="BF649" s="36"/>
      <c r="BG649" s="36"/>
      <c r="BH649" s="36"/>
      <c r="BI649" s="36"/>
      <c r="BJ649" s="36"/>
      <c r="BK649" s="36"/>
      <c r="BL649" s="36"/>
      <c r="BM649" s="36"/>
      <c r="BN649" s="36"/>
      <c r="BO649" s="36"/>
      <c r="BP649" s="36"/>
      <c r="BQ649" s="36"/>
      <c r="BR649" s="36"/>
      <c r="BS649" s="36"/>
      <c r="BT649" s="36"/>
      <c r="BU649" s="36"/>
      <c r="BV649" s="36"/>
      <c r="BW649" s="36"/>
      <c r="BX649" s="36"/>
      <c r="BY649" s="36"/>
      <c r="BZ649" s="36"/>
      <c r="CA649" s="36"/>
      <c r="CB649" s="36"/>
      <c r="CC649" s="36"/>
      <c r="CD649" s="36"/>
      <c r="CE649" s="36"/>
      <c r="CF649" s="36"/>
      <c r="CG649" s="36"/>
      <c r="CH649" s="36"/>
      <c r="CI649" s="36"/>
      <c r="CJ649" s="36"/>
      <c r="CK649" s="36"/>
      <c r="CL649" s="36"/>
      <c r="CM649" s="36"/>
      <c r="CN649" s="36"/>
      <c r="CO649" s="36"/>
      <c r="CP649" s="36"/>
      <c r="CQ649" s="36"/>
      <c r="CR649" s="36"/>
      <c r="CS649" s="36"/>
      <c r="CT649" s="36"/>
      <c r="CU649" s="36"/>
      <c r="CV649" s="36"/>
      <c r="CW649" s="36"/>
      <c r="CX649" s="36"/>
      <c r="CY649" s="36"/>
      <c r="CZ649" s="36"/>
      <c r="DA649" s="36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</row>
    <row r="650" spans="1:255" ht="5.2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  <c r="BC650" s="36"/>
      <c r="BD650" s="36"/>
      <c r="BE650" s="36"/>
      <c r="BF650" s="36"/>
      <c r="BG650" s="36"/>
      <c r="BH650" s="36"/>
      <c r="BI650" s="36"/>
      <c r="BJ650" s="36"/>
      <c r="BK650" s="36"/>
      <c r="BL650" s="36"/>
      <c r="BM650" s="36"/>
      <c r="BN650" s="36"/>
      <c r="BO650" s="36"/>
      <c r="BP650" s="36"/>
      <c r="BQ650" s="36"/>
      <c r="BR650" s="36"/>
      <c r="BS650" s="36"/>
      <c r="BT650" s="36"/>
      <c r="BU650" s="36"/>
      <c r="BV650" s="36"/>
      <c r="BW650" s="36"/>
      <c r="BX650" s="36"/>
      <c r="BY650" s="36"/>
      <c r="BZ650" s="36"/>
      <c r="CA650" s="36"/>
      <c r="CB650" s="36"/>
      <c r="CC650" s="36"/>
      <c r="CD650" s="36"/>
      <c r="CE650" s="36"/>
      <c r="CF650" s="36"/>
      <c r="CG650" s="36"/>
      <c r="CH650" s="36"/>
      <c r="CI650" s="36"/>
      <c r="CJ650" s="36"/>
      <c r="CK650" s="36"/>
      <c r="CL650" s="36"/>
      <c r="CM650" s="36"/>
      <c r="CN650" s="36"/>
      <c r="CO650" s="36"/>
      <c r="CP650" s="36"/>
      <c r="CQ650" s="36"/>
      <c r="CR650" s="36"/>
      <c r="CS650" s="36"/>
      <c r="CT650" s="36"/>
      <c r="CU650" s="36"/>
      <c r="CV650" s="36"/>
      <c r="CW650" s="36"/>
      <c r="CX650" s="36"/>
      <c r="CY650" s="36"/>
      <c r="CZ650" s="36"/>
      <c r="DA650" s="36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</row>
    <row r="651" spans="1:255" ht="5.2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  <c r="BC651" s="36"/>
      <c r="BD651" s="36"/>
      <c r="BE651" s="36"/>
      <c r="BF651" s="36"/>
      <c r="BG651" s="36"/>
      <c r="BH651" s="36"/>
      <c r="BI651" s="36"/>
      <c r="BJ651" s="36"/>
      <c r="BK651" s="36"/>
      <c r="BL651" s="36"/>
      <c r="BM651" s="36"/>
      <c r="BN651" s="36"/>
      <c r="BO651" s="36"/>
      <c r="BP651" s="36"/>
      <c r="BQ651" s="36"/>
      <c r="BR651" s="36"/>
      <c r="BS651" s="36"/>
      <c r="BT651" s="36"/>
      <c r="BU651" s="36"/>
      <c r="BV651" s="36"/>
      <c r="BW651" s="36"/>
      <c r="BX651" s="36"/>
      <c r="BY651" s="36"/>
      <c r="BZ651" s="36"/>
      <c r="CA651" s="36"/>
      <c r="CB651" s="36"/>
      <c r="CC651" s="36"/>
      <c r="CD651" s="36"/>
      <c r="CE651" s="36"/>
      <c r="CF651" s="36"/>
      <c r="CG651" s="36"/>
      <c r="CH651" s="36"/>
      <c r="CI651" s="36"/>
      <c r="CJ651" s="36"/>
      <c r="CK651" s="36"/>
      <c r="CL651" s="36"/>
      <c r="CM651" s="36"/>
      <c r="CN651" s="36"/>
      <c r="CO651" s="36"/>
      <c r="CP651" s="36"/>
      <c r="CQ651" s="36"/>
      <c r="CR651" s="36"/>
      <c r="CS651" s="36"/>
      <c r="CT651" s="36"/>
      <c r="CU651" s="36"/>
      <c r="CV651" s="36"/>
      <c r="CW651" s="36"/>
      <c r="CX651" s="36"/>
      <c r="CY651" s="36"/>
      <c r="CZ651" s="36"/>
      <c r="DA651" s="36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</row>
    <row r="652" spans="1:255" ht="5.2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</row>
    <row r="653" spans="1:255" ht="5.2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  <c r="BC653" s="36"/>
      <c r="BD653" s="36"/>
      <c r="BE653" s="36"/>
      <c r="BF653" s="36"/>
      <c r="BG653" s="36"/>
      <c r="BH653" s="36"/>
      <c r="BI653" s="36"/>
      <c r="BJ653" s="36"/>
      <c r="BK653" s="36"/>
      <c r="BL653" s="36"/>
      <c r="BM653" s="36"/>
      <c r="BN653" s="36"/>
      <c r="BO653" s="36"/>
      <c r="BP653" s="36"/>
      <c r="BQ653" s="36"/>
      <c r="BR653" s="36"/>
      <c r="BS653" s="36"/>
      <c r="BT653" s="36"/>
      <c r="BU653" s="36"/>
      <c r="BV653" s="36"/>
      <c r="BW653" s="36"/>
      <c r="BX653" s="36"/>
      <c r="BY653" s="36"/>
      <c r="BZ653" s="36"/>
      <c r="CA653" s="36"/>
      <c r="CB653" s="36"/>
      <c r="CC653" s="36"/>
      <c r="CD653" s="36"/>
      <c r="CE653" s="36"/>
      <c r="CF653" s="36"/>
      <c r="CG653" s="36"/>
      <c r="CH653" s="36"/>
      <c r="CI653" s="36"/>
      <c r="CJ653" s="36"/>
      <c r="CK653" s="36"/>
      <c r="CL653" s="36"/>
      <c r="CM653" s="36"/>
      <c r="CN653" s="36"/>
      <c r="CO653" s="36"/>
      <c r="CP653" s="36"/>
      <c r="CQ653" s="36"/>
      <c r="CR653" s="36"/>
      <c r="CS653" s="36"/>
      <c r="CT653" s="36"/>
      <c r="CU653" s="36"/>
      <c r="CV653" s="36"/>
      <c r="CW653" s="36"/>
      <c r="CX653" s="36"/>
      <c r="CY653" s="36"/>
      <c r="CZ653" s="36"/>
      <c r="DA653" s="36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</row>
    <row r="654" spans="1:255" ht="5.2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  <c r="BC654" s="36"/>
      <c r="BD654" s="36"/>
      <c r="BE654" s="36"/>
      <c r="BF654" s="36"/>
      <c r="BG654" s="36"/>
      <c r="BH654" s="36"/>
      <c r="BI654" s="36"/>
      <c r="BJ654" s="36"/>
      <c r="BK654" s="36"/>
      <c r="BL654" s="36"/>
      <c r="BM654" s="36"/>
      <c r="BN654" s="36"/>
      <c r="BO654" s="36"/>
      <c r="BP654" s="36"/>
      <c r="BQ654" s="36"/>
      <c r="BR654" s="36"/>
      <c r="BS654" s="36"/>
      <c r="BT654" s="36"/>
      <c r="BU654" s="36"/>
      <c r="BV654" s="36"/>
      <c r="BW654" s="36"/>
      <c r="BX654" s="36"/>
      <c r="BY654" s="36"/>
      <c r="BZ654" s="36"/>
      <c r="CA654" s="36"/>
      <c r="CB654" s="36"/>
      <c r="CC654" s="36"/>
      <c r="CD654" s="36"/>
      <c r="CE654" s="36"/>
      <c r="CF654" s="36"/>
      <c r="CG654" s="36"/>
      <c r="CH654" s="36"/>
      <c r="CI654" s="36"/>
      <c r="CJ654" s="36"/>
      <c r="CK654" s="36"/>
      <c r="CL654" s="36"/>
      <c r="CM654" s="36"/>
      <c r="CN654" s="36"/>
      <c r="CO654" s="36"/>
      <c r="CP654" s="36"/>
      <c r="CQ654" s="36"/>
      <c r="CR654" s="36"/>
      <c r="CS654" s="36"/>
      <c r="CT654" s="36"/>
      <c r="CU654" s="36"/>
      <c r="CV654" s="36"/>
      <c r="CW654" s="36"/>
      <c r="CX654" s="36"/>
      <c r="CY654" s="36"/>
      <c r="CZ654" s="36"/>
      <c r="DA654" s="36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</row>
    <row r="655" spans="1:255" ht="5.2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  <c r="BC655" s="36"/>
      <c r="BD655" s="36"/>
      <c r="BE655" s="36"/>
      <c r="BF655" s="36"/>
      <c r="BG655" s="36"/>
      <c r="BH655" s="36"/>
      <c r="BI655" s="36"/>
      <c r="BJ655" s="36"/>
      <c r="BK655" s="36"/>
      <c r="BL655" s="36"/>
      <c r="BM655" s="36"/>
      <c r="BN655" s="36"/>
      <c r="BO655" s="36"/>
      <c r="BP655" s="36"/>
      <c r="BQ655" s="36"/>
      <c r="BR655" s="36"/>
      <c r="BS655" s="36"/>
      <c r="BT655" s="36"/>
      <c r="BU655" s="36"/>
      <c r="BV655" s="36"/>
      <c r="BW655" s="36"/>
      <c r="BX655" s="36"/>
      <c r="BY655" s="36"/>
      <c r="BZ655" s="36"/>
      <c r="CA655" s="36"/>
      <c r="CB655" s="36"/>
      <c r="CC655" s="36"/>
      <c r="CD655" s="36"/>
      <c r="CE655" s="36"/>
      <c r="CF655" s="36"/>
      <c r="CG655" s="36"/>
      <c r="CH655" s="36"/>
      <c r="CI655" s="36"/>
      <c r="CJ655" s="36"/>
      <c r="CK655" s="36"/>
      <c r="CL655" s="36"/>
      <c r="CM655" s="36"/>
      <c r="CN655" s="36"/>
      <c r="CO655" s="36"/>
      <c r="CP655" s="36"/>
      <c r="CQ655" s="36"/>
      <c r="CR655" s="36"/>
      <c r="CS655" s="36"/>
      <c r="CT655" s="36"/>
      <c r="CU655" s="36"/>
      <c r="CV655" s="36"/>
      <c r="CW655" s="36"/>
      <c r="CX655" s="36"/>
      <c r="CY655" s="36"/>
      <c r="CZ655" s="36"/>
      <c r="DA655" s="36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</row>
    <row r="656" spans="1:255" ht="5.2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  <c r="BC656" s="36"/>
      <c r="BD656" s="36"/>
      <c r="BE656" s="36"/>
      <c r="BF656" s="36"/>
      <c r="BG656" s="36"/>
      <c r="BH656" s="36"/>
      <c r="BI656" s="36"/>
      <c r="BJ656" s="36"/>
      <c r="BK656" s="36"/>
      <c r="BL656" s="36"/>
      <c r="BM656" s="36"/>
      <c r="BN656" s="36"/>
      <c r="BO656" s="36"/>
      <c r="BP656" s="36"/>
      <c r="BQ656" s="36"/>
      <c r="BR656" s="36"/>
      <c r="BS656" s="36"/>
      <c r="BT656" s="36"/>
      <c r="BU656" s="36"/>
      <c r="BV656" s="36"/>
      <c r="BW656" s="36"/>
      <c r="BX656" s="36"/>
      <c r="BY656" s="36"/>
      <c r="BZ656" s="36"/>
      <c r="CA656" s="36"/>
      <c r="CB656" s="36"/>
      <c r="CC656" s="36"/>
      <c r="CD656" s="36"/>
      <c r="CE656" s="36"/>
      <c r="CF656" s="36"/>
      <c r="CG656" s="36"/>
      <c r="CH656" s="36"/>
      <c r="CI656" s="36"/>
      <c r="CJ656" s="36"/>
      <c r="CK656" s="36"/>
      <c r="CL656" s="36"/>
      <c r="CM656" s="36"/>
      <c r="CN656" s="36"/>
      <c r="CO656" s="36"/>
      <c r="CP656" s="36"/>
      <c r="CQ656" s="36"/>
      <c r="CR656" s="36"/>
      <c r="CS656" s="36"/>
      <c r="CT656" s="36"/>
      <c r="CU656" s="36"/>
      <c r="CV656" s="36"/>
      <c r="CW656" s="36"/>
      <c r="CX656" s="36"/>
      <c r="CY656" s="36"/>
      <c r="CZ656" s="36"/>
      <c r="DA656" s="36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</row>
    <row r="657" spans="1:255" ht="5.2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  <c r="BC657" s="36"/>
      <c r="BD657" s="36"/>
      <c r="BE657" s="36"/>
      <c r="BF657" s="36"/>
      <c r="BG657" s="36"/>
      <c r="BH657" s="36"/>
      <c r="BI657" s="36"/>
      <c r="BJ657" s="36"/>
      <c r="BK657" s="36"/>
      <c r="BL657" s="36"/>
      <c r="BM657" s="36"/>
      <c r="BN657" s="36"/>
      <c r="BO657" s="36"/>
      <c r="BP657" s="36"/>
      <c r="BQ657" s="36"/>
      <c r="BR657" s="36"/>
      <c r="BS657" s="36"/>
      <c r="BT657" s="36"/>
      <c r="BU657" s="36"/>
      <c r="BV657" s="36"/>
      <c r="BW657" s="36"/>
      <c r="BX657" s="36"/>
      <c r="BY657" s="36"/>
      <c r="BZ657" s="36"/>
      <c r="CA657" s="36"/>
      <c r="CB657" s="36"/>
      <c r="CC657" s="36"/>
      <c r="CD657" s="36"/>
      <c r="CE657" s="36"/>
      <c r="CF657" s="36"/>
      <c r="CG657" s="36"/>
      <c r="CH657" s="36"/>
      <c r="CI657" s="36"/>
      <c r="CJ657" s="36"/>
      <c r="CK657" s="36"/>
      <c r="CL657" s="36"/>
      <c r="CM657" s="36"/>
      <c r="CN657" s="36"/>
      <c r="CO657" s="36"/>
      <c r="CP657" s="36"/>
      <c r="CQ657" s="36"/>
      <c r="CR657" s="36"/>
      <c r="CS657" s="36"/>
      <c r="CT657" s="36"/>
      <c r="CU657" s="36"/>
      <c r="CV657" s="36"/>
      <c r="CW657" s="36"/>
      <c r="CX657" s="36"/>
      <c r="CY657" s="36"/>
      <c r="CZ657" s="36"/>
      <c r="DA657" s="36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</row>
    <row r="658" spans="1:255" ht="5.2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  <c r="BC658" s="36"/>
      <c r="BD658" s="36"/>
      <c r="BE658" s="36"/>
      <c r="BF658" s="36"/>
      <c r="BG658" s="36"/>
      <c r="BH658" s="36"/>
      <c r="BI658" s="36"/>
      <c r="BJ658" s="36"/>
      <c r="BK658" s="36"/>
      <c r="BL658" s="36"/>
      <c r="BM658" s="36"/>
      <c r="BN658" s="36"/>
      <c r="BO658" s="36"/>
      <c r="BP658" s="36"/>
      <c r="BQ658" s="36"/>
      <c r="BR658" s="36"/>
      <c r="BS658" s="36"/>
      <c r="BT658" s="36"/>
      <c r="BU658" s="36"/>
      <c r="BV658" s="36"/>
      <c r="BW658" s="36"/>
      <c r="BX658" s="36"/>
      <c r="BY658" s="36"/>
      <c r="BZ658" s="36"/>
      <c r="CA658" s="36"/>
      <c r="CB658" s="36"/>
      <c r="CC658" s="36"/>
      <c r="CD658" s="36"/>
      <c r="CE658" s="36"/>
      <c r="CF658" s="36"/>
      <c r="CG658" s="36"/>
      <c r="CH658" s="36"/>
      <c r="CI658" s="36"/>
      <c r="CJ658" s="36"/>
      <c r="CK658" s="36"/>
      <c r="CL658" s="36"/>
      <c r="CM658" s="36"/>
      <c r="CN658" s="36"/>
      <c r="CO658" s="36"/>
      <c r="CP658" s="36"/>
      <c r="CQ658" s="36"/>
      <c r="CR658" s="36"/>
      <c r="CS658" s="36"/>
      <c r="CT658" s="36"/>
      <c r="CU658" s="36"/>
      <c r="CV658" s="36"/>
      <c r="CW658" s="36"/>
      <c r="CX658" s="36"/>
      <c r="CY658" s="36"/>
      <c r="CZ658" s="36"/>
      <c r="DA658" s="36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</row>
    <row r="659" spans="1:255" ht="5.2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  <c r="BC659" s="36"/>
      <c r="BD659" s="36"/>
      <c r="BE659" s="36"/>
      <c r="BF659" s="36"/>
      <c r="BG659" s="36"/>
      <c r="BH659" s="36"/>
      <c r="BI659" s="36"/>
      <c r="BJ659" s="36"/>
      <c r="BK659" s="36"/>
      <c r="BL659" s="36"/>
      <c r="BM659" s="36"/>
      <c r="BN659" s="36"/>
      <c r="BO659" s="36"/>
      <c r="BP659" s="36"/>
      <c r="BQ659" s="36"/>
      <c r="BR659" s="36"/>
      <c r="BS659" s="36"/>
      <c r="BT659" s="36"/>
      <c r="BU659" s="36"/>
      <c r="BV659" s="36"/>
      <c r="BW659" s="36"/>
      <c r="BX659" s="36"/>
      <c r="BY659" s="36"/>
      <c r="BZ659" s="36"/>
      <c r="CA659" s="36"/>
      <c r="CB659" s="36"/>
      <c r="CC659" s="36"/>
      <c r="CD659" s="36"/>
      <c r="CE659" s="36"/>
      <c r="CF659" s="36"/>
      <c r="CG659" s="36"/>
      <c r="CH659" s="36"/>
      <c r="CI659" s="36"/>
      <c r="CJ659" s="36"/>
      <c r="CK659" s="36"/>
      <c r="CL659" s="36"/>
      <c r="CM659" s="36"/>
      <c r="CN659" s="36"/>
      <c r="CO659" s="36"/>
      <c r="CP659" s="36"/>
      <c r="CQ659" s="36"/>
      <c r="CR659" s="36"/>
      <c r="CS659" s="36"/>
      <c r="CT659" s="36"/>
      <c r="CU659" s="36"/>
      <c r="CV659" s="36"/>
      <c r="CW659" s="36"/>
      <c r="CX659" s="36"/>
      <c r="CY659" s="36"/>
      <c r="CZ659" s="36"/>
      <c r="DA659" s="36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</row>
    <row r="660" spans="1:255" ht="5.2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  <c r="BC660" s="36"/>
      <c r="BD660" s="36"/>
      <c r="BE660" s="36"/>
      <c r="BF660" s="36"/>
      <c r="BG660" s="36"/>
      <c r="BH660" s="36"/>
      <c r="BI660" s="36"/>
      <c r="BJ660" s="36"/>
      <c r="BK660" s="36"/>
      <c r="BL660" s="36"/>
      <c r="BM660" s="36"/>
      <c r="BN660" s="36"/>
      <c r="BO660" s="36"/>
      <c r="BP660" s="36"/>
      <c r="BQ660" s="36"/>
      <c r="BR660" s="36"/>
      <c r="BS660" s="36"/>
      <c r="BT660" s="36"/>
      <c r="BU660" s="36"/>
      <c r="BV660" s="36"/>
      <c r="BW660" s="36"/>
      <c r="BX660" s="36"/>
      <c r="BY660" s="36"/>
      <c r="BZ660" s="36"/>
      <c r="CA660" s="36"/>
      <c r="CB660" s="36"/>
      <c r="CC660" s="36"/>
      <c r="CD660" s="36"/>
      <c r="CE660" s="36"/>
      <c r="CF660" s="36"/>
      <c r="CG660" s="36"/>
      <c r="CH660" s="36"/>
      <c r="CI660" s="36"/>
      <c r="CJ660" s="36"/>
      <c r="CK660" s="36"/>
      <c r="CL660" s="36"/>
      <c r="CM660" s="36"/>
      <c r="CN660" s="36"/>
      <c r="CO660" s="36"/>
      <c r="CP660" s="36"/>
      <c r="CQ660" s="36"/>
      <c r="CR660" s="36"/>
      <c r="CS660" s="36"/>
      <c r="CT660" s="36"/>
      <c r="CU660" s="36"/>
      <c r="CV660" s="36"/>
      <c r="CW660" s="36"/>
      <c r="CX660" s="36"/>
      <c r="CY660" s="36"/>
      <c r="CZ660" s="36"/>
      <c r="DA660" s="36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</row>
    <row r="661" spans="1:255" ht="5.2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  <c r="BC661" s="36"/>
      <c r="BD661" s="36"/>
      <c r="BE661" s="36"/>
      <c r="BF661" s="36"/>
      <c r="BG661" s="36"/>
      <c r="BH661" s="36"/>
      <c r="BI661" s="36"/>
      <c r="BJ661" s="36"/>
      <c r="BK661" s="36"/>
      <c r="BL661" s="36"/>
      <c r="BM661" s="36"/>
      <c r="BN661" s="36"/>
      <c r="BO661" s="36"/>
      <c r="BP661" s="36"/>
      <c r="BQ661" s="36"/>
      <c r="BR661" s="36"/>
      <c r="BS661" s="36"/>
      <c r="BT661" s="36"/>
      <c r="BU661" s="36"/>
      <c r="BV661" s="36"/>
      <c r="BW661" s="36"/>
      <c r="BX661" s="36"/>
      <c r="BY661" s="36"/>
      <c r="BZ661" s="36"/>
      <c r="CA661" s="36"/>
      <c r="CB661" s="36"/>
      <c r="CC661" s="36"/>
      <c r="CD661" s="36"/>
      <c r="CE661" s="36"/>
      <c r="CF661" s="36"/>
      <c r="CG661" s="36"/>
      <c r="CH661" s="36"/>
      <c r="CI661" s="36"/>
      <c r="CJ661" s="36"/>
      <c r="CK661" s="36"/>
      <c r="CL661" s="36"/>
      <c r="CM661" s="36"/>
      <c r="CN661" s="36"/>
      <c r="CO661" s="36"/>
      <c r="CP661" s="36"/>
      <c r="CQ661" s="36"/>
      <c r="CR661" s="36"/>
      <c r="CS661" s="36"/>
      <c r="CT661" s="36"/>
      <c r="CU661" s="36"/>
      <c r="CV661" s="36"/>
      <c r="CW661" s="36"/>
      <c r="CX661" s="36"/>
      <c r="CY661" s="36"/>
      <c r="CZ661" s="36"/>
      <c r="DA661" s="36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</row>
    <row r="662" spans="1:255" ht="5.2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  <c r="BC662" s="36"/>
      <c r="BD662" s="36"/>
      <c r="BE662" s="36"/>
      <c r="BF662" s="36"/>
      <c r="BG662" s="36"/>
      <c r="BH662" s="36"/>
      <c r="BI662" s="36"/>
      <c r="BJ662" s="36"/>
      <c r="BK662" s="36"/>
      <c r="BL662" s="36"/>
      <c r="BM662" s="36"/>
      <c r="BN662" s="36"/>
      <c r="BO662" s="36"/>
      <c r="BP662" s="36"/>
      <c r="BQ662" s="36"/>
      <c r="BR662" s="36"/>
      <c r="BS662" s="36"/>
      <c r="BT662" s="36"/>
      <c r="BU662" s="36"/>
      <c r="BV662" s="36"/>
      <c r="BW662" s="36"/>
      <c r="BX662" s="36"/>
      <c r="BY662" s="36"/>
      <c r="BZ662" s="36"/>
      <c r="CA662" s="36"/>
      <c r="CB662" s="36"/>
      <c r="CC662" s="36"/>
      <c r="CD662" s="36"/>
      <c r="CE662" s="36"/>
      <c r="CF662" s="36"/>
      <c r="CG662" s="36"/>
      <c r="CH662" s="36"/>
      <c r="CI662" s="36"/>
      <c r="CJ662" s="36"/>
      <c r="CK662" s="36"/>
      <c r="CL662" s="36"/>
      <c r="CM662" s="36"/>
      <c r="CN662" s="36"/>
      <c r="CO662" s="36"/>
      <c r="CP662" s="36"/>
      <c r="CQ662" s="36"/>
      <c r="CR662" s="36"/>
      <c r="CS662" s="36"/>
      <c r="CT662" s="36"/>
      <c r="CU662" s="36"/>
      <c r="CV662" s="36"/>
      <c r="CW662" s="36"/>
      <c r="CX662" s="36"/>
      <c r="CY662" s="36"/>
      <c r="CZ662" s="36"/>
      <c r="DA662" s="36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</row>
    <row r="663" spans="1:255" ht="5.2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  <c r="BC663" s="36"/>
      <c r="BD663" s="36"/>
      <c r="BE663" s="36"/>
      <c r="BF663" s="36"/>
      <c r="BG663" s="36"/>
      <c r="BH663" s="36"/>
      <c r="BI663" s="36"/>
      <c r="BJ663" s="36"/>
      <c r="BK663" s="36"/>
      <c r="BL663" s="36"/>
      <c r="BM663" s="36"/>
      <c r="BN663" s="36"/>
      <c r="BO663" s="36"/>
      <c r="BP663" s="36"/>
      <c r="BQ663" s="36"/>
      <c r="BR663" s="36"/>
      <c r="BS663" s="36"/>
      <c r="BT663" s="36"/>
      <c r="BU663" s="36"/>
      <c r="BV663" s="36"/>
      <c r="BW663" s="36"/>
      <c r="BX663" s="36"/>
      <c r="BY663" s="36"/>
      <c r="BZ663" s="36"/>
      <c r="CA663" s="36"/>
      <c r="CB663" s="36"/>
      <c r="CC663" s="36"/>
      <c r="CD663" s="36"/>
      <c r="CE663" s="36"/>
      <c r="CF663" s="36"/>
      <c r="CG663" s="36"/>
      <c r="CH663" s="36"/>
      <c r="CI663" s="36"/>
      <c r="CJ663" s="36"/>
      <c r="CK663" s="36"/>
      <c r="CL663" s="36"/>
      <c r="CM663" s="36"/>
      <c r="CN663" s="36"/>
      <c r="CO663" s="36"/>
      <c r="CP663" s="36"/>
      <c r="CQ663" s="36"/>
      <c r="CR663" s="36"/>
      <c r="CS663" s="36"/>
      <c r="CT663" s="36"/>
      <c r="CU663" s="36"/>
      <c r="CV663" s="36"/>
      <c r="CW663" s="36"/>
      <c r="CX663" s="36"/>
      <c r="CY663" s="36"/>
      <c r="CZ663" s="36"/>
      <c r="DA663" s="36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</row>
    <row r="664" spans="1:255" ht="5.2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  <c r="BC664" s="36"/>
      <c r="BD664" s="36"/>
      <c r="BE664" s="36"/>
      <c r="BF664" s="36"/>
      <c r="BG664" s="36"/>
      <c r="BH664" s="36"/>
      <c r="BI664" s="36"/>
      <c r="BJ664" s="36"/>
      <c r="BK664" s="36"/>
      <c r="BL664" s="36"/>
      <c r="BM664" s="36"/>
      <c r="BN664" s="36"/>
      <c r="BO664" s="36"/>
      <c r="BP664" s="36"/>
      <c r="BQ664" s="36"/>
      <c r="BR664" s="36"/>
      <c r="BS664" s="36"/>
      <c r="BT664" s="36"/>
      <c r="BU664" s="36"/>
      <c r="BV664" s="36"/>
      <c r="BW664" s="36"/>
      <c r="BX664" s="36"/>
      <c r="BY664" s="36"/>
      <c r="BZ664" s="36"/>
      <c r="CA664" s="36"/>
      <c r="CB664" s="36"/>
      <c r="CC664" s="36"/>
      <c r="CD664" s="36"/>
      <c r="CE664" s="36"/>
      <c r="CF664" s="36"/>
      <c r="CG664" s="36"/>
      <c r="CH664" s="36"/>
      <c r="CI664" s="36"/>
      <c r="CJ664" s="36"/>
      <c r="CK664" s="36"/>
      <c r="CL664" s="36"/>
      <c r="CM664" s="36"/>
      <c r="CN664" s="36"/>
      <c r="CO664" s="36"/>
      <c r="CP664" s="36"/>
      <c r="CQ664" s="36"/>
      <c r="CR664" s="36"/>
      <c r="CS664" s="36"/>
      <c r="CT664" s="36"/>
      <c r="CU664" s="36"/>
      <c r="CV664" s="36"/>
      <c r="CW664" s="36"/>
      <c r="CX664" s="36"/>
      <c r="CY664" s="36"/>
      <c r="CZ664" s="36"/>
      <c r="DA664" s="36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</row>
    <row r="665" spans="1:255" ht="5.2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  <c r="BC665" s="36"/>
      <c r="BD665" s="36"/>
      <c r="BE665" s="36"/>
      <c r="BF665" s="36"/>
      <c r="BG665" s="36"/>
      <c r="BH665" s="36"/>
      <c r="BI665" s="36"/>
      <c r="BJ665" s="36"/>
      <c r="BK665" s="36"/>
      <c r="BL665" s="36"/>
      <c r="BM665" s="36"/>
      <c r="BN665" s="36"/>
      <c r="BO665" s="36"/>
      <c r="BP665" s="36"/>
      <c r="BQ665" s="36"/>
      <c r="BR665" s="36"/>
      <c r="BS665" s="36"/>
      <c r="BT665" s="36"/>
      <c r="BU665" s="36"/>
      <c r="BV665" s="36"/>
      <c r="BW665" s="36"/>
      <c r="BX665" s="36"/>
      <c r="BY665" s="36"/>
      <c r="BZ665" s="36"/>
      <c r="CA665" s="36"/>
      <c r="CB665" s="36"/>
      <c r="CC665" s="36"/>
      <c r="CD665" s="36"/>
      <c r="CE665" s="36"/>
      <c r="CF665" s="36"/>
      <c r="CG665" s="36"/>
      <c r="CH665" s="36"/>
      <c r="CI665" s="36"/>
      <c r="CJ665" s="36"/>
      <c r="CK665" s="36"/>
      <c r="CL665" s="36"/>
      <c r="CM665" s="36"/>
      <c r="CN665" s="36"/>
      <c r="CO665" s="36"/>
      <c r="CP665" s="36"/>
      <c r="CQ665" s="36"/>
      <c r="CR665" s="36"/>
      <c r="CS665" s="36"/>
      <c r="CT665" s="36"/>
      <c r="CU665" s="36"/>
      <c r="CV665" s="36"/>
      <c r="CW665" s="36"/>
      <c r="CX665" s="36"/>
      <c r="CY665" s="36"/>
      <c r="CZ665" s="36"/>
      <c r="DA665" s="36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</row>
    <row r="666" spans="1:255" ht="5.2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  <c r="BC666" s="36"/>
      <c r="BD666" s="36"/>
      <c r="BE666" s="36"/>
      <c r="BF666" s="36"/>
      <c r="BG666" s="36"/>
      <c r="BH666" s="36"/>
      <c r="BI666" s="36"/>
      <c r="BJ666" s="36"/>
      <c r="BK666" s="36"/>
      <c r="BL666" s="36"/>
      <c r="BM666" s="36"/>
      <c r="BN666" s="36"/>
      <c r="BO666" s="36"/>
      <c r="BP666" s="36"/>
      <c r="BQ666" s="36"/>
      <c r="BR666" s="36"/>
      <c r="BS666" s="36"/>
      <c r="BT666" s="36"/>
      <c r="BU666" s="36"/>
      <c r="BV666" s="36"/>
      <c r="BW666" s="36"/>
      <c r="BX666" s="36"/>
      <c r="BY666" s="36"/>
      <c r="BZ666" s="36"/>
      <c r="CA666" s="36"/>
      <c r="CB666" s="36"/>
      <c r="CC666" s="36"/>
      <c r="CD666" s="36"/>
      <c r="CE666" s="36"/>
      <c r="CF666" s="36"/>
      <c r="CG666" s="36"/>
      <c r="CH666" s="36"/>
      <c r="CI666" s="36"/>
      <c r="CJ666" s="36"/>
      <c r="CK666" s="36"/>
      <c r="CL666" s="36"/>
      <c r="CM666" s="36"/>
      <c r="CN666" s="36"/>
      <c r="CO666" s="36"/>
      <c r="CP666" s="36"/>
      <c r="CQ666" s="36"/>
      <c r="CR666" s="36"/>
      <c r="CS666" s="36"/>
      <c r="CT666" s="36"/>
      <c r="CU666" s="36"/>
      <c r="CV666" s="36"/>
      <c r="CW666" s="36"/>
      <c r="CX666" s="36"/>
      <c r="CY666" s="36"/>
      <c r="CZ666" s="36"/>
      <c r="DA666" s="36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</row>
    <row r="667" spans="1:255" ht="5.2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  <c r="BC667" s="36"/>
      <c r="BD667" s="36"/>
      <c r="BE667" s="36"/>
      <c r="BF667" s="36"/>
      <c r="BG667" s="36"/>
      <c r="BH667" s="36"/>
      <c r="BI667" s="36"/>
      <c r="BJ667" s="36"/>
      <c r="BK667" s="36"/>
      <c r="BL667" s="36"/>
      <c r="BM667" s="36"/>
      <c r="BN667" s="36"/>
      <c r="BO667" s="36"/>
      <c r="BP667" s="36"/>
      <c r="BQ667" s="36"/>
      <c r="BR667" s="36"/>
      <c r="BS667" s="36"/>
      <c r="BT667" s="36"/>
      <c r="BU667" s="36"/>
      <c r="BV667" s="36"/>
      <c r="BW667" s="36"/>
      <c r="BX667" s="36"/>
      <c r="BY667" s="36"/>
      <c r="BZ667" s="36"/>
      <c r="CA667" s="36"/>
      <c r="CB667" s="36"/>
      <c r="CC667" s="36"/>
      <c r="CD667" s="36"/>
      <c r="CE667" s="36"/>
      <c r="CF667" s="36"/>
      <c r="CG667" s="36"/>
      <c r="CH667" s="36"/>
      <c r="CI667" s="36"/>
      <c r="CJ667" s="36"/>
      <c r="CK667" s="36"/>
      <c r="CL667" s="36"/>
      <c r="CM667" s="36"/>
      <c r="CN667" s="36"/>
      <c r="CO667" s="36"/>
      <c r="CP667" s="36"/>
      <c r="CQ667" s="36"/>
      <c r="CR667" s="36"/>
      <c r="CS667" s="36"/>
      <c r="CT667" s="36"/>
      <c r="CU667" s="36"/>
      <c r="CV667" s="36"/>
      <c r="CW667" s="36"/>
      <c r="CX667" s="36"/>
      <c r="CY667" s="36"/>
      <c r="CZ667" s="36"/>
      <c r="DA667" s="36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</row>
    <row r="668" spans="1:255" ht="5.2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  <c r="BC668" s="36"/>
      <c r="BD668" s="36"/>
      <c r="BE668" s="36"/>
      <c r="BF668" s="36"/>
      <c r="BG668" s="36"/>
      <c r="BH668" s="36"/>
      <c r="BI668" s="36"/>
      <c r="BJ668" s="36"/>
      <c r="BK668" s="36"/>
      <c r="BL668" s="36"/>
      <c r="BM668" s="36"/>
      <c r="BN668" s="36"/>
      <c r="BO668" s="36"/>
      <c r="BP668" s="36"/>
      <c r="BQ668" s="36"/>
      <c r="BR668" s="36"/>
      <c r="BS668" s="36"/>
      <c r="BT668" s="36"/>
      <c r="BU668" s="36"/>
      <c r="BV668" s="36"/>
      <c r="BW668" s="36"/>
      <c r="BX668" s="36"/>
      <c r="BY668" s="36"/>
      <c r="BZ668" s="36"/>
      <c r="CA668" s="36"/>
      <c r="CB668" s="36"/>
      <c r="CC668" s="36"/>
      <c r="CD668" s="36"/>
      <c r="CE668" s="36"/>
      <c r="CF668" s="36"/>
      <c r="CG668" s="36"/>
      <c r="CH668" s="36"/>
      <c r="CI668" s="36"/>
      <c r="CJ668" s="36"/>
      <c r="CK668" s="36"/>
      <c r="CL668" s="36"/>
      <c r="CM668" s="36"/>
      <c r="CN668" s="36"/>
      <c r="CO668" s="36"/>
      <c r="CP668" s="36"/>
      <c r="CQ668" s="36"/>
      <c r="CR668" s="36"/>
      <c r="CS668" s="36"/>
      <c r="CT668" s="36"/>
      <c r="CU668" s="36"/>
      <c r="CV668" s="36"/>
      <c r="CW668" s="36"/>
      <c r="CX668" s="36"/>
      <c r="CY668" s="36"/>
      <c r="CZ668" s="36"/>
      <c r="DA668" s="36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</row>
    <row r="669" spans="1:255" ht="5.2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  <c r="BC669" s="36"/>
      <c r="BD669" s="36"/>
      <c r="BE669" s="36"/>
      <c r="BF669" s="36"/>
      <c r="BG669" s="36"/>
      <c r="BH669" s="36"/>
      <c r="BI669" s="36"/>
      <c r="BJ669" s="36"/>
      <c r="BK669" s="36"/>
      <c r="BL669" s="36"/>
      <c r="BM669" s="36"/>
      <c r="BN669" s="36"/>
      <c r="BO669" s="36"/>
      <c r="BP669" s="36"/>
      <c r="BQ669" s="36"/>
      <c r="BR669" s="36"/>
      <c r="BS669" s="36"/>
      <c r="BT669" s="36"/>
      <c r="BU669" s="36"/>
      <c r="BV669" s="36"/>
      <c r="BW669" s="36"/>
      <c r="BX669" s="36"/>
      <c r="BY669" s="36"/>
      <c r="BZ669" s="36"/>
      <c r="CA669" s="36"/>
      <c r="CB669" s="36"/>
      <c r="CC669" s="36"/>
      <c r="CD669" s="36"/>
      <c r="CE669" s="36"/>
      <c r="CF669" s="36"/>
      <c r="CG669" s="36"/>
      <c r="CH669" s="36"/>
      <c r="CI669" s="36"/>
      <c r="CJ669" s="36"/>
      <c r="CK669" s="36"/>
      <c r="CL669" s="36"/>
      <c r="CM669" s="36"/>
      <c r="CN669" s="36"/>
      <c r="CO669" s="36"/>
      <c r="CP669" s="36"/>
      <c r="CQ669" s="36"/>
      <c r="CR669" s="36"/>
      <c r="CS669" s="36"/>
      <c r="CT669" s="36"/>
      <c r="CU669" s="36"/>
      <c r="CV669" s="36"/>
      <c r="CW669" s="36"/>
      <c r="CX669" s="36"/>
      <c r="CY669" s="36"/>
      <c r="CZ669" s="36"/>
      <c r="DA669" s="36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</row>
    <row r="670" spans="1:255" ht="5.2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  <c r="BC670" s="36"/>
      <c r="BD670" s="36"/>
      <c r="BE670" s="36"/>
      <c r="BF670" s="36"/>
      <c r="BG670" s="36"/>
      <c r="BH670" s="36"/>
      <c r="BI670" s="36"/>
      <c r="BJ670" s="36"/>
      <c r="BK670" s="36"/>
      <c r="BL670" s="36"/>
      <c r="BM670" s="36"/>
      <c r="BN670" s="36"/>
      <c r="BO670" s="36"/>
      <c r="BP670" s="36"/>
      <c r="BQ670" s="36"/>
      <c r="BR670" s="36"/>
      <c r="BS670" s="36"/>
      <c r="BT670" s="36"/>
      <c r="BU670" s="36"/>
      <c r="BV670" s="36"/>
      <c r="BW670" s="36"/>
      <c r="BX670" s="36"/>
      <c r="BY670" s="36"/>
      <c r="BZ670" s="36"/>
      <c r="CA670" s="36"/>
      <c r="CB670" s="36"/>
      <c r="CC670" s="36"/>
      <c r="CD670" s="36"/>
      <c r="CE670" s="36"/>
      <c r="CF670" s="36"/>
      <c r="CG670" s="36"/>
      <c r="CH670" s="36"/>
      <c r="CI670" s="36"/>
      <c r="CJ670" s="36"/>
      <c r="CK670" s="36"/>
      <c r="CL670" s="36"/>
      <c r="CM670" s="36"/>
      <c r="CN670" s="36"/>
      <c r="CO670" s="36"/>
      <c r="CP670" s="36"/>
      <c r="CQ670" s="36"/>
      <c r="CR670" s="36"/>
      <c r="CS670" s="36"/>
      <c r="CT670" s="36"/>
      <c r="CU670" s="36"/>
      <c r="CV670" s="36"/>
      <c r="CW670" s="36"/>
      <c r="CX670" s="36"/>
      <c r="CY670" s="36"/>
      <c r="CZ670" s="36"/>
      <c r="DA670" s="36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</row>
    <row r="671" spans="1:255" ht="5.2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  <c r="BC671" s="36"/>
      <c r="BD671" s="36"/>
      <c r="BE671" s="36"/>
      <c r="BF671" s="36"/>
      <c r="BG671" s="36"/>
      <c r="BH671" s="36"/>
      <c r="BI671" s="36"/>
      <c r="BJ671" s="36"/>
      <c r="BK671" s="36"/>
      <c r="BL671" s="36"/>
      <c r="BM671" s="36"/>
      <c r="BN671" s="36"/>
      <c r="BO671" s="36"/>
      <c r="BP671" s="36"/>
      <c r="BQ671" s="36"/>
      <c r="BR671" s="36"/>
      <c r="BS671" s="36"/>
      <c r="BT671" s="36"/>
      <c r="BU671" s="36"/>
      <c r="BV671" s="36"/>
      <c r="BW671" s="36"/>
      <c r="BX671" s="36"/>
      <c r="BY671" s="36"/>
      <c r="BZ671" s="36"/>
      <c r="CA671" s="36"/>
      <c r="CB671" s="36"/>
      <c r="CC671" s="36"/>
      <c r="CD671" s="36"/>
      <c r="CE671" s="36"/>
      <c r="CF671" s="36"/>
      <c r="CG671" s="36"/>
      <c r="CH671" s="36"/>
      <c r="CI671" s="36"/>
      <c r="CJ671" s="36"/>
      <c r="CK671" s="36"/>
      <c r="CL671" s="36"/>
      <c r="CM671" s="36"/>
      <c r="CN671" s="36"/>
      <c r="CO671" s="36"/>
      <c r="CP671" s="36"/>
      <c r="CQ671" s="36"/>
      <c r="CR671" s="36"/>
      <c r="CS671" s="36"/>
      <c r="CT671" s="36"/>
      <c r="CU671" s="36"/>
      <c r="CV671" s="36"/>
      <c r="CW671" s="36"/>
      <c r="CX671" s="36"/>
      <c r="CY671" s="36"/>
      <c r="CZ671" s="36"/>
      <c r="DA671" s="36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</row>
    <row r="672" spans="1:255" ht="5.2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  <c r="BC672" s="36"/>
      <c r="BD672" s="36"/>
      <c r="BE672" s="36"/>
      <c r="BF672" s="36"/>
      <c r="BG672" s="36"/>
      <c r="BH672" s="36"/>
      <c r="BI672" s="36"/>
      <c r="BJ672" s="36"/>
      <c r="BK672" s="36"/>
      <c r="BL672" s="36"/>
      <c r="BM672" s="36"/>
      <c r="BN672" s="36"/>
      <c r="BO672" s="36"/>
      <c r="BP672" s="36"/>
      <c r="BQ672" s="36"/>
      <c r="BR672" s="36"/>
      <c r="BS672" s="36"/>
      <c r="BT672" s="36"/>
      <c r="BU672" s="36"/>
      <c r="BV672" s="36"/>
      <c r="BW672" s="36"/>
      <c r="BX672" s="36"/>
      <c r="BY672" s="36"/>
      <c r="BZ672" s="36"/>
      <c r="CA672" s="36"/>
      <c r="CB672" s="36"/>
      <c r="CC672" s="36"/>
      <c r="CD672" s="36"/>
      <c r="CE672" s="36"/>
      <c r="CF672" s="36"/>
      <c r="CG672" s="36"/>
      <c r="CH672" s="36"/>
      <c r="CI672" s="36"/>
      <c r="CJ672" s="36"/>
      <c r="CK672" s="36"/>
      <c r="CL672" s="36"/>
      <c r="CM672" s="36"/>
      <c r="CN672" s="36"/>
      <c r="CO672" s="36"/>
      <c r="CP672" s="36"/>
      <c r="CQ672" s="36"/>
      <c r="CR672" s="36"/>
      <c r="CS672" s="36"/>
      <c r="CT672" s="36"/>
      <c r="CU672" s="36"/>
      <c r="CV672" s="36"/>
      <c r="CW672" s="36"/>
      <c r="CX672" s="36"/>
      <c r="CY672" s="36"/>
      <c r="CZ672" s="36"/>
      <c r="DA672" s="36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</row>
    <row r="673" spans="1:255" ht="5.2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  <c r="BC673" s="36"/>
      <c r="BD673" s="36"/>
      <c r="BE673" s="36"/>
      <c r="BF673" s="36"/>
      <c r="BG673" s="36"/>
      <c r="BH673" s="36"/>
      <c r="BI673" s="36"/>
      <c r="BJ673" s="36"/>
      <c r="BK673" s="36"/>
      <c r="BL673" s="36"/>
      <c r="BM673" s="36"/>
      <c r="BN673" s="36"/>
      <c r="BO673" s="36"/>
      <c r="BP673" s="36"/>
      <c r="BQ673" s="36"/>
      <c r="BR673" s="36"/>
      <c r="BS673" s="36"/>
      <c r="BT673" s="36"/>
      <c r="BU673" s="36"/>
      <c r="BV673" s="36"/>
      <c r="BW673" s="36"/>
      <c r="BX673" s="36"/>
      <c r="BY673" s="36"/>
      <c r="BZ673" s="36"/>
      <c r="CA673" s="36"/>
      <c r="CB673" s="36"/>
      <c r="CC673" s="36"/>
      <c r="CD673" s="36"/>
      <c r="CE673" s="36"/>
      <c r="CF673" s="36"/>
      <c r="CG673" s="36"/>
      <c r="CH673" s="36"/>
      <c r="CI673" s="36"/>
      <c r="CJ673" s="36"/>
      <c r="CK673" s="36"/>
      <c r="CL673" s="36"/>
      <c r="CM673" s="36"/>
      <c r="CN673" s="36"/>
      <c r="CO673" s="36"/>
      <c r="CP673" s="36"/>
      <c r="CQ673" s="36"/>
      <c r="CR673" s="36"/>
      <c r="CS673" s="36"/>
      <c r="CT673" s="36"/>
      <c r="CU673" s="36"/>
      <c r="CV673" s="36"/>
      <c r="CW673" s="36"/>
      <c r="CX673" s="36"/>
      <c r="CY673" s="36"/>
      <c r="CZ673" s="36"/>
      <c r="DA673" s="36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</row>
    <row r="674" spans="1:255" ht="5.2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  <c r="BC674" s="36"/>
      <c r="BD674" s="36"/>
      <c r="BE674" s="36"/>
      <c r="BF674" s="36"/>
      <c r="BG674" s="36"/>
      <c r="BH674" s="36"/>
      <c r="BI674" s="36"/>
      <c r="BJ674" s="36"/>
      <c r="BK674" s="36"/>
      <c r="BL674" s="36"/>
      <c r="BM674" s="36"/>
      <c r="BN674" s="36"/>
      <c r="BO674" s="36"/>
      <c r="BP674" s="36"/>
      <c r="BQ674" s="36"/>
      <c r="BR674" s="36"/>
      <c r="BS674" s="36"/>
      <c r="BT674" s="36"/>
      <c r="BU674" s="36"/>
      <c r="BV674" s="36"/>
      <c r="BW674" s="36"/>
      <c r="BX674" s="36"/>
      <c r="BY674" s="36"/>
      <c r="BZ674" s="36"/>
      <c r="CA674" s="36"/>
      <c r="CB674" s="36"/>
      <c r="CC674" s="36"/>
      <c r="CD674" s="36"/>
      <c r="CE674" s="36"/>
      <c r="CF674" s="36"/>
      <c r="CG674" s="36"/>
      <c r="CH674" s="36"/>
      <c r="CI674" s="36"/>
      <c r="CJ674" s="36"/>
      <c r="CK674" s="36"/>
      <c r="CL674" s="36"/>
      <c r="CM674" s="36"/>
      <c r="CN674" s="36"/>
      <c r="CO674" s="36"/>
      <c r="CP674" s="36"/>
      <c r="CQ674" s="36"/>
      <c r="CR674" s="36"/>
      <c r="CS674" s="36"/>
      <c r="CT674" s="36"/>
      <c r="CU674" s="36"/>
      <c r="CV674" s="36"/>
      <c r="CW674" s="36"/>
      <c r="CX674" s="36"/>
      <c r="CY674" s="36"/>
      <c r="CZ674" s="36"/>
      <c r="DA674" s="36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</row>
    <row r="675" spans="1:255" ht="5.2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  <c r="BC675" s="36"/>
      <c r="BD675" s="36"/>
      <c r="BE675" s="36"/>
      <c r="BF675" s="36"/>
      <c r="BG675" s="36"/>
      <c r="BH675" s="36"/>
      <c r="BI675" s="36"/>
      <c r="BJ675" s="36"/>
      <c r="BK675" s="36"/>
      <c r="BL675" s="36"/>
      <c r="BM675" s="36"/>
      <c r="BN675" s="36"/>
      <c r="BO675" s="36"/>
      <c r="BP675" s="36"/>
      <c r="BQ675" s="36"/>
      <c r="BR675" s="36"/>
      <c r="BS675" s="36"/>
      <c r="BT675" s="36"/>
      <c r="BU675" s="36"/>
      <c r="BV675" s="36"/>
      <c r="BW675" s="36"/>
      <c r="BX675" s="36"/>
      <c r="BY675" s="36"/>
      <c r="BZ675" s="36"/>
      <c r="CA675" s="36"/>
      <c r="CB675" s="36"/>
      <c r="CC675" s="36"/>
      <c r="CD675" s="36"/>
      <c r="CE675" s="36"/>
      <c r="CF675" s="36"/>
      <c r="CG675" s="36"/>
      <c r="CH675" s="36"/>
      <c r="CI675" s="36"/>
      <c r="CJ675" s="36"/>
      <c r="CK675" s="36"/>
      <c r="CL675" s="36"/>
      <c r="CM675" s="36"/>
      <c r="CN675" s="36"/>
      <c r="CO675" s="36"/>
      <c r="CP675" s="36"/>
      <c r="CQ675" s="36"/>
      <c r="CR675" s="36"/>
      <c r="CS675" s="36"/>
      <c r="CT675" s="36"/>
      <c r="CU675" s="36"/>
      <c r="CV675" s="36"/>
      <c r="CW675" s="36"/>
      <c r="CX675" s="36"/>
      <c r="CY675" s="36"/>
      <c r="CZ675" s="36"/>
      <c r="DA675" s="36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</row>
    <row r="676" spans="1:255" ht="5.2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  <c r="BC676" s="36"/>
      <c r="BD676" s="36"/>
      <c r="BE676" s="36"/>
      <c r="BF676" s="36"/>
      <c r="BG676" s="36"/>
      <c r="BH676" s="36"/>
      <c r="BI676" s="36"/>
      <c r="BJ676" s="36"/>
      <c r="BK676" s="36"/>
      <c r="BL676" s="36"/>
      <c r="BM676" s="36"/>
      <c r="BN676" s="36"/>
      <c r="BO676" s="36"/>
      <c r="BP676" s="36"/>
      <c r="BQ676" s="36"/>
      <c r="BR676" s="36"/>
      <c r="BS676" s="36"/>
      <c r="BT676" s="36"/>
      <c r="BU676" s="36"/>
      <c r="BV676" s="36"/>
      <c r="BW676" s="36"/>
      <c r="BX676" s="36"/>
      <c r="BY676" s="36"/>
      <c r="BZ676" s="36"/>
      <c r="CA676" s="36"/>
      <c r="CB676" s="36"/>
      <c r="CC676" s="36"/>
      <c r="CD676" s="36"/>
      <c r="CE676" s="36"/>
      <c r="CF676" s="36"/>
      <c r="CG676" s="36"/>
      <c r="CH676" s="36"/>
      <c r="CI676" s="36"/>
      <c r="CJ676" s="36"/>
      <c r="CK676" s="36"/>
      <c r="CL676" s="36"/>
      <c r="CM676" s="36"/>
      <c r="CN676" s="36"/>
      <c r="CO676" s="36"/>
      <c r="CP676" s="36"/>
      <c r="CQ676" s="36"/>
      <c r="CR676" s="36"/>
      <c r="CS676" s="36"/>
      <c r="CT676" s="36"/>
      <c r="CU676" s="36"/>
      <c r="CV676" s="36"/>
      <c r="CW676" s="36"/>
      <c r="CX676" s="36"/>
      <c r="CY676" s="36"/>
      <c r="CZ676" s="36"/>
      <c r="DA676" s="36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</row>
    <row r="677" spans="1:255" ht="5.2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  <c r="BC677" s="36"/>
      <c r="BD677" s="36"/>
      <c r="BE677" s="36"/>
      <c r="BF677" s="36"/>
      <c r="BG677" s="36"/>
      <c r="BH677" s="36"/>
      <c r="BI677" s="36"/>
      <c r="BJ677" s="36"/>
      <c r="BK677" s="36"/>
      <c r="BL677" s="36"/>
      <c r="BM677" s="36"/>
      <c r="BN677" s="36"/>
      <c r="BO677" s="36"/>
      <c r="BP677" s="36"/>
      <c r="BQ677" s="36"/>
      <c r="BR677" s="36"/>
      <c r="BS677" s="36"/>
      <c r="BT677" s="36"/>
      <c r="BU677" s="36"/>
      <c r="BV677" s="36"/>
      <c r="BW677" s="36"/>
      <c r="BX677" s="36"/>
      <c r="BY677" s="36"/>
      <c r="BZ677" s="36"/>
      <c r="CA677" s="36"/>
      <c r="CB677" s="36"/>
      <c r="CC677" s="36"/>
      <c r="CD677" s="36"/>
      <c r="CE677" s="36"/>
      <c r="CF677" s="36"/>
      <c r="CG677" s="36"/>
      <c r="CH677" s="36"/>
      <c r="CI677" s="36"/>
      <c r="CJ677" s="36"/>
      <c r="CK677" s="36"/>
      <c r="CL677" s="36"/>
      <c r="CM677" s="36"/>
      <c r="CN677" s="36"/>
      <c r="CO677" s="36"/>
      <c r="CP677" s="36"/>
      <c r="CQ677" s="36"/>
      <c r="CR677" s="36"/>
      <c r="CS677" s="36"/>
      <c r="CT677" s="36"/>
      <c r="CU677" s="36"/>
      <c r="CV677" s="36"/>
      <c r="CW677" s="36"/>
      <c r="CX677" s="36"/>
      <c r="CY677" s="36"/>
      <c r="CZ677" s="36"/>
      <c r="DA677" s="36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</row>
    <row r="678" spans="1:255" ht="5.2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  <c r="BC678" s="36"/>
      <c r="BD678" s="36"/>
      <c r="BE678" s="36"/>
      <c r="BF678" s="36"/>
      <c r="BG678" s="36"/>
      <c r="BH678" s="36"/>
      <c r="BI678" s="36"/>
      <c r="BJ678" s="36"/>
      <c r="BK678" s="36"/>
      <c r="BL678" s="36"/>
      <c r="BM678" s="36"/>
      <c r="BN678" s="36"/>
      <c r="BO678" s="36"/>
      <c r="BP678" s="36"/>
      <c r="BQ678" s="36"/>
      <c r="BR678" s="36"/>
      <c r="BS678" s="36"/>
      <c r="BT678" s="36"/>
      <c r="BU678" s="36"/>
      <c r="BV678" s="36"/>
      <c r="BW678" s="36"/>
      <c r="BX678" s="36"/>
      <c r="BY678" s="36"/>
      <c r="BZ678" s="36"/>
      <c r="CA678" s="36"/>
      <c r="CB678" s="36"/>
      <c r="CC678" s="36"/>
      <c r="CD678" s="36"/>
      <c r="CE678" s="36"/>
      <c r="CF678" s="36"/>
      <c r="CG678" s="36"/>
      <c r="CH678" s="36"/>
      <c r="CI678" s="36"/>
      <c r="CJ678" s="36"/>
      <c r="CK678" s="36"/>
      <c r="CL678" s="36"/>
      <c r="CM678" s="36"/>
      <c r="CN678" s="36"/>
      <c r="CO678" s="36"/>
      <c r="CP678" s="36"/>
      <c r="CQ678" s="36"/>
      <c r="CR678" s="36"/>
      <c r="CS678" s="36"/>
      <c r="CT678" s="36"/>
      <c r="CU678" s="36"/>
      <c r="CV678" s="36"/>
      <c r="CW678" s="36"/>
      <c r="CX678" s="36"/>
      <c r="CY678" s="36"/>
      <c r="CZ678" s="36"/>
      <c r="DA678" s="36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</row>
    <row r="679" spans="1:255" ht="5.2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  <c r="BC679" s="36"/>
      <c r="BD679" s="36"/>
      <c r="BE679" s="36"/>
      <c r="BF679" s="36"/>
      <c r="BG679" s="36"/>
      <c r="BH679" s="36"/>
      <c r="BI679" s="36"/>
      <c r="BJ679" s="36"/>
      <c r="BK679" s="36"/>
      <c r="BL679" s="36"/>
      <c r="BM679" s="36"/>
      <c r="BN679" s="36"/>
      <c r="BO679" s="36"/>
      <c r="BP679" s="36"/>
      <c r="BQ679" s="36"/>
      <c r="BR679" s="36"/>
      <c r="BS679" s="36"/>
      <c r="BT679" s="36"/>
      <c r="BU679" s="36"/>
      <c r="BV679" s="36"/>
      <c r="BW679" s="36"/>
      <c r="BX679" s="36"/>
      <c r="BY679" s="36"/>
      <c r="BZ679" s="36"/>
      <c r="CA679" s="36"/>
      <c r="CB679" s="36"/>
      <c r="CC679" s="36"/>
      <c r="CD679" s="36"/>
      <c r="CE679" s="36"/>
      <c r="CF679" s="36"/>
      <c r="CG679" s="36"/>
      <c r="CH679" s="36"/>
      <c r="CI679" s="36"/>
      <c r="CJ679" s="36"/>
      <c r="CK679" s="36"/>
      <c r="CL679" s="36"/>
      <c r="CM679" s="36"/>
      <c r="CN679" s="36"/>
      <c r="CO679" s="36"/>
      <c r="CP679" s="36"/>
      <c r="CQ679" s="36"/>
      <c r="CR679" s="36"/>
      <c r="CS679" s="36"/>
      <c r="CT679" s="36"/>
      <c r="CU679" s="36"/>
      <c r="CV679" s="36"/>
      <c r="CW679" s="36"/>
      <c r="CX679" s="36"/>
      <c r="CY679" s="36"/>
      <c r="CZ679" s="36"/>
      <c r="DA679" s="36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</row>
    <row r="680" spans="1:255" ht="5.2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  <c r="BC680" s="36"/>
      <c r="BD680" s="36"/>
      <c r="BE680" s="36"/>
      <c r="BF680" s="36"/>
      <c r="BG680" s="36"/>
      <c r="BH680" s="36"/>
      <c r="BI680" s="36"/>
      <c r="BJ680" s="36"/>
      <c r="BK680" s="36"/>
      <c r="BL680" s="36"/>
      <c r="BM680" s="36"/>
      <c r="BN680" s="36"/>
      <c r="BO680" s="36"/>
      <c r="BP680" s="36"/>
      <c r="BQ680" s="36"/>
      <c r="BR680" s="36"/>
      <c r="BS680" s="36"/>
      <c r="BT680" s="36"/>
      <c r="BU680" s="36"/>
      <c r="BV680" s="36"/>
      <c r="BW680" s="36"/>
      <c r="BX680" s="36"/>
      <c r="BY680" s="36"/>
      <c r="BZ680" s="36"/>
      <c r="CA680" s="36"/>
      <c r="CB680" s="36"/>
      <c r="CC680" s="36"/>
      <c r="CD680" s="36"/>
      <c r="CE680" s="36"/>
      <c r="CF680" s="36"/>
      <c r="CG680" s="36"/>
      <c r="CH680" s="36"/>
      <c r="CI680" s="36"/>
      <c r="CJ680" s="36"/>
      <c r="CK680" s="36"/>
      <c r="CL680" s="36"/>
      <c r="CM680" s="36"/>
      <c r="CN680" s="36"/>
      <c r="CO680" s="36"/>
      <c r="CP680" s="36"/>
      <c r="CQ680" s="36"/>
      <c r="CR680" s="36"/>
      <c r="CS680" s="36"/>
      <c r="CT680" s="36"/>
      <c r="CU680" s="36"/>
      <c r="CV680" s="36"/>
      <c r="CW680" s="36"/>
      <c r="CX680" s="36"/>
      <c r="CY680" s="36"/>
      <c r="CZ680" s="36"/>
      <c r="DA680" s="36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</row>
    <row r="681" spans="1:255" ht="5.2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  <c r="BC681" s="36"/>
      <c r="BD681" s="36"/>
      <c r="BE681" s="36"/>
      <c r="BF681" s="36"/>
      <c r="BG681" s="36"/>
      <c r="BH681" s="36"/>
      <c r="BI681" s="36"/>
      <c r="BJ681" s="36"/>
      <c r="BK681" s="36"/>
      <c r="BL681" s="36"/>
      <c r="BM681" s="36"/>
      <c r="BN681" s="36"/>
      <c r="BO681" s="36"/>
      <c r="BP681" s="36"/>
      <c r="BQ681" s="36"/>
      <c r="BR681" s="36"/>
      <c r="BS681" s="36"/>
      <c r="BT681" s="36"/>
      <c r="BU681" s="36"/>
      <c r="BV681" s="36"/>
      <c r="BW681" s="36"/>
      <c r="BX681" s="36"/>
      <c r="BY681" s="36"/>
      <c r="BZ681" s="36"/>
      <c r="CA681" s="36"/>
      <c r="CB681" s="36"/>
      <c r="CC681" s="36"/>
      <c r="CD681" s="36"/>
      <c r="CE681" s="36"/>
      <c r="CF681" s="36"/>
      <c r="CG681" s="36"/>
      <c r="CH681" s="36"/>
      <c r="CI681" s="36"/>
      <c r="CJ681" s="36"/>
      <c r="CK681" s="36"/>
      <c r="CL681" s="36"/>
      <c r="CM681" s="36"/>
      <c r="CN681" s="36"/>
      <c r="CO681" s="36"/>
      <c r="CP681" s="36"/>
      <c r="CQ681" s="36"/>
      <c r="CR681" s="36"/>
      <c r="CS681" s="36"/>
      <c r="CT681" s="36"/>
      <c r="CU681" s="36"/>
      <c r="CV681" s="36"/>
      <c r="CW681" s="36"/>
      <c r="CX681" s="36"/>
      <c r="CY681" s="36"/>
      <c r="CZ681" s="36"/>
      <c r="DA681" s="36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</row>
    <row r="682" spans="1:255" ht="5.2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  <c r="BC682" s="36"/>
      <c r="BD682" s="36"/>
      <c r="BE682" s="36"/>
      <c r="BF682" s="36"/>
      <c r="BG682" s="36"/>
      <c r="BH682" s="36"/>
      <c r="BI682" s="36"/>
      <c r="BJ682" s="36"/>
      <c r="BK682" s="36"/>
      <c r="BL682" s="36"/>
      <c r="BM682" s="36"/>
      <c r="BN682" s="36"/>
      <c r="BO682" s="36"/>
      <c r="BP682" s="36"/>
      <c r="BQ682" s="36"/>
      <c r="BR682" s="36"/>
      <c r="BS682" s="36"/>
      <c r="BT682" s="36"/>
      <c r="BU682" s="36"/>
      <c r="BV682" s="36"/>
      <c r="BW682" s="36"/>
      <c r="BX682" s="36"/>
      <c r="BY682" s="36"/>
      <c r="BZ682" s="36"/>
      <c r="CA682" s="36"/>
      <c r="CB682" s="36"/>
      <c r="CC682" s="36"/>
      <c r="CD682" s="36"/>
      <c r="CE682" s="36"/>
      <c r="CF682" s="36"/>
      <c r="CG682" s="36"/>
      <c r="CH682" s="36"/>
      <c r="CI682" s="36"/>
      <c r="CJ682" s="36"/>
      <c r="CK682" s="36"/>
      <c r="CL682" s="36"/>
      <c r="CM682" s="36"/>
      <c r="CN682" s="36"/>
      <c r="CO682" s="36"/>
      <c r="CP682" s="36"/>
      <c r="CQ682" s="36"/>
      <c r="CR682" s="36"/>
      <c r="CS682" s="36"/>
      <c r="CT682" s="36"/>
      <c r="CU682" s="36"/>
      <c r="CV682" s="36"/>
      <c r="CW682" s="36"/>
      <c r="CX682" s="36"/>
      <c r="CY682" s="36"/>
      <c r="CZ682" s="36"/>
      <c r="DA682" s="36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</row>
    <row r="683" spans="1:255" ht="5.2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  <c r="BC683" s="36"/>
      <c r="BD683" s="36"/>
      <c r="BE683" s="36"/>
      <c r="BF683" s="36"/>
      <c r="BG683" s="36"/>
      <c r="BH683" s="36"/>
      <c r="BI683" s="36"/>
      <c r="BJ683" s="36"/>
      <c r="BK683" s="36"/>
      <c r="BL683" s="36"/>
      <c r="BM683" s="36"/>
      <c r="BN683" s="36"/>
      <c r="BO683" s="36"/>
      <c r="BP683" s="36"/>
      <c r="BQ683" s="36"/>
      <c r="BR683" s="36"/>
      <c r="BS683" s="36"/>
      <c r="BT683" s="36"/>
      <c r="BU683" s="36"/>
      <c r="BV683" s="36"/>
      <c r="BW683" s="36"/>
      <c r="BX683" s="36"/>
      <c r="BY683" s="36"/>
      <c r="BZ683" s="36"/>
      <c r="CA683" s="36"/>
      <c r="CB683" s="36"/>
      <c r="CC683" s="36"/>
      <c r="CD683" s="36"/>
      <c r="CE683" s="36"/>
      <c r="CF683" s="36"/>
      <c r="CG683" s="36"/>
      <c r="CH683" s="36"/>
      <c r="CI683" s="36"/>
      <c r="CJ683" s="36"/>
      <c r="CK683" s="36"/>
      <c r="CL683" s="36"/>
      <c r="CM683" s="36"/>
      <c r="CN683" s="36"/>
      <c r="CO683" s="36"/>
      <c r="CP683" s="36"/>
      <c r="CQ683" s="36"/>
      <c r="CR683" s="36"/>
      <c r="CS683" s="36"/>
      <c r="CT683" s="36"/>
      <c r="CU683" s="36"/>
      <c r="CV683" s="36"/>
      <c r="CW683" s="36"/>
      <c r="CX683" s="36"/>
      <c r="CY683" s="36"/>
      <c r="CZ683" s="36"/>
      <c r="DA683" s="36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</row>
    <row r="684" spans="1:255" ht="5.2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  <c r="BC684" s="36"/>
      <c r="BD684" s="36"/>
      <c r="BE684" s="36"/>
      <c r="BF684" s="36"/>
      <c r="BG684" s="36"/>
      <c r="BH684" s="36"/>
      <c r="BI684" s="36"/>
      <c r="BJ684" s="36"/>
      <c r="BK684" s="36"/>
      <c r="BL684" s="36"/>
      <c r="BM684" s="36"/>
      <c r="BN684" s="36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36"/>
      <c r="CD684" s="36"/>
      <c r="CE684" s="36"/>
      <c r="CF684" s="36"/>
      <c r="CG684" s="36"/>
      <c r="CH684" s="36"/>
      <c r="CI684" s="36"/>
      <c r="CJ684" s="36"/>
      <c r="CK684" s="36"/>
      <c r="CL684" s="36"/>
      <c r="CM684" s="36"/>
      <c r="CN684" s="36"/>
      <c r="CO684" s="36"/>
      <c r="CP684" s="36"/>
      <c r="CQ684" s="36"/>
      <c r="CR684" s="36"/>
      <c r="CS684" s="36"/>
      <c r="CT684" s="36"/>
      <c r="CU684" s="36"/>
      <c r="CV684" s="36"/>
      <c r="CW684" s="36"/>
      <c r="CX684" s="36"/>
      <c r="CY684" s="36"/>
      <c r="CZ684" s="36"/>
      <c r="DA684" s="36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</row>
    <row r="685" spans="1:255" ht="5.2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</row>
    <row r="686" spans="1:255" ht="5.2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</row>
    <row r="687" spans="1:255" ht="5.2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</row>
    <row r="688" spans="1:255" ht="5.2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</row>
    <row r="689" spans="1:255" ht="5.2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</row>
    <row r="690" spans="1:255" ht="5.2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</row>
    <row r="691" spans="1:255" ht="5.2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</row>
    <row r="692" spans="1:255" ht="5.2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</row>
    <row r="693" spans="1:255" ht="5.2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</row>
    <row r="694" spans="1:255" ht="5.2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</row>
    <row r="695" spans="1:255" ht="5.2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</row>
    <row r="696" spans="1:255" ht="5.2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</row>
    <row r="697" spans="1:255" ht="5.2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</row>
    <row r="698" spans="1:255" ht="5.2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</row>
    <row r="699" spans="1:255" ht="5.2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</row>
    <row r="700" spans="1:255" ht="5.2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</row>
    <row r="701" spans="1:255" ht="5.2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  <c r="BC701" s="36"/>
      <c r="BD701" s="36"/>
      <c r="BE701" s="36"/>
      <c r="BF701" s="36"/>
      <c r="BG701" s="36"/>
      <c r="BH701" s="36"/>
      <c r="BI701" s="36"/>
      <c r="BJ701" s="36"/>
      <c r="BK701" s="36"/>
      <c r="BL701" s="36"/>
      <c r="BM701" s="36"/>
      <c r="BN701" s="36"/>
      <c r="BO701" s="36"/>
      <c r="BP701" s="36"/>
      <c r="BQ701" s="36"/>
      <c r="BR701" s="36"/>
      <c r="BS701" s="36"/>
      <c r="BT701" s="36"/>
      <c r="BU701" s="36"/>
      <c r="BV701" s="36"/>
      <c r="BW701" s="36"/>
      <c r="BX701" s="36"/>
      <c r="BY701" s="36"/>
      <c r="BZ701" s="36"/>
      <c r="CA701" s="36"/>
      <c r="CB701" s="36"/>
      <c r="CC701" s="36"/>
      <c r="CD701" s="36"/>
      <c r="CE701" s="36"/>
      <c r="CF701" s="36"/>
      <c r="CG701" s="36"/>
      <c r="CH701" s="36"/>
      <c r="CI701" s="36"/>
      <c r="CJ701" s="36"/>
      <c r="CK701" s="36"/>
      <c r="CL701" s="36"/>
      <c r="CM701" s="36"/>
      <c r="CN701" s="36"/>
      <c r="CO701" s="36"/>
      <c r="CP701" s="36"/>
      <c r="CQ701" s="36"/>
      <c r="CR701" s="36"/>
      <c r="CS701" s="36"/>
      <c r="CT701" s="36"/>
      <c r="CU701" s="36"/>
      <c r="CV701" s="36"/>
      <c r="CW701" s="36"/>
      <c r="CX701" s="36"/>
      <c r="CY701" s="36"/>
      <c r="CZ701" s="36"/>
      <c r="DA701" s="36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</row>
    <row r="702" spans="1:255" ht="5.2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</row>
    <row r="703" spans="1:255" ht="5.2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  <c r="BC703" s="36"/>
      <c r="BD703" s="36"/>
      <c r="BE703" s="36"/>
      <c r="BF703" s="36"/>
      <c r="BG703" s="36"/>
      <c r="BH703" s="36"/>
      <c r="BI703" s="36"/>
      <c r="BJ703" s="36"/>
      <c r="BK703" s="36"/>
      <c r="BL703" s="36"/>
      <c r="BM703" s="36"/>
      <c r="BN703" s="36"/>
      <c r="BO703" s="36"/>
      <c r="BP703" s="36"/>
      <c r="BQ703" s="36"/>
      <c r="BR703" s="36"/>
      <c r="BS703" s="36"/>
      <c r="BT703" s="36"/>
      <c r="BU703" s="36"/>
      <c r="BV703" s="36"/>
      <c r="BW703" s="36"/>
      <c r="BX703" s="36"/>
      <c r="BY703" s="36"/>
      <c r="BZ703" s="36"/>
      <c r="CA703" s="36"/>
      <c r="CB703" s="36"/>
      <c r="CC703" s="36"/>
      <c r="CD703" s="36"/>
      <c r="CE703" s="36"/>
      <c r="CF703" s="36"/>
      <c r="CG703" s="36"/>
      <c r="CH703" s="36"/>
      <c r="CI703" s="36"/>
      <c r="CJ703" s="36"/>
      <c r="CK703" s="36"/>
      <c r="CL703" s="36"/>
      <c r="CM703" s="36"/>
      <c r="CN703" s="36"/>
      <c r="CO703" s="36"/>
      <c r="CP703" s="36"/>
      <c r="CQ703" s="36"/>
      <c r="CR703" s="36"/>
      <c r="CS703" s="36"/>
      <c r="CT703" s="36"/>
      <c r="CU703" s="36"/>
      <c r="CV703" s="36"/>
      <c r="CW703" s="36"/>
      <c r="CX703" s="36"/>
      <c r="CY703" s="36"/>
      <c r="CZ703" s="36"/>
      <c r="DA703" s="36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</row>
    <row r="704" spans="1:255" ht="5.2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  <c r="BC704" s="36"/>
      <c r="BD704" s="36"/>
      <c r="BE704" s="36"/>
      <c r="BF704" s="36"/>
      <c r="BG704" s="36"/>
      <c r="BH704" s="36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36"/>
      <c r="CD704" s="36"/>
      <c r="CE704" s="36"/>
      <c r="CF704" s="36"/>
      <c r="CG704" s="36"/>
      <c r="CH704" s="36"/>
      <c r="CI704" s="36"/>
      <c r="CJ704" s="36"/>
      <c r="CK704" s="36"/>
      <c r="CL704" s="36"/>
      <c r="CM704" s="36"/>
      <c r="CN704" s="36"/>
      <c r="CO704" s="36"/>
      <c r="CP704" s="36"/>
      <c r="CQ704" s="36"/>
      <c r="CR704" s="36"/>
      <c r="CS704" s="36"/>
      <c r="CT704" s="36"/>
      <c r="CU704" s="36"/>
      <c r="CV704" s="36"/>
      <c r="CW704" s="36"/>
      <c r="CX704" s="36"/>
      <c r="CY704" s="36"/>
      <c r="CZ704" s="36"/>
      <c r="DA704" s="36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</row>
    <row r="705" spans="1:255" ht="5.2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  <c r="BC705" s="36"/>
      <c r="BD705" s="36"/>
      <c r="BE705" s="36"/>
      <c r="BF705" s="36"/>
      <c r="BG705" s="36"/>
      <c r="BH705" s="36"/>
      <c r="BI705" s="36"/>
      <c r="BJ705" s="36"/>
      <c r="BK705" s="36"/>
      <c r="BL705" s="36"/>
      <c r="BM705" s="36"/>
      <c r="BN705" s="36"/>
      <c r="BO705" s="36"/>
      <c r="BP705" s="36"/>
      <c r="BQ705" s="36"/>
      <c r="BR705" s="36"/>
      <c r="BS705" s="36"/>
      <c r="BT705" s="36"/>
      <c r="BU705" s="36"/>
      <c r="BV705" s="36"/>
      <c r="BW705" s="36"/>
      <c r="BX705" s="36"/>
      <c r="BY705" s="36"/>
      <c r="BZ705" s="36"/>
      <c r="CA705" s="36"/>
      <c r="CB705" s="36"/>
      <c r="CC705" s="36"/>
      <c r="CD705" s="36"/>
      <c r="CE705" s="36"/>
      <c r="CF705" s="36"/>
      <c r="CG705" s="36"/>
      <c r="CH705" s="36"/>
      <c r="CI705" s="36"/>
      <c r="CJ705" s="36"/>
      <c r="CK705" s="36"/>
      <c r="CL705" s="36"/>
      <c r="CM705" s="36"/>
      <c r="CN705" s="36"/>
      <c r="CO705" s="36"/>
      <c r="CP705" s="36"/>
      <c r="CQ705" s="36"/>
      <c r="CR705" s="36"/>
      <c r="CS705" s="36"/>
      <c r="CT705" s="36"/>
      <c r="CU705" s="36"/>
      <c r="CV705" s="36"/>
      <c r="CW705" s="36"/>
      <c r="CX705" s="36"/>
      <c r="CY705" s="36"/>
      <c r="CZ705" s="36"/>
      <c r="DA705" s="36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</row>
    <row r="706" spans="1:255" ht="5.2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  <c r="BC706" s="36"/>
      <c r="BD706" s="36"/>
      <c r="BE706" s="36"/>
      <c r="BF706" s="36"/>
      <c r="BG706" s="36"/>
      <c r="BH706" s="36"/>
      <c r="BI706" s="36"/>
      <c r="BJ706" s="36"/>
      <c r="BK706" s="36"/>
      <c r="BL706" s="36"/>
      <c r="BM706" s="36"/>
      <c r="BN706" s="36"/>
      <c r="BO706" s="36"/>
      <c r="BP706" s="36"/>
      <c r="BQ706" s="36"/>
      <c r="BR706" s="36"/>
      <c r="BS706" s="36"/>
      <c r="BT706" s="36"/>
      <c r="BU706" s="36"/>
      <c r="BV706" s="36"/>
      <c r="BW706" s="36"/>
      <c r="BX706" s="36"/>
      <c r="BY706" s="36"/>
      <c r="BZ706" s="36"/>
      <c r="CA706" s="36"/>
      <c r="CB706" s="36"/>
      <c r="CC706" s="36"/>
      <c r="CD706" s="36"/>
      <c r="CE706" s="36"/>
      <c r="CF706" s="36"/>
      <c r="CG706" s="36"/>
      <c r="CH706" s="36"/>
      <c r="CI706" s="36"/>
      <c r="CJ706" s="36"/>
      <c r="CK706" s="36"/>
      <c r="CL706" s="36"/>
      <c r="CM706" s="36"/>
      <c r="CN706" s="36"/>
      <c r="CO706" s="36"/>
      <c r="CP706" s="36"/>
      <c r="CQ706" s="36"/>
      <c r="CR706" s="36"/>
      <c r="CS706" s="36"/>
      <c r="CT706" s="36"/>
      <c r="CU706" s="36"/>
      <c r="CV706" s="36"/>
      <c r="CW706" s="36"/>
      <c r="CX706" s="36"/>
      <c r="CY706" s="36"/>
      <c r="CZ706" s="36"/>
      <c r="DA706" s="36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</row>
    <row r="707" spans="1:255" ht="5.2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  <c r="BC707" s="36"/>
      <c r="BD707" s="36"/>
      <c r="BE707" s="36"/>
      <c r="BF707" s="36"/>
      <c r="BG707" s="36"/>
      <c r="BH707" s="36"/>
      <c r="BI707" s="36"/>
      <c r="BJ707" s="36"/>
      <c r="BK707" s="36"/>
      <c r="BL707" s="36"/>
      <c r="BM707" s="36"/>
      <c r="BN707" s="36"/>
      <c r="BO707" s="36"/>
      <c r="BP707" s="36"/>
      <c r="BQ707" s="36"/>
      <c r="BR707" s="36"/>
      <c r="BS707" s="36"/>
      <c r="BT707" s="36"/>
      <c r="BU707" s="36"/>
      <c r="BV707" s="36"/>
      <c r="BW707" s="36"/>
      <c r="BX707" s="36"/>
      <c r="BY707" s="36"/>
      <c r="BZ707" s="36"/>
      <c r="CA707" s="36"/>
      <c r="CB707" s="36"/>
      <c r="CC707" s="36"/>
      <c r="CD707" s="36"/>
      <c r="CE707" s="36"/>
      <c r="CF707" s="36"/>
      <c r="CG707" s="36"/>
      <c r="CH707" s="36"/>
      <c r="CI707" s="36"/>
      <c r="CJ707" s="36"/>
      <c r="CK707" s="36"/>
      <c r="CL707" s="36"/>
      <c r="CM707" s="36"/>
      <c r="CN707" s="36"/>
      <c r="CO707" s="36"/>
      <c r="CP707" s="36"/>
      <c r="CQ707" s="36"/>
      <c r="CR707" s="36"/>
      <c r="CS707" s="36"/>
      <c r="CT707" s="36"/>
      <c r="CU707" s="36"/>
      <c r="CV707" s="36"/>
      <c r="CW707" s="36"/>
      <c r="CX707" s="36"/>
      <c r="CY707" s="36"/>
      <c r="CZ707" s="36"/>
      <c r="DA707" s="36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</row>
    <row r="708" spans="1:255" ht="5.2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  <c r="BC708" s="36"/>
      <c r="BD708" s="36"/>
      <c r="BE708" s="36"/>
      <c r="BF708" s="36"/>
      <c r="BG708" s="36"/>
      <c r="BH708" s="36"/>
      <c r="BI708" s="36"/>
      <c r="BJ708" s="36"/>
      <c r="BK708" s="36"/>
      <c r="BL708" s="36"/>
      <c r="BM708" s="36"/>
      <c r="BN708" s="36"/>
      <c r="BO708" s="36"/>
      <c r="BP708" s="36"/>
      <c r="BQ708" s="36"/>
      <c r="BR708" s="36"/>
      <c r="BS708" s="36"/>
      <c r="BT708" s="36"/>
      <c r="BU708" s="36"/>
      <c r="BV708" s="36"/>
      <c r="BW708" s="36"/>
      <c r="BX708" s="36"/>
      <c r="BY708" s="36"/>
      <c r="BZ708" s="36"/>
      <c r="CA708" s="36"/>
      <c r="CB708" s="36"/>
      <c r="CC708" s="36"/>
      <c r="CD708" s="36"/>
      <c r="CE708" s="36"/>
      <c r="CF708" s="36"/>
      <c r="CG708" s="36"/>
      <c r="CH708" s="36"/>
      <c r="CI708" s="36"/>
      <c r="CJ708" s="36"/>
      <c r="CK708" s="36"/>
      <c r="CL708" s="36"/>
      <c r="CM708" s="36"/>
      <c r="CN708" s="36"/>
      <c r="CO708" s="36"/>
      <c r="CP708" s="36"/>
      <c r="CQ708" s="36"/>
      <c r="CR708" s="36"/>
      <c r="CS708" s="36"/>
      <c r="CT708" s="36"/>
      <c r="CU708" s="36"/>
      <c r="CV708" s="36"/>
      <c r="CW708" s="36"/>
      <c r="CX708" s="36"/>
      <c r="CY708" s="36"/>
      <c r="CZ708" s="36"/>
      <c r="DA708" s="36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</row>
    <row r="709" spans="1:255" ht="5.2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  <c r="BC709" s="36"/>
      <c r="BD709" s="36"/>
      <c r="BE709" s="36"/>
      <c r="BF709" s="36"/>
      <c r="BG709" s="36"/>
      <c r="BH709" s="36"/>
      <c r="BI709" s="36"/>
      <c r="BJ709" s="36"/>
      <c r="BK709" s="36"/>
      <c r="BL709" s="36"/>
      <c r="BM709" s="36"/>
      <c r="BN709" s="36"/>
      <c r="BO709" s="36"/>
      <c r="BP709" s="36"/>
      <c r="BQ709" s="36"/>
      <c r="BR709" s="36"/>
      <c r="BS709" s="36"/>
      <c r="BT709" s="36"/>
      <c r="BU709" s="36"/>
      <c r="BV709" s="36"/>
      <c r="BW709" s="36"/>
      <c r="BX709" s="36"/>
      <c r="BY709" s="36"/>
      <c r="BZ709" s="36"/>
      <c r="CA709" s="36"/>
      <c r="CB709" s="36"/>
      <c r="CC709" s="36"/>
      <c r="CD709" s="36"/>
      <c r="CE709" s="36"/>
      <c r="CF709" s="36"/>
      <c r="CG709" s="36"/>
      <c r="CH709" s="36"/>
      <c r="CI709" s="36"/>
      <c r="CJ709" s="36"/>
      <c r="CK709" s="36"/>
      <c r="CL709" s="36"/>
      <c r="CM709" s="36"/>
      <c r="CN709" s="36"/>
      <c r="CO709" s="36"/>
      <c r="CP709" s="36"/>
      <c r="CQ709" s="36"/>
      <c r="CR709" s="36"/>
      <c r="CS709" s="36"/>
      <c r="CT709" s="36"/>
      <c r="CU709" s="36"/>
      <c r="CV709" s="36"/>
      <c r="CW709" s="36"/>
      <c r="CX709" s="36"/>
      <c r="CY709" s="36"/>
      <c r="CZ709" s="36"/>
      <c r="DA709" s="36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</row>
    <row r="710" spans="1:255" ht="5.2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  <c r="BC710" s="36"/>
      <c r="BD710" s="36"/>
      <c r="BE710" s="36"/>
      <c r="BF710" s="36"/>
      <c r="BG710" s="36"/>
      <c r="BH710" s="36"/>
      <c r="BI710" s="36"/>
      <c r="BJ710" s="36"/>
      <c r="BK710" s="36"/>
      <c r="BL710" s="36"/>
      <c r="BM710" s="36"/>
      <c r="BN710" s="36"/>
      <c r="BO710" s="36"/>
      <c r="BP710" s="36"/>
      <c r="BQ710" s="36"/>
      <c r="BR710" s="36"/>
      <c r="BS710" s="36"/>
      <c r="BT710" s="36"/>
      <c r="BU710" s="36"/>
      <c r="BV710" s="36"/>
      <c r="BW710" s="36"/>
      <c r="BX710" s="36"/>
      <c r="BY710" s="36"/>
      <c r="BZ710" s="36"/>
      <c r="CA710" s="36"/>
      <c r="CB710" s="36"/>
      <c r="CC710" s="36"/>
      <c r="CD710" s="36"/>
      <c r="CE710" s="36"/>
      <c r="CF710" s="36"/>
      <c r="CG710" s="36"/>
      <c r="CH710" s="36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</row>
    <row r="711" spans="1:255" ht="5.2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  <c r="BC711" s="36"/>
      <c r="BD711" s="36"/>
      <c r="BE711" s="36"/>
      <c r="BF711" s="36"/>
      <c r="BG711" s="36"/>
      <c r="BH711" s="36"/>
      <c r="BI711" s="36"/>
      <c r="BJ711" s="36"/>
      <c r="BK711" s="36"/>
      <c r="BL711" s="36"/>
      <c r="BM711" s="36"/>
      <c r="BN711" s="36"/>
      <c r="BO711" s="36"/>
      <c r="BP711" s="36"/>
      <c r="BQ711" s="36"/>
      <c r="BR711" s="36"/>
      <c r="BS711" s="36"/>
      <c r="BT711" s="36"/>
      <c r="BU711" s="36"/>
      <c r="BV711" s="36"/>
      <c r="BW711" s="36"/>
      <c r="BX711" s="36"/>
      <c r="BY711" s="36"/>
      <c r="BZ711" s="36"/>
      <c r="CA711" s="36"/>
      <c r="CB711" s="36"/>
      <c r="CC711" s="36"/>
      <c r="CD711" s="36"/>
      <c r="CE711" s="36"/>
      <c r="CF711" s="36"/>
      <c r="CG711" s="36"/>
      <c r="CH711" s="36"/>
      <c r="CI711" s="36"/>
      <c r="CJ711" s="36"/>
      <c r="CK711" s="36"/>
      <c r="CL711" s="36"/>
      <c r="CM711" s="36"/>
      <c r="CN711" s="36"/>
      <c r="CO711" s="36"/>
      <c r="CP711" s="36"/>
      <c r="CQ711" s="36"/>
      <c r="CR711" s="36"/>
      <c r="CS711" s="36"/>
      <c r="CT711" s="36"/>
      <c r="CU711" s="36"/>
      <c r="CV711" s="36"/>
      <c r="CW711" s="36"/>
      <c r="CX711" s="36"/>
      <c r="CY711" s="36"/>
      <c r="CZ711" s="36"/>
      <c r="DA711" s="36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</row>
    <row r="712" spans="1:255" ht="5.2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  <c r="BC712" s="36"/>
      <c r="BD712" s="36"/>
      <c r="BE712" s="36"/>
      <c r="BF712" s="36"/>
      <c r="BG712" s="36"/>
      <c r="BH712" s="36"/>
      <c r="BI712" s="36"/>
      <c r="BJ712" s="36"/>
      <c r="BK712" s="36"/>
      <c r="BL712" s="36"/>
      <c r="BM712" s="36"/>
      <c r="BN712" s="36"/>
      <c r="BO712" s="36"/>
      <c r="BP712" s="36"/>
      <c r="BQ712" s="36"/>
      <c r="BR712" s="36"/>
      <c r="BS712" s="36"/>
      <c r="BT712" s="36"/>
      <c r="BU712" s="36"/>
      <c r="BV712" s="36"/>
      <c r="BW712" s="36"/>
      <c r="BX712" s="36"/>
      <c r="BY712" s="36"/>
      <c r="BZ712" s="36"/>
      <c r="CA712" s="36"/>
      <c r="CB712" s="36"/>
      <c r="CC712" s="36"/>
      <c r="CD712" s="36"/>
      <c r="CE712" s="36"/>
      <c r="CF712" s="36"/>
      <c r="CG712" s="36"/>
      <c r="CH712" s="36"/>
      <c r="CI712" s="36"/>
      <c r="CJ712" s="36"/>
      <c r="CK712" s="36"/>
      <c r="CL712" s="36"/>
      <c r="CM712" s="36"/>
      <c r="CN712" s="36"/>
      <c r="CO712" s="36"/>
      <c r="CP712" s="36"/>
      <c r="CQ712" s="36"/>
      <c r="CR712" s="36"/>
      <c r="CS712" s="36"/>
      <c r="CT712" s="36"/>
      <c r="CU712" s="36"/>
      <c r="CV712" s="36"/>
      <c r="CW712" s="36"/>
      <c r="CX712" s="36"/>
      <c r="CY712" s="36"/>
      <c r="CZ712" s="36"/>
      <c r="DA712" s="36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</row>
    <row r="713" spans="1:255" ht="5.2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  <c r="BC713" s="36"/>
      <c r="BD713" s="36"/>
      <c r="BE713" s="36"/>
      <c r="BF713" s="36"/>
      <c r="BG713" s="36"/>
      <c r="BH713" s="36"/>
      <c r="BI713" s="36"/>
      <c r="BJ713" s="36"/>
      <c r="BK713" s="36"/>
      <c r="BL713" s="36"/>
      <c r="BM713" s="36"/>
      <c r="BN713" s="36"/>
      <c r="BO713" s="36"/>
      <c r="BP713" s="36"/>
      <c r="BQ713" s="36"/>
      <c r="BR713" s="36"/>
      <c r="BS713" s="36"/>
      <c r="BT713" s="36"/>
      <c r="BU713" s="36"/>
      <c r="BV713" s="36"/>
      <c r="BW713" s="36"/>
      <c r="BX713" s="36"/>
      <c r="BY713" s="36"/>
      <c r="BZ713" s="36"/>
      <c r="CA713" s="36"/>
      <c r="CB713" s="36"/>
      <c r="CC713" s="36"/>
      <c r="CD713" s="36"/>
      <c r="CE713" s="36"/>
      <c r="CF713" s="36"/>
      <c r="CG713" s="36"/>
      <c r="CH713" s="36"/>
      <c r="CI713" s="36"/>
      <c r="CJ713" s="36"/>
      <c r="CK713" s="36"/>
      <c r="CL713" s="36"/>
      <c r="CM713" s="36"/>
      <c r="CN713" s="36"/>
      <c r="CO713" s="36"/>
      <c r="CP713" s="36"/>
      <c r="CQ713" s="36"/>
      <c r="CR713" s="36"/>
      <c r="CS713" s="36"/>
      <c r="CT713" s="36"/>
      <c r="CU713" s="36"/>
      <c r="CV713" s="36"/>
      <c r="CW713" s="36"/>
      <c r="CX713" s="36"/>
      <c r="CY713" s="36"/>
      <c r="CZ713" s="36"/>
      <c r="DA713" s="36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</row>
    <row r="714" spans="1:255" ht="5.2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  <c r="BC714" s="36"/>
      <c r="BD714" s="36"/>
      <c r="BE714" s="36"/>
      <c r="BF714" s="36"/>
      <c r="BG714" s="36"/>
      <c r="BH714" s="36"/>
      <c r="BI714" s="36"/>
      <c r="BJ714" s="36"/>
      <c r="BK714" s="36"/>
      <c r="BL714" s="36"/>
      <c r="BM714" s="36"/>
      <c r="BN714" s="36"/>
      <c r="BO714" s="36"/>
      <c r="BP714" s="36"/>
      <c r="BQ714" s="36"/>
      <c r="BR714" s="36"/>
      <c r="BS714" s="36"/>
      <c r="BT714" s="36"/>
      <c r="BU714" s="36"/>
      <c r="BV714" s="36"/>
      <c r="BW714" s="36"/>
      <c r="BX714" s="36"/>
      <c r="BY714" s="36"/>
      <c r="BZ714" s="36"/>
      <c r="CA714" s="36"/>
      <c r="CB714" s="36"/>
      <c r="CC714" s="36"/>
      <c r="CD714" s="36"/>
      <c r="CE714" s="36"/>
      <c r="CF714" s="36"/>
      <c r="CG714" s="36"/>
      <c r="CH714" s="36"/>
      <c r="CI714" s="36"/>
      <c r="CJ714" s="36"/>
      <c r="CK714" s="36"/>
      <c r="CL714" s="36"/>
      <c r="CM714" s="36"/>
      <c r="CN714" s="36"/>
      <c r="CO714" s="36"/>
      <c r="CP714" s="36"/>
      <c r="CQ714" s="36"/>
      <c r="CR714" s="36"/>
      <c r="CS714" s="36"/>
      <c r="CT714" s="36"/>
      <c r="CU714" s="36"/>
      <c r="CV714" s="36"/>
      <c r="CW714" s="36"/>
      <c r="CX714" s="36"/>
      <c r="CY714" s="36"/>
      <c r="CZ714" s="36"/>
      <c r="DA714" s="36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</row>
    <row r="715" spans="1:255" ht="5.2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  <c r="BC715" s="36"/>
      <c r="BD715" s="36"/>
      <c r="BE715" s="36"/>
      <c r="BF715" s="36"/>
      <c r="BG715" s="36"/>
      <c r="BH715" s="36"/>
      <c r="BI715" s="36"/>
      <c r="BJ715" s="36"/>
      <c r="BK715" s="36"/>
      <c r="BL715" s="36"/>
      <c r="BM715" s="36"/>
      <c r="BN715" s="36"/>
      <c r="BO715" s="36"/>
      <c r="BP715" s="36"/>
      <c r="BQ715" s="36"/>
      <c r="BR715" s="36"/>
      <c r="BS715" s="36"/>
      <c r="BT715" s="36"/>
      <c r="BU715" s="36"/>
      <c r="BV715" s="36"/>
      <c r="BW715" s="36"/>
      <c r="BX715" s="36"/>
      <c r="BY715" s="36"/>
      <c r="BZ715" s="36"/>
      <c r="CA715" s="36"/>
      <c r="CB715" s="36"/>
      <c r="CC715" s="36"/>
      <c r="CD715" s="36"/>
      <c r="CE715" s="36"/>
      <c r="CF715" s="36"/>
      <c r="CG715" s="36"/>
      <c r="CH715" s="36"/>
      <c r="CI715" s="36"/>
      <c r="CJ715" s="36"/>
      <c r="CK715" s="36"/>
      <c r="CL715" s="36"/>
      <c r="CM715" s="36"/>
      <c r="CN715" s="36"/>
      <c r="CO715" s="36"/>
      <c r="CP715" s="36"/>
      <c r="CQ715" s="36"/>
      <c r="CR715" s="36"/>
      <c r="CS715" s="36"/>
      <c r="CT715" s="36"/>
      <c r="CU715" s="36"/>
      <c r="CV715" s="36"/>
      <c r="CW715" s="36"/>
      <c r="CX715" s="36"/>
      <c r="CY715" s="36"/>
      <c r="CZ715" s="36"/>
      <c r="DA715" s="36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</row>
    <row r="716" spans="1:255" ht="5.2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  <c r="BC716" s="36"/>
      <c r="BD716" s="36"/>
      <c r="BE716" s="36"/>
      <c r="BF716" s="36"/>
      <c r="BG716" s="36"/>
      <c r="BH716" s="36"/>
      <c r="BI716" s="36"/>
      <c r="BJ716" s="36"/>
      <c r="BK716" s="36"/>
      <c r="BL716" s="36"/>
      <c r="BM716" s="36"/>
      <c r="BN716" s="36"/>
      <c r="BO716" s="36"/>
      <c r="BP716" s="36"/>
      <c r="BQ716" s="36"/>
      <c r="BR716" s="36"/>
      <c r="BS716" s="36"/>
      <c r="BT716" s="36"/>
      <c r="BU716" s="36"/>
      <c r="BV716" s="36"/>
      <c r="BW716" s="36"/>
      <c r="BX716" s="36"/>
      <c r="BY716" s="36"/>
      <c r="BZ716" s="36"/>
      <c r="CA716" s="36"/>
      <c r="CB716" s="36"/>
      <c r="CC716" s="36"/>
      <c r="CD716" s="36"/>
      <c r="CE716" s="36"/>
      <c r="CF716" s="36"/>
      <c r="CG716" s="36"/>
      <c r="CH716" s="36"/>
      <c r="CI716" s="36"/>
      <c r="CJ716" s="36"/>
      <c r="CK716" s="36"/>
      <c r="CL716" s="36"/>
      <c r="CM716" s="36"/>
      <c r="CN716" s="36"/>
      <c r="CO716" s="36"/>
      <c r="CP716" s="36"/>
      <c r="CQ716" s="36"/>
      <c r="CR716" s="36"/>
      <c r="CS716" s="36"/>
      <c r="CT716" s="36"/>
      <c r="CU716" s="36"/>
      <c r="CV716" s="36"/>
      <c r="CW716" s="36"/>
      <c r="CX716" s="36"/>
      <c r="CY716" s="36"/>
      <c r="CZ716" s="36"/>
      <c r="DA716" s="36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</row>
    <row r="717" spans="1:255" ht="5.2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  <c r="BC717" s="36"/>
      <c r="BD717" s="36"/>
      <c r="BE717" s="36"/>
      <c r="BF717" s="36"/>
      <c r="BG717" s="36"/>
      <c r="BH717" s="36"/>
      <c r="BI717" s="36"/>
      <c r="BJ717" s="36"/>
      <c r="BK717" s="36"/>
      <c r="BL717" s="36"/>
      <c r="BM717" s="36"/>
      <c r="BN717" s="36"/>
      <c r="BO717" s="36"/>
      <c r="BP717" s="36"/>
      <c r="BQ717" s="36"/>
      <c r="BR717" s="36"/>
      <c r="BS717" s="36"/>
      <c r="BT717" s="36"/>
      <c r="BU717" s="36"/>
      <c r="BV717" s="36"/>
      <c r="BW717" s="36"/>
      <c r="BX717" s="36"/>
      <c r="BY717" s="36"/>
      <c r="BZ717" s="36"/>
      <c r="CA717" s="36"/>
      <c r="CB717" s="36"/>
      <c r="CC717" s="36"/>
      <c r="CD717" s="36"/>
      <c r="CE717" s="36"/>
      <c r="CF717" s="36"/>
      <c r="CG717" s="36"/>
      <c r="CH717" s="36"/>
      <c r="CI717" s="36"/>
      <c r="CJ717" s="36"/>
      <c r="CK717" s="36"/>
      <c r="CL717" s="36"/>
      <c r="CM717" s="36"/>
      <c r="CN717" s="36"/>
      <c r="CO717" s="36"/>
      <c r="CP717" s="36"/>
      <c r="CQ717" s="36"/>
      <c r="CR717" s="36"/>
      <c r="CS717" s="36"/>
      <c r="CT717" s="36"/>
      <c r="CU717" s="36"/>
      <c r="CV717" s="36"/>
      <c r="CW717" s="36"/>
      <c r="CX717" s="36"/>
      <c r="CY717" s="36"/>
      <c r="CZ717" s="36"/>
      <c r="DA717" s="36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</row>
    <row r="718" spans="1:255" ht="5.2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  <c r="BC718" s="36"/>
      <c r="BD718" s="36"/>
      <c r="BE718" s="36"/>
      <c r="BF718" s="36"/>
      <c r="BG718" s="36"/>
      <c r="BH718" s="36"/>
      <c r="BI718" s="36"/>
      <c r="BJ718" s="36"/>
      <c r="BK718" s="36"/>
      <c r="BL718" s="36"/>
      <c r="BM718" s="36"/>
      <c r="BN718" s="36"/>
      <c r="BO718" s="36"/>
      <c r="BP718" s="36"/>
      <c r="BQ718" s="36"/>
      <c r="BR718" s="36"/>
      <c r="BS718" s="36"/>
      <c r="BT718" s="36"/>
      <c r="BU718" s="36"/>
      <c r="BV718" s="36"/>
      <c r="BW718" s="36"/>
      <c r="BX718" s="36"/>
      <c r="BY718" s="36"/>
      <c r="BZ718" s="36"/>
      <c r="CA718" s="36"/>
      <c r="CB718" s="36"/>
      <c r="CC718" s="36"/>
      <c r="CD718" s="36"/>
      <c r="CE718" s="36"/>
      <c r="CF718" s="36"/>
      <c r="CG718" s="36"/>
      <c r="CH718" s="36"/>
      <c r="CI718" s="36"/>
      <c r="CJ718" s="36"/>
      <c r="CK718" s="36"/>
      <c r="CL718" s="36"/>
      <c r="CM718" s="36"/>
      <c r="CN718" s="36"/>
      <c r="CO718" s="36"/>
      <c r="CP718" s="36"/>
      <c r="CQ718" s="36"/>
      <c r="CR718" s="36"/>
      <c r="CS718" s="36"/>
      <c r="CT718" s="36"/>
      <c r="CU718" s="36"/>
      <c r="CV718" s="36"/>
      <c r="CW718" s="36"/>
      <c r="CX718" s="36"/>
      <c r="CY718" s="36"/>
      <c r="CZ718" s="36"/>
      <c r="DA718" s="36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</row>
    <row r="719" spans="1:255" ht="5.2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  <c r="BC719" s="36"/>
      <c r="BD719" s="36"/>
      <c r="BE719" s="36"/>
      <c r="BF719" s="36"/>
      <c r="BG719" s="36"/>
      <c r="BH719" s="36"/>
      <c r="BI719" s="36"/>
      <c r="BJ719" s="36"/>
      <c r="BK719" s="36"/>
      <c r="BL719" s="36"/>
      <c r="BM719" s="36"/>
      <c r="BN719" s="36"/>
      <c r="BO719" s="36"/>
      <c r="BP719" s="36"/>
      <c r="BQ719" s="36"/>
      <c r="BR719" s="36"/>
      <c r="BS719" s="36"/>
      <c r="BT719" s="36"/>
      <c r="BU719" s="36"/>
      <c r="BV719" s="36"/>
      <c r="BW719" s="36"/>
      <c r="BX719" s="36"/>
      <c r="BY719" s="36"/>
      <c r="BZ719" s="36"/>
      <c r="CA719" s="36"/>
      <c r="CB719" s="36"/>
      <c r="CC719" s="36"/>
      <c r="CD719" s="36"/>
      <c r="CE719" s="36"/>
      <c r="CF719" s="36"/>
      <c r="CG719" s="36"/>
      <c r="CH719" s="36"/>
      <c r="CI719" s="36"/>
      <c r="CJ719" s="36"/>
      <c r="CK719" s="36"/>
      <c r="CL719" s="36"/>
      <c r="CM719" s="36"/>
      <c r="CN719" s="36"/>
      <c r="CO719" s="36"/>
      <c r="CP719" s="36"/>
      <c r="CQ719" s="36"/>
      <c r="CR719" s="36"/>
      <c r="CS719" s="36"/>
      <c r="CT719" s="36"/>
      <c r="CU719" s="36"/>
      <c r="CV719" s="36"/>
      <c r="CW719" s="36"/>
      <c r="CX719" s="36"/>
      <c r="CY719" s="36"/>
      <c r="CZ719" s="36"/>
      <c r="DA719" s="36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</row>
    <row r="720" spans="1:255" ht="5.2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  <c r="BC720" s="36"/>
      <c r="BD720" s="36"/>
      <c r="BE720" s="36"/>
      <c r="BF720" s="36"/>
      <c r="BG720" s="36"/>
      <c r="BH720" s="36"/>
      <c r="BI720" s="36"/>
      <c r="BJ720" s="36"/>
      <c r="BK720" s="36"/>
      <c r="BL720" s="36"/>
      <c r="BM720" s="36"/>
      <c r="BN720" s="36"/>
      <c r="BO720" s="36"/>
      <c r="BP720" s="36"/>
      <c r="BQ720" s="36"/>
      <c r="BR720" s="36"/>
      <c r="BS720" s="36"/>
      <c r="BT720" s="36"/>
      <c r="BU720" s="36"/>
      <c r="BV720" s="36"/>
      <c r="BW720" s="36"/>
      <c r="BX720" s="36"/>
      <c r="BY720" s="36"/>
      <c r="BZ720" s="36"/>
      <c r="CA720" s="36"/>
      <c r="CB720" s="36"/>
      <c r="CC720" s="36"/>
      <c r="CD720" s="36"/>
      <c r="CE720" s="36"/>
      <c r="CF720" s="36"/>
      <c r="CG720" s="36"/>
      <c r="CH720" s="36"/>
      <c r="CI720" s="36"/>
      <c r="CJ720" s="36"/>
      <c r="CK720" s="36"/>
      <c r="CL720" s="36"/>
      <c r="CM720" s="36"/>
      <c r="CN720" s="36"/>
      <c r="CO720" s="36"/>
      <c r="CP720" s="36"/>
      <c r="CQ720" s="36"/>
      <c r="CR720" s="36"/>
      <c r="CS720" s="36"/>
      <c r="CT720" s="36"/>
      <c r="CU720" s="36"/>
      <c r="CV720" s="36"/>
      <c r="CW720" s="36"/>
      <c r="CX720" s="36"/>
      <c r="CY720" s="36"/>
      <c r="CZ720" s="36"/>
      <c r="DA720" s="36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</row>
    <row r="721" spans="1:255" ht="5.2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  <c r="BC721" s="36"/>
      <c r="BD721" s="36"/>
      <c r="BE721" s="36"/>
      <c r="BF721" s="36"/>
      <c r="BG721" s="36"/>
      <c r="BH721" s="36"/>
      <c r="BI721" s="36"/>
      <c r="BJ721" s="36"/>
      <c r="BK721" s="36"/>
      <c r="BL721" s="36"/>
      <c r="BM721" s="36"/>
      <c r="BN721" s="36"/>
      <c r="BO721" s="36"/>
      <c r="BP721" s="36"/>
      <c r="BQ721" s="36"/>
      <c r="BR721" s="36"/>
      <c r="BS721" s="36"/>
      <c r="BT721" s="36"/>
      <c r="BU721" s="36"/>
      <c r="BV721" s="36"/>
      <c r="BW721" s="36"/>
      <c r="BX721" s="36"/>
      <c r="BY721" s="36"/>
      <c r="BZ721" s="36"/>
      <c r="CA721" s="36"/>
      <c r="CB721" s="36"/>
      <c r="CC721" s="36"/>
      <c r="CD721" s="36"/>
      <c r="CE721" s="36"/>
      <c r="CF721" s="36"/>
      <c r="CG721" s="36"/>
      <c r="CH721" s="36"/>
      <c r="CI721" s="36"/>
      <c r="CJ721" s="36"/>
      <c r="CK721" s="36"/>
      <c r="CL721" s="36"/>
      <c r="CM721" s="36"/>
      <c r="CN721" s="36"/>
      <c r="CO721" s="36"/>
      <c r="CP721" s="36"/>
      <c r="CQ721" s="36"/>
      <c r="CR721" s="36"/>
      <c r="CS721" s="36"/>
      <c r="CT721" s="36"/>
      <c r="CU721" s="36"/>
      <c r="CV721" s="36"/>
      <c r="CW721" s="36"/>
      <c r="CX721" s="36"/>
      <c r="CY721" s="36"/>
      <c r="CZ721" s="36"/>
      <c r="DA721" s="36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</row>
    <row r="722" spans="1:255" ht="5.2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  <c r="BC722" s="36"/>
      <c r="BD722" s="36"/>
      <c r="BE722" s="36"/>
      <c r="BF722" s="36"/>
      <c r="BG722" s="36"/>
      <c r="BH722" s="36"/>
      <c r="BI722" s="36"/>
      <c r="BJ722" s="36"/>
      <c r="BK722" s="36"/>
      <c r="BL722" s="36"/>
      <c r="BM722" s="36"/>
      <c r="BN722" s="36"/>
      <c r="BO722" s="36"/>
      <c r="BP722" s="36"/>
      <c r="BQ722" s="36"/>
      <c r="BR722" s="36"/>
      <c r="BS722" s="36"/>
      <c r="BT722" s="36"/>
      <c r="BU722" s="36"/>
      <c r="BV722" s="36"/>
      <c r="BW722" s="36"/>
      <c r="BX722" s="36"/>
      <c r="BY722" s="36"/>
      <c r="BZ722" s="36"/>
      <c r="CA722" s="36"/>
      <c r="CB722" s="36"/>
      <c r="CC722" s="36"/>
      <c r="CD722" s="36"/>
      <c r="CE722" s="36"/>
      <c r="CF722" s="36"/>
      <c r="CG722" s="36"/>
      <c r="CH722" s="36"/>
      <c r="CI722" s="36"/>
      <c r="CJ722" s="36"/>
      <c r="CK722" s="36"/>
      <c r="CL722" s="36"/>
      <c r="CM722" s="36"/>
      <c r="CN722" s="36"/>
      <c r="CO722" s="36"/>
      <c r="CP722" s="36"/>
      <c r="CQ722" s="36"/>
      <c r="CR722" s="36"/>
      <c r="CS722" s="36"/>
      <c r="CT722" s="36"/>
      <c r="CU722" s="36"/>
      <c r="CV722" s="36"/>
      <c r="CW722" s="36"/>
      <c r="CX722" s="36"/>
      <c r="CY722" s="36"/>
      <c r="CZ722" s="36"/>
      <c r="DA722" s="36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</row>
    <row r="723" spans="1:255" ht="5.2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  <c r="BC723" s="36"/>
      <c r="BD723" s="36"/>
      <c r="BE723" s="36"/>
      <c r="BF723" s="36"/>
      <c r="BG723" s="36"/>
      <c r="BH723" s="36"/>
      <c r="BI723" s="36"/>
      <c r="BJ723" s="36"/>
      <c r="BK723" s="36"/>
      <c r="BL723" s="36"/>
      <c r="BM723" s="36"/>
      <c r="BN723" s="36"/>
      <c r="BO723" s="36"/>
      <c r="BP723" s="36"/>
      <c r="BQ723" s="36"/>
      <c r="BR723" s="36"/>
      <c r="BS723" s="36"/>
      <c r="BT723" s="36"/>
      <c r="BU723" s="36"/>
      <c r="BV723" s="36"/>
      <c r="BW723" s="36"/>
      <c r="BX723" s="36"/>
      <c r="BY723" s="36"/>
      <c r="BZ723" s="36"/>
      <c r="CA723" s="36"/>
      <c r="CB723" s="36"/>
      <c r="CC723" s="36"/>
      <c r="CD723" s="36"/>
      <c r="CE723" s="36"/>
      <c r="CF723" s="36"/>
      <c r="CG723" s="36"/>
      <c r="CH723" s="36"/>
      <c r="CI723" s="36"/>
      <c r="CJ723" s="36"/>
      <c r="CK723" s="36"/>
      <c r="CL723" s="36"/>
      <c r="CM723" s="36"/>
      <c r="CN723" s="36"/>
      <c r="CO723" s="36"/>
      <c r="CP723" s="36"/>
      <c r="CQ723" s="36"/>
      <c r="CR723" s="36"/>
      <c r="CS723" s="36"/>
      <c r="CT723" s="36"/>
      <c r="CU723" s="36"/>
      <c r="CV723" s="36"/>
      <c r="CW723" s="36"/>
      <c r="CX723" s="36"/>
      <c r="CY723" s="36"/>
      <c r="CZ723" s="36"/>
      <c r="DA723" s="36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</row>
    <row r="724" spans="1:255" ht="5.2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  <c r="BC724" s="36"/>
      <c r="BD724" s="36"/>
      <c r="BE724" s="36"/>
      <c r="BF724" s="36"/>
      <c r="BG724" s="36"/>
      <c r="BH724" s="36"/>
      <c r="BI724" s="36"/>
      <c r="BJ724" s="36"/>
      <c r="BK724" s="36"/>
      <c r="BL724" s="36"/>
      <c r="BM724" s="36"/>
      <c r="BN724" s="36"/>
      <c r="BO724" s="36"/>
      <c r="BP724" s="36"/>
      <c r="BQ724" s="36"/>
      <c r="BR724" s="36"/>
      <c r="BS724" s="36"/>
      <c r="BT724" s="36"/>
      <c r="BU724" s="36"/>
      <c r="BV724" s="36"/>
      <c r="BW724" s="36"/>
      <c r="BX724" s="36"/>
      <c r="BY724" s="36"/>
      <c r="BZ724" s="36"/>
      <c r="CA724" s="36"/>
      <c r="CB724" s="36"/>
      <c r="CC724" s="36"/>
      <c r="CD724" s="36"/>
      <c r="CE724" s="36"/>
      <c r="CF724" s="36"/>
      <c r="CG724" s="36"/>
      <c r="CH724" s="36"/>
      <c r="CI724" s="36"/>
      <c r="CJ724" s="36"/>
      <c r="CK724" s="36"/>
      <c r="CL724" s="36"/>
      <c r="CM724" s="36"/>
      <c r="CN724" s="36"/>
      <c r="CO724" s="36"/>
      <c r="CP724" s="36"/>
      <c r="CQ724" s="36"/>
      <c r="CR724" s="36"/>
      <c r="CS724" s="36"/>
      <c r="CT724" s="36"/>
      <c r="CU724" s="36"/>
      <c r="CV724" s="36"/>
      <c r="CW724" s="36"/>
      <c r="CX724" s="36"/>
      <c r="CY724" s="36"/>
      <c r="CZ724" s="36"/>
      <c r="DA724" s="36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</row>
    <row r="725" spans="1:255" ht="5.2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  <c r="BC725" s="36"/>
      <c r="BD725" s="36"/>
      <c r="BE725" s="36"/>
      <c r="BF725" s="36"/>
      <c r="BG725" s="36"/>
      <c r="BH725" s="36"/>
      <c r="BI725" s="36"/>
      <c r="BJ725" s="36"/>
      <c r="BK725" s="36"/>
      <c r="BL725" s="36"/>
      <c r="BM725" s="36"/>
      <c r="BN725" s="36"/>
      <c r="BO725" s="36"/>
      <c r="BP725" s="36"/>
      <c r="BQ725" s="36"/>
      <c r="BR725" s="36"/>
      <c r="BS725" s="36"/>
      <c r="BT725" s="36"/>
      <c r="BU725" s="36"/>
      <c r="BV725" s="36"/>
      <c r="BW725" s="36"/>
      <c r="BX725" s="36"/>
      <c r="BY725" s="36"/>
      <c r="BZ725" s="36"/>
      <c r="CA725" s="36"/>
      <c r="CB725" s="36"/>
      <c r="CC725" s="36"/>
      <c r="CD725" s="36"/>
      <c r="CE725" s="36"/>
      <c r="CF725" s="36"/>
      <c r="CG725" s="36"/>
      <c r="CH725" s="36"/>
      <c r="CI725" s="36"/>
      <c r="CJ725" s="36"/>
      <c r="CK725" s="36"/>
      <c r="CL725" s="36"/>
      <c r="CM725" s="36"/>
      <c r="CN725" s="36"/>
      <c r="CO725" s="36"/>
      <c r="CP725" s="36"/>
      <c r="CQ725" s="36"/>
      <c r="CR725" s="36"/>
      <c r="CS725" s="36"/>
      <c r="CT725" s="36"/>
      <c r="CU725" s="36"/>
      <c r="CV725" s="36"/>
      <c r="CW725" s="36"/>
      <c r="CX725" s="36"/>
      <c r="CY725" s="36"/>
      <c r="CZ725" s="36"/>
      <c r="DA725" s="36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</row>
    <row r="726" spans="1:255" ht="5.2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  <c r="BC726" s="36"/>
      <c r="BD726" s="36"/>
      <c r="BE726" s="36"/>
      <c r="BF726" s="36"/>
      <c r="BG726" s="36"/>
      <c r="BH726" s="36"/>
      <c r="BI726" s="36"/>
      <c r="BJ726" s="36"/>
      <c r="BK726" s="36"/>
      <c r="BL726" s="36"/>
      <c r="BM726" s="36"/>
      <c r="BN726" s="36"/>
      <c r="BO726" s="36"/>
      <c r="BP726" s="36"/>
      <c r="BQ726" s="36"/>
      <c r="BR726" s="36"/>
      <c r="BS726" s="36"/>
      <c r="BT726" s="36"/>
      <c r="BU726" s="36"/>
      <c r="BV726" s="36"/>
      <c r="BW726" s="36"/>
      <c r="BX726" s="36"/>
      <c r="BY726" s="36"/>
      <c r="BZ726" s="36"/>
      <c r="CA726" s="36"/>
      <c r="CB726" s="36"/>
      <c r="CC726" s="36"/>
      <c r="CD726" s="36"/>
      <c r="CE726" s="36"/>
      <c r="CF726" s="36"/>
      <c r="CG726" s="36"/>
      <c r="CH726" s="36"/>
      <c r="CI726" s="36"/>
      <c r="CJ726" s="36"/>
      <c r="CK726" s="36"/>
      <c r="CL726" s="36"/>
      <c r="CM726" s="36"/>
      <c r="CN726" s="36"/>
      <c r="CO726" s="36"/>
      <c r="CP726" s="36"/>
      <c r="CQ726" s="36"/>
      <c r="CR726" s="36"/>
      <c r="CS726" s="36"/>
      <c r="CT726" s="36"/>
      <c r="CU726" s="36"/>
      <c r="CV726" s="36"/>
      <c r="CW726" s="36"/>
      <c r="CX726" s="36"/>
      <c r="CY726" s="36"/>
      <c r="CZ726" s="36"/>
      <c r="DA726" s="36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</row>
    <row r="727" spans="1:255" ht="5.2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  <c r="BC727" s="36"/>
      <c r="BD727" s="36"/>
      <c r="BE727" s="36"/>
      <c r="BF727" s="36"/>
      <c r="BG727" s="36"/>
      <c r="BH727" s="36"/>
      <c r="BI727" s="36"/>
      <c r="BJ727" s="36"/>
      <c r="BK727" s="36"/>
      <c r="BL727" s="36"/>
      <c r="BM727" s="36"/>
      <c r="BN727" s="36"/>
      <c r="BO727" s="36"/>
      <c r="BP727" s="36"/>
      <c r="BQ727" s="36"/>
      <c r="BR727" s="36"/>
      <c r="BS727" s="36"/>
      <c r="BT727" s="36"/>
      <c r="BU727" s="36"/>
      <c r="BV727" s="36"/>
      <c r="BW727" s="36"/>
      <c r="BX727" s="36"/>
      <c r="BY727" s="36"/>
      <c r="BZ727" s="36"/>
      <c r="CA727" s="36"/>
      <c r="CB727" s="36"/>
      <c r="CC727" s="36"/>
      <c r="CD727" s="36"/>
      <c r="CE727" s="36"/>
      <c r="CF727" s="36"/>
      <c r="CG727" s="36"/>
      <c r="CH727" s="36"/>
      <c r="CI727" s="36"/>
      <c r="CJ727" s="36"/>
      <c r="CK727" s="36"/>
      <c r="CL727" s="36"/>
      <c r="CM727" s="36"/>
      <c r="CN727" s="36"/>
      <c r="CO727" s="36"/>
      <c r="CP727" s="36"/>
      <c r="CQ727" s="36"/>
      <c r="CR727" s="36"/>
      <c r="CS727" s="36"/>
      <c r="CT727" s="36"/>
      <c r="CU727" s="36"/>
      <c r="CV727" s="36"/>
      <c r="CW727" s="36"/>
      <c r="CX727" s="36"/>
      <c r="CY727" s="36"/>
      <c r="CZ727" s="36"/>
      <c r="DA727" s="36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</row>
    <row r="728" spans="1:255" ht="5.2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  <c r="BC728" s="36"/>
      <c r="BD728" s="36"/>
      <c r="BE728" s="36"/>
      <c r="BF728" s="36"/>
      <c r="BG728" s="36"/>
      <c r="BH728" s="36"/>
      <c r="BI728" s="36"/>
      <c r="BJ728" s="36"/>
      <c r="BK728" s="36"/>
      <c r="BL728" s="36"/>
      <c r="BM728" s="36"/>
      <c r="BN728" s="36"/>
      <c r="BO728" s="36"/>
      <c r="BP728" s="36"/>
      <c r="BQ728" s="36"/>
      <c r="BR728" s="36"/>
      <c r="BS728" s="36"/>
      <c r="BT728" s="36"/>
      <c r="BU728" s="36"/>
      <c r="BV728" s="36"/>
      <c r="BW728" s="36"/>
      <c r="BX728" s="36"/>
      <c r="BY728" s="36"/>
      <c r="BZ728" s="36"/>
      <c r="CA728" s="36"/>
      <c r="CB728" s="36"/>
      <c r="CC728" s="36"/>
      <c r="CD728" s="36"/>
      <c r="CE728" s="36"/>
      <c r="CF728" s="36"/>
      <c r="CG728" s="36"/>
      <c r="CH728" s="36"/>
      <c r="CI728" s="36"/>
      <c r="CJ728" s="36"/>
      <c r="CK728" s="36"/>
      <c r="CL728" s="36"/>
      <c r="CM728" s="36"/>
      <c r="CN728" s="36"/>
      <c r="CO728" s="36"/>
      <c r="CP728" s="36"/>
      <c r="CQ728" s="36"/>
      <c r="CR728" s="36"/>
      <c r="CS728" s="36"/>
      <c r="CT728" s="36"/>
      <c r="CU728" s="36"/>
      <c r="CV728" s="36"/>
      <c r="CW728" s="36"/>
      <c r="CX728" s="36"/>
      <c r="CY728" s="36"/>
      <c r="CZ728" s="36"/>
      <c r="DA728" s="36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</row>
    <row r="729" spans="1:255" ht="5.2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  <c r="BC729" s="36"/>
      <c r="BD729" s="36"/>
      <c r="BE729" s="36"/>
      <c r="BF729" s="36"/>
      <c r="BG729" s="36"/>
      <c r="BH729" s="36"/>
      <c r="BI729" s="36"/>
      <c r="BJ729" s="36"/>
      <c r="BK729" s="36"/>
      <c r="BL729" s="36"/>
      <c r="BM729" s="36"/>
      <c r="BN729" s="36"/>
      <c r="BO729" s="36"/>
      <c r="BP729" s="36"/>
      <c r="BQ729" s="36"/>
      <c r="BR729" s="36"/>
      <c r="BS729" s="36"/>
      <c r="BT729" s="36"/>
      <c r="BU729" s="36"/>
      <c r="BV729" s="36"/>
      <c r="BW729" s="36"/>
      <c r="BX729" s="36"/>
      <c r="BY729" s="36"/>
      <c r="BZ729" s="36"/>
      <c r="CA729" s="36"/>
      <c r="CB729" s="36"/>
      <c r="CC729" s="36"/>
      <c r="CD729" s="36"/>
      <c r="CE729" s="36"/>
      <c r="CF729" s="36"/>
      <c r="CG729" s="36"/>
      <c r="CH729" s="36"/>
      <c r="CI729" s="36"/>
      <c r="CJ729" s="36"/>
      <c r="CK729" s="36"/>
      <c r="CL729" s="36"/>
      <c r="CM729" s="36"/>
      <c r="CN729" s="36"/>
      <c r="CO729" s="36"/>
      <c r="CP729" s="36"/>
      <c r="CQ729" s="36"/>
      <c r="CR729" s="36"/>
      <c r="CS729" s="36"/>
      <c r="CT729" s="36"/>
      <c r="CU729" s="36"/>
      <c r="CV729" s="36"/>
      <c r="CW729" s="36"/>
      <c r="CX729" s="36"/>
      <c r="CY729" s="36"/>
      <c r="CZ729" s="36"/>
      <c r="DA729" s="36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</row>
    <row r="730" spans="1:255" ht="5.2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  <c r="BC730" s="36"/>
      <c r="BD730" s="36"/>
      <c r="BE730" s="36"/>
      <c r="BF730" s="36"/>
      <c r="BG730" s="36"/>
      <c r="BH730" s="36"/>
      <c r="BI730" s="36"/>
      <c r="BJ730" s="36"/>
      <c r="BK730" s="36"/>
      <c r="BL730" s="36"/>
      <c r="BM730" s="36"/>
      <c r="BN730" s="36"/>
      <c r="BO730" s="36"/>
      <c r="BP730" s="36"/>
      <c r="BQ730" s="36"/>
      <c r="BR730" s="36"/>
      <c r="BS730" s="36"/>
      <c r="BT730" s="36"/>
      <c r="BU730" s="36"/>
      <c r="BV730" s="36"/>
      <c r="BW730" s="36"/>
      <c r="BX730" s="36"/>
      <c r="BY730" s="36"/>
      <c r="BZ730" s="36"/>
      <c r="CA730" s="36"/>
      <c r="CB730" s="36"/>
      <c r="CC730" s="36"/>
      <c r="CD730" s="36"/>
      <c r="CE730" s="36"/>
      <c r="CF730" s="36"/>
      <c r="CG730" s="36"/>
      <c r="CH730" s="36"/>
      <c r="CI730" s="36"/>
      <c r="CJ730" s="36"/>
      <c r="CK730" s="36"/>
      <c r="CL730" s="36"/>
      <c r="CM730" s="36"/>
      <c r="CN730" s="36"/>
      <c r="CO730" s="36"/>
      <c r="CP730" s="36"/>
      <c r="CQ730" s="36"/>
      <c r="CR730" s="36"/>
      <c r="CS730" s="36"/>
      <c r="CT730" s="36"/>
      <c r="CU730" s="36"/>
      <c r="CV730" s="36"/>
      <c r="CW730" s="36"/>
      <c r="CX730" s="36"/>
      <c r="CY730" s="36"/>
      <c r="CZ730" s="36"/>
      <c r="DA730" s="36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</row>
    <row r="731" spans="1:255" ht="5.2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  <c r="FL731" s="36"/>
      <c r="FM731" s="36"/>
      <c r="FN731" s="36"/>
      <c r="FO731" s="36"/>
      <c r="FP731" s="36"/>
      <c r="FQ731" s="36"/>
      <c r="FR731" s="36"/>
      <c r="FS731" s="36"/>
      <c r="FT731" s="36"/>
      <c r="FU731" s="36"/>
      <c r="FV731" s="36"/>
      <c r="FW731" s="36"/>
      <c r="FX731" s="36"/>
      <c r="FY731" s="36"/>
      <c r="FZ731" s="36"/>
      <c r="GA731" s="36"/>
      <c r="GB731" s="36"/>
      <c r="GC731" s="36"/>
      <c r="GD731" s="36"/>
      <c r="GE731" s="36"/>
      <c r="GF731" s="36"/>
      <c r="GG731" s="36"/>
      <c r="GH731" s="36"/>
      <c r="GI731" s="36"/>
      <c r="GJ731" s="36"/>
      <c r="GK731" s="36"/>
      <c r="GL731" s="36"/>
      <c r="GM731" s="36"/>
      <c r="GN731" s="36"/>
      <c r="GO731" s="36"/>
      <c r="GP731" s="36"/>
      <c r="GQ731" s="36"/>
      <c r="GR731" s="36"/>
      <c r="GS731" s="36"/>
      <c r="GT731" s="36"/>
      <c r="GU731" s="36"/>
      <c r="GV731" s="36"/>
      <c r="GW731" s="36"/>
      <c r="GX731" s="36"/>
      <c r="GY731" s="36"/>
      <c r="GZ731" s="36"/>
      <c r="HA731" s="36"/>
      <c r="HB731" s="36"/>
      <c r="HC731" s="36"/>
      <c r="HD731" s="36"/>
      <c r="HE731" s="36"/>
      <c r="HF731" s="36"/>
      <c r="HG731" s="36"/>
      <c r="HH731" s="36"/>
      <c r="HI731" s="36"/>
      <c r="HJ731" s="36"/>
      <c r="HK731" s="36"/>
      <c r="HL731" s="36"/>
      <c r="HM731" s="36"/>
      <c r="HN731" s="36"/>
      <c r="HO731" s="36"/>
      <c r="HP731" s="36"/>
      <c r="HQ731" s="36"/>
      <c r="HR731" s="36"/>
      <c r="HS731" s="36"/>
      <c r="HT731" s="36"/>
      <c r="HU731" s="36"/>
      <c r="HV731" s="36"/>
      <c r="HW731" s="36"/>
      <c r="HX731" s="36"/>
      <c r="HY731" s="36"/>
      <c r="HZ731" s="36"/>
      <c r="IA731" s="36"/>
      <c r="IB731" s="36"/>
      <c r="IC731" s="36"/>
      <c r="ID731" s="36"/>
      <c r="IE731" s="36"/>
      <c r="IF731" s="36"/>
      <c r="IG731" s="36"/>
      <c r="IH731" s="36"/>
      <c r="II731" s="36"/>
      <c r="IJ731" s="36"/>
      <c r="IK731" s="36"/>
      <c r="IL731" s="36"/>
      <c r="IM731" s="36"/>
      <c r="IN731" s="36"/>
      <c r="IO731" s="36"/>
      <c r="IP731" s="36"/>
      <c r="IQ731" s="36"/>
      <c r="IR731" s="36"/>
      <c r="IS731" s="36"/>
      <c r="IT731" s="36"/>
      <c r="IU731" s="36"/>
    </row>
    <row r="732" spans="1:255" ht="5.2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  <c r="BC732" s="36"/>
      <c r="BD732" s="36"/>
      <c r="BE732" s="36"/>
      <c r="BF732" s="36"/>
      <c r="BG732" s="36"/>
      <c r="BH732" s="36"/>
      <c r="BI732" s="36"/>
      <c r="BJ732" s="36"/>
      <c r="BK732" s="36"/>
      <c r="BL732" s="36"/>
      <c r="BM732" s="36"/>
      <c r="BN732" s="36"/>
      <c r="BO732" s="36"/>
      <c r="BP732" s="36"/>
      <c r="BQ732" s="36"/>
      <c r="BR732" s="36"/>
      <c r="BS732" s="36"/>
      <c r="BT732" s="36"/>
      <c r="BU732" s="36"/>
      <c r="BV732" s="36"/>
      <c r="BW732" s="36"/>
      <c r="BX732" s="36"/>
      <c r="BY732" s="36"/>
      <c r="BZ732" s="36"/>
      <c r="CA732" s="36"/>
      <c r="CB732" s="36"/>
      <c r="CC732" s="36"/>
      <c r="CD732" s="36"/>
      <c r="CE732" s="36"/>
      <c r="CF732" s="36"/>
      <c r="CG732" s="36"/>
      <c r="CH732" s="36"/>
      <c r="CI732" s="36"/>
      <c r="CJ732" s="36"/>
      <c r="CK732" s="36"/>
      <c r="CL732" s="36"/>
      <c r="CM732" s="36"/>
      <c r="CN732" s="36"/>
      <c r="CO732" s="36"/>
      <c r="CP732" s="36"/>
      <c r="CQ732" s="36"/>
      <c r="CR732" s="36"/>
      <c r="CS732" s="36"/>
      <c r="CT732" s="36"/>
      <c r="CU732" s="36"/>
      <c r="CV732" s="36"/>
      <c r="CW732" s="36"/>
      <c r="CX732" s="36"/>
      <c r="CY732" s="36"/>
      <c r="CZ732" s="36"/>
      <c r="DA732" s="36"/>
      <c r="DB732" s="36"/>
      <c r="DC732" s="36"/>
      <c r="DD732" s="36"/>
      <c r="DE732" s="36"/>
      <c r="DF732" s="36"/>
      <c r="DG732" s="36"/>
      <c r="DH732" s="36"/>
      <c r="DI732" s="36"/>
      <c r="DJ732" s="36"/>
      <c r="DK732" s="36"/>
      <c r="DL732" s="36"/>
      <c r="DM732" s="36"/>
      <c r="DN732" s="36"/>
      <c r="DO732" s="36"/>
      <c r="DP732" s="36"/>
      <c r="DQ732" s="36"/>
      <c r="DR732" s="36"/>
      <c r="DS732" s="36"/>
      <c r="DT732" s="36"/>
      <c r="DU732" s="36"/>
      <c r="DV732" s="36"/>
      <c r="DW732" s="36"/>
      <c r="DX732" s="36"/>
      <c r="DY732" s="36"/>
      <c r="DZ732" s="36"/>
      <c r="EA732" s="36"/>
      <c r="EB732" s="36"/>
      <c r="EC732" s="36"/>
      <c r="ED732" s="36"/>
      <c r="EE732" s="36"/>
      <c r="EF732" s="36"/>
      <c r="EG732" s="36"/>
      <c r="EH732" s="36"/>
      <c r="EI732" s="36"/>
      <c r="EJ732" s="36"/>
      <c r="EK732" s="36"/>
      <c r="EL732" s="36"/>
      <c r="EM732" s="36"/>
      <c r="EN732" s="36"/>
      <c r="EO732" s="36"/>
      <c r="EP732" s="36"/>
      <c r="EQ732" s="36"/>
      <c r="ER732" s="36"/>
      <c r="ES732" s="36"/>
      <c r="ET732" s="36"/>
      <c r="EU732" s="36"/>
      <c r="EV732" s="36"/>
      <c r="EW732" s="36"/>
      <c r="EX732" s="36"/>
      <c r="EY732" s="36"/>
      <c r="EZ732" s="36"/>
      <c r="FA732" s="36"/>
      <c r="FB732" s="36"/>
      <c r="FC732" s="36"/>
      <c r="FD732" s="36"/>
      <c r="FE732" s="36"/>
      <c r="FF732" s="36"/>
      <c r="FG732" s="36"/>
      <c r="FH732" s="36"/>
      <c r="FI732" s="36"/>
      <c r="FJ732" s="36"/>
      <c r="FK732" s="36"/>
      <c r="FL732" s="36"/>
      <c r="FM732" s="36"/>
      <c r="FN732" s="36"/>
      <c r="FO732" s="36"/>
      <c r="FP732" s="36"/>
      <c r="FQ732" s="36"/>
      <c r="FR732" s="36"/>
      <c r="FS732" s="36"/>
      <c r="FT732" s="36"/>
      <c r="FU732" s="36"/>
      <c r="FV732" s="36"/>
      <c r="FW732" s="36"/>
      <c r="FX732" s="36"/>
      <c r="FY732" s="36"/>
      <c r="FZ732" s="36"/>
      <c r="GA732" s="36"/>
      <c r="GB732" s="36"/>
      <c r="GC732" s="36"/>
      <c r="GD732" s="36"/>
      <c r="GE732" s="36"/>
      <c r="GF732" s="36"/>
      <c r="GG732" s="36"/>
      <c r="GH732" s="36"/>
      <c r="GI732" s="36"/>
      <c r="GJ732" s="36"/>
      <c r="GK732" s="36"/>
      <c r="GL732" s="36"/>
      <c r="GM732" s="36"/>
      <c r="GN732" s="36"/>
      <c r="GO732" s="36"/>
      <c r="GP732" s="36"/>
      <c r="GQ732" s="36"/>
      <c r="GR732" s="36"/>
      <c r="GS732" s="36"/>
      <c r="GT732" s="36"/>
      <c r="GU732" s="36"/>
      <c r="GV732" s="36"/>
      <c r="GW732" s="36"/>
      <c r="GX732" s="36"/>
      <c r="GY732" s="36"/>
      <c r="GZ732" s="36"/>
      <c r="HA732" s="36"/>
      <c r="HB732" s="36"/>
      <c r="HC732" s="36"/>
      <c r="HD732" s="36"/>
      <c r="HE732" s="36"/>
      <c r="HF732" s="36"/>
      <c r="HG732" s="36"/>
      <c r="HH732" s="36"/>
      <c r="HI732" s="36"/>
      <c r="HJ732" s="36"/>
      <c r="HK732" s="36"/>
      <c r="HL732" s="36"/>
      <c r="HM732" s="36"/>
      <c r="HN732" s="36"/>
      <c r="HO732" s="36"/>
      <c r="HP732" s="36"/>
      <c r="HQ732" s="36"/>
      <c r="HR732" s="36"/>
      <c r="HS732" s="36"/>
      <c r="HT732" s="36"/>
      <c r="HU732" s="36"/>
      <c r="HV732" s="36"/>
      <c r="HW732" s="36"/>
      <c r="HX732" s="36"/>
      <c r="HY732" s="36"/>
      <c r="HZ732" s="36"/>
      <c r="IA732" s="36"/>
      <c r="IB732" s="36"/>
      <c r="IC732" s="36"/>
      <c r="ID732" s="36"/>
      <c r="IE732" s="36"/>
      <c r="IF732" s="36"/>
      <c r="IG732" s="36"/>
      <c r="IH732" s="36"/>
      <c r="II732" s="36"/>
      <c r="IJ732" s="36"/>
      <c r="IK732" s="36"/>
      <c r="IL732" s="36"/>
      <c r="IM732" s="36"/>
      <c r="IN732" s="36"/>
      <c r="IO732" s="36"/>
      <c r="IP732" s="36"/>
      <c r="IQ732" s="36"/>
      <c r="IR732" s="36"/>
      <c r="IS732" s="36"/>
      <c r="IT732" s="36"/>
      <c r="IU732" s="36"/>
    </row>
    <row r="733" spans="1:255" ht="5.2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  <c r="BC733" s="36"/>
      <c r="BD733" s="36"/>
      <c r="BE733" s="36"/>
      <c r="BF733" s="36"/>
      <c r="BG733" s="36"/>
      <c r="BH733" s="36"/>
      <c r="BI733" s="36"/>
      <c r="BJ733" s="36"/>
      <c r="BK733" s="36"/>
      <c r="BL733" s="36"/>
      <c r="BM733" s="36"/>
      <c r="BN733" s="36"/>
      <c r="BO733" s="36"/>
      <c r="BP733" s="36"/>
      <c r="BQ733" s="36"/>
      <c r="BR733" s="36"/>
      <c r="BS733" s="36"/>
      <c r="BT733" s="36"/>
      <c r="BU733" s="36"/>
      <c r="BV733" s="36"/>
      <c r="BW733" s="36"/>
      <c r="BX733" s="36"/>
      <c r="BY733" s="36"/>
      <c r="BZ733" s="36"/>
      <c r="CA733" s="36"/>
      <c r="CB733" s="36"/>
      <c r="CC733" s="36"/>
      <c r="CD733" s="36"/>
      <c r="CE733" s="36"/>
      <c r="CF733" s="36"/>
      <c r="CG733" s="36"/>
      <c r="CH733" s="36"/>
      <c r="CI733" s="36"/>
      <c r="CJ733" s="36"/>
      <c r="CK733" s="36"/>
      <c r="CL733" s="36"/>
      <c r="CM733" s="36"/>
      <c r="CN733" s="36"/>
      <c r="CO733" s="36"/>
      <c r="CP733" s="36"/>
      <c r="CQ733" s="36"/>
      <c r="CR733" s="36"/>
      <c r="CS733" s="36"/>
      <c r="CT733" s="36"/>
      <c r="CU733" s="36"/>
      <c r="CV733" s="36"/>
      <c r="CW733" s="36"/>
      <c r="CX733" s="36"/>
      <c r="CY733" s="36"/>
      <c r="CZ733" s="36"/>
      <c r="DA733" s="36"/>
      <c r="DB733" s="36"/>
      <c r="DC733" s="36"/>
      <c r="DD733" s="36"/>
      <c r="DE733" s="36"/>
      <c r="DF733" s="36"/>
      <c r="DG733" s="36"/>
      <c r="DH733" s="36"/>
      <c r="DI733" s="36"/>
      <c r="DJ733" s="36"/>
      <c r="DK733" s="36"/>
      <c r="DL733" s="36"/>
      <c r="DM733" s="36"/>
      <c r="DN733" s="36"/>
      <c r="DO733" s="36"/>
      <c r="DP733" s="36"/>
      <c r="DQ733" s="36"/>
      <c r="DR733" s="36"/>
      <c r="DS733" s="36"/>
      <c r="DT733" s="36"/>
      <c r="DU733" s="36"/>
      <c r="DV733" s="36"/>
      <c r="DW733" s="36"/>
      <c r="DX733" s="36"/>
      <c r="DY733" s="36"/>
      <c r="DZ733" s="36"/>
      <c r="EA733" s="36"/>
      <c r="EB733" s="36"/>
      <c r="EC733" s="36"/>
      <c r="ED733" s="36"/>
      <c r="EE733" s="36"/>
      <c r="EF733" s="36"/>
      <c r="EG733" s="36"/>
      <c r="EH733" s="36"/>
      <c r="EI733" s="36"/>
      <c r="EJ733" s="36"/>
      <c r="EK733" s="36"/>
      <c r="EL733" s="36"/>
      <c r="EM733" s="36"/>
      <c r="EN733" s="36"/>
      <c r="EO733" s="36"/>
      <c r="EP733" s="36"/>
      <c r="EQ733" s="36"/>
      <c r="ER733" s="36"/>
      <c r="ES733" s="36"/>
      <c r="ET733" s="36"/>
      <c r="EU733" s="36"/>
      <c r="EV733" s="36"/>
      <c r="EW733" s="36"/>
      <c r="EX733" s="36"/>
      <c r="EY733" s="36"/>
      <c r="EZ733" s="36"/>
      <c r="FA733" s="36"/>
      <c r="FB733" s="36"/>
      <c r="FC733" s="36"/>
      <c r="FD733" s="36"/>
      <c r="FE733" s="36"/>
      <c r="FF733" s="36"/>
      <c r="FG733" s="36"/>
      <c r="FH733" s="36"/>
      <c r="FI733" s="36"/>
      <c r="FJ733" s="36"/>
      <c r="FK733" s="36"/>
      <c r="FL733" s="36"/>
      <c r="FM733" s="36"/>
      <c r="FN733" s="36"/>
      <c r="FO733" s="36"/>
      <c r="FP733" s="36"/>
      <c r="FQ733" s="36"/>
      <c r="FR733" s="36"/>
      <c r="FS733" s="36"/>
      <c r="FT733" s="36"/>
      <c r="FU733" s="36"/>
      <c r="FV733" s="36"/>
      <c r="FW733" s="36"/>
      <c r="FX733" s="36"/>
      <c r="FY733" s="36"/>
      <c r="FZ733" s="36"/>
      <c r="GA733" s="36"/>
      <c r="GB733" s="36"/>
      <c r="GC733" s="36"/>
      <c r="GD733" s="36"/>
      <c r="GE733" s="36"/>
      <c r="GF733" s="36"/>
      <c r="GG733" s="36"/>
      <c r="GH733" s="36"/>
      <c r="GI733" s="36"/>
      <c r="GJ733" s="36"/>
      <c r="GK733" s="36"/>
      <c r="GL733" s="36"/>
      <c r="GM733" s="36"/>
      <c r="GN733" s="36"/>
      <c r="GO733" s="36"/>
      <c r="GP733" s="36"/>
      <c r="GQ733" s="36"/>
      <c r="GR733" s="36"/>
      <c r="GS733" s="36"/>
      <c r="GT733" s="36"/>
      <c r="GU733" s="36"/>
      <c r="GV733" s="36"/>
      <c r="GW733" s="36"/>
      <c r="GX733" s="36"/>
      <c r="GY733" s="36"/>
      <c r="GZ733" s="36"/>
      <c r="HA733" s="36"/>
      <c r="HB733" s="36"/>
      <c r="HC733" s="36"/>
      <c r="HD733" s="36"/>
      <c r="HE733" s="36"/>
      <c r="HF733" s="36"/>
      <c r="HG733" s="36"/>
      <c r="HH733" s="36"/>
      <c r="HI733" s="36"/>
      <c r="HJ733" s="36"/>
      <c r="HK733" s="36"/>
      <c r="HL733" s="36"/>
      <c r="HM733" s="36"/>
      <c r="HN733" s="36"/>
      <c r="HO733" s="36"/>
      <c r="HP733" s="36"/>
      <c r="HQ733" s="36"/>
      <c r="HR733" s="36"/>
      <c r="HS733" s="36"/>
      <c r="HT733" s="36"/>
      <c r="HU733" s="36"/>
      <c r="HV733" s="36"/>
      <c r="HW733" s="36"/>
      <c r="HX733" s="36"/>
      <c r="HY733" s="36"/>
      <c r="HZ733" s="36"/>
      <c r="IA733" s="36"/>
      <c r="IB733" s="36"/>
      <c r="IC733" s="36"/>
      <c r="ID733" s="36"/>
      <c r="IE733" s="36"/>
      <c r="IF733" s="36"/>
      <c r="IG733" s="36"/>
      <c r="IH733" s="36"/>
      <c r="II733" s="36"/>
      <c r="IJ733" s="36"/>
      <c r="IK733" s="36"/>
      <c r="IL733" s="36"/>
      <c r="IM733" s="36"/>
      <c r="IN733" s="36"/>
      <c r="IO733" s="36"/>
      <c r="IP733" s="36"/>
      <c r="IQ733" s="36"/>
      <c r="IR733" s="36"/>
      <c r="IS733" s="36"/>
      <c r="IT733" s="36"/>
      <c r="IU733" s="36"/>
    </row>
    <row r="734" spans="1:255" ht="5.2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  <c r="BC734" s="36"/>
      <c r="BD734" s="36"/>
      <c r="BE734" s="36"/>
      <c r="BF734" s="36"/>
      <c r="BG734" s="36"/>
      <c r="BH734" s="36"/>
      <c r="BI734" s="36"/>
      <c r="BJ734" s="36"/>
      <c r="BK734" s="36"/>
      <c r="BL734" s="36"/>
      <c r="BM734" s="36"/>
      <c r="BN734" s="36"/>
      <c r="BO734" s="36"/>
      <c r="BP734" s="36"/>
      <c r="BQ734" s="36"/>
      <c r="BR734" s="36"/>
      <c r="BS734" s="36"/>
      <c r="BT734" s="36"/>
      <c r="BU734" s="36"/>
      <c r="BV734" s="36"/>
      <c r="BW734" s="36"/>
      <c r="BX734" s="36"/>
      <c r="BY734" s="36"/>
      <c r="BZ734" s="36"/>
      <c r="CA734" s="36"/>
      <c r="CB734" s="36"/>
      <c r="CC734" s="36"/>
      <c r="CD734" s="36"/>
      <c r="CE734" s="36"/>
      <c r="CF734" s="36"/>
      <c r="CG734" s="36"/>
      <c r="CH734" s="36"/>
      <c r="CI734" s="36"/>
      <c r="CJ734" s="36"/>
      <c r="CK734" s="36"/>
      <c r="CL734" s="36"/>
      <c r="CM734" s="36"/>
      <c r="CN734" s="36"/>
      <c r="CO734" s="36"/>
      <c r="CP734" s="36"/>
      <c r="CQ734" s="36"/>
      <c r="CR734" s="36"/>
      <c r="CS734" s="36"/>
      <c r="CT734" s="36"/>
      <c r="CU734" s="36"/>
      <c r="CV734" s="36"/>
      <c r="CW734" s="36"/>
      <c r="CX734" s="36"/>
      <c r="CY734" s="36"/>
      <c r="CZ734" s="36"/>
      <c r="DA734" s="36"/>
      <c r="DB734" s="36"/>
      <c r="DC734" s="36"/>
      <c r="DD734" s="36"/>
      <c r="DE734" s="36"/>
      <c r="DF734" s="36"/>
      <c r="DG734" s="36"/>
      <c r="DH734" s="36"/>
      <c r="DI734" s="36"/>
      <c r="DJ734" s="36"/>
      <c r="DK734" s="36"/>
      <c r="DL734" s="36"/>
      <c r="DM734" s="36"/>
      <c r="DN734" s="36"/>
      <c r="DO734" s="36"/>
      <c r="DP734" s="36"/>
      <c r="DQ734" s="36"/>
      <c r="DR734" s="36"/>
      <c r="DS734" s="36"/>
      <c r="DT734" s="36"/>
      <c r="DU734" s="36"/>
      <c r="DV734" s="36"/>
      <c r="DW734" s="36"/>
      <c r="DX734" s="36"/>
      <c r="DY734" s="36"/>
      <c r="DZ734" s="36"/>
      <c r="EA734" s="36"/>
      <c r="EB734" s="36"/>
      <c r="EC734" s="36"/>
      <c r="ED734" s="36"/>
      <c r="EE734" s="36"/>
      <c r="EF734" s="36"/>
      <c r="EG734" s="36"/>
      <c r="EH734" s="36"/>
      <c r="EI734" s="36"/>
      <c r="EJ734" s="36"/>
      <c r="EK734" s="36"/>
      <c r="EL734" s="36"/>
      <c r="EM734" s="36"/>
      <c r="EN734" s="36"/>
      <c r="EO734" s="36"/>
      <c r="EP734" s="36"/>
      <c r="EQ734" s="36"/>
      <c r="ER734" s="36"/>
      <c r="ES734" s="36"/>
      <c r="ET734" s="36"/>
      <c r="EU734" s="36"/>
      <c r="EV734" s="36"/>
      <c r="EW734" s="36"/>
      <c r="EX734" s="36"/>
      <c r="EY734" s="36"/>
      <c r="EZ734" s="36"/>
      <c r="FA734" s="36"/>
      <c r="FB734" s="36"/>
      <c r="FC734" s="36"/>
      <c r="FD734" s="36"/>
      <c r="FE734" s="36"/>
      <c r="FF734" s="36"/>
      <c r="FG734" s="36"/>
      <c r="FH734" s="36"/>
      <c r="FI734" s="36"/>
      <c r="FJ734" s="36"/>
      <c r="FK734" s="36"/>
      <c r="FL734" s="36"/>
      <c r="FM734" s="36"/>
      <c r="FN734" s="36"/>
      <c r="FO734" s="36"/>
      <c r="FP734" s="36"/>
      <c r="FQ734" s="36"/>
      <c r="FR734" s="36"/>
      <c r="FS734" s="36"/>
      <c r="FT734" s="36"/>
      <c r="FU734" s="36"/>
      <c r="FV734" s="36"/>
      <c r="FW734" s="36"/>
      <c r="FX734" s="36"/>
      <c r="FY734" s="36"/>
      <c r="FZ734" s="36"/>
      <c r="GA734" s="36"/>
      <c r="GB734" s="36"/>
      <c r="GC734" s="36"/>
      <c r="GD734" s="36"/>
      <c r="GE734" s="36"/>
      <c r="GF734" s="36"/>
      <c r="GG734" s="36"/>
      <c r="GH734" s="36"/>
      <c r="GI734" s="36"/>
      <c r="GJ734" s="36"/>
      <c r="GK734" s="36"/>
      <c r="GL734" s="36"/>
      <c r="GM734" s="36"/>
      <c r="GN734" s="36"/>
      <c r="GO734" s="36"/>
      <c r="GP734" s="36"/>
      <c r="GQ734" s="36"/>
      <c r="GR734" s="36"/>
      <c r="GS734" s="36"/>
      <c r="GT734" s="36"/>
      <c r="GU734" s="36"/>
      <c r="GV734" s="36"/>
      <c r="GW734" s="36"/>
      <c r="GX734" s="36"/>
      <c r="GY734" s="36"/>
      <c r="GZ734" s="36"/>
      <c r="HA734" s="36"/>
      <c r="HB734" s="36"/>
      <c r="HC734" s="36"/>
      <c r="HD734" s="36"/>
      <c r="HE734" s="36"/>
      <c r="HF734" s="36"/>
      <c r="HG734" s="36"/>
      <c r="HH734" s="36"/>
      <c r="HI734" s="36"/>
      <c r="HJ734" s="36"/>
      <c r="HK734" s="36"/>
      <c r="HL734" s="36"/>
      <c r="HM734" s="36"/>
      <c r="HN734" s="36"/>
      <c r="HO734" s="36"/>
      <c r="HP734" s="36"/>
      <c r="HQ734" s="36"/>
      <c r="HR734" s="36"/>
      <c r="HS734" s="36"/>
      <c r="HT734" s="36"/>
      <c r="HU734" s="36"/>
      <c r="HV734" s="36"/>
      <c r="HW734" s="36"/>
      <c r="HX734" s="36"/>
      <c r="HY734" s="36"/>
      <c r="HZ734" s="36"/>
      <c r="IA734" s="36"/>
      <c r="IB734" s="36"/>
      <c r="IC734" s="36"/>
      <c r="ID734" s="36"/>
      <c r="IE734" s="36"/>
      <c r="IF734" s="36"/>
      <c r="IG734" s="36"/>
      <c r="IH734" s="36"/>
      <c r="II734" s="36"/>
      <c r="IJ734" s="36"/>
      <c r="IK734" s="36"/>
      <c r="IL734" s="36"/>
      <c r="IM734" s="36"/>
      <c r="IN734" s="36"/>
      <c r="IO734" s="36"/>
      <c r="IP734" s="36"/>
      <c r="IQ734" s="36"/>
      <c r="IR734" s="36"/>
      <c r="IS734" s="36"/>
      <c r="IT734" s="36"/>
      <c r="IU734" s="36"/>
    </row>
    <row r="735" spans="1:255" ht="5.2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  <c r="BC735" s="36"/>
      <c r="BD735" s="36"/>
      <c r="BE735" s="36"/>
      <c r="BF735" s="36"/>
      <c r="BG735" s="36"/>
      <c r="BH735" s="36"/>
      <c r="BI735" s="36"/>
      <c r="BJ735" s="36"/>
      <c r="BK735" s="36"/>
      <c r="BL735" s="36"/>
      <c r="BM735" s="36"/>
      <c r="BN735" s="36"/>
      <c r="BO735" s="36"/>
      <c r="BP735" s="36"/>
      <c r="BQ735" s="36"/>
      <c r="BR735" s="36"/>
      <c r="BS735" s="36"/>
      <c r="BT735" s="36"/>
      <c r="BU735" s="36"/>
      <c r="BV735" s="36"/>
      <c r="BW735" s="36"/>
      <c r="BX735" s="36"/>
      <c r="BY735" s="36"/>
      <c r="BZ735" s="36"/>
      <c r="CA735" s="36"/>
      <c r="CB735" s="36"/>
      <c r="CC735" s="36"/>
      <c r="CD735" s="36"/>
      <c r="CE735" s="36"/>
      <c r="CF735" s="36"/>
      <c r="CG735" s="36"/>
      <c r="CH735" s="36"/>
      <c r="CI735" s="36"/>
      <c r="CJ735" s="36"/>
      <c r="CK735" s="36"/>
      <c r="CL735" s="36"/>
      <c r="CM735" s="36"/>
      <c r="CN735" s="36"/>
      <c r="CO735" s="36"/>
      <c r="CP735" s="36"/>
      <c r="CQ735" s="36"/>
      <c r="CR735" s="36"/>
      <c r="CS735" s="36"/>
      <c r="CT735" s="36"/>
      <c r="CU735" s="36"/>
      <c r="CV735" s="36"/>
      <c r="CW735" s="36"/>
      <c r="CX735" s="36"/>
      <c r="CY735" s="36"/>
      <c r="CZ735" s="36"/>
      <c r="DA735" s="36"/>
      <c r="DB735" s="36"/>
      <c r="DC735" s="36"/>
      <c r="DD735" s="36"/>
      <c r="DE735" s="36"/>
      <c r="DF735" s="36"/>
      <c r="DG735" s="36"/>
      <c r="DH735" s="36"/>
      <c r="DI735" s="36"/>
      <c r="DJ735" s="36"/>
      <c r="DK735" s="36"/>
      <c r="DL735" s="36"/>
      <c r="DM735" s="36"/>
      <c r="DN735" s="36"/>
      <c r="DO735" s="36"/>
      <c r="DP735" s="36"/>
      <c r="DQ735" s="36"/>
      <c r="DR735" s="36"/>
      <c r="DS735" s="36"/>
      <c r="DT735" s="36"/>
      <c r="DU735" s="36"/>
      <c r="DV735" s="36"/>
      <c r="DW735" s="36"/>
      <c r="DX735" s="36"/>
      <c r="DY735" s="36"/>
      <c r="DZ735" s="36"/>
      <c r="EA735" s="36"/>
      <c r="EB735" s="36"/>
      <c r="EC735" s="36"/>
      <c r="ED735" s="36"/>
      <c r="EE735" s="36"/>
      <c r="EF735" s="36"/>
      <c r="EG735" s="36"/>
      <c r="EH735" s="36"/>
      <c r="EI735" s="36"/>
      <c r="EJ735" s="36"/>
      <c r="EK735" s="36"/>
      <c r="EL735" s="36"/>
      <c r="EM735" s="36"/>
      <c r="EN735" s="36"/>
      <c r="EO735" s="36"/>
      <c r="EP735" s="36"/>
      <c r="EQ735" s="36"/>
      <c r="ER735" s="36"/>
      <c r="ES735" s="36"/>
      <c r="ET735" s="36"/>
      <c r="EU735" s="36"/>
      <c r="EV735" s="36"/>
      <c r="EW735" s="36"/>
      <c r="EX735" s="36"/>
      <c r="EY735" s="36"/>
      <c r="EZ735" s="36"/>
      <c r="FA735" s="36"/>
      <c r="FB735" s="36"/>
      <c r="FC735" s="36"/>
      <c r="FD735" s="36"/>
      <c r="FE735" s="36"/>
      <c r="FF735" s="36"/>
      <c r="FG735" s="36"/>
      <c r="FH735" s="36"/>
      <c r="FI735" s="36"/>
      <c r="FJ735" s="36"/>
      <c r="FK735" s="36"/>
      <c r="FL735" s="36"/>
      <c r="FM735" s="36"/>
      <c r="FN735" s="36"/>
      <c r="FO735" s="36"/>
      <c r="FP735" s="36"/>
      <c r="FQ735" s="36"/>
      <c r="FR735" s="36"/>
      <c r="FS735" s="36"/>
      <c r="FT735" s="36"/>
      <c r="FU735" s="36"/>
      <c r="FV735" s="36"/>
      <c r="FW735" s="36"/>
      <c r="FX735" s="36"/>
      <c r="FY735" s="36"/>
      <c r="FZ735" s="36"/>
      <c r="GA735" s="36"/>
      <c r="GB735" s="36"/>
      <c r="GC735" s="36"/>
      <c r="GD735" s="36"/>
      <c r="GE735" s="36"/>
      <c r="GF735" s="36"/>
      <c r="GG735" s="36"/>
      <c r="GH735" s="36"/>
      <c r="GI735" s="36"/>
      <c r="GJ735" s="36"/>
      <c r="GK735" s="36"/>
      <c r="GL735" s="36"/>
      <c r="GM735" s="36"/>
      <c r="GN735" s="36"/>
      <c r="GO735" s="36"/>
      <c r="GP735" s="36"/>
      <c r="GQ735" s="36"/>
      <c r="GR735" s="36"/>
      <c r="GS735" s="36"/>
      <c r="GT735" s="36"/>
      <c r="GU735" s="36"/>
      <c r="GV735" s="36"/>
      <c r="GW735" s="36"/>
      <c r="GX735" s="36"/>
      <c r="GY735" s="36"/>
      <c r="GZ735" s="36"/>
      <c r="HA735" s="36"/>
      <c r="HB735" s="36"/>
      <c r="HC735" s="36"/>
      <c r="HD735" s="36"/>
      <c r="HE735" s="36"/>
      <c r="HF735" s="36"/>
      <c r="HG735" s="36"/>
      <c r="HH735" s="36"/>
      <c r="HI735" s="36"/>
      <c r="HJ735" s="36"/>
      <c r="HK735" s="36"/>
      <c r="HL735" s="36"/>
      <c r="HM735" s="36"/>
      <c r="HN735" s="36"/>
      <c r="HO735" s="36"/>
      <c r="HP735" s="36"/>
      <c r="HQ735" s="36"/>
      <c r="HR735" s="36"/>
      <c r="HS735" s="36"/>
      <c r="HT735" s="36"/>
      <c r="HU735" s="36"/>
      <c r="HV735" s="36"/>
      <c r="HW735" s="36"/>
      <c r="HX735" s="36"/>
      <c r="HY735" s="36"/>
      <c r="HZ735" s="36"/>
      <c r="IA735" s="36"/>
      <c r="IB735" s="36"/>
      <c r="IC735" s="36"/>
      <c r="ID735" s="36"/>
      <c r="IE735" s="36"/>
      <c r="IF735" s="36"/>
      <c r="IG735" s="36"/>
      <c r="IH735" s="36"/>
      <c r="II735" s="36"/>
      <c r="IJ735" s="36"/>
      <c r="IK735" s="36"/>
      <c r="IL735" s="36"/>
      <c r="IM735" s="36"/>
      <c r="IN735" s="36"/>
      <c r="IO735" s="36"/>
      <c r="IP735" s="36"/>
      <c r="IQ735" s="36"/>
      <c r="IR735" s="36"/>
      <c r="IS735" s="36"/>
      <c r="IT735" s="36"/>
      <c r="IU735" s="36"/>
    </row>
    <row r="736" spans="1:255" ht="5.2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36"/>
      <c r="CD736" s="36"/>
      <c r="CE736" s="36"/>
      <c r="CF736" s="36"/>
      <c r="CG736" s="36"/>
      <c r="CH736" s="36"/>
      <c r="CI736" s="36"/>
      <c r="CJ736" s="36"/>
      <c r="CK736" s="36"/>
      <c r="CL736" s="36"/>
      <c r="CM736" s="36"/>
      <c r="CN736" s="36"/>
      <c r="CO736" s="36"/>
      <c r="CP736" s="36"/>
      <c r="CQ736" s="36"/>
      <c r="CR736" s="36"/>
      <c r="CS736" s="36"/>
      <c r="CT736" s="36"/>
      <c r="CU736" s="36"/>
      <c r="CV736" s="36"/>
      <c r="CW736" s="36"/>
      <c r="CX736" s="36"/>
      <c r="CY736" s="36"/>
      <c r="CZ736" s="36"/>
      <c r="DA736" s="36"/>
      <c r="DB736" s="36"/>
      <c r="DC736" s="36"/>
      <c r="DD736" s="36"/>
      <c r="DE736" s="36"/>
      <c r="DF736" s="36"/>
      <c r="DG736" s="36"/>
      <c r="DH736" s="36"/>
      <c r="DI736" s="36"/>
      <c r="DJ736" s="36"/>
      <c r="DK736" s="36"/>
      <c r="DL736" s="36"/>
      <c r="DM736" s="36"/>
      <c r="DN736" s="36"/>
      <c r="DO736" s="36"/>
      <c r="DP736" s="36"/>
      <c r="DQ736" s="36"/>
      <c r="DR736" s="36"/>
      <c r="DS736" s="36"/>
      <c r="DT736" s="36"/>
      <c r="DU736" s="36"/>
      <c r="DV736" s="36"/>
      <c r="DW736" s="36"/>
      <c r="DX736" s="36"/>
      <c r="DY736" s="36"/>
      <c r="DZ736" s="36"/>
      <c r="EA736" s="36"/>
      <c r="EB736" s="36"/>
      <c r="EC736" s="36"/>
      <c r="ED736" s="36"/>
      <c r="EE736" s="36"/>
      <c r="EF736" s="36"/>
      <c r="EG736" s="36"/>
      <c r="EH736" s="36"/>
      <c r="EI736" s="36"/>
      <c r="EJ736" s="36"/>
      <c r="EK736" s="36"/>
      <c r="EL736" s="36"/>
      <c r="EM736" s="36"/>
      <c r="EN736" s="36"/>
      <c r="EO736" s="36"/>
      <c r="EP736" s="36"/>
      <c r="EQ736" s="36"/>
      <c r="ER736" s="36"/>
      <c r="ES736" s="36"/>
      <c r="ET736" s="36"/>
      <c r="EU736" s="36"/>
      <c r="EV736" s="36"/>
      <c r="EW736" s="36"/>
      <c r="EX736" s="36"/>
      <c r="EY736" s="36"/>
      <c r="EZ736" s="36"/>
      <c r="FA736" s="36"/>
      <c r="FB736" s="36"/>
      <c r="FC736" s="36"/>
      <c r="FD736" s="36"/>
      <c r="FE736" s="36"/>
      <c r="FF736" s="36"/>
      <c r="FG736" s="36"/>
      <c r="FH736" s="36"/>
      <c r="FI736" s="36"/>
      <c r="FJ736" s="36"/>
      <c r="FK736" s="36"/>
      <c r="FL736" s="36"/>
      <c r="FM736" s="36"/>
      <c r="FN736" s="36"/>
      <c r="FO736" s="36"/>
      <c r="FP736" s="36"/>
      <c r="FQ736" s="36"/>
      <c r="FR736" s="36"/>
      <c r="FS736" s="36"/>
      <c r="FT736" s="36"/>
      <c r="FU736" s="36"/>
      <c r="FV736" s="36"/>
      <c r="FW736" s="36"/>
      <c r="FX736" s="36"/>
      <c r="FY736" s="36"/>
      <c r="FZ736" s="36"/>
      <c r="GA736" s="36"/>
      <c r="GB736" s="36"/>
      <c r="GC736" s="36"/>
      <c r="GD736" s="36"/>
      <c r="GE736" s="36"/>
      <c r="GF736" s="36"/>
      <c r="GG736" s="36"/>
      <c r="GH736" s="36"/>
      <c r="GI736" s="36"/>
      <c r="GJ736" s="36"/>
      <c r="GK736" s="36"/>
      <c r="GL736" s="36"/>
      <c r="GM736" s="36"/>
      <c r="GN736" s="36"/>
      <c r="GO736" s="36"/>
      <c r="GP736" s="36"/>
      <c r="GQ736" s="36"/>
      <c r="GR736" s="36"/>
      <c r="GS736" s="36"/>
      <c r="GT736" s="36"/>
      <c r="GU736" s="36"/>
      <c r="GV736" s="36"/>
      <c r="GW736" s="36"/>
      <c r="GX736" s="36"/>
      <c r="GY736" s="36"/>
      <c r="GZ736" s="36"/>
      <c r="HA736" s="36"/>
      <c r="HB736" s="36"/>
      <c r="HC736" s="36"/>
      <c r="HD736" s="36"/>
      <c r="HE736" s="36"/>
      <c r="HF736" s="36"/>
      <c r="HG736" s="36"/>
      <c r="HH736" s="36"/>
      <c r="HI736" s="36"/>
      <c r="HJ736" s="36"/>
      <c r="HK736" s="36"/>
      <c r="HL736" s="36"/>
      <c r="HM736" s="36"/>
      <c r="HN736" s="36"/>
      <c r="HO736" s="36"/>
      <c r="HP736" s="36"/>
      <c r="HQ736" s="36"/>
      <c r="HR736" s="36"/>
      <c r="HS736" s="36"/>
      <c r="HT736" s="36"/>
      <c r="HU736" s="36"/>
      <c r="HV736" s="36"/>
      <c r="HW736" s="36"/>
      <c r="HX736" s="36"/>
      <c r="HY736" s="36"/>
      <c r="HZ736" s="36"/>
      <c r="IA736" s="36"/>
      <c r="IB736" s="36"/>
      <c r="IC736" s="36"/>
      <c r="ID736" s="36"/>
      <c r="IE736" s="36"/>
      <c r="IF736" s="36"/>
      <c r="IG736" s="36"/>
      <c r="IH736" s="36"/>
      <c r="II736" s="36"/>
      <c r="IJ736" s="36"/>
      <c r="IK736" s="36"/>
      <c r="IL736" s="36"/>
      <c r="IM736" s="36"/>
      <c r="IN736" s="36"/>
      <c r="IO736" s="36"/>
      <c r="IP736" s="36"/>
      <c r="IQ736" s="36"/>
      <c r="IR736" s="36"/>
      <c r="IS736" s="36"/>
      <c r="IT736" s="36"/>
      <c r="IU736" s="36"/>
    </row>
    <row r="737" spans="1:255" ht="5.2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  <c r="BC737" s="36"/>
      <c r="BD737" s="36"/>
      <c r="BE737" s="36"/>
      <c r="BF737" s="36"/>
      <c r="BG737" s="36"/>
      <c r="BH737" s="36"/>
      <c r="BI737" s="36"/>
      <c r="BJ737" s="36"/>
      <c r="BK737" s="36"/>
      <c r="BL737" s="36"/>
      <c r="BM737" s="36"/>
      <c r="BN737" s="36"/>
      <c r="BO737" s="36"/>
      <c r="BP737" s="36"/>
      <c r="BQ737" s="36"/>
      <c r="BR737" s="36"/>
      <c r="BS737" s="36"/>
      <c r="BT737" s="36"/>
      <c r="BU737" s="36"/>
      <c r="BV737" s="36"/>
      <c r="BW737" s="36"/>
      <c r="BX737" s="36"/>
      <c r="BY737" s="36"/>
      <c r="BZ737" s="36"/>
      <c r="CA737" s="36"/>
      <c r="CB737" s="36"/>
      <c r="CC737" s="36"/>
      <c r="CD737" s="36"/>
      <c r="CE737" s="36"/>
      <c r="CF737" s="36"/>
      <c r="CG737" s="36"/>
      <c r="CH737" s="36"/>
      <c r="CI737" s="36"/>
      <c r="CJ737" s="36"/>
      <c r="CK737" s="36"/>
      <c r="CL737" s="36"/>
      <c r="CM737" s="36"/>
      <c r="CN737" s="36"/>
      <c r="CO737" s="36"/>
      <c r="CP737" s="36"/>
      <c r="CQ737" s="36"/>
      <c r="CR737" s="36"/>
      <c r="CS737" s="36"/>
      <c r="CT737" s="36"/>
      <c r="CU737" s="36"/>
      <c r="CV737" s="36"/>
      <c r="CW737" s="36"/>
      <c r="CX737" s="36"/>
      <c r="CY737" s="36"/>
      <c r="CZ737" s="36"/>
      <c r="DA737" s="36"/>
      <c r="DB737" s="36"/>
      <c r="DC737" s="36"/>
      <c r="DD737" s="36"/>
      <c r="DE737" s="36"/>
      <c r="DF737" s="36"/>
      <c r="DG737" s="36"/>
      <c r="DH737" s="36"/>
      <c r="DI737" s="36"/>
      <c r="DJ737" s="36"/>
      <c r="DK737" s="36"/>
      <c r="DL737" s="36"/>
      <c r="DM737" s="36"/>
      <c r="DN737" s="36"/>
      <c r="DO737" s="36"/>
      <c r="DP737" s="36"/>
      <c r="DQ737" s="36"/>
      <c r="DR737" s="36"/>
      <c r="DS737" s="36"/>
      <c r="DT737" s="36"/>
      <c r="DU737" s="36"/>
      <c r="DV737" s="36"/>
      <c r="DW737" s="36"/>
      <c r="DX737" s="36"/>
      <c r="DY737" s="36"/>
      <c r="DZ737" s="36"/>
      <c r="EA737" s="36"/>
      <c r="EB737" s="36"/>
      <c r="EC737" s="36"/>
      <c r="ED737" s="36"/>
      <c r="EE737" s="36"/>
      <c r="EF737" s="36"/>
      <c r="EG737" s="36"/>
      <c r="EH737" s="36"/>
      <c r="EI737" s="36"/>
      <c r="EJ737" s="36"/>
      <c r="EK737" s="36"/>
      <c r="EL737" s="36"/>
      <c r="EM737" s="36"/>
      <c r="EN737" s="36"/>
      <c r="EO737" s="36"/>
      <c r="EP737" s="36"/>
      <c r="EQ737" s="36"/>
      <c r="ER737" s="36"/>
      <c r="ES737" s="36"/>
      <c r="ET737" s="36"/>
      <c r="EU737" s="36"/>
      <c r="EV737" s="36"/>
      <c r="EW737" s="36"/>
      <c r="EX737" s="36"/>
      <c r="EY737" s="36"/>
      <c r="EZ737" s="36"/>
      <c r="FA737" s="36"/>
      <c r="FB737" s="36"/>
      <c r="FC737" s="36"/>
      <c r="FD737" s="36"/>
      <c r="FE737" s="36"/>
      <c r="FF737" s="36"/>
      <c r="FG737" s="36"/>
      <c r="FH737" s="36"/>
      <c r="FI737" s="36"/>
      <c r="FJ737" s="36"/>
      <c r="FK737" s="36"/>
      <c r="FL737" s="36"/>
      <c r="FM737" s="36"/>
      <c r="FN737" s="36"/>
      <c r="FO737" s="36"/>
      <c r="FP737" s="36"/>
      <c r="FQ737" s="36"/>
      <c r="FR737" s="36"/>
      <c r="FS737" s="36"/>
      <c r="FT737" s="36"/>
      <c r="FU737" s="36"/>
      <c r="FV737" s="36"/>
      <c r="FW737" s="36"/>
      <c r="FX737" s="36"/>
      <c r="FY737" s="36"/>
      <c r="FZ737" s="36"/>
      <c r="GA737" s="36"/>
      <c r="GB737" s="36"/>
      <c r="GC737" s="36"/>
      <c r="GD737" s="36"/>
      <c r="GE737" s="36"/>
      <c r="GF737" s="36"/>
      <c r="GG737" s="36"/>
      <c r="GH737" s="36"/>
      <c r="GI737" s="36"/>
      <c r="GJ737" s="36"/>
      <c r="GK737" s="36"/>
      <c r="GL737" s="36"/>
      <c r="GM737" s="36"/>
      <c r="GN737" s="36"/>
      <c r="GO737" s="36"/>
      <c r="GP737" s="36"/>
      <c r="GQ737" s="36"/>
      <c r="GR737" s="36"/>
      <c r="GS737" s="36"/>
      <c r="GT737" s="36"/>
      <c r="GU737" s="36"/>
      <c r="GV737" s="36"/>
      <c r="GW737" s="36"/>
      <c r="GX737" s="36"/>
      <c r="GY737" s="36"/>
      <c r="GZ737" s="36"/>
      <c r="HA737" s="36"/>
      <c r="HB737" s="36"/>
      <c r="HC737" s="36"/>
      <c r="HD737" s="36"/>
      <c r="HE737" s="36"/>
      <c r="HF737" s="36"/>
      <c r="HG737" s="36"/>
      <c r="HH737" s="36"/>
      <c r="HI737" s="36"/>
      <c r="HJ737" s="36"/>
      <c r="HK737" s="36"/>
      <c r="HL737" s="36"/>
      <c r="HM737" s="36"/>
      <c r="HN737" s="36"/>
      <c r="HO737" s="36"/>
      <c r="HP737" s="36"/>
      <c r="HQ737" s="36"/>
      <c r="HR737" s="36"/>
      <c r="HS737" s="36"/>
      <c r="HT737" s="36"/>
      <c r="HU737" s="36"/>
      <c r="HV737" s="36"/>
      <c r="HW737" s="36"/>
      <c r="HX737" s="36"/>
      <c r="HY737" s="36"/>
      <c r="HZ737" s="36"/>
      <c r="IA737" s="36"/>
      <c r="IB737" s="36"/>
      <c r="IC737" s="36"/>
      <c r="ID737" s="36"/>
      <c r="IE737" s="36"/>
      <c r="IF737" s="36"/>
      <c r="IG737" s="36"/>
      <c r="IH737" s="36"/>
      <c r="II737" s="36"/>
      <c r="IJ737" s="36"/>
      <c r="IK737" s="36"/>
      <c r="IL737" s="36"/>
      <c r="IM737" s="36"/>
      <c r="IN737" s="36"/>
      <c r="IO737" s="36"/>
      <c r="IP737" s="36"/>
      <c r="IQ737" s="36"/>
      <c r="IR737" s="36"/>
      <c r="IS737" s="36"/>
      <c r="IT737" s="36"/>
      <c r="IU737" s="36"/>
    </row>
    <row r="738" spans="1:255" ht="5.2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  <c r="BC738" s="36"/>
      <c r="BD738" s="36"/>
      <c r="BE738" s="36"/>
      <c r="BF738" s="36"/>
      <c r="BG738" s="36"/>
      <c r="BH738" s="36"/>
      <c r="BI738" s="36"/>
      <c r="BJ738" s="36"/>
      <c r="BK738" s="36"/>
      <c r="BL738" s="36"/>
      <c r="BM738" s="36"/>
      <c r="BN738" s="36"/>
      <c r="BO738" s="36"/>
      <c r="BP738" s="36"/>
      <c r="BQ738" s="36"/>
      <c r="BR738" s="36"/>
      <c r="BS738" s="36"/>
      <c r="BT738" s="36"/>
      <c r="BU738" s="36"/>
      <c r="BV738" s="36"/>
      <c r="BW738" s="36"/>
      <c r="BX738" s="36"/>
      <c r="BY738" s="36"/>
      <c r="BZ738" s="36"/>
      <c r="CA738" s="36"/>
      <c r="CB738" s="36"/>
      <c r="CC738" s="36"/>
      <c r="CD738" s="36"/>
      <c r="CE738" s="36"/>
      <c r="CF738" s="36"/>
      <c r="CG738" s="36"/>
      <c r="CH738" s="36"/>
      <c r="CI738" s="36"/>
      <c r="CJ738" s="36"/>
      <c r="CK738" s="36"/>
      <c r="CL738" s="36"/>
      <c r="CM738" s="36"/>
      <c r="CN738" s="36"/>
      <c r="CO738" s="36"/>
      <c r="CP738" s="36"/>
      <c r="CQ738" s="36"/>
      <c r="CR738" s="36"/>
      <c r="CS738" s="36"/>
      <c r="CT738" s="36"/>
      <c r="CU738" s="36"/>
      <c r="CV738" s="36"/>
      <c r="CW738" s="36"/>
      <c r="CX738" s="36"/>
      <c r="CY738" s="36"/>
      <c r="CZ738" s="36"/>
      <c r="DA738" s="36"/>
      <c r="DB738" s="36"/>
      <c r="DC738" s="36"/>
      <c r="DD738" s="36"/>
      <c r="DE738" s="36"/>
      <c r="DF738" s="36"/>
      <c r="DG738" s="36"/>
      <c r="DH738" s="36"/>
      <c r="DI738" s="36"/>
      <c r="DJ738" s="36"/>
      <c r="DK738" s="36"/>
      <c r="DL738" s="36"/>
      <c r="DM738" s="36"/>
      <c r="DN738" s="36"/>
      <c r="DO738" s="36"/>
      <c r="DP738" s="36"/>
      <c r="DQ738" s="36"/>
      <c r="DR738" s="36"/>
      <c r="DS738" s="36"/>
      <c r="DT738" s="36"/>
      <c r="DU738" s="36"/>
      <c r="DV738" s="36"/>
      <c r="DW738" s="36"/>
      <c r="DX738" s="36"/>
      <c r="DY738" s="36"/>
      <c r="DZ738" s="36"/>
      <c r="EA738" s="36"/>
      <c r="EB738" s="36"/>
      <c r="EC738" s="36"/>
      <c r="ED738" s="36"/>
      <c r="EE738" s="36"/>
      <c r="EF738" s="36"/>
      <c r="EG738" s="36"/>
      <c r="EH738" s="36"/>
      <c r="EI738" s="36"/>
      <c r="EJ738" s="36"/>
      <c r="EK738" s="36"/>
      <c r="EL738" s="36"/>
      <c r="EM738" s="36"/>
      <c r="EN738" s="36"/>
      <c r="EO738" s="36"/>
      <c r="EP738" s="36"/>
      <c r="EQ738" s="36"/>
      <c r="ER738" s="36"/>
      <c r="ES738" s="36"/>
      <c r="ET738" s="36"/>
      <c r="EU738" s="36"/>
      <c r="EV738" s="36"/>
      <c r="EW738" s="36"/>
      <c r="EX738" s="36"/>
      <c r="EY738" s="36"/>
      <c r="EZ738" s="36"/>
      <c r="FA738" s="36"/>
      <c r="FB738" s="36"/>
      <c r="FC738" s="36"/>
      <c r="FD738" s="36"/>
      <c r="FE738" s="36"/>
      <c r="FF738" s="36"/>
      <c r="FG738" s="36"/>
      <c r="FH738" s="36"/>
      <c r="FI738" s="36"/>
      <c r="FJ738" s="36"/>
      <c r="FK738" s="36"/>
      <c r="FL738" s="36"/>
      <c r="FM738" s="36"/>
      <c r="FN738" s="36"/>
      <c r="FO738" s="36"/>
      <c r="FP738" s="36"/>
      <c r="FQ738" s="36"/>
      <c r="FR738" s="36"/>
      <c r="FS738" s="36"/>
      <c r="FT738" s="36"/>
      <c r="FU738" s="36"/>
      <c r="FV738" s="36"/>
      <c r="FW738" s="36"/>
      <c r="FX738" s="36"/>
      <c r="FY738" s="36"/>
      <c r="FZ738" s="36"/>
      <c r="GA738" s="36"/>
      <c r="GB738" s="36"/>
      <c r="GC738" s="36"/>
      <c r="GD738" s="36"/>
      <c r="GE738" s="36"/>
      <c r="GF738" s="36"/>
      <c r="GG738" s="36"/>
      <c r="GH738" s="36"/>
      <c r="GI738" s="36"/>
      <c r="GJ738" s="36"/>
      <c r="GK738" s="36"/>
      <c r="GL738" s="36"/>
      <c r="GM738" s="36"/>
      <c r="GN738" s="36"/>
      <c r="GO738" s="36"/>
      <c r="GP738" s="36"/>
      <c r="GQ738" s="36"/>
      <c r="GR738" s="36"/>
      <c r="GS738" s="36"/>
      <c r="GT738" s="36"/>
      <c r="GU738" s="36"/>
      <c r="GV738" s="36"/>
      <c r="GW738" s="36"/>
      <c r="GX738" s="36"/>
      <c r="GY738" s="36"/>
      <c r="GZ738" s="36"/>
      <c r="HA738" s="36"/>
      <c r="HB738" s="36"/>
      <c r="HC738" s="36"/>
      <c r="HD738" s="36"/>
      <c r="HE738" s="36"/>
      <c r="HF738" s="36"/>
      <c r="HG738" s="36"/>
      <c r="HH738" s="36"/>
      <c r="HI738" s="36"/>
      <c r="HJ738" s="36"/>
      <c r="HK738" s="36"/>
      <c r="HL738" s="36"/>
      <c r="HM738" s="36"/>
      <c r="HN738" s="36"/>
      <c r="HO738" s="36"/>
      <c r="HP738" s="36"/>
      <c r="HQ738" s="36"/>
      <c r="HR738" s="36"/>
      <c r="HS738" s="36"/>
      <c r="HT738" s="36"/>
      <c r="HU738" s="36"/>
      <c r="HV738" s="36"/>
      <c r="HW738" s="36"/>
      <c r="HX738" s="36"/>
      <c r="HY738" s="36"/>
      <c r="HZ738" s="36"/>
      <c r="IA738" s="36"/>
      <c r="IB738" s="36"/>
      <c r="IC738" s="36"/>
      <c r="ID738" s="36"/>
      <c r="IE738" s="36"/>
      <c r="IF738" s="36"/>
      <c r="IG738" s="36"/>
      <c r="IH738" s="36"/>
      <c r="II738" s="36"/>
      <c r="IJ738" s="36"/>
      <c r="IK738" s="36"/>
      <c r="IL738" s="36"/>
      <c r="IM738" s="36"/>
      <c r="IN738" s="36"/>
      <c r="IO738" s="36"/>
      <c r="IP738" s="36"/>
      <c r="IQ738" s="36"/>
      <c r="IR738" s="36"/>
      <c r="IS738" s="36"/>
      <c r="IT738" s="36"/>
      <c r="IU738" s="36"/>
    </row>
    <row r="739" spans="1:255" ht="5.2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  <c r="BC739" s="36"/>
      <c r="BD739" s="36"/>
      <c r="BE739" s="36"/>
      <c r="BF739" s="36"/>
      <c r="BG739" s="36"/>
      <c r="BH739" s="36"/>
      <c r="BI739" s="36"/>
      <c r="BJ739" s="36"/>
      <c r="BK739" s="36"/>
      <c r="BL739" s="36"/>
      <c r="BM739" s="36"/>
      <c r="BN739" s="36"/>
      <c r="BO739" s="36"/>
      <c r="BP739" s="36"/>
      <c r="BQ739" s="36"/>
      <c r="BR739" s="36"/>
      <c r="BS739" s="36"/>
      <c r="BT739" s="36"/>
      <c r="BU739" s="36"/>
      <c r="BV739" s="36"/>
      <c r="BW739" s="36"/>
      <c r="BX739" s="36"/>
      <c r="BY739" s="36"/>
      <c r="BZ739" s="36"/>
      <c r="CA739" s="36"/>
      <c r="CB739" s="36"/>
      <c r="CC739" s="36"/>
      <c r="CD739" s="36"/>
      <c r="CE739" s="36"/>
      <c r="CF739" s="36"/>
      <c r="CG739" s="36"/>
      <c r="CH739" s="36"/>
      <c r="CI739" s="36"/>
      <c r="CJ739" s="36"/>
      <c r="CK739" s="36"/>
      <c r="CL739" s="36"/>
      <c r="CM739" s="36"/>
      <c r="CN739" s="36"/>
      <c r="CO739" s="36"/>
      <c r="CP739" s="36"/>
      <c r="CQ739" s="36"/>
      <c r="CR739" s="36"/>
      <c r="CS739" s="36"/>
      <c r="CT739" s="36"/>
      <c r="CU739" s="36"/>
      <c r="CV739" s="36"/>
      <c r="CW739" s="36"/>
      <c r="CX739" s="36"/>
      <c r="CY739" s="36"/>
      <c r="CZ739" s="36"/>
      <c r="DA739" s="36"/>
      <c r="DB739" s="36"/>
      <c r="DC739" s="36"/>
      <c r="DD739" s="36"/>
      <c r="DE739" s="36"/>
      <c r="DF739" s="36"/>
      <c r="DG739" s="36"/>
      <c r="DH739" s="36"/>
      <c r="DI739" s="36"/>
      <c r="DJ739" s="36"/>
      <c r="DK739" s="36"/>
      <c r="DL739" s="36"/>
      <c r="DM739" s="36"/>
      <c r="DN739" s="36"/>
      <c r="DO739" s="36"/>
      <c r="DP739" s="36"/>
      <c r="DQ739" s="36"/>
      <c r="DR739" s="36"/>
      <c r="DS739" s="36"/>
      <c r="DT739" s="36"/>
      <c r="DU739" s="36"/>
      <c r="DV739" s="36"/>
      <c r="DW739" s="36"/>
      <c r="DX739" s="36"/>
      <c r="DY739" s="36"/>
      <c r="DZ739" s="36"/>
      <c r="EA739" s="36"/>
      <c r="EB739" s="36"/>
      <c r="EC739" s="36"/>
      <c r="ED739" s="36"/>
      <c r="EE739" s="36"/>
      <c r="EF739" s="36"/>
      <c r="EG739" s="36"/>
      <c r="EH739" s="36"/>
      <c r="EI739" s="36"/>
      <c r="EJ739" s="36"/>
      <c r="EK739" s="36"/>
      <c r="EL739" s="36"/>
      <c r="EM739" s="36"/>
      <c r="EN739" s="36"/>
      <c r="EO739" s="36"/>
      <c r="EP739" s="36"/>
      <c r="EQ739" s="36"/>
      <c r="ER739" s="36"/>
      <c r="ES739" s="36"/>
      <c r="ET739" s="36"/>
      <c r="EU739" s="36"/>
      <c r="EV739" s="36"/>
      <c r="EW739" s="36"/>
      <c r="EX739" s="36"/>
      <c r="EY739" s="36"/>
      <c r="EZ739" s="36"/>
      <c r="FA739" s="36"/>
      <c r="FB739" s="36"/>
      <c r="FC739" s="36"/>
      <c r="FD739" s="36"/>
      <c r="FE739" s="36"/>
      <c r="FF739" s="36"/>
      <c r="FG739" s="36"/>
      <c r="FH739" s="36"/>
      <c r="FI739" s="36"/>
      <c r="FJ739" s="36"/>
      <c r="FK739" s="36"/>
      <c r="FL739" s="36"/>
      <c r="FM739" s="36"/>
      <c r="FN739" s="36"/>
      <c r="FO739" s="36"/>
      <c r="FP739" s="36"/>
      <c r="FQ739" s="36"/>
      <c r="FR739" s="36"/>
      <c r="FS739" s="36"/>
      <c r="FT739" s="36"/>
      <c r="FU739" s="36"/>
      <c r="FV739" s="36"/>
      <c r="FW739" s="36"/>
      <c r="FX739" s="36"/>
      <c r="FY739" s="36"/>
      <c r="FZ739" s="36"/>
      <c r="GA739" s="36"/>
      <c r="GB739" s="36"/>
      <c r="GC739" s="36"/>
      <c r="GD739" s="36"/>
      <c r="GE739" s="36"/>
      <c r="GF739" s="36"/>
      <c r="GG739" s="36"/>
      <c r="GH739" s="36"/>
      <c r="GI739" s="36"/>
      <c r="GJ739" s="36"/>
      <c r="GK739" s="36"/>
      <c r="GL739" s="36"/>
      <c r="GM739" s="36"/>
      <c r="GN739" s="36"/>
      <c r="GO739" s="36"/>
      <c r="GP739" s="36"/>
      <c r="GQ739" s="36"/>
      <c r="GR739" s="36"/>
      <c r="GS739" s="36"/>
      <c r="GT739" s="36"/>
      <c r="GU739" s="36"/>
      <c r="GV739" s="36"/>
      <c r="GW739" s="36"/>
      <c r="GX739" s="36"/>
      <c r="GY739" s="36"/>
      <c r="GZ739" s="36"/>
      <c r="HA739" s="36"/>
      <c r="HB739" s="36"/>
      <c r="HC739" s="36"/>
      <c r="HD739" s="36"/>
      <c r="HE739" s="36"/>
      <c r="HF739" s="36"/>
      <c r="HG739" s="36"/>
      <c r="HH739" s="36"/>
      <c r="HI739" s="36"/>
      <c r="HJ739" s="36"/>
      <c r="HK739" s="36"/>
      <c r="HL739" s="36"/>
      <c r="HM739" s="36"/>
      <c r="HN739" s="36"/>
      <c r="HO739" s="36"/>
      <c r="HP739" s="36"/>
      <c r="HQ739" s="36"/>
      <c r="HR739" s="36"/>
      <c r="HS739" s="36"/>
      <c r="HT739" s="36"/>
      <c r="HU739" s="36"/>
      <c r="HV739" s="36"/>
      <c r="HW739" s="36"/>
      <c r="HX739" s="36"/>
      <c r="HY739" s="36"/>
      <c r="HZ739" s="36"/>
      <c r="IA739" s="36"/>
      <c r="IB739" s="36"/>
      <c r="IC739" s="36"/>
      <c r="ID739" s="36"/>
      <c r="IE739" s="36"/>
      <c r="IF739" s="36"/>
      <c r="IG739" s="36"/>
      <c r="IH739" s="36"/>
      <c r="II739" s="36"/>
      <c r="IJ739" s="36"/>
      <c r="IK739" s="36"/>
      <c r="IL739" s="36"/>
      <c r="IM739" s="36"/>
      <c r="IN739" s="36"/>
      <c r="IO739" s="36"/>
      <c r="IP739" s="36"/>
      <c r="IQ739" s="36"/>
      <c r="IR739" s="36"/>
      <c r="IS739" s="36"/>
      <c r="IT739" s="36"/>
      <c r="IU739" s="36"/>
    </row>
    <row r="740" spans="1:255" ht="5.2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  <c r="FL740" s="36"/>
      <c r="FM740" s="36"/>
      <c r="FN740" s="36"/>
      <c r="FO740" s="36"/>
      <c r="FP740" s="36"/>
      <c r="FQ740" s="36"/>
      <c r="FR740" s="36"/>
      <c r="FS740" s="36"/>
      <c r="FT740" s="36"/>
      <c r="FU740" s="36"/>
      <c r="FV740" s="36"/>
      <c r="FW740" s="36"/>
      <c r="FX740" s="36"/>
      <c r="FY740" s="36"/>
      <c r="FZ740" s="36"/>
      <c r="GA740" s="36"/>
      <c r="GB740" s="36"/>
      <c r="GC740" s="36"/>
      <c r="GD740" s="36"/>
      <c r="GE740" s="36"/>
      <c r="GF740" s="36"/>
      <c r="GG740" s="36"/>
      <c r="GH740" s="36"/>
      <c r="GI740" s="36"/>
      <c r="GJ740" s="36"/>
      <c r="GK740" s="36"/>
      <c r="GL740" s="36"/>
      <c r="GM740" s="36"/>
      <c r="GN740" s="36"/>
      <c r="GO740" s="36"/>
      <c r="GP740" s="36"/>
      <c r="GQ740" s="36"/>
      <c r="GR740" s="36"/>
      <c r="GS740" s="36"/>
      <c r="GT740" s="36"/>
      <c r="GU740" s="36"/>
      <c r="GV740" s="36"/>
      <c r="GW740" s="36"/>
      <c r="GX740" s="36"/>
      <c r="GY740" s="36"/>
      <c r="GZ740" s="36"/>
      <c r="HA740" s="36"/>
      <c r="HB740" s="36"/>
      <c r="HC740" s="36"/>
      <c r="HD740" s="36"/>
      <c r="HE740" s="36"/>
      <c r="HF740" s="36"/>
      <c r="HG740" s="36"/>
      <c r="HH740" s="36"/>
      <c r="HI740" s="36"/>
      <c r="HJ740" s="36"/>
      <c r="HK740" s="36"/>
      <c r="HL740" s="36"/>
      <c r="HM740" s="36"/>
      <c r="HN740" s="36"/>
      <c r="HO740" s="36"/>
      <c r="HP740" s="36"/>
      <c r="HQ740" s="36"/>
      <c r="HR740" s="36"/>
      <c r="HS740" s="36"/>
      <c r="HT740" s="36"/>
      <c r="HU740" s="36"/>
      <c r="HV740" s="36"/>
      <c r="HW740" s="36"/>
      <c r="HX740" s="36"/>
      <c r="HY740" s="36"/>
      <c r="HZ740" s="36"/>
      <c r="IA740" s="36"/>
      <c r="IB740" s="36"/>
      <c r="IC740" s="36"/>
      <c r="ID740" s="36"/>
      <c r="IE740" s="36"/>
      <c r="IF740" s="36"/>
      <c r="IG740" s="36"/>
      <c r="IH740" s="36"/>
      <c r="II740" s="36"/>
      <c r="IJ740" s="36"/>
      <c r="IK740" s="36"/>
      <c r="IL740" s="36"/>
      <c r="IM740" s="36"/>
      <c r="IN740" s="36"/>
      <c r="IO740" s="36"/>
      <c r="IP740" s="36"/>
      <c r="IQ740" s="36"/>
      <c r="IR740" s="36"/>
      <c r="IS740" s="36"/>
      <c r="IT740" s="36"/>
      <c r="IU740" s="36"/>
    </row>
    <row r="741" spans="1:255" ht="5.2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  <c r="FL741" s="36"/>
      <c r="FM741" s="36"/>
      <c r="FN741" s="36"/>
      <c r="FO741" s="36"/>
      <c r="FP741" s="36"/>
      <c r="FQ741" s="36"/>
      <c r="FR741" s="36"/>
      <c r="FS741" s="36"/>
      <c r="FT741" s="36"/>
      <c r="FU741" s="36"/>
      <c r="FV741" s="36"/>
      <c r="FW741" s="36"/>
      <c r="FX741" s="36"/>
      <c r="FY741" s="36"/>
      <c r="FZ741" s="36"/>
      <c r="GA741" s="36"/>
      <c r="GB741" s="36"/>
      <c r="GC741" s="36"/>
      <c r="GD741" s="36"/>
      <c r="GE741" s="36"/>
      <c r="GF741" s="36"/>
      <c r="GG741" s="36"/>
      <c r="GH741" s="36"/>
      <c r="GI741" s="36"/>
      <c r="GJ741" s="36"/>
      <c r="GK741" s="36"/>
      <c r="GL741" s="36"/>
      <c r="GM741" s="36"/>
      <c r="GN741" s="36"/>
      <c r="GO741" s="36"/>
      <c r="GP741" s="36"/>
      <c r="GQ741" s="36"/>
      <c r="GR741" s="36"/>
      <c r="GS741" s="36"/>
      <c r="GT741" s="36"/>
      <c r="GU741" s="36"/>
      <c r="GV741" s="36"/>
      <c r="GW741" s="36"/>
      <c r="GX741" s="36"/>
      <c r="GY741" s="36"/>
      <c r="GZ741" s="36"/>
      <c r="HA741" s="36"/>
      <c r="HB741" s="36"/>
      <c r="HC741" s="36"/>
      <c r="HD741" s="36"/>
      <c r="HE741" s="36"/>
      <c r="HF741" s="36"/>
      <c r="HG741" s="36"/>
      <c r="HH741" s="36"/>
      <c r="HI741" s="36"/>
      <c r="HJ741" s="36"/>
      <c r="HK741" s="36"/>
      <c r="HL741" s="36"/>
      <c r="HM741" s="36"/>
      <c r="HN741" s="36"/>
      <c r="HO741" s="36"/>
      <c r="HP741" s="36"/>
      <c r="HQ741" s="36"/>
      <c r="HR741" s="36"/>
      <c r="HS741" s="36"/>
      <c r="HT741" s="36"/>
      <c r="HU741" s="36"/>
      <c r="HV741" s="36"/>
      <c r="HW741" s="36"/>
      <c r="HX741" s="36"/>
      <c r="HY741" s="36"/>
      <c r="HZ741" s="36"/>
      <c r="IA741" s="36"/>
      <c r="IB741" s="36"/>
      <c r="IC741" s="36"/>
      <c r="ID741" s="36"/>
      <c r="IE741" s="36"/>
      <c r="IF741" s="36"/>
      <c r="IG741" s="36"/>
      <c r="IH741" s="36"/>
      <c r="II741" s="36"/>
      <c r="IJ741" s="36"/>
      <c r="IK741" s="36"/>
      <c r="IL741" s="36"/>
      <c r="IM741" s="36"/>
      <c r="IN741" s="36"/>
      <c r="IO741" s="36"/>
      <c r="IP741" s="36"/>
      <c r="IQ741" s="36"/>
      <c r="IR741" s="36"/>
      <c r="IS741" s="36"/>
      <c r="IT741" s="36"/>
      <c r="IU741" s="36"/>
    </row>
    <row r="742" spans="1:255" ht="5.2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  <c r="BC742" s="36"/>
      <c r="BD742" s="36"/>
      <c r="BE742" s="36"/>
      <c r="BF742" s="36"/>
      <c r="BG742" s="36"/>
      <c r="BH742" s="36"/>
      <c r="BI742" s="36"/>
      <c r="BJ742" s="36"/>
      <c r="BK742" s="36"/>
      <c r="BL742" s="36"/>
      <c r="BM742" s="36"/>
      <c r="BN742" s="36"/>
      <c r="BO742" s="36"/>
      <c r="BP742" s="36"/>
      <c r="BQ742" s="36"/>
      <c r="BR742" s="36"/>
      <c r="BS742" s="36"/>
      <c r="BT742" s="36"/>
      <c r="BU742" s="36"/>
      <c r="BV742" s="36"/>
      <c r="BW742" s="36"/>
      <c r="BX742" s="36"/>
      <c r="BY742" s="36"/>
      <c r="BZ742" s="36"/>
      <c r="CA742" s="36"/>
      <c r="CB742" s="36"/>
      <c r="CC742" s="36"/>
      <c r="CD742" s="36"/>
      <c r="CE742" s="36"/>
      <c r="CF742" s="36"/>
      <c r="CG742" s="36"/>
      <c r="CH742" s="36"/>
      <c r="CI742" s="36"/>
      <c r="CJ742" s="36"/>
      <c r="CK742" s="36"/>
      <c r="CL742" s="36"/>
      <c r="CM742" s="36"/>
      <c r="CN742" s="36"/>
      <c r="CO742" s="36"/>
      <c r="CP742" s="36"/>
      <c r="CQ742" s="36"/>
      <c r="CR742" s="36"/>
      <c r="CS742" s="36"/>
      <c r="CT742" s="36"/>
      <c r="CU742" s="36"/>
      <c r="CV742" s="36"/>
      <c r="CW742" s="36"/>
      <c r="CX742" s="36"/>
      <c r="CY742" s="36"/>
      <c r="CZ742" s="36"/>
      <c r="DA742" s="36"/>
      <c r="DB742" s="36"/>
      <c r="DC742" s="36"/>
      <c r="DD742" s="36"/>
      <c r="DE742" s="36"/>
      <c r="DF742" s="36"/>
      <c r="DG742" s="36"/>
      <c r="DH742" s="36"/>
      <c r="DI742" s="36"/>
      <c r="DJ742" s="36"/>
      <c r="DK742" s="36"/>
      <c r="DL742" s="36"/>
      <c r="DM742" s="36"/>
      <c r="DN742" s="36"/>
      <c r="DO742" s="36"/>
      <c r="DP742" s="36"/>
      <c r="DQ742" s="36"/>
      <c r="DR742" s="36"/>
      <c r="DS742" s="36"/>
      <c r="DT742" s="36"/>
      <c r="DU742" s="36"/>
      <c r="DV742" s="36"/>
      <c r="DW742" s="36"/>
      <c r="DX742" s="36"/>
      <c r="DY742" s="36"/>
      <c r="DZ742" s="36"/>
      <c r="EA742" s="36"/>
      <c r="EB742" s="36"/>
      <c r="EC742" s="36"/>
      <c r="ED742" s="36"/>
      <c r="EE742" s="36"/>
      <c r="EF742" s="36"/>
      <c r="EG742" s="36"/>
      <c r="EH742" s="36"/>
      <c r="EI742" s="36"/>
      <c r="EJ742" s="36"/>
      <c r="EK742" s="36"/>
      <c r="EL742" s="36"/>
      <c r="EM742" s="36"/>
      <c r="EN742" s="36"/>
      <c r="EO742" s="36"/>
      <c r="EP742" s="36"/>
      <c r="EQ742" s="36"/>
      <c r="ER742" s="36"/>
      <c r="ES742" s="36"/>
      <c r="ET742" s="36"/>
      <c r="EU742" s="36"/>
      <c r="EV742" s="36"/>
      <c r="EW742" s="36"/>
      <c r="EX742" s="36"/>
      <c r="EY742" s="36"/>
      <c r="EZ742" s="36"/>
      <c r="FA742" s="36"/>
      <c r="FB742" s="36"/>
      <c r="FC742" s="36"/>
      <c r="FD742" s="36"/>
      <c r="FE742" s="36"/>
      <c r="FF742" s="36"/>
      <c r="FG742" s="36"/>
      <c r="FH742" s="36"/>
      <c r="FI742" s="36"/>
      <c r="FJ742" s="36"/>
      <c r="FK742" s="36"/>
      <c r="FL742" s="36"/>
      <c r="FM742" s="36"/>
      <c r="FN742" s="36"/>
      <c r="FO742" s="36"/>
      <c r="FP742" s="36"/>
      <c r="FQ742" s="36"/>
      <c r="FR742" s="36"/>
      <c r="FS742" s="36"/>
      <c r="FT742" s="36"/>
      <c r="FU742" s="36"/>
      <c r="FV742" s="36"/>
      <c r="FW742" s="36"/>
      <c r="FX742" s="36"/>
      <c r="FY742" s="36"/>
      <c r="FZ742" s="36"/>
      <c r="GA742" s="36"/>
      <c r="GB742" s="36"/>
      <c r="GC742" s="36"/>
      <c r="GD742" s="36"/>
      <c r="GE742" s="36"/>
      <c r="GF742" s="36"/>
      <c r="GG742" s="36"/>
      <c r="GH742" s="36"/>
      <c r="GI742" s="36"/>
      <c r="GJ742" s="36"/>
      <c r="GK742" s="36"/>
      <c r="GL742" s="36"/>
      <c r="GM742" s="36"/>
      <c r="GN742" s="36"/>
      <c r="GO742" s="36"/>
      <c r="GP742" s="36"/>
      <c r="GQ742" s="36"/>
      <c r="GR742" s="36"/>
      <c r="GS742" s="36"/>
      <c r="GT742" s="36"/>
      <c r="GU742" s="36"/>
      <c r="GV742" s="36"/>
      <c r="GW742" s="36"/>
      <c r="GX742" s="36"/>
      <c r="GY742" s="36"/>
      <c r="GZ742" s="36"/>
      <c r="HA742" s="36"/>
      <c r="HB742" s="36"/>
      <c r="HC742" s="36"/>
      <c r="HD742" s="36"/>
      <c r="HE742" s="36"/>
      <c r="HF742" s="36"/>
      <c r="HG742" s="36"/>
      <c r="HH742" s="36"/>
      <c r="HI742" s="36"/>
      <c r="HJ742" s="36"/>
      <c r="HK742" s="36"/>
      <c r="HL742" s="36"/>
      <c r="HM742" s="36"/>
      <c r="HN742" s="36"/>
      <c r="HO742" s="36"/>
      <c r="HP742" s="36"/>
      <c r="HQ742" s="36"/>
      <c r="HR742" s="36"/>
      <c r="HS742" s="36"/>
      <c r="HT742" s="36"/>
      <c r="HU742" s="36"/>
      <c r="HV742" s="36"/>
      <c r="HW742" s="36"/>
      <c r="HX742" s="36"/>
      <c r="HY742" s="36"/>
      <c r="HZ742" s="36"/>
      <c r="IA742" s="36"/>
      <c r="IB742" s="36"/>
      <c r="IC742" s="36"/>
      <c r="ID742" s="36"/>
      <c r="IE742" s="36"/>
      <c r="IF742" s="36"/>
      <c r="IG742" s="36"/>
      <c r="IH742" s="36"/>
      <c r="II742" s="36"/>
      <c r="IJ742" s="36"/>
      <c r="IK742" s="36"/>
      <c r="IL742" s="36"/>
      <c r="IM742" s="36"/>
      <c r="IN742" s="36"/>
      <c r="IO742" s="36"/>
      <c r="IP742" s="36"/>
      <c r="IQ742" s="36"/>
      <c r="IR742" s="36"/>
      <c r="IS742" s="36"/>
      <c r="IT742" s="36"/>
      <c r="IU742" s="36"/>
    </row>
    <row r="743" spans="1:255" ht="5.2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  <c r="ET743" s="36"/>
      <c r="EU743" s="36"/>
      <c r="EV743" s="36"/>
      <c r="EW743" s="36"/>
      <c r="EX743" s="36"/>
      <c r="EY743" s="36"/>
      <c r="EZ743" s="36"/>
      <c r="FA743" s="36"/>
      <c r="FB743" s="36"/>
      <c r="FC743" s="36"/>
      <c r="FD743" s="36"/>
      <c r="FE743" s="36"/>
      <c r="FF743" s="36"/>
      <c r="FG743" s="36"/>
      <c r="FH743" s="36"/>
      <c r="FI743" s="36"/>
      <c r="FJ743" s="36"/>
      <c r="FK743" s="36"/>
      <c r="FL743" s="36"/>
      <c r="FM743" s="36"/>
      <c r="FN743" s="36"/>
      <c r="FO743" s="36"/>
      <c r="FP743" s="36"/>
      <c r="FQ743" s="36"/>
      <c r="FR743" s="36"/>
      <c r="FS743" s="36"/>
      <c r="FT743" s="36"/>
      <c r="FU743" s="36"/>
      <c r="FV743" s="36"/>
      <c r="FW743" s="36"/>
      <c r="FX743" s="36"/>
      <c r="FY743" s="36"/>
      <c r="FZ743" s="36"/>
      <c r="GA743" s="36"/>
      <c r="GB743" s="36"/>
      <c r="GC743" s="36"/>
      <c r="GD743" s="36"/>
      <c r="GE743" s="36"/>
      <c r="GF743" s="36"/>
      <c r="GG743" s="36"/>
      <c r="GH743" s="36"/>
      <c r="GI743" s="36"/>
      <c r="GJ743" s="36"/>
      <c r="GK743" s="36"/>
      <c r="GL743" s="36"/>
      <c r="GM743" s="36"/>
      <c r="GN743" s="36"/>
      <c r="GO743" s="36"/>
      <c r="GP743" s="36"/>
      <c r="GQ743" s="36"/>
      <c r="GR743" s="36"/>
      <c r="GS743" s="36"/>
      <c r="GT743" s="36"/>
      <c r="GU743" s="36"/>
      <c r="GV743" s="36"/>
      <c r="GW743" s="36"/>
      <c r="GX743" s="36"/>
      <c r="GY743" s="36"/>
      <c r="GZ743" s="36"/>
      <c r="HA743" s="36"/>
      <c r="HB743" s="36"/>
      <c r="HC743" s="36"/>
      <c r="HD743" s="36"/>
      <c r="HE743" s="36"/>
      <c r="HF743" s="36"/>
      <c r="HG743" s="36"/>
      <c r="HH743" s="36"/>
      <c r="HI743" s="36"/>
      <c r="HJ743" s="36"/>
      <c r="HK743" s="36"/>
      <c r="HL743" s="36"/>
      <c r="HM743" s="36"/>
      <c r="HN743" s="36"/>
      <c r="HO743" s="36"/>
      <c r="HP743" s="36"/>
      <c r="HQ743" s="36"/>
      <c r="HR743" s="36"/>
      <c r="HS743" s="36"/>
      <c r="HT743" s="36"/>
      <c r="HU743" s="36"/>
      <c r="HV743" s="36"/>
      <c r="HW743" s="36"/>
      <c r="HX743" s="36"/>
      <c r="HY743" s="36"/>
      <c r="HZ743" s="36"/>
      <c r="IA743" s="36"/>
      <c r="IB743" s="36"/>
      <c r="IC743" s="36"/>
      <c r="ID743" s="36"/>
      <c r="IE743" s="36"/>
      <c r="IF743" s="36"/>
      <c r="IG743" s="36"/>
      <c r="IH743" s="36"/>
      <c r="II743" s="36"/>
      <c r="IJ743" s="36"/>
      <c r="IK743" s="36"/>
      <c r="IL743" s="36"/>
      <c r="IM743" s="36"/>
      <c r="IN743" s="36"/>
      <c r="IO743" s="36"/>
      <c r="IP743" s="36"/>
      <c r="IQ743" s="36"/>
      <c r="IR743" s="36"/>
      <c r="IS743" s="36"/>
      <c r="IT743" s="36"/>
      <c r="IU743" s="36"/>
    </row>
    <row r="744" spans="1:255" ht="5.2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  <c r="BC744" s="36"/>
      <c r="BD744" s="36"/>
      <c r="BE744" s="36"/>
      <c r="BF744" s="36"/>
      <c r="BG744" s="36"/>
      <c r="BH744" s="36"/>
      <c r="BI744" s="36"/>
      <c r="BJ744" s="36"/>
      <c r="BK744" s="36"/>
      <c r="BL744" s="36"/>
      <c r="BM744" s="36"/>
      <c r="BN744" s="36"/>
      <c r="BO744" s="36"/>
      <c r="BP744" s="36"/>
      <c r="BQ744" s="36"/>
      <c r="BR744" s="36"/>
      <c r="BS744" s="36"/>
      <c r="BT744" s="36"/>
      <c r="BU744" s="36"/>
      <c r="BV744" s="36"/>
      <c r="BW744" s="36"/>
      <c r="BX744" s="36"/>
      <c r="BY744" s="36"/>
      <c r="BZ744" s="36"/>
      <c r="CA744" s="36"/>
      <c r="CB744" s="36"/>
      <c r="CC744" s="36"/>
      <c r="CD744" s="36"/>
      <c r="CE744" s="36"/>
      <c r="CF744" s="36"/>
      <c r="CG744" s="36"/>
      <c r="CH744" s="36"/>
      <c r="CI744" s="36"/>
      <c r="CJ744" s="36"/>
      <c r="CK744" s="36"/>
      <c r="CL744" s="36"/>
      <c r="CM744" s="36"/>
      <c r="CN744" s="36"/>
      <c r="CO744" s="36"/>
      <c r="CP744" s="36"/>
      <c r="CQ744" s="36"/>
      <c r="CR744" s="36"/>
      <c r="CS744" s="36"/>
      <c r="CT744" s="36"/>
      <c r="CU744" s="36"/>
      <c r="CV744" s="36"/>
      <c r="CW744" s="36"/>
      <c r="CX744" s="36"/>
      <c r="CY744" s="36"/>
      <c r="CZ744" s="36"/>
      <c r="DA744" s="36"/>
      <c r="DB744" s="36"/>
      <c r="DC744" s="36"/>
      <c r="DD744" s="36"/>
      <c r="DE744" s="36"/>
      <c r="DF744" s="36"/>
      <c r="DG744" s="36"/>
      <c r="DH744" s="36"/>
      <c r="DI744" s="36"/>
      <c r="DJ744" s="36"/>
      <c r="DK744" s="36"/>
      <c r="DL744" s="36"/>
      <c r="DM744" s="36"/>
      <c r="DN744" s="36"/>
      <c r="DO744" s="36"/>
      <c r="DP744" s="36"/>
      <c r="DQ744" s="36"/>
      <c r="DR744" s="36"/>
      <c r="DS744" s="36"/>
      <c r="DT744" s="36"/>
      <c r="DU744" s="36"/>
      <c r="DV744" s="36"/>
      <c r="DW744" s="36"/>
      <c r="DX744" s="36"/>
      <c r="DY744" s="36"/>
      <c r="DZ744" s="36"/>
      <c r="EA744" s="36"/>
      <c r="EB744" s="36"/>
      <c r="EC744" s="36"/>
      <c r="ED744" s="36"/>
      <c r="EE744" s="36"/>
      <c r="EF744" s="36"/>
      <c r="EG744" s="36"/>
      <c r="EH744" s="36"/>
      <c r="EI744" s="36"/>
      <c r="EJ744" s="36"/>
      <c r="EK744" s="36"/>
      <c r="EL744" s="36"/>
      <c r="EM744" s="36"/>
      <c r="EN744" s="36"/>
      <c r="EO744" s="36"/>
      <c r="EP744" s="36"/>
      <c r="EQ744" s="36"/>
      <c r="ER744" s="36"/>
      <c r="ES744" s="36"/>
      <c r="ET744" s="36"/>
      <c r="EU744" s="36"/>
      <c r="EV744" s="36"/>
      <c r="EW744" s="36"/>
      <c r="EX744" s="36"/>
      <c r="EY744" s="36"/>
      <c r="EZ744" s="36"/>
      <c r="FA744" s="36"/>
      <c r="FB744" s="36"/>
      <c r="FC744" s="36"/>
      <c r="FD744" s="36"/>
      <c r="FE744" s="36"/>
      <c r="FF744" s="36"/>
      <c r="FG744" s="36"/>
      <c r="FH744" s="36"/>
      <c r="FI744" s="36"/>
      <c r="FJ744" s="36"/>
      <c r="FK744" s="36"/>
      <c r="FL744" s="36"/>
      <c r="FM744" s="36"/>
      <c r="FN744" s="36"/>
      <c r="FO744" s="36"/>
      <c r="FP744" s="36"/>
      <c r="FQ744" s="36"/>
      <c r="FR744" s="36"/>
      <c r="FS744" s="36"/>
      <c r="FT744" s="36"/>
      <c r="FU744" s="36"/>
      <c r="FV744" s="36"/>
      <c r="FW744" s="36"/>
      <c r="FX744" s="36"/>
      <c r="FY744" s="36"/>
      <c r="FZ744" s="36"/>
      <c r="GA744" s="36"/>
      <c r="GB744" s="36"/>
      <c r="GC744" s="36"/>
      <c r="GD744" s="36"/>
      <c r="GE744" s="36"/>
      <c r="GF744" s="36"/>
      <c r="GG744" s="36"/>
      <c r="GH744" s="36"/>
      <c r="GI744" s="36"/>
      <c r="GJ744" s="36"/>
      <c r="GK744" s="36"/>
      <c r="GL744" s="36"/>
      <c r="GM744" s="36"/>
      <c r="GN744" s="36"/>
      <c r="GO744" s="36"/>
      <c r="GP744" s="36"/>
      <c r="GQ744" s="36"/>
      <c r="GR744" s="36"/>
      <c r="GS744" s="36"/>
      <c r="GT744" s="36"/>
      <c r="GU744" s="36"/>
      <c r="GV744" s="36"/>
      <c r="GW744" s="36"/>
      <c r="GX744" s="36"/>
      <c r="GY744" s="36"/>
      <c r="GZ744" s="36"/>
      <c r="HA744" s="36"/>
      <c r="HB744" s="36"/>
      <c r="HC744" s="36"/>
      <c r="HD744" s="36"/>
      <c r="HE744" s="36"/>
      <c r="HF744" s="36"/>
      <c r="HG744" s="36"/>
      <c r="HH744" s="36"/>
      <c r="HI744" s="36"/>
      <c r="HJ744" s="36"/>
      <c r="HK744" s="36"/>
      <c r="HL744" s="36"/>
      <c r="HM744" s="36"/>
      <c r="HN744" s="36"/>
      <c r="HO744" s="36"/>
      <c r="HP744" s="36"/>
      <c r="HQ744" s="36"/>
      <c r="HR744" s="36"/>
      <c r="HS744" s="36"/>
      <c r="HT744" s="36"/>
      <c r="HU744" s="36"/>
      <c r="HV744" s="36"/>
      <c r="HW744" s="36"/>
      <c r="HX744" s="36"/>
      <c r="HY744" s="36"/>
      <c r="HZ744" s="36"/>
      <c r="IA744" s="36"/>
      <c r="IB744" s="36"/>
      <c r="IC744" s="36"/>
      <c r="ID744" s="36"/>
      <c r="IE744" s="36"/>
      <c r="IF744" s="36"/>
      <c r="IG744" s="36"/>
      <c r="IH744" s="36"/>
      <c r="II744" s="36"/>
      <c r="IJ744" s="36"/>
      <c r="IK744" s="36"/>
      <c r="IL744" s="36"/>
      <c r="IM744" s="36"/>
      <c r="IN744" s="36"/>
      <c r="IO744" s="36"/>
      <c r="IP744" s="36"/>
      <c r="IQ744" s="36"/>
      <c r="IR744" s="36"/>
      <c r="IS744" s="36"/>
      <c r="IT744" s="36"/>
      <c r="IU744" s="36"/>
    </row>
    <row r="745" spans="1:255" ht="5.2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  <c r="BC745" s="36"/>
      <c r="BD745" s="36"/>
      <c r="BE745" s="36"/>
      <c r="BF745" s="36"/>
      <c r="BG745" s="36"/>
      <c r="BH745" s="36"/>
      <c r="BI745" s="36"/>
      <c r="BJ745" s="36"/>
      <c r="BK745" s="36"/>
      <c r="BL745" s="36"/>
      <c r="BM745" s="36"/>
      <c r="BN745" s="36"/>
      <c r="BO745" s="36"/>
      <c r="BP745" s="36"/>
      <c r="BQ745" s="36"/>
      <c r="BR745" s="36"/>
      <c r="BS745" s="36"/>
      <c r="BT745" s="36"/>
      <c r="BU745" s="36"/>
      <c r="BV745" s="36"/>
      <c r="BW745" s="36"/>
      <c r="BX745" s="36"/>
      <c r="BY745" s="36"/>
      <c r="BZ745" s="36"/>
      <c r="CA745" s="36"/>
      <c r="CB745" s="36"/>
      <c r="CC745" s="36"/>
      <c r="CD745" s="36"/>
      <c r="CE745" s="36"/>
      <c r="CF745" s="36"/>
      <c r="CG745" s="36"/>
      <c r="CH745" s="36"/>
      <c r="CI745" s="36"/>
      <c r="CJ745" s="36"/>
      <c r="CK745" s="36"/>
      <c r="CL745" s="36"/>
      <c r="CM745" s="36"/>
      <c r="CN745" s="36"/>
      <c r="CO745" s="36"/>
      <c r="CP745" s="36"/>
      <c r="CQ745" s="36"/>
      <c r="CR745" s="36"/>
      <c r="CS745" s="36"/>
      <c r="CT745" s="36"/>
      <c r="CU745" s="36"/>
      <c r="CV745" s="36"/>
      <c r="CW745" s="36"/>
      <c r="CX745" s="36"/>
      <c r="CY745" s="36"/>
      <c r="CZ745" s="36"/>
      <c r="DA745" s="36"/>
      <c r="DB745" s="36"/>
      <c r="DC745" s="36"/>
      <c r="DD745" s="36"/>
      <c r="DE745" s="36"/>
      <c r="DF745" s="36"/>
      <c r="DG745" s="36"/>
      <c r="DH745" s="36"/>
      <c r="DI745" s="36"/>
      <c r="DJ745" s="36"/>
      <c r="DK745" s="36"/>
      <c r="DL745" s="36"/>
      <c r="DM745" s="36"/>
      <c r="DN745" s="36"/>
      <c r="DO745" s="36"/>
      <c r="DP745" s="36"/>
      <c r="DQ745" s="36"/>
      <c r="DR745" s="36"/>
      <c r="DS745" s="36"/>
      <c r="DT745" s="36"/>
      <c r="DU745" s="36"/>
      <c r="DV745" s="36"/>
      <c r="DW745" s="36"/>
      <c r="DX745" s="36"/>
      <c r="DY745" s="36"/>
      <c r="DZ745" s="36"/>
      <c r="EA745" s="36"/>
      <c r="EB745" s="36"/>
      <c r="EC745" s="36"/>
      <c r="ED745" s="36"/>
      <c r="EE745" s="36"/>
      <c r="EF745" s="36"/>
      <c r="EG745" s="36"/>
      <c r="EH745" s="36"/>
      <c r="EI745" s="36"/>
      <c r="EJ745" s="36"/>
      <c r="EK745" s="36"/>
      <c r="EL745" s="36"/>
      <c r="EM745" s="36"/>
      <c r="EN745" s="36"/>
      <c r="EO745" s="36"/>
      <c r="EP745" s="36"/>
      <c r="EQ745" s="36"/>
      <c r="ER745" s="36"/>
      <c r="ES745" s="36"/>
      <c r="ET745" s="36"/>
      <c r="EU745" s="36"/>
      <c r="EV745" s="36"/>
      <c r="EW745" s="36"/>
      <c r="EX745" s="36"/>
      <c r="EY745" s="36"/>
      <c r="EZ745" s="36"/>
      <c r="FA745" s="36"/>
      <c r="FB745" s="36"/>
      <c r="FC745" s="36"/>
      <c r="FD745" s="36"/>
      <c r="FE745" s="36"/>
      <c r="FF745" s="36"/>
      <c r="FG745" s="36"/>
      <c r="FH745" s="36"/>
      <c r="FI745" s="36"/>
      <c r="FJ745" s="36"/>
      <c r="FK745" s="36"/>
      <c r="FL745" s="36"/>
      <c r="FM745" s="36"/>
      <c r="FN745" s="36"/>
      <c r="FO745" s="36"/>
      <c r="FP745" s="36"/>
      <c r="FQ745" s="36"/>
      <c r="FR745" s="36"/>
      <c r="FS745" s="36"/>
      <c r="FT745" s="36"/>
      <c r="FU745" s="36"/>
      <c r="FV745" s="36"/>
      <c r="FW745" s="36"/>
      <c r="FX745" s="36"/>
      <c r="FY745" s="36"/>
      <c r="FZ745" s="36"/>
      <c r="GA745" s="36"/>
      <c r="GB745" s="36"/>
      <c r="GC745" s="36"/>
      <c r="GD745" s="36"/>
      <c r="GE745" s="36"/>
      <c r="GF745" s="36"/>
      <c r="GG745" s="36"/>
      <c r="GH745" s="36"/>
      <c r="GI745" s="36"/>
      <c r="GJ745" s="36"/>
      <c r="GK745" s="36"/>
      <c r="GL745" s="36"/>
      <c r="GM745" s="36"/>
      <c r="GN745" s="36"/>
      <c r="GO745" s="36"/>
      <c r="GP745" s="36"/>
      <c r="GQ745" s="36"/>
      <c r="GR745" s="36"/>
      <c r="GS745" s="36"/>
      <c r="GT745" s="36"/>
      <c r="GU745" s="36"/>
      <c r="GV745" s="36"/>
      <c r="GW745" s="36"/>
      <c r="GX745" s="36"/>
      <c r="GY745" s="36"/>
      <c r="GZ745" s="36"/>
      <c r="HA745" s="36"/>
      <c r="HB745" s="36"/>
      <c r="HC745" s="36"/>
      <c r="HD745" s="36"/>
      <c r="HE745" s="36"/>
      <c r="HF745" s="36"/>
      <c r="HG745" s="36"/>
      <c r="HH745" s="36"/>
      <c r="HI745" s="36"/>
      <c r="HJ745" s="36"/>
      <c r="HK745" s="36"/>
      <c r="HL745" s="36"/>
      <c r="HM745" s="36"/>
      <c r="HN745" s="36"/>
      <c r="HO745" s="36"/>
      <c r="HP745" s="36"/>
      <c r="HQ745" s="36"/>
      <c r="HR745" s="36"/>
      <c r="HS745" s="36"/>
      <c r="HT745" s="36"/>
      <c r="HU745" s="36"/>
      <c r="HV745" s="36"/>
      <c r="HW745" s="36"/>
      <c r="HX745" s="36"/>
      <c r="HY745" s="36"/>
      <c r="HZ745" s="36"/>
      <c r="IA745" s="36"/>
      <c r="IB745" s="36"/>
      <c r="IC745" s="36"/>
      <c r="ID745" s="36"/>
      <c r="IE745" s="36"/>
      <c r="IF745" s="36"/>
      <c r="IG745" s="36"/>
      <c r="IH745" s="36"/>
      <c r="II745" s="36"/>
      <c r="IJ745" s="36"/>
      <c r="IK745" s="36"/>
      <c r="IL745" s="36"/>
      <c r="IM745" s="36"/>
      <c r="IN745" s="36"/>
      <c r="IO745" s="36"/>
      <c r="IP745" s="36"/>
      <c r="IQ745" s="36"/>
      <c r="IR745" s="36"/>
      <c r="IS745" s="36"/>
      <c r="IT745" s="36"/>
      <c r="IU745" s="36"/>
    </row>
    <row r="746" spans="1:255" ht="5.2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  <c r="BC746" s="36"/>
      <c r="BD746" s="36"/>
      <c r="BE746" s="36"/>
      <c r="BF746" s="36"/>
      <c r="BG746" s="36"/>
      <c r="BH746" s="36"/>
      <c r="BI746" s="36"/>
      <c r="BJ746" s="36"/>
      <c r="BK746" s="36"/>
      <c r="BL746" s="36"/>
      <c r="BM746" s="36"/>
      <c r="BN746" s="36"/>
      <c r="BO746" s="36"/>
      <c r="BP746" s="36"/>
      <c r="BQ746" s="36"/>
      <c r="BR746" s="36"/>
      <c r="BS746" s="36"/>
      <c r="BT746" s="36"/>
      <c r="BU746" s="36"/>
      <c r="BV746" s="36"/>
      <c r="BW746" s="36"/>
      <c r="BX746" s="36"/>
      <c r="BY746" s="36"/>
      <c r="BZ746" s="36"/>
      <c r="CA746" s="36"/>
      <c r="CB746" s="36"/>
      <c r="CC746" s="36"/>
      <c r="CD746" s="36"/>
      <c r="CE746" s="36"/>
      <c r="CF746" s="36"/>
      <c r="CG746" s="36"/>
      <c r="CH746" s="36"/>
      <c r="CI746" s="36"/>
      <c r="CJ746" s="36"/>
      <c r="CK746" s="36"/>
      <c r="CL746" s="36"/>
      <c r="CM746" s="36"/>
      <c r="CN746" s="36"/>
      <c r="CO746" s="36"/>
      <c r="CP746" s="36"/>
      <c r="CQ746" s="36"/>
      <c r="CR746" s="36"/>
      <c r="CS746" s="36"/>
      <c r="CT746" s="36"/>
      <c r="CU746" s="36"/>
      <c r="CV746" s="36"/>
      <c r="CW746" s="36"/>
      <c r="CX746" s="36"/>
      <c r="CY746" s="36"/>
      <c r="CZ746" s="36"/>
      <c r="DA746" s="36"/>
      <c r="DB746" s="36"/>
      <c r="DC746" s="36"/>
      <c r="DD746" s="36"/>
      <c r="DE746" s="36"/>
      <c r="DF746" s="36"/>
      <c r="DG746" s="36"/>
      <c r="DH746" s="36"/>
      <c r="DI746" s="36"/>
      <c r="DJ746" s="36"/>
      <c r="DK746" s="36"/>
      <c r="DL746" s="36"/>
      <c r="DM746" s="36"/>
      <c r="DN746" s="36"/>
      <c r="DO746" s="36"/>
      <c r="DP746" s="36"/>
      <c r="DQ746" s="36"/>
      <c r="DR746" s="36"/>
      <c r="DS746" s="36"/>
      <c r="DT746" s="36"/>
      <c r="DU746" s="36"/>
      <c r="DV746" s="36"/>
      <c r="DW746" s="36"/>
      <c r="DX746" s="36"/>
      <c r="DY746" s="36"/>
      <c r="DZ746" s="36"/>
      <c r="EA746" s="36"/>
      <c r="EB746" s="36"/>
      <c r="EC746" s="36"/>
      <c r="ED746" s="36"/>
      <c r="EE746" s="36"/>
      <c r="EF746" s="36"/>
      <c r="EG746" s="36"/>
      <c r="EH746" s="36"/>
      <c r="EI746" s="36"/>
      <c r="EJ746" s="36"/>
      <c r="EK746" s="36"/>
      <c r="EL746" s="36"/>
      <c r="EM746" s="36"/>
      <c r="EN746" s="36"/>
      <c r="EO746" s="36"/>
      <c r="EP746" s="36"/>
      <c r="EQ746" s="36"/>
      <c r="ER746" s="36"/>
      <c r="ES746" s="36"/>
      <c r="ET746" s="36"/>
      <c r="EU746" s="36"/>
      <c r="EV746" s="36"/>
      <c r="EW746" s="36"/>
      <c r="EX746" s="36"/>
      <c r="EY746" s="36"/>
      <c r="EZ746" s="36"/>
      <c r="FA746" s="36"/>
      <c r="FB746" s="36"/>
      <c r="FC746" s="36"/>
      <c r="FD746" s="36"/>
      <c r="FE746" s="36"/>
      <c r="FF746" s="36"/>
      <c r="FG746" s="36"/>
      <c r="FH746" s="36"/>
      <c r="FI746" s="36"/>
      <c r="FJ746" s="36"/>
      <c r="FK746" s="36"/>
      <c r="FL746" s="36"/>
      <c r="FM746" s="36"/>
      <c r="FN746" s="36"/>
      <c r="FO746" s="36"/>
      <c r="FP746" s="36"/>
      <c r="FQ746" s="36"/>
      <c r="FR746" s="36"/>
      <c r="FS746" s="36"/>
      <c r="FT746" s="36"/>
      <c r="FU746" s="36"/>
      <c r="FV746" s="36"/>
      <c r="FW746" s="36"/>
      <c r="FX746" s="36"/>
      <c r="FY746" s="36"/>
      <c r="FZ746" s="36"/>
      <c r="GA746" s="36"/>
      <c r="GB746" s="36"/>
      <c r="GC746" s="36"/>
      <c r="GD746" s="36"/>
      <c r="GE746" s="36"/>
      <c r="GF746" s="36"/>
      <c r="GG746" s="36"/>
      <c r="GH746" s="36"/>
      <c r="GI746" s="36"/>
      <c r="GJ746" s="36"/>
      <c r="GK746" s="36"/>
      <c r="GL746" s="36"/>
      <c r="GM746" s="36"/>
      <c r="GN746" s="36"/>
      <c r="GO746" s="36"/>
      <c r="GP746" s="36"/>
      <c r="GQ746" s="36"/>
      <c r="GR746" s="36"/>
      <c r="GS746" s="36"/>
      <c r="GT746" s="36"/>
      <c r="GU746" s="36"/>
      <c r="GV746" s="36"/>
      <c r="GW746" s="36"/>
      <c r="GX746" s="36"/>
      <c r="GY746" s="36"/>
      <c r="GZ746" s="36"/>
      <c r="HA746" s="36"/>
      <c r="HB746" s="36"/>
      <c r="HC746" s="36"/>
      <c r="HD746" s="36"/>
      <c r="HE746" s="36"/>
      <c r="HF746" s="36"/>
      <c r="HG746" s="36"/>
      <c r="HH746" s="36"/>
      <c r="HI746" s="36"/>
      <c r="HJ746" s="36"/>
      <c r="HK746" s="36"/>
      <c r="HL746" s="36"/>
      <c r="HM746" s="36"/>
      <c r="HN746" s="36"/>
      <c r="HO746" s="36"/>
      <c r="HP746" s="36"/>
      <c r="HQ746" s="36"/>
      <c r="HR746" s="36"/>
      <c r="HS746" s="36"/>
      <c r="HT746" s="36"/>
      <c r="HU746" s="36"/>
      <c r="HV746" s="36"/>
      <c r="HW746" s="36"/>
      <c r="HX746" s="36"/>
      <c r="HY746" s="36"/>
      <c r="HZ746" s="36"/>
      <c r="IA746" s="36"/>
      <c r="IB746" s="36"/>
      <c r="IC746" s="36"/>
      <c r="ID746" s="36"/>
      <c r="IE746" s="36"/>
      <c r="IF746" s="36"/>
      <c r="IG746" s="36"/>
      <c r="IH746" s="36"/>
      <c r="II746" s="36"/>
      <c r="IJ746" s="36"/>
      <c r="IK746" s="36"/>
      <c r="IL746" s="36"/>
      <c r="IM746" s="36"/>
      <c r="IN746" s="36"/>
      <c r="IO746" s="36"/>
      <c r="IP746" s="36"/>
      <c r="IQ746" s="36"/>
      <c r="IR746" s="36"/>
      <c r="IS746" s="36"/>
      <c r="IT746" s="36"/>
      <c r="IU746" s="36"/>
    </row>
    <row r="747" spans="1:255" ht="5.2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  <c r="BC747" s="36"/>
      <c r="BD747" s="36"/>
      <c r="BE747" s="36"/>
      <c r="BF747" s="36"/>
      <c r="BG747" s="36"/>
      <c r="BH747" s="36"/>
      <c r="BI747" s="36"/>
      <c r="BJ747" s="36"/>
      <c r="BK747" s="36"/>
      <c r="BL747" s="36"/>
      <c r="BM747" s="36"/>
      <c r="BN747" s="36"/>
      <c r="BO747" s="36"/>
      <c r="BP747" s="36"/>
      <c r="BQ747" s="36"/>
      <c r="BR747" s="36"/>
      <c r="BS747" s="36"/>
      <c r="BT747" s="36"/>
      <c r="BU747" s="36"/>
      <c r="BV747" s="36"/>
      <c r="BW747" s="36"/>
      <c r="BX747" s="36"/>
      <c r="BY747" s="36"/>
      <c r="BZ747" s="36"/>
      <c r="CA747" s="36"/>
      <c r="CB747" s="36"/>
      <c r="CC747" s="36"/>
      <c r="CD747" s="36"/>
      <c r="CE747" s="36"/>
      <c r="CF747" s="36"/>
      <c r="CG747" s="36"/>
      <c r="CH747" s="36"/>
      <c r="CI747" s="36"/>
      <c r="CJ747" s="36"/>
      <c r="CK747" s="36"/>
      <c r="CL747" s="36"/>
      <c r="CM747" s="36"/>
      <c r="CN747" s="36"/>
      <c r="CO747" s="36"/>
      <c r="CP747" s="36"/>
      <c r="CQ747" s="36"/>
      <c r="CR747" s="36"/>
      <c r="CS747" s="36"/>
      <c r="CT747" s="36"/>
      <c r="CU747" s="36"/>
      <c r="CV747" s="36"/>
      <c r="CW747" s="36"/>
      <c r="CX747" s="36"/>
      <c r="CY747" s="36"/>
      <c r="CZ747" s="36"/>
      <c r="DA747" s="36"/>
      <c r="DB747" s="36"/>
      <c r="DC747" s="36"/>
      <c r="DD747" s="36"/>
      <c r="DE747" s="36"/>
      <c r="DF747" s="36"/>
      <c r="DG747" s="36"/>
      <c r="DH747" s="36"/>
      <c r="DI747" s="36"/>
      <c r="DJ747" s="36"/>
      <c r="DK747" s="36"/>
      <c r="DL747" s="36"/>
      <c r="DM747" s="36"/>
      <c r="DN747" s="36"/>
      <c r="DO747" s="36"/>
      <c r="DP747" s="36"/>
      <c r="DQ747" s="36"/>
      <c r="DR747" s="36"/>
      <c r="DS747" s="36"/>
      <c r="DT747" s="36"/>
      <c r="DU747" s="36"/>
      <c r="DV747" s="36"/>
      <c r="DW747" s="36"/>
      <c r="DX747" s="36"/>
      <c r="DY747" s="36"/>
      <c r="DZ747" s="36"/>
      <c r="EA747" s="36"/>
      <c r="EB747" s="36"/>
      <c r="EC747" s="36"/>
      <c r="ED747" s="36"/>
      <c r="EE747" s="36"/>
      <c r="EF747" s="36"/>
      <c r="EG747" s="36"/>
      <c r="EH747" s="36"/>
      <c r="EI747" s="36"/>
      <c r="EJ747" s="36"/>
      <c r="EK747" s="36"/>
      <c r="EL747" s="36"/>
      <c r="EM747" s="36"/>
      <c r="EN747" s="36"/>
      <c r="EO747" s="36"/>
      <c r="EP747" s="36"/>
      <c r="EQ747" s="36"/>
      <c r="ER747" s="36"/>
      <c r="ES747" s="36"/>
      <c r="ET747" s="36"/>
      <c r="EU747" s="36"/>
      <c r="EV747" s="36"/>
      <c r="EW747" s="36"/>
      <c r="EX747" s="36"/>
      <c r="EY747" s="36"/>
      <c r="EZ747" s="36"/>
      <c r="FA747" s="36"/>
      <c r="FB747" s="36"/>
      <c r="FC747" s="36"/>
      <c r="FD747" s="36"/>
      <c r="FE747" s="36"/>
      <c r="FF747" s="36"/>
      <c r="FG747" s="36"/>
      <c r="FH747" s="36"/>
      <c r="FI747" s="36"/>
      <c r="FJ747" s="36"/>
      <c r="FK747" s="36"/>
      <c r="FL747" s="36"/>
      <c r="FM747" s="36"/>
      <c r="FN747" s="36"/>
      <c r="FO747" s="36"/>
      <c r="FP747" s="36"/>
      <c r="FQ747" s="36"/>
      <c r="FR747" s="36"/>
      <c r="FS747" s="36"/>
      <c r="FT747" s="36"/>
      <c r="FU747" s="36"/>
      <c r="FV747" s="36"/>
      <c r="FW747" s="36"/>
      <c r="FX747" s="36"/>
      <c r="FY747" s="36"/>
      <c r="FZ747" s="36"/>
      <c r="GA747" s="36"/>
      <c r="GB747" s="36"/>
      <c r="GC747" s="36"/>
      <c r="GD747" s="36"/>
      <c r="GE747" s="36"/>
      <c r="GF747" s="36"/>
      <c r="GG747" s="36"/>
      <c r="GH747" s="36"/>
      <c r="GI747" s="36"/>
      <c r="GJ747" s="36"/>
      <c r="GK747" s="36"/>
      <c r="GL747" s="36"/>
      <c r="GM747" s="36"/>
      <c r="GN747" s="36"/>
      <c r="GO747" s="36"/>
      <c r="GP747" s="36"/>
      <c r="GQ747" s="36"/>
      <c r="GR747" s="36"/>
      <c r="GS747" s="36"/>
      <c r="GT747" s="36"/>
      <c r="GU747" s="36"/>
      <c r="GV747" s="36"/>
      <c r="GW747" s="36"/>
      <c r="GX747" s="36"/>
      <c r="GY747" s="36"/>
      <c r="GZ747" s="36"/>
      <c r="HA747" s="36"/>
      <c r="HB747" s="36"/>
      <c r="HC747" s="36"/>
      <c r="HD747" s="36"/>
      <c r="HE747" s="36"/>
      <c r="HF747" s="36"/>
      <c r="HG747" s="36"/>
      <c r="HH747" s="36"/>
      <c r="HI747" s="36"/>
      <c r="HJ747" s="36"/>
      <c r="HK747" s="36"/>
      <c r="HL747" s="36"/>
      <c r="HM747" s="36"/>
      <c r="HN747" s="36"/>
      <c r="HO747" s="36"/>
      <c r="HP747" s="36"/>
      <c r="HQ747" s="36"/>
      <c r="HR747" s="36"/>
      <c r="HS747" s="36"/>
      <c r="HT747" s="36"/>
      <c r="HU747" s="36"/>
      <c r="HV747" s="36"/>
      <c r="HW747" s="36"/>
      <c r="HX747" s="36"/>
      <c r="HY747" s="36"/>
      <c r="HZ747" s="36"/>
      <c r="IA747" s="36"/>
      <c r="IB747" s="36"/>
      <c r="IC747" s="36"/>
      <c r="ID747" s="36"/>
      <c r="IE747" s="36"/>
      <c r="IF747" s="36"/>
      <c r="IG747" s="36"/>
      <c r="IH747" s="36"/>
      <c r="II747" s="36"/>
      <c r="IJ747" s="36"/>
      <c r="IK747" s="36"/>
      <c r="IL747" s="36"/>
      <c r="IM747" s="36"/>
      <c r="IN747" s="36"/>
      <c r="IO747" s="36"/>
      <c r="IP747" s="36"/>
      <c r="IQ747" s="36"/>
      <c r="IR747" s="36"/>
      <c r="IS747" s="36"/>
      <c r="IT747" s="36"/>
      <c r="IU747" s="36"/>
    </row>
    <row r="748" spans="1:255" ht="5.2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  <c r="BC748" s="36"/>
      <c r="BD748" s="36"/>
      <c r="BE748" s="36"/>
      <c r="BF748" s="36"/>
      <c r="BG748" s="36"/>
      <c r="BH748" s="36"/>
      <c r="BI748" s="36"/>
      <c r="BJ748" s="36"/>
      <c r="BK748" s="36"/>
      <c r="BL748" s="36"/>
      <c r="BM748" s="36"/>
      <c r="BN748" s="36"/>
      <c r="BO748" s="36"/>
      <c r="BP748" s="36"/>
      <c r="BQ748" s="36"/>
      <c r="BR748" s="36"/>
      <c r="BS748" s="36"/>
      <c r="BT748" s="36"/>
      <c r="BU748" s="36"/>
      <c r="BV748" s="36"/>
      <c r="BW748" s="36"/>
      <c r="BX748" s="36"/>
      <c r="BY748" s="36"/>
      <c r="BZ748" s="36"/>
      <c r="CA748" s="36"/>
      <c r="CB748" s="36"/>
      <c r="CC748" s="36"/>
      <c r="CD748" s="36"/>
      <c r="CE748" s="36"/>
      <c r="CF748" s="36"/>
      <c r="CG748" s="36"/>
      <c r="CH748" s="36"/>
      <c r="CI748" s="36"/>
      <c r="CJ748" s="36"/>
      <c r="CK748" s="36"/>
      <c r="CL748" s="36"/>
      <c r="CM748" s="36"/>
      <c r="CN748" s="36"/>
      <c r="CO748" s="36"/>
      <c r="CP748" s="36"/>
      <c r="CQ748" s="36"/>
      <c r="CR748" s="36"/>
      <c r="CS748" s="36"/>
      <c r="CT748" s="36"/>
      <c r="CU748" s="36"/>
      <c r="CV748" s="36"/>
      <c r="CW748" s="36"/>
      <c r="CX748" s="36"/>
      <c r="CY748" s="36"/>
      <c r="CZ748" s="36"/>
      <c r="DA748" s="36"/>
      <c r="DB748" s="36"/>
      <c r="DC748" s="36"/>
      <c r="DD748" s="36"/>
      <c r="DE748" s="36"/>
      <c r="DF748" s="36"/>
      <c r="DG748" s="36"/>
      <c r="DH748" s="36"/>
      <c r="DI748" s="36"/>
      <c r="DJ748" s="36"/>
      <c r="DK748" s="36"/>
      <c r="DL748" s="36"/>
      <c r="DM748" s="36"/>
      <c r="DN748" s="36"/>
      <c r="DO748" s="36"/>
      <c r="DP748" s="36"/>
      <c r="DQ748" s="36"/>
      <c r="DR748" s="36"/>
      <c r="DS748" s="36"/>
      <c r="DT748" s="36"/>
      <c r="DU748" s="36"/>
      <c r="DV748" s="36"/>
      <c r="DW748" s="36"/>
      <c r="DX748" s="36"/>
      <c r="DY748" s="36"/>
      <c r="DZ748" s="36"/>
      <c r="EA748" s="36"/>
      <c r="EB748" s="36"/>
      <c r="EC748" s="36"/>
      <c r="ED748" s="36"/>
      <c r="EE748" s="36"/>
      <c r="EF748" s="36"/>
      <c r="EG748" s="36"/>
      <c r="EH748" s="36"/>
      <c r="EI748" s="36"/>
      <c r="EJ748" s="36"/>
      <c r="EK748" s="36"/>
      <c r="EL748" s="36"/>
      <c r="EM748" s="36"/>
      <c r="EN748" s="36"/>
      <c r="EO748" s="36"/>
      <c r="EP748" s="36"/>
      <c r="EQ748" s="36"/>
      <c r="ER748" s="36"/>
      <c r="ES748" s="36"/>
      <c r="ET748" s="36"/>
      <c r="EU748" s="36"/>
      <c r="EV748" s="36"/>
      <c r="EW748" s="36"/>
      <c r="EX748" s="36"/>
      <c r="EY748" s="36"/>
      <c r="EZ748" s="36"/>
      <c r="FA748" s="36"/>
      <c r="FB748" s="36"/>
      <c r="FC748" s="36"/>
      <c r="FD748" s="36"/>
      <c r="FE748" s="36"/>
      <c r="FF748" s="36"/>
      <c r="FG748" s="36"/>
      <c r="FH748" s="36"/>
      <c r="FI748" s="36"/>
      <c r="FJ748" s="36"/>
      <c r="FK748" s="36"/>
      <c r="FL748" s="36"/>
      <c r="FM748" s="36"/>
      <c r="FN748" s="36"/>
      <c r="FO748" s="36"/>
      <c r="FP748" s="36"/>
      <c r="FQ748" s="36"/>
      <c r="FR748" s="36"/>
      <c r="FS748" s="36"/>
      <c r="FT748" s="36"/>
      <c r="FU748" s="36"/>
      <c r="FV748" s="36"/>
      <c r="FW748" s="36"/>
      <c r="FX748" s="36"/>
      <c r="FY748" s="36"/>
      <c r="FZ748" s="36"/>
      <c r="GA748" s="36"/>
      <c r="GB748" s="36"/>
      <c r="GC748" s="36"/>
      <c r="GD748" s="36"/>
      <c r="GE748" s="36"/>
      <c r="GF748" s="36"/>
      <c r="GG748" s="36"/>
      <c r="GH748" s="36"/>
      <c r="GI748" s="36"/>
      <c r="GJ748" s="36"/>
      <c r="GK748" s="36"/>
      <c r="GL748" s="36"/>
      <c r="GM748" s="36"/>
      <c r="GN748" s="36"/>
      <c r="GO748" s="36"/>
      <c r="GP748" s="36"/>
      <c r="GQ748" s="36"/>
      <c r="GR748" s="36"/>
      <c r="GS748" s="36"/>
      <c r="GT748" s="36"/>
      <c r="GU748" s="36"/>
      <c r="GV748" s="36"/>
      <c r="GW748" s="36"/>
      <c r="GX748" s="36"/>
      <c r="GY748" s="36"/>
      <c r="GZ748" s="36"/>
      <c r="HA748" s="36"/>
      <c r="HB748" s="36"/>
      <c r="HC748" s="36"/>
      <c r="HD748" s="36"/>
      <c r="HE748" s="36"/>
      <c r="HF748" s="36"/>
      <c r="HG748" s="36"/>
      <c r="HH748" s="36"/>
      <c r="HI748" s="36"/>
      <c r="HJ748" s="36"/>
      <c r="HK748" s="36"/>
      <c r="HL748" s="36"/>
      <c r="HM748" s="36"/>
      <c r="HN748" s="36"/>
      <c r="HO748" s="36"/>
      <c r="HP748" s="36"/>
      <c r="HQ748" s="36"/>
      <c r="HR748" s="36"/>
      <c r="HS748" s="36"/>
      <c r="HT748" s="36"/>
      <c r="HU748" s="36"/>
      <c r="HV748" s="36"/>
      <c r="HW748" s="36"/>
      <c r="HX748" s="36"/>
      <c r="HY748" s="36"/>
      <c r="HZ748" s="36"/>
      <c r="IA748" s="36"/>
      <c r="IB748" s="36"/>
      <c r="IC748" s="36"/>
      <c r="ID748" s="36"/>
      <c r="IE748" s="36"/>
      <c r="IF748" s="36"/>
      <c r="IG748" s="36"/>
      <c r="IH748" s="36"/>
      <c r="II748" s="36"/>
      <c r="IJ748" s="36"/>
      <c r="IK748" s="36"/>
      <c r="IL748" s="36"/>
      <c r="IM748" s="36"/>
      <c r="IN748" s="36"/>
      <c r="IO748" s="36"/>
      <c r="IP748" s="36"/>
      <c r="IQ748" s="36"/>
      <c r="IR748" s="36"/>
      <c r="IS748" s="36"/>
      <c r="IT748" s="36"/>
      <c r="IU748" s="36"/>
    </row>
    <row r="749" spans="1:255" ht="5.2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  <c r="FK749" s="36"/>
      <c r="FL749" s="36"/>
      <c r="FM749" s="36"/>
      <c r="FN749" s="36"/>
      <c r="FO749" s="36"/>
      <c r="FP749" s="36"/>
      <c r="FQ749" s="36"/>
      <c r="FR749" s="36"/>
      <c r="FS749" s="36"/>
      <c r="FT749" s="36"/>
      <c r="FU749" s="36"/>
      <c r="FV749" s="36"/>
      <c r="FW749" s="36"/>
      <c r="FX749" s="36"/>
      <c r="FY749" s="36"/>
      <c r="FZ749" s="36"/>
      <c r="GA749" s="36"/>
      <c r="GB749" s="36"/>
      <c r="GC749" s="36"/>
      <c r="GD749" s="36"/>
      <c r="GE749" s="36"/>
      <c r="GF749" s="36"/>
      <c r="GG749" s="36"/>
      <c r="GH749" s="36"/>
      <c r="GI749" s="36"/>
      <c r="GJ749" s="36"/>
      <c r="GK749" s="36"/>
      <c r="GL749" s="36"/>
      <c r="GM749" s="36"/>
      <c r="GN749" s="36"/>
      <c r="GO749" s="36"/>
      <c r="GP749" s="36"/>
      <c r="GQ749" s="36"/>
      <c r="GR749" s="36"/>
      <c r="GS749" s="36"/>
      <c r="GT749" s="36"/>
      <c r="GU749" s="36"/>
      <c r="GV749" s="36"/>
      <c r="GW749" s="36"/>
      <c r="GX749" s="36"/>
      <c r="GY749" s="36"/>
      <c r="GZ749" s="36"/>
      <c r="HA749" s="36"/>
      <c r="HB749" s="36"/>
      <c r="HC749" s="36"/>
      <c r="HD749" s="36"/>
      <c r="HE749" s="36"/>
      <c r="HF749" s="36"/>
      <c r="HG749" s="36"/>
      <c r="HH749" s="36"/>
      <c r="HI749" s="36"/>
      <c r="HJ749" s="36"/>
      <c r="HK749" s="36"/>
      <c r="HL749" s="36"/>
      <c r="HM749" s="36"/>
      <c r="HN749" s="36"/>
      <c r="HO749" s="36"/>
      <c r="HP749" s="36"/>
      <c r="HQ749" s="36"/>
      <c r="HR749" s="36"/>
      <c r="HS749" s="36"/>
      <c r="HT749" s="36"/>
      <c r="HU749" s="36"/>
      <c r="HV749" s="36"/>
      <c r="HW749" s="36"/>
      <c r="HX749" s="36"/>
      <c r="HY749" s="36"/>
      <c r="HZ749" s="36"/>
      <c r="IA749" s="36"/>
      <c r="IB749" s="36"/>
      <c r="IC749" s="36"/>
      <c r="ID749" s="36"/>
      <c r="IE749" s="36"/>
      <c r="IF749" s="36"/>
      <c r="IG749" s="36"/>
      <c r="IH749" s="36"/>
      <c r="II749" s="36"/>
      <c r="IJ749" s="36"/>
      <c r="IK749" s="36"/>
      <c r="IL749" s="36"/>
      <c r="IM749" s="36"/>
      <c r="IN749" s="36"/>
      <c r="IO749" s="36"/>
      <c r="IP749" s="36"/>
      <c r="IQ749" s="36"/>
      <c r="IR749" s="36"/>
      <c r="IS749" s="36"/>
      <c r="IT749" s="36"/>
      <c r="IU749" s="36"/>
    </row>
    <row r="750" spans="1:255" ht="5.2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  <c r="FK750" s="36"/>
      <c r="FL750" s="36"/>
      <c r="FM750" s="36"/>
      <c r="FN750" s="36"/>
      <c r="FO750" s="36"/>
      <c r="FP750" s="36"/>
      <c r="FQ750" s="36"/>
      <c r="FR750" s="36"/>
      <c r="FS750" s="36"/>
      <c r="FT750" s="36"/>
      <c r="FU750" s="36"/>
      <c r="FV750" s="36"/>
      <c r="FW750" s="36"/>
      <c r="FX750" s="36"/>
      <c r="FY750" s="36"/>
      <c r="FZ750" s="36"/>
      <c r="GA750" s="36"/>
      <c r="GB750" s="36"/>
      <c r="GC750" s="36"/>
      <c r="GD750" s="36"/>
      <c r="GE750" s="36"/>
      <c r="GF750" s="36"/>
      <c r="GG750" s="36"/>
      <c r="GH750" s="36"/>
      <c r="GI750" s="36"/>
      <c r="GJ750" s="36"/>
      <c r="GK750" s="36"/>
      <c r="GL750" s="36"/>
      <c r="GM750" s="36"/>
      <c r="GN750" s="36"/>
      <c r="GO750" s="36"/>
      <c r="GP750" s="36"/>
      <c r="GQ750" s="36"/>
      <c r="GR750" s="36"/>
      <c r="GS750" s="36"/>
      <c r="GT750" s="36"/>
      <c r="GU750" s="36"/>
      <c r="GV750" s="36"/>
      <c r="GW750" s="36"/>
      <c r="GX750" s="36"/>
      <c r="GY750" s="36"/>
      <c r="GZ750" s="36"/>
      <c r="HA750" s="36"/>
      <c r="HB750" s="36"/>
      <c r="HC750" s="36"/>
      <c r="HD750" s="36"/>
      <c r="HE750" s="36"/>
      <c r="HF750" s="36"/>
      <c r="HG750" s="36"/>
      <c r="HH750" s="36"/>
      <c r="HI750" s="36"/>
      <c r="HJ750" s="36"/>
      <c r="HK750" s="36"/>
      <c r="HL750" s="36"/>
      <c r="HM750" s="36"/>
      <c r="HN750" s="36"/>
      <c r="HO750" s="36"/>
      <c r="HP750" s="36"/>
      <c r="HQ750" s="36"/>
      <c r="HR750" s="36"/>
      <c r="HS750" s="36"/>
      <c r="HT750" s="36"/>
      <c r="HU750" s="36"/>
      <c r="HV750" s="36"/>
      <c r="HW750" s="36"/>
      <c r="HX750" s="36"/>
      <c r="HY750" s="36"/>
      <c r="HZ750" s="36"/>
      <c r="IA750" s="36"/>
      <c r="IB750" s="36"/>
      <c r="IC750" s="36"/>
      <c r="ID750" s="36"/>
      <c r="IE750" s="36"/>
      <c r="IF750" s="36"/>
      <c r="IG750" s="36"/>
      <c r="IH750" s="36"/>
      <c r="II750" s="36"/>
      <c r="IJ750" s="36"/>
      <c r="IK750" s="36"/>
      <c r="IL750" s="36"/>
      <c r="IM750" s="36"/>
      <c r="IN750" s="36"/>
      <c r="IO750" s="36"/>
      <c r="IP750" s="36"/>
      <c r="IQ750" s="36"/>
      <c r="IR750" s="36"/>
      <c r="IS750" s="36"/>
      <c r="IT750" s="36"/>
      <c r="IU750" s="36"/>
    </row>
    <row r="751" spans="1:255" ht="5.2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  <c r="FK751" s="36"/>
      <c r="FL751" s="36"/>
      <c r="FM751" s="36"/>
      <c r="FN751" s="36"/>
      <c r="FO751" s="36"/>
      <c r="FP751" s="36"/>
      <c r="FQ751" s="36"/>
      <c r="FR751" s="36"/>
      <c r="FS751" s="36"/>
      <c r="FT751" s="36"/>
      <c r="FU751" s="36"/>
      <c r="FV751" s="36"/>
      <c r="FW751" s="36"/>
      <c r="FX751" s="36"/>
      <c r="FY751" s="36"/>
      <c r="FZ751" s="36"/>
      <c r="GA751" s="36"/>
      <c r="GB751" s="36"/>
      <c r="GC751" s="36"/>
      <c r="GD751" s="36"/>
      <c r="GE751" s="36"/>
      <c r="GF751" s="36"/>
      <c r="GG751" s="36"/>
      <c r="GH751" s="36"/>
      <c r="GI751" s="36"/>
      <c r="GJ751" s="36"/>
      <c r="GK751" s="36"/>
      <c r="GL751" s="36"/>
      <c r="GM751" s="36"/>
      <c r="GN751" s="36"/>
      <c r="GO751" s="36"/>
      <c r="GP751" s="36"/>
      <c r="GQ751" s="36"/>
      <c r="GR751" s="36"/>
      <c r="GS751" s="36"/>
      <c r="GT751" s="36"/>
      <c r="GU751" s="36"/>
      <c r="GV751" s="36"/>
      <c r="GW751" s="36"/>
      <c r="GX751" s="36"/>
      <c r="GY751" s="36"/>
      <c r="GZ751" s="36"/>
      <c r="HA751" s="36"/>
      <c r="HB751" s="36"/>
      <c r="HC751" s="36"/>
      <c r="HD751" s="36"/>
      <c r="HE751" s="36"/>
      <c r="HF751" s="36"/>
      <c r="HG751" s="36"/>
      <c r="HH751" s="36"/>
      <c r="HI751" s="36"/>
      <c r="HJ751" s="36"/>
      <c r="HK751" s="36"/>
      <c r="HL751" s="36"/>
      <c r="HM751" s="36"/>
      <c r="HN751" s="36"/>
      <c r="HO751" s="36"/>
      <c r="HP751" s="36"/>
      <c r="HQ751" s="36"/>
      <c r="HR751" s="36"/>
      <c r="HS751" s="36"/>
      <c r="HT751" s="36"/>
      <c r="HU751" s="36"/>
      <c r="HV751" s="36"/>
      <c r="HW751" s="36"/>
      <c r="HX751" s="36"/>
      <c r="HY751" s="36"/>
      <c r="HZ751" s="36"/>
      <c r="IA751" s="36"/>
      <c r="IB751" s="36"/>
      <c r="IC751" s="36"/>
      <c r="ID751" s="36"/>
      <c r="IE751" s="36"/>
      <c r="IF751" s="36"/>
      <c r="IG751" s="36"/>
      <c r="IH751" s="36"/>
      <c r="II751" s="36"/>
      <c r="IJ751" s="36"/>
      <c r="IK751" s="36"/>
      <c r="IL751" s="36"/>
      <c r="IM751" s="36"/>
      <c r="IN751" s="36"/>
      <c r="IO751" s="36"/>
      <c r="IP751" s="36"/>
      <c r="IQ751" s="36"/>
      <c r="IR751" s="36"/>
      <c r="IS751" s="36"/>
      <c r="IT751" s="36"/>
      <c r="IU751" s="36"/>
    </row>
    <row r="752" spans="1:255" ht="5.2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  <c r="FK752" s="36"/>
      <c r="FL752" s="36"/>
      <c r="FM752" s="36"/>
      <c r="FN752" s="36"/>
      <c r="FO752" s="36"/>
      <c r="FP752" s="36"/>
      <c r="FQ752" s="36"/>
      <c r="FR752" s="36"/>
      <c r="FS752" s="36"/>
      <c r="FT752" s="36"/>
      <c r="FU752" s="36"/>
      <c r="FV752" s="36"/>
      <c r="FW752" s="36"/>
      <c r="FX752" s="36"/>
      <c r="FY752" s="36"/>
      <c r="FZ752" s="36"/>
      <c r="GA752" s="36"/>
      <c r="GB752" s="36"/>
      <c r="GC752" s="36"/>
      <c r="GD752" s="36"/>
      <c r="GE752" s="36"/>
      <c r="GF752" s="36"/>
      <c r="GG752" s="36"/>
      <c r="GH752" s="36"/>
      <c r="GI752" s="36"/>
      <c r="GJ752" s="36"/>
      <c r="GK752" s="36"/>
      <c r="GL752" s="36"/>
      <c r="GM752" s="36"/>
      <c r="GN752" s="36"/>
      <c r="GO752" s="36"/>
      <c r="GP752" s="36"/>
      <c r="GQ752" s="36"/>
      <c r="GR752" s="36"/>
      <c r="GS752" s="36"/>
      <c r="GT752" s="36"/>
      <c r="GU752" s="36"/>
      <c r="GV752" s="36"/>
      <c r="GW752" s="36"/>
      <c r="GX752" s="36"/>
      <c r="GY752" s="36"/>
      <c r="GZ752" s="36"/>
      <c r="HA752" s="36"/>
      <c r="HB752" s="36"/>
      <c r="HC752" s="36"/>
      <c r="HD752" s="36"/>
      <c r="HE752" s="36"/>
      <c r="HF752" s="36"/>
      <c r="HG752" s="36"/>
      <c r="HH752" s="36"/>
      <c r="HI752" s="36"/>
      <c r="HJ752" s="36"/>
      <c r="HK752" s="36"/>
      <c r="HL752" s="36"/>
      <c r="HM752" s="36"/>
      <c r="HN752" s="36"/>
      <c r="HO752" s="36"/>
      <c r="HP752" s="36"/>
      <c r="HQ752" s="36"/>
      <c r="HR752" s="36"/>
      <c r="HS752" s="36"/>
      <c r="HT752" s="36"/>
      <c r="HU752" s="36"/>
      <c r="HV752" s="36"/>
      <c r="HW752" s="36"/>
      <c r="HX752" s="36"/>
      <c r="HY752" s="36"/>
      <c r="HZ752" s="36"/>
      <c r="IA752" s="36"/>
      <c r="IB752" s="36"/>
      <c r="IC752" s="36"/>
      <c r="ID752" s="36"/>
      <c r="IE752" s="36"/>
      <c r="IF752" s="36"/>
      <c r="IG752" s="36"/>
      <c r="IH752" s="36"/>
      <c r="II752" s="36"/>
      <c r="IJ752" s="36"/>
      <c r="IK752" s="36"/>
      <c r="IL752" s="36"/>
      <c r="IM752" s="36"/>
      <c r="IN752" s="36"/>
      <c r="IO752" s="36"/>
      <c r="IP752" s="36"/>
      <c r="IQ752" s="36"/>
      <c r="IR752" s="36"/>
      <c r="IS752" s="36"/>
      <c r="IT752" s="36"/>
      <c r="IU752" s="36"/>
    </row>
    <row r="753" spans="1:255" ht="5.2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  <c r="FK753" s="36"/>
      <c r="FL753" s="36"/>
      <c r="FM753" s="36"/>
      <c r="FN753" s="36"/>
      <c r="FO753" s="36"/>
      <c r="FP753" s="36"/>
      <c r="FQ753" s="36"/>
      <c r="FR753" s="36"/>
      <c r="FS753" s="36"/>
      <c r="FT753" s="36"/>
      <c r="FU753" s="36"/>
      <c r="FV753" s="36"/>
      <c r="FW753" s="36"/>
      <c r="FX753" s="36"/>
      <c r="FY753" s="36"/>
      <c r="FZ753" s="36"/>
      <c r="GA753" s="36"/>
      <c r="GB753" s="36"/>
      <c r="GC753" s="36"/>
      <c r="GD753" s="36"/>
      <c r="GE753" s="36"/>
      <c r="GF753" s="36"/>
      <c r="GG753" s="36"/>
      <c r="GH753" s="36"/>
      <c r="GI753" s="36"/>
      <c r="GJ753" s="36"/>
      <c r="GK753" s="36"/>
      <c r="GL753" s="36"/>
      <c r="GM753" s="36"/>
      <c r="GN753" s="36"/>
      <c r="GO753" s="36"/>
      <c r="GP753" s="36"/>
      <c r="GQ753" s="36"/>
      <c r="GR753" s="36"/>
      <c r="GS753" s="36"/>
      <c r="GT753" s="36"/>
      <c r="GU753" s="36"/>
      <c r="GV753" s="36"/>
      <c r="GW753" s="36"/>
      <c r="GX753" s="36"/>
      <c r="GY753" s="36"/>
      <c r="GZ753" s="36"/>
      <c r="HA753" s="36"/>
      <c r="HB753" s="36"/>
      <c r="HC753" s="36"/>
      <c r="HD753" s="36"/>
      <c r="HE753" s="36"/>
      <c r="HF753" s="36"/>
      <c r="HG753" s="36"/>
      <c r="HH753" s="36"/>
      <c r="HI753" s="36"/>
      <c r="HJ753" s="36"/>
      <c r="HK753" s="36"/>
      <c r="HL753" s="36"/>
      <c r="HM753" s="36"/>
      <c r="HN753" s="36"/>
      <c r="HO753" s="36"/>
      <c r="HP753" s="36"/>
      <c r="HQ753" s="36"/>
      <c r="HR753" s="36"/>
      <c r="HS753" s="36"/>
      <c r="HT753" s="36"/>
      <c r="HU753" s="36"/>
      <c r="HV753" s="36"/>
      <c r="HW753" s="36"/>
      <c r="HX753" s="36"/>
      <c r="HY753" s="36"/>
      <c r="HZ753" s="36"/>
      <c r="IA753" s="36"/>
      <c r="IB753" s="36"/>
      <c r="IC753" s="36"/>
      <c r="ID753" s="36"/>
      <c r="IE753" s="36"/>
      <c r="IF753" s="36"/>
      <c r="IG753" s="36"/>
      <c r="IH753" s="36"/>
      <c r="II753" s="36"/>
      <c r="IJ753" s="36"/>
      <c r="IK753" s="36"/>
      <c r="IL753" s="36"/>
      <c r="IM753" s="36"/>
      <c r="IN753" s="36"/>
      <c r="IO753" s="36"/>
      <c r="IP753" s="36"/>
      <c r="IQ753" s="36"/>
      <c r="IR753" s="36"/>
      <c r="IS753" s="36"/>
      <c r="IT753" s="36"/>
      <c r="IU753" s="36"/>
    </row>
    <row r="754" spans="1:255" ht="5.2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  <c r="FK754" s="36"/>
      <c r="FL754" s="36"/>
      <c r="FM754" s="36"/>
      <c r="FN754" s="36"/>
      <c r="FO754" s="36"/>
      <c r="FP754" s="36"/>
      <c r="FQ754" s="36"/>
      <c r="FR754" s="36"/>
      <c r="FS754" s="36"/>
      <c r="FT754" s="36"/>
      <c r="FU754" s="36"/>
      <c r="FV754" s="36"/>
      <c r="FW754" s="36"/>
      <c r="FX754" s="36"/>
      <c r="FY754" s="36"/>
      <c r="FZ754" s="36"/>
      <c r="GA754" s="36"/>
      <c r="GB754" s="36"/>
      <c r="GC754" s="36"/>
      <c r="GD754" s="36"/>
      <c r="GE754" s="36"/>
      <c r="GF754" s="36"/>
      <c r="GG754" s="36"/>
      <c r="GH754" s="36"/>
      <c r="GI754" s="36"/>
      <c r="GJ754" s="36"/>
      <c r="GK754" s="36"/>
      <c r="GL754" s="36"/>
      <c r="GM754" s="36"/>
      <c r="GN754" s="36"/>
      <c r="GO754" s="36"/>
      <c r="GP754" s="36"/>
      <c r="GQ754" s="36"/>
      <c r="GR754" s="36"/>
      <c r="GS754" s="36"/>
      <c r="GT754" s="36"/>
      <c r="GU754" s="36"/>
      <c r="GV754" s="36"/>
      <c r="GW754" s="36"/>
      <c r="GX754" s="36"/>
      <c r="GY754" s="36"/>
      <c r="GZ754" s="36"/>
      <c r="HA754" s="36"/>
      <c r="HB754" s="36"/>
      <c r="HC754" s="36"/>
      <c r="HD754" s="36"/>
      <c r="HE754" s="36"/>
      <c r="HF754" s="36"/>
      <c r="HG754" s="36"/>
      <c r="HH754" s="36"/>
      <c r="HI754" s="36"/>
      <c r="HJ754" s="36"/>
      <c r="HK754" s="36"/>
      <c r="HL754" s="36"/>
      <c r="HM754" s="36"/>
      <c r="HN754" s="36"/>
      <c r="HO754" s="36"/>
      <c r="HP754" s="36"/>
      <c r="HQ754" s="36"/>
      <c r="HR754" s="36"/>
      <c r="HS754" s="36"/>
      <c r="HT754" s="36"/>
      <c r="HU754" s="36"/>
      <c r="HV754" s="36"/>
      <c r="HW754" s="36"/>
      <c r="HX754" s="36"/>
      <c r="HY754" s="36"/>
      <c r="HZ754" s="36"/>
      <c r="IA754" s="36"/>
      <c r="IB754" s="36"/>
      <c r="IC754" s="36"/>
      <c r="ID754" s="36"/>
      <c r="IE754" s="36"/>
      <c r="IF754" s="36"/>
      <c r="IG754" s="36"/>
      <c r="IH754" s="36"/>
      <c r="II754" s="36"/>
      <c r="IJ754" s="36"/>
      <c r="IK754" s="36"/>
      <c r="IL754" s="36"/>
      <c r="IM754" s="36"/>
      <c r="IN754" s="36"/>
      <c r="IO754" s="36"/>
      <c r="IP754" s="36"/>
      <c r="IQ754" s="36"/>
      <c r="IR754" s="36"/>
      <c r="IS754" s="36"/>
      <c r="IT754" s="36"/>
      <c r="IU754" s="36"/>
    </row>
    <row r="755" spans="1:255" ht="5.2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  <c r="FK755" s="36"/>
      <c r="FL755" s="36"/>
      <c r="FM755" s="36"/>
      <c r="FN755" s="36"/>
      <c r="FO755" s="36"/>
      <c r="FP755" s="36"/>
      <c r="FQ755" s="36"/>
      <c r="FR755" s="36"/>
      <c r="FS755" s="36"/>
      <c r="FT755" s="36"/>
      <c r="FU755" s="36"/>
      <c r="FV755" s="36"/>
      <c r="FW755" s="36"/>
      <c r="FX755" s="36"/>
      <c r="FY755" s="36"/>
      <c r="FZ755" s="36"/>
      <c r="GA755" s="36"/>
      <c r="GB755" s="36"/>
      <c r="GC755" s="36"/>
      <c r="GD755" s="36"/>
      <c r="GE755" s="36"/>
      <c r="GF755" s="36"/>
      <c r="GG755" s="36"/>
      <c r="GH755" s="36"/>
      <c r="GI755" s="36"/>
      <c r="GJ755" s="36"/>
      <c r="GK755" s="36"/>
      <c r="GL755" s="36"/>
      <c r="GM755" s="36"/>
      <c r="GN755" s="36"/>
      <c r="GO755" s="36"/>
      <c r="GP755" s="36"/>
      <c r="GQ755" s="36"/>
      <c r="GR755" s="36"/>
      <c r="GS755" s="36"/>
      <c r="GT755" s="36"/>
      <c r="GU755" s="36"/>
      <c r="GV755" s="36"/>
      <c r="GW755" s="36"/>
      <c r="GX755" s="36"/>
      <c r="GY755" s="36"/>
      <c r="GZ755" s="36"/>
      <c r="HA755" s="36"/>
      <c r="HB755" s="36"/>
      <c r="HC755" s="36"/>
      <c r="HD755" s="36"/>
      <c r="HE755" s="36"/>
      <c r="HF755" s="36"/>
      <c r="HG755" s="36"/>
      <c r="HH755" s="36"/>
      <c r="HI755" s="36"/>
      <c r="HJ755" s="36"/>
      <c r="HK755" s="36"/>
      <c r="HL755" s="36"/>
      <c r="HM755" s="36"/>
      <c r="HN755" s="36"/>
      <c r="HO755" s="36"/>
      <c r="HP755" s="36"/>
      <c r="HQ755" s="36"/>
      <c r="HR755" s="36"/>
      <c r="HS755" s="36"/>
      <c r="HT755" s="36"/>
      <c r="HU755" s="36"/>
      <c r="HV755" s="36"/>
      <c r="HW755" s="36"/>
      <c r="HX755" s="36"/>
      <c r="HY755" s="36"/>
      <c r="HZ755" s="36"/>
      <c r="IA755" s="36"/>
      <c r="IB755" s="36"/>
      <c r="IC755" s="36"/>
      <c r="ID755" s="36"/>
      <c r="IE755" s="36"/>
      <c r="IF755" s="36"/>
      <c r="IG755" s="36"/>
      <c r="IH755" s="36"/>
      <c r="II755" s="36"/>
      <c r="IJ755" s="36"/>
      <c r="IK755" s="36"/>
      <c r="IL755" s="36"/>
      <c r="IM755" s="36"/>
      <c r="IN755" s="36"/>
      <c r="IO755" s="36"/>
      <c r="IP755" s="36"/>
      <c r="IQ755" s="36"/>
      <c r="IR755" s="36"/>
      <c r="IS755" s="36"/>
      <c r="IT755" s="36"/>
      <c r="IU755" s="36"/>
    </row>
    <row r="756" spans="1:255" ht="5.2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  <c r="FK756" s="36"/>
      <c r="FL756" s="36"/>
      <c r="FM756" s="36"/>
      <c r="FN756" s="36"/>
      <c r="FO756" s="36"/>
      <c r="FP756" s="36"/>
      <c r="FQ756" s="36"/>
      <c r="FR756" s="36"/>
      <c r="FS756" s="36"/>
      <c r="FT756" s="36"/>
      <c r="FU756" s="36"/>
      <c r="FV756" s="36"/>
      <c r="FW756" s="36"/>
      <c r="FX756" s="36"/>
      <c r="FY756" s="36"/>
      <c r="FZ756" s="36"/>
      <c r="GA756" s="36"/>
      <c r="GB756" s="36"/>
      <c r="GC756" s="36"/>
      <c r="GD756" s="36"/>
      <c r="GE756" s="36"/>
      <c r="GF756" s="36"/>
      <c r="GG756" s="36"/>
      <c r="GH756" s="36"/>
      <c r="GI756" s="36"/>
      <c r="GJ756" s="36"/>
      <c r="GK756" s="36"/>
      <c r="GL756" s="36"/>
      <c r="GM756" s="36"/>
      <c r="GN756" s="36"/>
      <c r="GO756" s="36"/>
      <c r="GP756" s="36"/>
      <c r="GQ756" s="36"/>
      <c r="GR756" s="36"/>
      <c r="GS756" s="36"/>
      <c r="GT756" s="36"/>
      <c r="GU756" s="36"/>
      <c r="GV756" s="36"/>
      <c r="GW756" s="36"/>
      <c r="GX756" s="36"/>
      <c r="GY756" s="36"/>
      <c r="GZ756" s="36"/>
      <c r="HA756" s="36"/>
      <c r="HB756" s="36"/>
      <c r="HC756" s="36"/>
      <c r="HD756" s="36"/>
      <c r="HE756" s="36"/>
      <c r="HF756" s="36"/>
      <c r="HG756" s="36"/>
      <c r="HH756" s="36"/>
      <c r="HI756" s="36"/>
      <c r="HJ756" s="36"/>
      <c r="HK756" s="36"/>
      <c r="HL756" s="36"/>
      <c r="HM756" s="36"/>
      <c r="HN756" s="36"/>
      <c r="HO756" s="36"/>
      <c r="HP756" s="36"/>
      <c r="HQ756" s="36"/>
      <c r="HR756" s="36"/>
      <c r="HS756" s="36"/>
      <c r="HT756" s="36"/>
      <c r="HU756" s="36"/>
      <c r="HV756" s="36"/>
      <c r="HW756" s="36"/>
      <c r="HX756" s="36"/>
      <c r="HY756" s="36"/>
      <c r="HZ756" s="36"/>
      <c r="IA756" s="36"/>
      <c r="IB756" s="36"/>
      <c r="IC756" s="36"/>
      <c r="ID756" s="36"/>
      <c r="IE756" s="36"/>
      <c r="IF756" s="36"/>
      <c r="IG756" s="36"/>
      <c r="IH756" s="36"/>
      <c r="II756" s="36"/>
      <c r="IJ756" s="36"/>
      <c r="IK756" s="36"/>
      <c r="IL756" s="36"/>
      <c r="IM756" s="36"/>
      <c r="IN756" s="36"/>
      <c r="IO756" s="36"/>
      <c r="IP756" s="36"/>
      <c r="IQ756" s="36"/>
      <c r="IR756" s="36"/>
      <c r="IS756" s="36"/>
      <c r="IT756" s="36"/>
      <c r="IU756" s="36"/>
    </row>
    <row r="757" spans="1:255" ht="5.2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  <c r="FK757" s="36"/>
      <c r="FL757" s="36"/>
      <c r="FM757" s="36"/>
      <c r="FN757" s="36"/>
      <c r="FO757" s="36"/>
      <c r="FP757" s="36"/>
      <c r="FQ757" s="36"/>
      <c r="FR757" s="36"/>
      <c r="FS757" s="36"/>
      <c r="FT757" s="36"/>
      <c r="FU757" s="36"/>
      <c r="FV757" s="36"/>
      <c r="FW757" s="36"/>
      <c r="FX757" s="36"/>
      <c r="FY757" s="36"/>
      <c r="FZ757" s="36"/>
      <c r="GA757" s="36"/>
      <c r="GB757" s="36"/>
      <c r="GC757" s="36"/>
      <c r="GD757" s="36"/>
      <c r="GE757" s="36"/>
      <c r="GF757" s="36"/>
      <c r="GG757" s="36"/>
      <c r="GH757" s="36"/>
      <c r="GI757" s="36"/>
      <c r="GJ757" s="36"/>
      <c r="GK757" s="36"/>
      <c r="GL757" s="36"/>
      <c r="GM757" s="36"/>
      <c r="GN757" s="36"/>
      <c r="GO757" s="36"/>
      <c r="GP757" s="36"/>
      <c r="GQ757" s="36"/>
      <c r="GR757" s="36"/>
      <c r="GS757" s="36"/>
      <c r="GT757" s="36"/>
      <c r="GU757" s="36"/>
      <c r="GV757" s="36"/>
      <c r="GW757" s="36"/>
      <c r="GX757" s="36"/>
      <c r="GY757" s="36"/>
      <c r="GZ757" s="36"/>
      <c r="HA757" s="36"/>
      <c r="HB757" s="36"/>
      <c r="HC757" s="36"/>
      <c r="HD757" s="36"/>
      <c r="HE757" s="36"/>
      <c r="HF757" s="36"/>
      <c r="HG757" s="36"/>
      <c r="HH757" s="36"/>
      <c r="HI757" s="36"/>
      <c r="HJ757" s="36"/>
      <c r="HK757" s="36"/>
      <c r="HL757" s="36"/>
      <c r="HM757" s="36"/>
      <c r="HN757" s="36"/>
      <c r="HO757" s="36"/>
      <c r="HP757" s="36"/>
      <c r="HQ757" s="36"/>
      <c r="HR757" s="36"/>
      <c r="HS757" s="36"/>
      <c r="HT757" s="36"/>
      <c r="HU757" s="36"/>
      <c r="HV757" s="36"/>
      <c r="HW757" s="36"/>
      <c r="HX757" s="36"/>
      <c r="HY757" s="36"/>
      <c r="HZ757" s="36"/>
      <c r="IA757" s="36"/>
      <c r="IB757" s="36"/>
      <c r="IC757" s="36"/>
      <c r="ID757" s="36"/>
      <c r="IE757" s="36"/>
      <c r="IF757" s="36"/>
      <c r="IG757" s="36"/>
      <c r="IH757" s="36"/>
      <c r="II757" s="36"/>
      <c r="IJ757" s="36"/>
      <c r="IK757" s="36"/>
      <c r="IL757" s="36"/>
      <c r="IM757" s="36"/>
      <c r="IN757" s="36"/>
      <c r="IO757" s="36"/>
      <c r="IP757" s="36"/>
      <c r="IQ757" s="36"/>
      <c r="IR757" s="36"/>
      <c r="IS757" s="36"/>
      <c r="IT757" s="36"/>
      <c r="IU757" s="36"/>
    </row>
    <row r="758" spans="1:255" ht="5.2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  <c r="FK758" s="36"/>
      <c r="FL758" s="36"/>
      <c r="FM758" s="36"/>
      <c r="FN758" s="36"/>
      <c r="FO758" s="36"/>
      <c r="FP758" s="36"/>
      <c r="FQ758" s="36"/>
      <c r="FR758" s="36"/>
      <c r="FS758" s="36"/>
      <c r="FT758" s="36"/>
      <c r="FU758" s="36"/>
      <c r="FV758" s="36"/>
      <c r="FW758" s="36"/>
      <c r="FX758" s="36"/>
      <c r="FY758" s="36"/>
      <c r="FZ758" s="36"/>
      <c r="GA758" s="36"/>
      <c r="GB758" s="36"/>
      <c r="GC758" s="36"/>
      <c r="GD758" s="36"/>
      <c r="GE758" s="36"/>
      <c r="GF758" s="36"/>
      <c r="GG758" s="36"/>
      <c r="GH758" s="36"/>
      <c r="GI758" s="36"/>
      <c r="GJ758" s="36"/>
      <c r="GK758" s="36"/>
      <c r="GL758" s="36"/>
      <c r="GM758" s="36"/>
      <c r="GN758" s="36"/>
      <c r="GO758" s="36"/>
      <c r="GP758" s="36"/>
      <c r="GQ758" s="36"/>
      <c r="GR758" s="36"/>
      <c r="GS758" s="36"/>
      <c r="GT758" s="36"/>
      <c r="GU758" s="36"/>
      <c r="GV758" s="36"/>
      <c r="GW758" s="36"/>
      <c r="GX758" s="36"/>
      <c r="GY758" s="36"/>
      <c r="GZ758" s="36"/>
      <c r="HA758" s="36"/>
      <c r="HB758" s="36"/>
      <c r="HC758" s="36"/>
      <c r="HD758" s="36"/>
      <c r="HE758" s="36"/>
      <c r="HF758" s="36"/>
      <c r="HG758" s="36"/>
      <c r="HH758" s="36"/>
      <c r="HI758" s="36"/>
      <c r="HJ758" s="36"/>
      <c r="HK758" s="36"/>
      <c r="HL758" s="36"/>
      <c r="HM758" s="36"/>
      <c r="HN758" s="36"/>
      <c r="HO758" s="36"/>
      <c r="HP758" s="36"/>
      <c r="HQ758" s="36"/>
      <c r="HR758" s="36"/>
      <c r="HS758" s="36"/>
      <c r="HT758" s="36"/>
      <c r="HU758" s="36"/>
      <c r="HV758" s="36"/>
      <c r="HW758" s="36"/>
      <c r="HX758" s="36"/>
      <c r="HY758" s="36"/>
      <c r="HZ758" s="36"/>
      <c r="IA758" s="36"/>
      <c r="IB758" s="36"/>
      <c r="IC758" s="36"/>
      <c r="ID758" s="36"/>
      <c r="IE758" s="36"/>
      <c r="IF758" s="36"/>
      <c r="IG758" s="36"/>
      <c r="IH758" s="36"/>
      <c r="II758" s="36"/>
      <c r="IJ758" s="36"/>
      <c r="IK758" s="36"/>
      <c r="IL758" s="36"/>
      <c r="IM758" s="36"/>
      <c r="IN758" s="36"/>
      <c r="IO758" s="36"/>
      <c r="IP758" s="36"/>
      <c r="IQ758" s="36"/>
      <c r="IR758" s="36"/>
      <c r="IS758" s="36"/>
      <c r="IT758" s="36"/>
      <c r="IU758" s="36"/>
    </row>
    <row r="759" spans="1:255" ht="5.2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  <c r="FK759" s="36"/>
      <c r="FL759" s="36"/>
      <c r="FM759" s="36"/>
      <c r="FN759" s="36"/>
      <c r="FO759" s="36"/>
      <c r="FP759" s="36"/>
      <c r="FQ759" s="36"/>
      <c r="FR759" s="36"/>
      <c r="FS759" s="36"/>
      <c r="FT759" s="36"/>
      <c r="FU759" s="36"/>
      <c r="FV759" s="36"/>
      <c r="FW759" s="36"/>
      <c r="FX759" s="36"/>
      <c r="FY759" s="36"/>
      <c r="FZ759" s="36"/>
      <c r="GA759" s="36"/>
      <c r="GB759" s="36"/>
      <c r="GC759" s="36"/>
      <c r="GD759" s="36"/>
      <c r="GE759" s="36"/>
      <c r="GF759" s="36"/>
      <c r="GG759" s="36"/>
      <c r="GH759" s="36"/>
      <c r="GI759" s="36"/>
      <c r="GJ759" s="36"/>
      <c r="GK759" s="36"/>
      <c r="GL759" s="36"/>
      <c r="GM759" s="36"/>
      <c r="GN759" s="36"/>
      <c r="GO759" s="36"/>
      <c r="GP759" s="36"/>
      <c r="GQ759" s="36"/>
      <c r="GR759" s="36"/>
      <c r="GS759" s="36"/>
      <c r="GT759" s="36"/>
      <c r="GU759" s="36"/>
      <c r="GV759" s="36"/>
      <c r="GW759" s="36"/>
      <c r="GX759" s="36"/>
      <c r="GY759" s="36"/>
      <c r="GZ759" s="36"/>
      <c r="HA759" s="36"/>
      <c r="HB759" s="36"/>
      <c r="HC759" s="36"/>
      <c r="HD759" s="36"/>
      <c r="HE759" s="36"/>
      <c r="HF759" s="36"/>
      <c r="HG759" s="36"/>
      <c r="HH759" s="36"/>
      <c r="HI759" s="36"/>
      <c r="HJ759" s="36"/>
      <c r="HK759" s="36"/>
      <c r="HL759" s="36"/>
      <c r="HM759" s="36"/>
      <c r="HN759" s="36"/>
      <c r="HO759" s="36"/>
      <c r="HP759" s="36"/>
      <c r="HQ759" s="36"/>
      <c r="HR759" s="36"/>
      <c r="HS759" s="36"/>
      <c r="HT759" s="36"/>
      <c r="HU759" s="36"/>
      <c r="HV759" s="36"/>
      <c r="HW759" s="36"/>
      <c r="HX759" s="36"/>
      <c r="HY759" s="36"/>
      <c r="HZ759" s="36"/>
      <c r="IA759" s="36"/>
      <c r="IB759" s="36"/>
      <c r="IC759" s="36"/>
      <c r="ID759" s="36"/>
      <c r="IE759" s="36"/>
      <c r="IF759" s="36"/>
      <c r="IG759" s="36"/>
      <c r="IH759" s="36"/>
      <c r="II759" s="36"/>
      <c r="IJ759" s="36"/>
      <c r="IK759" s="36"/>
      <c r="IL759" s="36"/>
      <c r="IM759" s="36"/>
      <c r="IN759" s="36"/>
      <c r="IO759" s="36"/>
      <c r="IP759" s="36"/>
      <c r="IQ759" s="36"/>
      <c r="IR759" s="36"/>
      <c r="IS759" s="36"/>
      <c r="IT759" s="36"/>
      <c r="IU759" s="36"/>
    </row>
    <row r="760" spans="1:255" ht="5.2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  <c r="FK760" s="36"/>
      <c r="FL760" s="36"/>
      <c r="FM760" s="36"/>
      <c r="FN760" s="36"/>
      <c r="FO760" s="36"/>
      <c r="FP760" s="36"/>
      <c r="FQ760" s="36"/>
      <c r="FR760" s="36"/>
      <c r="FS760" s="36"/>
      <c r="FT760" s="36"/>
      <c r="FU760" s="36"/>
      <c r="FV760" s="36"/>
      <c r="FW760" s="36"/>
      <c r="FX760" s="36"/>
      <c r="FY760" s="36"/>
      <c r="FZ760" s="36"/>
      <c r="GA760" s="36"/>
      <c r="GB760" s="36"/>
      <c r="GC760" s="36"/>
      <c r="GD760" s="36"/>
      <c r="GE760" s="36"/>
      <c r="GF760" s="36"/>
      <c r="GG760" s="36"/>
      <c r="GH760" s="36"/>
      <c r="GI760" s="36"/>
      <c r="GJ760" s="36"/>
      <c r="GK760" s="36"/>
      <c r="GL760" s="36"/>
      <c r="GM760" s="36"/>
      <c r="GN760" s="36"/>
      <c r="GO760" s="36"/>
      <c r="GP760" s="36"/>
      <c r="GQ760" s="36"/>
      <c r="GR760" s="36"/>
      <c r="GS760" s="36"/>
      <c r="GT760" s="36"/>
      <c r="GU760" s="36"/>
      <c r="GV760" s="36"/>
      <c r="GW760" s="36"/>
      <c r="GX760" s="36"/>
      <c r="GY760" s="36"/>
      <c r="GZ760" s="36"/>
      <c r="HA760" s="36"/>
      <c r="HB760" s="36"/>
      <c r="HC760" s="36"/>
      <c r="HD760" s="36"/>
      <c r="HE760" s="36"/>
      <c r="HF760" s="36"/>
      <c r="HG760" s="36"/>
      <c r="HH760" s="36"/>
      <c r="HI760" s="36"/>
      <c r="HJ760" s="36"/>
      <c r="HK760" s="36"/>
      <c r="HL760" s="36"/>
      <c r="HM760" s="36"/>
      <c r="HN760" s="36"/>
      <c r="HO760" s="36"/>
      <c r="HP760" s="36"/>
      <c r="HQ760" s="36"/>
      <c r="HR760" s="36"/>
      <c r="HS760" s="36"/>
      <c r="HT760" s="36"/>
      <c r="HU760" s="36"/>
      <c r="HV760" s="36"/>
      <c r="HW760" s="36"/>
      <c r="HX760" s="36"/>
      <c r="HY760" s="36"/>
      <c r="HZ760" s="36"/>
      <c r="IA760" s="36"/>
      <c r="IB760" s="36"/>
      <c r="IC760" s="36"/>
      <c r="ID760" s="36"/>
      <c r="IE760" s="36"/>
      <c r="IF760" s="36"/>
      <c r="IG760" s="36"/>
      <c r="IH760" s="36"/>
      <c r="II760" s="36"/>
      <c r="IJ760" s="36"/>
      <c r="IK760" s="36"/>
      <c r="IL760" s="36"/>
      <c r="IM760" s="36"/>
      <c r="IN760" s="36"/>
      <c r="IO760" s="36"/>
      <c r="IP760" s="36"/>
      <c r="IQ760" s="36"/>
      <c r="IR760" s="36"/>
      <c r="IS760" s="36"/>
      <c r="IT760" s="36"/>
      <c r="IU760" s="36"/>
    </row>
    <row r="761" spans="1:255" ht="5.2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  <c r="FK761" s="36"/>
      <c r="FL761" s="36"/>
      <c r="FM761" s="36"/>
      <c r="FN761" s="36"/>
      <c r="FO761" s="36"/>
      <c r="FP761" s="36"/>
      <c r="FQ761" s="36"/>
      <c r="FR761" s="36"/>
      <c r="FS761" s="36"/>
      <c r="FT761" s="36"/>
      <c r="FU761" s="36"/>
      <c r="FV761" s="36"/>
      <c r="FW761" s="36"/>
      <c r="FX761" s="36"/>
      <c r="FY761" s="36"/>
      <c r="FZ761" s="36"/>
      <c r="GA761" s="36"/>
      <c r="GB761" s="36"/>
      <c r="GC761" s="36"/>
      <c r="GD761" s="36"/>
      <c r="GE761" s="36"/>
      <c r="GF761" s="36"/>
      <c r="GG761" s="36"/>
      <c r="GH761" s="36"/>
      <c r="GI761" s="36"/>
      <c r="GJ761" s="36"/>
      <c r="GK761" s="36"/>
      <c r="GL761" s="36"/>
      <c r="GM761" s="36"/>
      <c r="GN761" s="36"/>
      <c r="GO761" s="36"/>
      <c r="GP761" s="36"/>
      <c r="GQ761" s="36"/>
      <c r="GR761" s="36"/>
      <c r="GS761" s="36"/>
      <c r="GT761" s="36"/>
      <c r="GU761" s="36"/>
      <c r="GV761" s="36"/>
      <c r="GW761" s="36"/>
      <c r="GX761" s="36"/>
      <c r="GY761" s="36"/>
      <c r="GZ761" s="36"/>
      <c r="HA761" s="36"/>
      <c r="HB761" s="36"/>
      <c r="HC761" s="36"/>
      <c r="HD761" s="36"/>
      <c r="HE761" s="36"/>
      <c r="HF761" s="36"/>
      <c r="HG761" s="36"/>
      <c r="HH761" s="36"/>
      <c r="HI761" s="36"/>
      <c r="HJ761" s="36"/>
      <c r="HK761" s="36"/>
      <c r="HL761" s="36"/>
      <c r="HM761" s="36"/>
      <c r="HN761" s="36"/>
      <c r="HO761" s="36"/>
      <c r="HP761" s="36"/>
      <c r="HQ761" s="36"/>
      <c r="HR761" s="36"/>
      <c r="HS761" s="36"/>
      <c r="HT761" s="36"/>
      <c r="HU761" s="36"/>
      <c r="HV761" s="36"/>
      <c r="HW761" s="36"/>
      <c r="HX761" s="36"/>
      <c r="HY761" s="36"/>
      <c r="HZ761" s="36"/>
      <c r="IA761" s="36"/>
      <c r="IB761" s="36"/>
      <c r="IC761" s="36"/>
      <c r="ID761" s="36"/>
      <c r="IE761" s="36"/>
      <c r="IF761" s="36"/>
      <c r="IG761" s="36"/>
      <c r="IH761" s="36"/>
      <c r="II761" s="36"/>
      <c r="IJ761" s="36"/>
      <c r="IK761" s="36"/>
      <c r="IL761" s="36"/>
      <c r="IM761" s="36"/>
      <c r="IN761" s="36"/>
      <c r="IO761" s="36"/>
      <c r="IP761" s="36"/>
      <c r="IQ761" s="36"/>
      <c r="IR761" s="36"/>
      <c r="IS761" s="36"/>
      <c r="IT761" s="36"/>
      <c r="IU761" s="36"/>
    </row>
    <row r="762" spans="1:255" ht="5.2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  <c r="FK762" s="36"/>
      <c r="FL762" s="36"/>
      <c r="FM762" s="36"/>
      <c r="FN762" s="36"/>
      <c r="FO762" s="36"/>
      <c r="FP762" s="36"/>
      <c r="FQ762" s="36"/>
      <c r="FR762" s="36"/>
      <c r="FS762" s="36"/>
      <c r="FT762" s="36"/>
      <c r="FU762" s="36"/>
      <c r="FV762" s="36"/>
      <c r="FW762" s="36"/>
      <c r="FX762" s="36"/>
      <c r="FY762" s="36"/>
      <c r="FZ762" s="36"/>
      <c r="GA762" s="36"/>
      <c r="GB762" s="36"/>
      <c r="GC762" s="36"/>
      <c r="GD762" s="36"/>
      <c r="GE762" s="36"/>
      <c r="GF762" s="36"/>
      <c r="GG762" s="36"/>
      <c r="GH762" s="36"/>
      <c r="GI762" s="36"/>
      <c r="GJ762" s="36"/>
      <c r="GK762" s="36"/>
      <c r="GL762" s="36"/>
      <c r="GM762" s="36"/>
      <c r="GN762" s="36"/>
      <c r="GO762" s="36"/>
      <c r="GP762" s="36"/>
      <c r="GQ762" s="36"/>
      <c r="GR762" s="36"/>
      <c r="GS762" s="36"/>
      <c r="GT762" s="36"/>
      <c r="GU762" s="36"/>
      <c r="GV762" s="36"/>
      <c r="GW762" s="36"/>
      <c r="GX762" s="36"/>
      <c r="GY762" s="36"/>
      <c r="GZ762" s="36"/>
      <c r="HA762" s="36"/>
      <c r="HB762" s="36"/>
      <c r="HC762" s="36"/>
      <c r="HD762" s="36"/>
      <c r="HE762" s="36"/>
      <c r="HF762" s="36"/>
      <c r="HG762" s="36"/>
      <c r="HH762" s="36"/>
      <c r="HI762" s="36"/>
      <c r="HJ762" s="36"/>
      <c r="HK762" s="36"/>
      <c r="HL762" s="36"/>
      <c r="HM762" s="36"/>
      <c r="HN762" s="36"/>
      <c r="HO762" s="36"/>
      <c r="HP762" s="36"/>
      <c r="HQ762" s="36"/>
      <c r="HR762" s="36"/>
      <c r="HS762" s="36"/>
      <c r="HT762" s="36"/>
      <c r="HU762" s="36"/>
      <c r="HV762" s="36"/>
      <c r="HW762" s="36"/>
      <c r="HX762" s="36"/>
      <c r="HY762" s="36"/>
      <c r="HZ762" s="36"/>
      <c r="IA762" s="36"/>
      <c r="IB762" s="36"/>
      <c r="IC762" s="36"/>
      <c r="ID762" s="36"/>
      <c r="IE762" s="36"/>
      <c r="IF762" s="36"/>
      <c r="IG762" s="36"/>
      <c r="IH762" s="36"/>
      <c r="II762" s="36"/>
      <c r="IJ762" s="36"/>
      <c r="IK762" s="36"/>
      <c r="IL762" s="36"/>
      <c r="IM762" s="36"/>
      <c r="IN762" s="36"/>
      <c r="IO762" s="36"/>
      <c r="IP762" s="36"/>
      <c r="IQ762" s="36"/>
      <c r="IR762" s="36"/>
      <c r="IS762" s="36"/>
      <c r="IT762" s="36"/>
      <c r="IU762" s="36"/>
    </row>
    <row r="763" spans="1:255" ht="5.2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  <c r="FK763" s="36"/>
      <c r="FL763" s="36"/>
      <c r="FM763" s="36"/>
      <c r="FN763" s="36"/>
      <c r="FO763" s="36"/>
      <c r="FP763" s="36"/>
      <c r="FQ763" s="36"/>
      <c r="FR763" s="36"/>
      <c r="FS763" s="36"/>
      <c r="FT763" s="36"/>
      <c r="FU763" s="36"/>
      <c r="FV763" s="36"/>
      <c r="FW763" s="36"/>
      <c r="FX763" s="36"/>
      <c r="FY763" s="36"/>
      <c r="FZ763" s="36"/>
      <c r="GA763" s="36"/>
      <c r="GB763" s="36"/>
      <c r="GC763" s="36"/>
      <c r="GD763" s="36"/>
      <c r="GE763" s="36"/>
      <c r="GF763" s="36"/>
      <c r="GG763" s="36"/>
      <c r="GH763" s="36"/>
      <c r="GI763" s="36"/>
      <c r="GJ763" s="36"/>
      <c r="GK763" s="36"/>
      <c r="GL763" s="36"/>
      <c r="GM763" s="36"/>
      <c r="GN763" s="36"/>
      <c r="GO763" s="36"/>
      <c r="GP763" s="36"/>
      <c r="GQ763" s="36"/>
      <c r="GR763" s="36"/>
      <c r="GS763" s="36"/>
      <c r="GT763" s="36"/>
      <c r="GU763" s="36"/>
      <c r="GV763" s="36"/>
      <c r="GW763" s="36"/>
      <c r="GX763" s="36"/>
      <c r="GY763" s="36"/>
      <c r="GZ763" s="36"/>
      <c r="HA763" s="36"/>
      <c r="HB763" s="36"/>
      <c r="HC763" s="36"/>
      <c r="HD763" s="36"/>
      <c r="HE763" s="36"/>
      <c r="HF763" s="36"/>
      <c r="HG763" s="36"/>
      <c r="HH763" s="36"/>
      <c r="HI763" s="36"/>
      <c r="HJ763" s="36"/>
      <c r="HK763" s="36"/>
      <c r="HL763" s="36"/>
      <c r="HM763" s="36"/>
      <c r="HN763" s="36"/>
      <c r="HO763" s="36"/>
      <c r="HP763" s="36"/>
      <c r="HQ763" s="36"/>
      <c r="HR763" s="36"/>
      <c r="HS763" s="36"/>
      <c r="HT763" s="36"/>
      <c r="HU763" s="36"/>
      <c r="HV763" s="36"/>
      <c r="HW763" s="36"/>
      <c r="HX763" s="36"/>
      <c r="HY763" s="36"/>
      <c r="HZ763" s="36"/>
      <c r="IA763" s="36"/>
      <c r="IB763" s="36"/>
      <c r="IC763" s="36"/>
      <c r="ID763" s="36"/>
      <c r="IE763" s="36"/>
      <c r="IF763" s="36"/>
      <c r="IG763" s="36"/>
      <c r="IH763" s="36"/>
      <c r="II763" s="36"/>
      <c r="IJ763" s="36"/>
      <c r="IK763" s="36"/>
      <c r="IL763" s="36"/>
      <c r="IM763" s="36"/>
      <c r="IN763" s="36"/>
      <c r="IO763" s="36"/>
      <c r="IP763" s="36"/>
      <c r="IQ763" s="36"/>
      <c r="IR763" s="36"/>
      <c r="IS763" s="36"/>
      <c r="IT763" s="36"/>
      <c r="IU763" s="36"/>
    </row>
    <row r="764" spans="1:255" ht="5.2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  <c r="FK764" s="36"/>
      <c r="FL764" s="36"/>
      <c r="FM764" s="36"/>
      <c r="FN764" s="36"/>
      <c r="FO764" s="36"/>
      <c r="FP764" s="36"/>
      <c r="FQ764" s="36"/>
      <c r="FR764" s="36"/>
      <c r="FS764" s="36"/>
      <c r="FT764" s="36"/>
      <c r="FU764" s="36"/>
      <c r="FV764" s="36"/>
      <c r="FW764" s="36"/>
      <c r="FX764" s="36"/>
      <c r="FY764" s="36"/>
      <c r="FZ764" s="36"/>
      <c r="GA764" s="36"/>
      <c r="GB764" s="36"/>
      <c r="GC764" s="36"/>
      <c r="GD764" s="36"/>
      <c r="GE764" s="36"/>
      <c r="GF764" s="36"/>
      <c r="GG764" s="36"/>
      <c r="GH764" s="36"/>
      <c r="GI764" s="36"/>
      <c r="GJ764" s="36"/>
      <c r="GK764" s="36"/>
      <c r="GL764" s="36"/>
      <c r="GM764" s="36"/>
      <c r="GN764" s="36"/>
      <c r="GO764" s="36"/>
      <c r="GP764" s="36"/>
      <c r="GQ764" s="36"/>
      <c r="GR764" s="36"/>
      <c r="GS764" s="36"/>
      <c r="GT764" s="36"/>
      <c r="GU764" s="36"/>
      <c r="GV764" s="36"/>
      <c r="GW764" s="36"/>
      <c r="GX764" s="36"/>
      <c r="GY764" s="36"/>
      <c r="GZ764" s="36"/>
      <c r="HA764" s="36"/>
      <c r="HB764" s="36"/>
      <c r="HC764" s="36"/>
      <c r="HD764" s="36"/>
      <c r="HE764" s="36"/>
      <c r="HF764" s="36"/>
      <c r="HG764" s="36"/>
      <c r="HH764" s="36"/>
      <c r="HI764" s="36"/>
      <c r="HJ764" s="36"/>
      <c r="HK764" s="36"/>
      <c r="HL764" s="36"/>
      <c r="HM764" s="36"/>
      <c r="HN764" s="36"/>
      <c r="HO764" s="36"/>
      <c r="HP764" s="36"/>
      <c r="HQ764" s="36"/>
      <c r="HR764" s="36"/>
      <c r="HS764" s="36"/>
      <c r="HT764" s="36"/>
      <c r="HU764" s="36"/>
      <c r="HV764" s="36"/>
      <c r="HW764" s="36"/>
      <c r="HX764" s="36"/>
      <c r="HY764" s="36"/>
      <c r="HZ764" s="36"/>
      <c r="IA764" s="36"/>
      <c r="IB764" s="36"/>
      <c r="IC764" s="36"/>
      <c r="ID764" s="36"/>
      <c r="IE764" s="36"/>
      <c r="IF764" s="36"/>
      <c r="IG764" s="36"/>
      <c r="IH764" s="36"/>
      <c r="II764" s="36"/>
      <c r="IJ764" s="36"/>
      <c r="IK764" s="36"/>
      <c r="IL764" s="36"/>
      <c r="IM764" s="36"/>
      <c r="IN764" s="36"/>
      <c r="IO764" s="36"/>
      <c r="IP764" s="36"/>
      <c r="IQ764" s="36"/>
      <c r="IR764" s="36"/>
      <c r="IS764" s="36"/>
      <c r="IT764" s="36"/>
      <c r="IU764" s="36"/>
    </row>
    <row r="765" spans="1:255" ht="5.2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  <c r="BC765" s="36"/>
      <c r="BD765" s="36"/>
      <c r="BE765" s="36"/>
      <c r="BF765" s="36"/>
      <c r="BG765" s="36"/>
      <c r="BH765" s="36"/>
      <c r="BI765" s="36"/>
      <c r="BJ765" s="36"/>
      <c r="BK765" s="36"/>
      <c r="BL765" s="36"/>
      <c r="BM765" s="36"/>
      <c r="BN765" s="36"/>
      <c r="BO765" s="36"/>
      <c r="BP765" s="36"/>
      <c r="BQ765" s="36"/>
      <c r="BR765" s="36"/>
      <c r="BS765" s="36"/>
      <c r="BT765" s="36"/>
      <c r="BU765" s="36"/>
      <c r="BV765" s="36"/>
      <c r="BW765" s="36"/>
      <c r="BX765" s="36"/>
      <c r="BY765" s="36"/>
      <c r="BZ765" s="36"/>
      <c r="CA765" s="36"/>
      <c r="CB765" s="36"/>
      <c r="CC765" s="36"/>
      <c r="CD765" s="36"/>
      <c r="CE765" s="36"/>
      <c r="CF765" s="36"/>
      <c r="CG765" s="36"/>
      <c r="CH765" s="36"/>
      <c r="CI765" s="36"/>
      <c r="CJ765" s="36"/>
      <c r="CK765" s="36"/>
      <c r="CL765" s="36"/>
      <c r="CM765" s="36"/>
      <c r="CN765" s="36"/>
      <c r="CO765" s="36"/>
      <c r="CP765" s="36"/>
      <c r="CQ765" s="36"/>
      <c r="CR765" s="36"/>
      <c r="CS765" s="36"/>
      <c r="CT765" s="36"/>
      <c r="CU765" s="36"/>
      <c r="CV765" s="36"/>
      <c r="CW765" s="36"/>
      <c r="CX765" s="36"/>
      <c r="CY765" s="36"/>
      <c r="CZ765" s="36"/>
      <c r="DA765" s="36"/>
      <c r="DB765" s="36"/>
      <c r="DC765" s="36"/>
      <c r="DD765" s="36"/>
      <c r="DE765" s="36"/>
      <c r="DF765" s="36"/>
      <c r="DG765" s="36"/>
      <c r="DH765" s="36"/>
      <c r="DI765" s="36"/>
      <c r="DJ765" s="36"/>
      <c r="DK765" s="36"/>
      <c r="DL765" s="36"/>
      <c r="DM765" s="36"/>
      <c r="DN765" s="36"/>
      <c r="DO765" s="36"/>
      <c r="DP765" s="36"/>
      <c r="DQ765" s="36"/>
      <c r="DR765" s="36"/>
      <c r="DS765" s="36"/>
      <c r="DT765" s="36"/>
      <c r="DU765" s="36"/>
      <c r="DV765" s="36"/>
      <c r="DW765" s="36"/>
      <c r="DX765" s="36"/>
      <c r="DY765" s="36"/>
      <c r="DZ765" s="36"/>
      <c r="EA765" s="36"/>
      <c r="EB765" s="36"/>
      <c r="EC765" s="36"/>
      <c r="ED765" s="36"/>
      <c r="EE765" s="36"/>
      <c r="EF765" s="36"/>
      <c r="EG765" s="36"/>
      <c r="EH765" s="36"/>
      <c r="EI765" s="36"/>
      <c r="EJ765" s="36"/>
      <c r="EK765" s="36"/>
      <c r="EL765" s="36"/>
      <c r="EM765" s="36"/>
      <c r="EN765" s="36"/>
      <c r="EO765" s="36"/>
      <c r="EP765" s="36"/>
      <c r="EQ765" s="36"/>
      <c r="ER765" s="36"/>
      <c r="ES765" s="36"/>
      <c r="ET765" s="36"/>
      <c r="EU765" s="36"/>
      <c r="EV765" s="36"/>
      <c r="EW765" s="36"/>
      <c r="EX765" s="36"/>
      <c r="EY765" s="36"/>
      <c r="EZ765" s="36"/>
      <c r="FA765" s="36"/>
      <c r="FB765" s="36"/>
      <c r="FC765" s="36"/>
      <c r="FD765" s="36"/>
      <c r="FE765" s="36"/>
      <c r="FF765" s="36"/>
      <c r="FG765" s="36"/>
      <c r="FH765" s="36"/>
      <c r="FI765" s="36"/>
      <c r="FJ765" s="36"/>
      <c r="FK765" s="36"/>
      <c r="FL765" s="36"/>
      <c r="FM765" s="36"/>
      <c r="FN765" s="36"/>
      <c r="FO765" s="36"/>
      <c r="FP765" s="36"/>
      <c r="FQ765" s="36"/>
      <c r="FR765" s="36"/>
      <c r="FS765" s="36"/>
      <c r="FT765" s="36"/>
      <c r="FU765" s="36"/>
      <c r="FV765" s="36"/>
      <c r="FW765" s="36"/>
      <c r="FX765" s="36"/>
      <c r="FY765" s="36"/>
      <c r="FZ765" s="36"/>
      <c r="GA765" s="36"/>
      <c r="GB765" s="36"/>
      <c r="GC765" s="36"/>
      <c r="GD765" s="36"/>
      <c r="GE765" s="36"/>
      <c r="GF765" s="36"/>
      <c r="GG765" s="36"/>
      <c r="GH765" s="36"/>
      <c r="GI765" s="36"/>
      <c r="GJ765" s="36"/>
      <c r="GK765" s="36"/>
      <c r="GL765" s="36"/>
      <c r="GM765" s="36"/>
      <c r="GN765" s="36"/>
      <c r="GO765" s="36"/>
      <c r="GP765" s="36"/>
      <c r="GQ765" s="36"/>
      <c r="GR765" s="36"/>
      <c r="GS765" s="36"/>
      <c r="GT765" s="36"/>
      <c r="GU765" s="36"/>
      <c r="GV765" s="36"/>
      <c r="GW765" s="36"/>
      <c r="GX765" s="36"/>
      <c r="GY765" s="36"/>
      <c r="GZ765" s="36"/>
      <c r="HA765" s="36"/>
      <c r="HB765" s="36"/>
      <c r="HC765" s="36"/>
      <c r="HD765" s="36"/>
      <c r="HE765" s="36"/>
      <c r="HF765" s="36"/>
      <c r="HG765" s="36"/>
      <c r="HH765" s="36"/>
      <c r="HI765" s="36"/>
      <c r="HJ765" s="36"/>
      <c r="HK765" s="36"/>
      <c r="HL765" s="36"/>
      <c r="HM765" s="36"/>
      <c r="HN765" s="36"/>
      <c r="HO765" s="36"/>
      <c r="HP765" s="36"/>
      <c r="HQ765" s="36"/>
      <c r="HR765" s="36"/>
      <c r="HS765" s="36"/>
      <c r="HT765" s="36"/>
      <c r="HU765" s="36"/>
      <c r="HV765" s="36"/>
      <c r="HW765" s="36"/>
      <c r="HX765" s="36"/>
      <c r="HY765" s="36"/>
      <c r="HZ765" s="36"/>
      <c r="IA765" s="36"/>
      <c r="IB765" s="36"/>
      <c r="IC765" s="36"/>
      <c r="ID765" s="36"/>
      <c r="IE765" s="36"/>
      <c r="IF765" s="36"/>
      <c r="IG765" s="36"/>
      <c r="IH765" s="36"/>
      <c r="II765" s="36"/>
      <c r="IJ765" s="36"/>
      <c r="IK765" s="36"/>
      <c r="IL765" s="36"/>
      <c r="IM765" s="36"/>
      <c r="IN765" s="36"/>
      <c r="IO765" s="36"/>
      <c r="IP765" s="36"/>
      <c r="IQ765" s="36"/>
      <c r="IR765" s="36"/>
      <c r="IS765" s="36"/>
      <c r="IT765" s="36"/>
      <c r="IU765" s="36"/>
    </row>
    <row r="766" spans="1:255" ht="5.2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  <c r="BC766" s="36"/>
      <c r="BD766" s="36"/>
      <c r="BE766" s="36"/>
      <c r="BF766" s="36"/>
      <c r="BG766" s="36"/>
      <c r="BH766" s="36"/>
      <c r="BI766" s="36"/>
      <c r="BJ766" s="36"/>
      <c r="BK766" s="36"/>
      <c r="BL766" s="36"/>
      <c r="BM766" s="36"/>
      <c r="BN766" s="36"/>
      <c r="BO766" s="36"/>
      <c r="BP766" s="36"/>
      <c r="BQ766" s="36"/>
      <c r="BR766" s="36"/>
      <c r="BS766" s="36"/>
      <c r="BT766" s="36"/>
      <c r="BU766" s="36"/>
      <c r="BV766" s="36"/>
      <c r="BW766" s="36"/>
      <c r="BX766" s="36"/>
      <c r="BY766" s="36"/>
      <c r="BZ766" s="36"/>
      <c r="CA766" s="36"/>
      <c r="CB766" s="36"/>
      <c r="CC766" s="36"/>
      <c r="CD766" s="36"/>
      <c r="CE766" s="36"/>
      <c r="CF766" s="36"/>
      <c r="CG766" s="36"/>
      <c r="CH766" s="36"/>
      <c r="CI766" s="36"/>
      <c r="CJ766" s="36"/>
      <c r="CK766" s="36"/>
      <c r="CL766" s="36"/>
      <c r="CM766" s="36"/>
      <c r="CN766" s="36"/>
      <c r="CO766" s="36"/>
      <c r="CP766" s="36"/>
      <c r="CQ766" s="36"/>
      <c r="CR766" s="36"/>
      <c r="CS766" s="36"/>
      <c r="CT766" s="36"/>
      <c r="CU766" s="36"/>
      <c r="CV766" s="36"/>
      <c r="CW766" s="36"/>
      <c r="CX766" s="36"/>
      <c r="CY766" s="36"/>
      <c r="CZ766" s="36"/>
      <c r="DA766" s="36"/>
      <c r="DB766" s="36"/>
      <c r="DC766" s="36"/>
      <c r="DD766" s="36"/>
      <c r="DE766" s="36"/>
      <c r="DF766" s="36"/>
      <c r="DG766" s="36"/>
      <c r="DH766" s="36"/>
      <c r="DI766" s="36"/>
      <c r="DJ766" s="36"/>
      <c r="DK766" s="36"/>
      <c r="DL766" s="36"/>
      <c r="DM766" s="36"/>
      <c r="DN766" s="36"/>
      <c r="DO766" s="36"/>
      <c r="DP766" s="36"/>
      <c r="DQ766" s="36"/>
      <c r="DR766" s="36"/>
      <c r="DS766" s="36"/>
      <c r="DT766" s="36"/>
      <c r="DU766" s="36"/>
      <c r="DV766" s="36"/>
      <c r="DW766" s="36"/>
      <c r="DX766" s="36"/>
      <c r="DY766" s="36"/>
      <c r="DZ766" s="36"/>
      <c r="EA766" s="36"/>
      <c r="EB766" s="36"/>
      <c r="EC766" s="36"/>
      <c r="ED766" s="36"/>
      <c r="EE766" s="36"/>
      <c r="EF766" s="36"/>
      <c r="EG766" s="36"/>
      <c r="EH766" s="36"/>
      <c r="EI766" s="36"/>
      <c r="EJ766" s="36"/>
      <c r="EK766" s="36"/>
      <c r="EL766" s="36"/>
      <c r="EM766" s="36"/>
      <c r="EN766" s="36"/>
      <c r="EO766" s="36"/>
      <c r="EP766" s="36"/>
      <c r="EQ766" s="36"/>
      <c r="ER766" s="36"/>
      <c r="ES766" s="36"/>
      <c r="ET766" s="36"/>
      <c r="EU766" s="36"/>
      <c r="EV766" s="36"/>
      <c r="EW766" s="36"/>
      <c r="EX766" s="36"/>
      <c r="EY766" s="36"/>
      <c r="EZ766" s="36"/>
      <c r="FA766" s="36"/>
      <c r="FB766" s="36"/>
      <c r="FC766" s="36"/>
      <c r="FD766" s="36"/>
      <c r="FE766" s="36"/>
      <c r="FF766" s="36"/>
      <c r="FG766" s="36"/>
      <c r="FH766" s="36"/>
      <c r="FI766" s="36"/>
      <c r="FJ766" s="36"/>
      <c r="FK766" s="36"/>
      <c r="FL766" s="36"/>
      <c r="FM766" s="36"/>
      <c r="FN766" s="36"/>
      <c r="FO766" s="36"/>
      <c r="FP766" s="36"/>
      <c r="FQ766" s="36"/>
      <c r="FR766" s="36"/>
      <c r="FS766" s="36"/>
      <c r="FT766" s="36"/>
      <c r="FU766" s="36"/>
      <c r="FV766" s="36"/>
      <c r="FW766" s="36"/>
      <c r="FX766" s="36"/>
      <c r="FY766" s="36"/>
      <c r="FZ766" s="36"/>
      <c r="GA766" s="36"/>
      <c r="GB766" s="36"/>
      <c r="GC766" s="36"/>
      <c r="GD766" s="36"/>
      <c r="GE766" s="36"/>
      <c r="GF766" s="36"/>
      <c r="GG766" s="36"/>
      <c r="GH766" s="36"/>
      <c r="GI766" s="36"/>
      <c r="GJ766" s="36"/>
      <c r="GK766" s="36"/>
      <c r="GL766" s="36"/>
      <c r="GM766" s="36"/>
      <c r="GN766" s="36"/>
      <c r="GO766" s="36"/>
      <c r="GP766" s="36"/>
      <c r="GQ766" s="36"/>
      <c r="GR766" s="36"/>
      <c r="GS766" s="36"/>
      <c r="GT766" s="36"/>
      <c r="GU766" s="36"/>
      <c r="GV766" s="36"/>
      <c r="GW766" s="36"/>
      <c r="GX766" s="36"/>
      <c r="GY766" s="36"/>
      <c r="GZ766" s="36"/>
      <c r="HA766" s="36"/>
      <c r="HB766" s="36"/>
      <c r="HC766" s="36"/>
      <c r="HD766" s="36"/>
      <c r="HE766" s="36"/>
      <c r="HF766" s="36"/>
      <c r="HG766" s="36"/>
      <c r="HH766" s="36"/>
      <c r="HI766" s="36"/>
      <c r="HJ766" s="36"/>
      <c r="HK766" s="36"/>
      <c r="HL766" s="36"/>
      <c r="HM766" s="36"/>
      <c r="HN766" s="36"/>
      <c r="HO766" s="36"/>
      <c r="HP766" s="36"/>
      <c r="HQ766" s="36"/>
      <c r="HR766" s="36"/>
      <c r="HS766" s="36"/>
      <c r="HT766" s="36"/>
      <c r="HU766" s="36"/>
      <c r="HV766" s="36"/>
      <c r="HW766" s="36"/>
      <c r="HX766" s="36"/>
      <c r="HY766" s="36"/>
      <c r="HZ766" s="36"/>
      <c r="IA766" s="36"/>
      <c r="IB766" s="36"/>
      <c r="IC766" s="36"/>
      <c r="ID766" s="36"/>
      <c r="IE766" s="36"/>
      <c r="IF766" s="36"/>
      <c r="IG766" s="36"/>
      <c r="IH766" s="36"/>
      <c r="II766" s="36"/>
      <c r="IJ766" s="36"/>
      <c r="IK766" s="36"/>
      <c r="IL766" s="36"/>
      <c r="IM766" s="36"/>
      <c r="IN766" s="36"/>
      <c r="IO766" s="36"/>
      <c r="IP766" s="36"/>
      <c r="IQ766" s="36"/>
      <c r="IR766" s="36"/>
      <c r="IS766" s="36"/>
      <c r="IT766" s="36"/>
      <c r="IU766" s="36"/>
    </row>
    <row r="767" spans="1:255" ht="5.2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  <c r="BC767" s="36"/>
      <c r="BD767" s="36"/>
      <c r="BE767" s="36"/>
      <c r="BF767" s="36"/>
      <c r="BG767" s="36"/>
      <c r="BH767" s="36"/>
      <c r="BI767" s="36"/>
      <c r="BJ767" s="36"/>
      <c r="BK767" s="36"/>
      <c r="BL767" s="36"/>
      <c r="BM767" s="36"/>
      <c r="BN767" s="36"/>
      <c r="BO767" s="36"/>
      <c r="BP767" s="36"/>
      <c r="BQ767" s="36"/>
      <c r="BR767" s="36"/>
      <c r="BS767" s="36"/>
      <c r="BT767" s="36"/>
      <c r="BU767" s="36"/>
      <c r="BV767" s="36"/>
      <c r="BW767" s="36"/>
      <c r="BX767" s="36"/>
      <c r="BY767" s="36"/>
      <c r="BZ767" s="36"/>
      <c r="CA767" s="36"/>
      <c r="CB767" s="36"/>
      <c r="CC767" s="36"/>
      <c r="CD767" s="36"/>
      <c r="CE767" s="36"/>
      <c r="CF767" s="36"/>
      <c r="CG767" s="36"/>
      <c r="CH767" s="36"/>
      <c r="CI767" s="36"/>
      <c r="CJ767" s="36"/>
      <c r="CK767" s="36"/>
      <c r="CL767" s="36"/>
      <c r="CM767" s="36"/>
      <c r="CN767" s="36"/>
      <c r="CO767" s="36"/>
      <c r="CP767" s="36"/>
      <c r="CQ767" s="36"/>
      <c r="CR767" s="36"/>
      <c r="CS767" s="36"/>
      <c r="CT767" s="36"/>
      <c r="CU767" s="36"/>
      <c r="CV767" s="36"/>
      <c r="CW767" s="36"/>
      <c r="CX767" s="36"/>
      <c r="CY767" s="36"/>
      <c r="CZ767" s="36"/>
      <c r="DA767" s="36"/>
      <c r="DB767" s="36"/>
      <c r="DC767" s="36"/>
      <c r="DD767" s="36"/>
      <c r="DE767" s="36"/>
      <c r="DF767" s="36"/>
      <c r="DG767" s="36"/>
      <c r="DH767" s="36"/>
      <c r="DI767" s="36"/>
      <c r="DJ767" s="36"/>
      <c r="DK767" s="36"/>
      <c r="DL767" s="36"/>
      <c r="DM767" s="36"/>
      <c r="DN767" s="36"/>
      <c r="DO767" s="36"/>
      <c r="DP767" s="36"/>
      <c r="DQ767" s="36"/>
      <c r="DR767" s="36"/>
      <c r="DS767" s="36"/>
      <c r="DT767" s="36"/>
      <c r="DU767" s="36"/>
      <c r="DV767" s="36"/>
      <c r="DW767" s="36"/>
      <c r="DX767" s="36"/>
      <c r="DY767" s="36"/>
      <c r="DZ767" s="36"/>
      <c r="EA767" s="36"/>
      <c r="EB767" s="36"/>
      <c r="EC767" s="36"/>
      <c r="ED767" s="36"/>
      <c r="EE767" s="36"/>
      <c r="EF767" s="36"/>
      <c r="EG767" s="36"/>
      <c r="EH767" s="36"/>
      <c r="EI767" s="36"/>
      <c r="EJ767" s="36"/>
      <c r="EK767" s="36"/>
      <c r="EL767" s="36"/>
      <c r="EM767" s="36"/>
      <c r="EN767" s="36"/>
      <c r="EO767" s="36"/>
      <c r="EP767" s="36"/>
      <c r="EQ767" s="36"/>
      <c r="ER767" s="36"/>
      <c r="ES767" s="36"/>
      <c r="ET767" s="36"/>
      <c r="EU767" s="36"/>
      <c r="EV767" s="36"/>
      <c r="EW767" s="36"/>
      <c r="EX767" s="36"/>
      <c r="EY767" s="36"/>
      <c r="EZ767" s="36"/>
      <c r="FA767" s="36"/>
      <c r="FB767" s="36"/>
      <c r="FC767" s="36"/>
      <c r="FD767" s="36"/>
      <c r="FE767" s="36"/>
      <c r="FF767" s="36"/>
      <c r="FG767" s="36"/>
      <c r="FH767" s="36"/>
      <c r="FI767" s="36"/>
      <c r="FJ767" s="36"/>
      <c r="FK767" s="36"/>
      <c r="FL767" s="36"/>
      <c r="FM767" s="36"/>
      <c r="FN767" s="36"/>
      <c r="FO767" s="36"/>
      <c r="FP767" s="36"/>
      <c r="FQ767" s="36"/>
      <c r="FR767" s="36"/>
      <c r="FS767" s="36"/>
      <c r="FT767" s="36"/>
      <c r="FU767" s="36"/>
      <c r="FV767" s="36"/>
      <c r="FW767" s="36"/>
      <c r="FX767" s="36"/>
      <c r="FY767" s="36"/>
      <c r="FZ767" s="36"/>
      <c r="GA767" s="36"/>
      <c r="GB767" s="36"/>
      <c r="GC767" s="36"/>
      <c r="GD767" s="36"/>
      <c r="GE767" s="36"/>
      <c r="GF767" s="36"/>
      <c r="GG767" s="36"/>
      <c r="GH767" s="36"/>
      <c r="GI767" s="36"/>
      <c r="GJ767" s="36"/>
      <c r="GK767" s="36"/>
      <c r="GL767" s="36"/>
      <c r="GM767" s="36"/>
      <c r="GN767" s="36"/>
      <c r="GO767" s="36"/>
      <c r="GP767" s="36"/>
      <c r="GQ767" s="36"/>
      <c r="GR767" s="36"/>
      <c r="GS767" s="36"/>
      <c r="GT767" s="36"/>
      <c r="GU767" s="36"/>
      <c r="GV767" s="36"/>
      <c r="GW767" s="36"/>
      <c r="GX767" s="36"/>
      <c r="GY767" s="36"/>
      <c r="GZ767" s="36"/>
      <c r="HA767" s="36"/>
      <c r="HB767" s="36"/>
      <c r="HC767" s="36"/>
      <c r="HD767" s="36"/>
      <c r="HE767" s="36"/>
      <c r="HF767" s="36"/>
      <c r="HG767" s="36"/>
      <c r="HH767" s="36"/>
      <c r="HI767" s="36"/>
      <c r="HJ767" s="36"/>
      <c r="HK767" s="36"/>
      <c r="HL767" s="36"/>
      <c r="HM767" s="36"/>
      <c r="HN767" s="36"/>
      <c r="HO767" s="36"/>
      <c r="HP767" s="36"/>
      <c r="HQ767" s="36"/>
      <c r="HR767" s="36"/>
      <c r="HS767" s="36"/>
      <c r="HT767" s="36"/>
      <c r="HU767" s="36"/>
      <c r="HV767" s="36"/>
      <c r="HW767" s="36"/>
      <c r="HX767" s="36"/>
      <c r="HY767" s="36"/>
      <c r="HZ767" s="36"/>
      <c r="IA767" s="36"/>
      <c r="IB767" s="36"/>
      <c r="IC767" s="36"/>
      <c r="ID767" s="36"/>
      <c r="IE767" s="36"/>
      <c r="IF767" s="36"/>
      <c r="IG767" s="36"/>
      <c r="IH767" s="36"/>
      <c r="II767" s="36"/>
      <c r="IJ767" s="36"/>
      <c r="IK767" s="36"/>
      <c r="IL767" s="36"/>
      <c r="IM767" s="36"/>
      <c r="IN767" s="36"/>
      <c r="IO767" s="36"/>
      <c r="IP767" s="36"/>
      <c r="IQ767" s="36"/>
      <c r="IR767" s="36"/>
      <c r="IS767" s="36"/>
      <c r="IT767" s="36"/>
      <c r="IU767" s="36"/>
    </row>
    <row r="768" spans="1:255" ht="5.2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  <c r="BC768" s="36"/>
      <c r="BD768" s="36"/>
      <c r="BE768" s="36"/>
      <c r="BF768" s="36"/>
      <c r="BG768" s="36"/>
      <c r="BH768" s="36"/>
      <c r="BI768" s="36"/>
      <c r="BJ768" s="36"/>
      <c r="BK768" s="36"/>
      <c r="BL768" s="36"/>
      <c r="BM768" s="36"/>
      <c r="BN768" s="36"/>
      <c r="BO768" s="36"/>
      <c r="BP768" s="36"/>
      <c r="BQ768" s="36"/>
      <c r="BR768" s="36"/>
      <c r="BS768" s="36"/>
      <c r="BT768" s="36"/>
      <c r="BU768" s="36"/>
      <c r="BV768" s="36"/>
      <c r="BW768" s="36"/>
      <c r="BX768" s="36"/>
      <c r="BY768" s="36"/>
      <c r="BZ768" s="36"/>
      <c r="CA768" s="36"/>
      <c r="CB768" s="36"/>
      <c r="CC768" s="36"/>
      <c r="CD768" s="36"/>
      <c r="CE768" s="36"/>
      <c r="CF768" s="36"/>
      <c r="CG768" s="36"/>
      <c r="CH768" s="36"/>
      <c r="CI768" s="36"/>
      <c r="CJ768" s="36"/>
      <c r="CK768" s="36"/>
      <c r="CL768" s="36"/>
      <c r="CM768" s="36"/>
      <c r="CN768" s="36"/>
      <c r="CO768" s="36"/>
      <c r="CP768" s="36"/>
      <c r="CQ768" s="36"/>
      <c r="CR768" s="36"/>
      <c r="CS768" s="36"/>
      <c r="CT768" s="36"/>
      <c r="CU768" s="36"/>
      <c r="CV768" s="36"/>
      <c r="CW768" s="36"/>
      <c r="CX768" s="36"/>
      <c r="CY768" s="36"/>
      <c r="CZ768" s="36"/>
      <c r="DA768" s="36"/>
      <c r="DB768" s="36"/>
      <c r="DC768" s="36"/>
      <c r="DD768" s="36"/>
      <c r="DE768" s="36"/>
      <c r="DF768" s="36"/>
      <c r="DG768" s="36"/>
      <c r="DH768" s="36"/>
      <c r="DI768" s="36"/>
      <c r="DJ768" s="36"/>
      <c r="DK768" s="36"/>
      <c r="DL768" s="36"/>
      <c r="DM768" s="36"/>
      <c r="DN768" s="36"/>
      <c r="DO768" s="36"/>
      <c r="DP768" s="36"/>
      <c r="DQ768" s="36"/>
      <c r="DR768" s="36"/>
      <c r="DS768" s="36"/>
      <c r="DT768" s="36"/>
      <c r="DU768" s="36"/>
      <c r="DV768" s="36"/>
      <c r="DW768" s="36"/>
      <c r="DX768" s="36"/>
      <c r="DY768" s="36"/>
      <c r="DZ768" s="36"/>
      <c r="EA768" s="36"/>
      <c r="EB768" s="36"/>
      <c r="EC768" s="36"/>
      <c r="ED768" s="36"/>
      <c r="EE768" s="36"/>
      <c r="EF768" s="36"/>
      <c r="EG768" s="36"/>
      <c r="EH768" s="36"/>
      <c r="EI768" s="36"/>
      <c r="EJ768" s="36"/>
      <c r="EK768" s="36"/>
      <c r="EL768" s="36"/>
      <c r="EM768" s="36"/>
      <c r="EN768" s="36"/>
      <c r="EO768" s="36"/>
      <c r="EP768" s="36"/>
      <c r="EQ768" s="36"/>
      <c r="ER768" s="36"/>
      <c r="ES768" s="36"/>
      <c r="ET768" s="36"/>
      <c r="EU768" s="36"/>
      <c r="EV768" s="36"/>
      <c r="EW768" s="36"/>
      <c r="EX768" s="36"/>
      <c r="EY768" s="36"/>
      <c r="EZ768" s="36"/>
      <c r="FA768" s="36"/>
      <c r="FB768" s="36"/>
      <c r="FC768" s="36"/>
      <c r="FD768" s="36"/>
      <c r="FE768" s="36"/>
      <c r="FF768" s="36"/>
      <c r="FG768" s="36"/>
      <c r="FH768" s="36"/>
      <c r="FI768" s="36"/>
      <c r="FJ768" s="36"/>
      <c r="FK768" s="36"/>
      <c r="FL768" s="36"/>
      <c r="FM768" s="36"/>
      <c r="FN768" s="36"/>
      <c r="FO768" s="36"/>
      <c r="FP768" s="36"/>
      <c r="FQ768" s="36"/>
      <c r="FR768" s="36"/>
      <c r="FS768" s="36"/>
      <c r="FT768" s="36"/>
      <c r="FU768" s="36"/>
      <c r="FV768" s="36"/>
      <c r="FW768" s="36"/>
      <c r="FX768" s="36"/>
      <c r="FY768" s="36"/>
      <c r="FZ768" s="36"/>
      <c r="GA768" s="36"/>
      <c r="GB768" s="36"/>
      <c r="GC768" s="36"/>
      <c r="GD768" s="36"/>
      <c r="GE768" s="36"/>
      <c r="GF768" s="36"/>
      <c r="GG768" s="36"/>
      <c r="GH768" s="36"/>
      <c r="GI768" s="36"/>
      <c r="GJ768" s="36"/>
      <c r="GK768" s="36"/>
      <c r="GL768" s="36"/>
      <c r="GM768" s="36"/>
      <c r="GN768" s="36"/>
      <c r="GO768" s="36"/>
      <c r="GP768" s="36"/>
      <c r="GQ768" s="36"/>
      <c r="GR768" s="36"/>
      <c r="GS768" s="36"/>
      <c r="GT768" s="36"/>
      <c r="GU768" s="36"/>
      <c r="GV768" s="36"/>
      <c r="GW768" s="36"/>
      <c r="GX768" s="36"/>
      <c r="GY768" s="36"/>
      <c r="GZ768" s="36"/>
      <c r="HA768" s="36"/>
      <c r="HB768" s="36"/>
      <c r="HC768" s="36"/>
      <c r="HD768" s="36"/>
      <c r="HE768" s="36"/>
      <c r="HF768" s="36"/>
      <c r="HG768" s="36"/>
      <c r="HH768" s="36"/>
      <c r="HI768" s="36"/>
      <c r="HJ768" s="36"/>
      <c r="HK768" s="36"/>
      <c r="HL768" s="36"/>
      <c r="HM768" s="36"/>
      <c r="HN768" s="36"/>
      <c r="HO768" s="36"/>
      <c r="HP768" s="36"/>
      <c r="HQ768" s="36"/>
      <c r="HR768" s="36"/>
      <c r="HS768" s="36"/>
      <c r="HT768" s="36"/>
      <c r="HU768" s="36"/>
      <c r="HV768" s="36"/>
      <c r="HW768" s="36"/>
      <c r="HX768" s="36"/>
      <c r="HY768" s="36"/>
      <c r="HZ768" s="36"/>
      <c r="IA768" s="36"/>
      <c r="IB768" s="36"/>
      <c r="IC768" s="36"/>
      <c r="ID768" s="36"/>
      <c r="IE768" s="36"/>
      <c r="IF768" s="36"/>
      <c r="IG768" s="36"/>
      <c r="IH768" s="36"/>
      <c r="II768" s="36"/>
      <c r="IJ768" s="36"/>
      <c r="IK768" s="36"/>
      <c r="IL768" s="36"/>
      <c r="IM768" s="36"/>
      <c r="IN768" s="36"/>
      <c r="IO768" s="36"/>
      <c r="IP768" s="36"/>
      <c r="IQ768" s="36"/>
      <c r="IR768" s="36"/>
      <c r="IS768" s="36"/>
      <c r="IT768" s="36"/>
      <c r="IU768" s="36"/>
    </row>
    <row r="769" spans="1:255" ht="5.2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  <c r="BC769" s="36"/>
      <c r="BD769" s="36"/>
      <c r="BE769" s="36"/>
      <c r="BF769" s="36"/>
      <c r="BG769" s="36"/>
      <c r="BH769" s="36"/>
      <c r="BI769" s="36"/>
      <c r="BJ769" s="36"/>
      <c r="BK769" s="36"/>
      <c r="BL769" s="36"/>
      <c r="BM769" s="36"/>
      <c r="BN769" s="36"/>
      <c r="BO769" s="36"/>
      <c r="BP769" s="36"/>
      <c r="BQ769" s="36"/>
      <c r="BR769" s="36"/>
      <c r="BS769" s="36"/>
      <c r="BT769" s="36"/>
      <c r="BU769" s="36"/>
      <c r="BV769" s="36"/>
      <c r="BW769" s="36"/>
      <c r="BX769" s="36"/>
      <c r="BY769" s="36"/>
      <c r="BZ769" s="36"/>
      <c r="CA769" s="36"/>
      <c r="CB769" s="36"/>
      <c r="CC769" s="36"/>
      <c r="CD769" s="36"/>
      <c r="CE769" s="36"/>
      <c r="CF769" s="36"/>
      <c r="CG769" s="36"/>
      <c r="CH769" s="36"/>
      <c r="CI769" s="36"/>
      <c r="CJ769" s="36"/>
      <c r="CK769" s="36"/>
      <c r="CL769" s="36"/>
      <c r="CM769" s="36"/>
      <c r="CN769" s="36"/>
      <c r="CO769" s="36"/>
      <c r="CP769" s="36"/>
      <c r="CQ769" s="36"/>
      <c r="CR769" s="36"/>
      <c r="CS769" s="36"/>
      <c r="CT769" s="36"/>
      <c r="CU769" s="36"/>
      <c r="CV769" s="36"/>
      <c r="CW769" s="36"/>
      <c r="CX769" s="36"/>
      <c r="CY769" s="36"/>
      <c r="CZ769" s="36"/>
      <c r="DA769" s="36"/>
      <c r="DB769" s="36"/>
      <c r="DC769" s="36"/>
      <c r="DD769" s="36"/>
      <c r="DE769" s="36"/>
      <c r="DF769" s="36"/>
      <c r="DG769" s="36"/>
      <c r="DH769" s="36"/>
      <c r="DI769" s="36"/>
      <c r="DJ769" s="36"/>
      <c r="DK769" s="36"/>
      <c r="DL769" s="36"/>
      <c r="DM769" s="36"/>
      <c r="DN769" s="36"/>
      <c r="DO769" s="36"/>
      <c r="DP769" s="36"/>
      <c r="DQ769" s="36"/>
      <c r="DR769" s="36"/>
      <c r="DS769" s="36"/>
      <c r="DT769" s="36"/>
      <c r="DU769" s="36"/>
      <c r="DV769" s="36"/>
      <c r="DW769" s="36"/>
      <c r="DX769" s="36"/>
      <c r="DY769" s="36"/>
      <c r="DZ769" s="36"/>
      <c r="EA769" s="36"/>
      <c r="EB769" s="36"/>
      <c r="EC769" s="36"/>
      <c r="ED769" s="36"/>
      <c r="EE769" s="36"/>
      <c r="EF769" s="36"/>
      <c r="EG769" s="36"/>
      <c r="EH769" s="36"/>
      <c r="EI769" s="36"/>
      <c r="EJ769" s="36"/>
      <c r="EK769" s="36"/>
      <c r="EL769" s="36"/>
      <c r="EM769" s="36"/>
      <c r="EN769" s="36"/>
      <c r="EO769" s="36"/>
      <c r="EP769" s="36"/>
      <c r="EQ769" s="36"/>
      <c r="ER769" s="36"/>
      <c r="ES769" s="36"/>
      <c r="ET769" s="36"/>
      <c r="EU769" s="36"/>
      <c r="EV769" s="36"/>
      <c r="EW769" s="36"/>
      <c r="EX769" s="36"/>
      <c r="EY769" s="36"/>
      <c r="EZ769" s="36"/>
      <c r="FA769" s="36"/>
      <c r="FB769" s="36"/>
      <c r="FC769" s="36"/>
      <c r="FD769" s="36"/>
      <c r="FE769" s="36"/>
      <c r="FF769" s="36"/>
      <c r="FG769" s="36"/>
      <c r="FH769" s="36"/>
      <c r="FI769" s="36"/>
      <c r="FJ769" s="36"/>
      <c r="FK769" s="36"/>
      <c r="FL769" s="36"/>
      <c r="FM769" s="36"/>
      <c r="FN769" s="36"/>
      <c r="FO769" s="36"/>
      <c r="FP769" s="36"/>
      <c r="FQ769" s="36"/>
      <c r="FR769" s="36"/>
      <c r="FS769" s="36"/>
      <c r="FT769" s="36"/>
      <c r="FU769" s="36"/>
      <c r="FV769" s="36"/>
      <c r="FW769" s="36"/>
      <c r="FX769" s="36"/>
      <c r="FY769" s="36"/>
      <c r="FZ769" s="36"/>
      <c r="GA769" s="36"/>
      <c r="GB769" s="36"/>
      <c r="GC769" s="36"/>
      <c r="GD769" s="36"/>
      <c r="GE769" s="36"/>
      <c r="GF769" s="36"/>
      <c r="GG769" s="36"/>
      <c r="GH769" s="36"/>
      <c r="GI769" s="36"/>
      <c r="GJ769" s="36"/>
      <c r="GK769" s="36"/>
      <c r="GL769" s="36"/>
      <c r="GM769" s="36"/>
      <c r="GN769" s="36"/>
      <c r="GO769" s="36"/>
      <c r="GP769" s="36"/>
      <c r="GQ769" s="36"/>
      <c r="GR769" s="36"/>
      <c r="GS769" s="36"/>
      <c r="GT769" s="36"/>
      <c r="GU769" s="36"/>
      <c r="GV769" s="36"/>
      <c r="GW769" s="36"/>
      <c r="GX769" s="36"/>
      <c r="GY769" s="36"/>
      <c r="GZ769" s="36"/>
      <c r="HA769" s="36"/>
      <c r="HB769" s="36"/>
      <c r="HC769" s="36"/>
      <c r="HD769" s="36"/>
      <c r="HE769" s="36"/>
      <c r="HF769" s="36"/>
      <c r="HG769" s="36"/>
      <c r="HH769" s="36"/>
      <c r="HI769" s="36"/>
      <c r="HJ769" s="36"/>
      <c r="HK769" s="36"/>
      <c r="HL769" s="36"/>
      <c r="HM769" s="36"/>
      <c r="HN769" s="36"/>
      <c r="HO769" s="36"/>
      <c r="HP769" s="36"/>
      <c r="HQ769" s="36"/>
      <c r="HR769" s="36"/>
      <c r="HS769" s="36"/>
      <c r="HT769" s="36"/>
      <c r="HU769" s="36"/>
      <c r="HV769" s="36"/>
      <c r="HW769" s="36"/>
      <c r="HX769" s="36"/>
      <c r="HY769" s="36"/>
      <c r="HZ769" s="36"/>
      <c r="IA769" s="36"/>
      <c r="IB769" s="36"/>
      <c r="IC769" s="36"/>
      <c r="ID769" s="36"/>
      <c r="IE769" s="36"/>
      <c r="IF769" s="36"/>
      <c r="IG769" s="36"/>
      <c r="IH769" s="36"/>
      <c r="II769" s="36"/>
      <c r="IJ769" s="36"/>
      <c r="IK769" s="36"/>
      <c r="IL769" s="36"/>
      <c r="IM769" s="36"/>
      <c r="IN769" s="36"/>
      <c r="IO769" s="36"/>
      <c r="IP769" s="36"/>
      <c r="IQ769" s="36"/>
      <c r="IR769" s="36"/>
      <c r="IS769" s="36"/>
      <c r="IT769" s="36"/>
      <c r="IU769" s="36"/>
    </row>
    <row r="770" spans="1:255" ht="5.2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  <c r="BC770" s="36"/>
      <c r="BD770" s="36"/>
      <c r="BE770" s="36"/>
      <c r="BF770" s="36"/>
      <c r="BG770" s="36"/>
      <c r="BH770" s="36"/>
      <c r="BI770" s="36"/>
      <c r="BJ770" s="36"/>
      <c r="BK770" s="36"/>
      <c r="BL770" s="36"/>
      <c r="BM770" s="36"/>
      <c r="BN770" s="36"/>
      <c r="BO770" s="36"/>
      <c r="BP770" s="36"/>
      <c r="BQ770" s="36"/>
      <c r="BR770" s="36"/>
      <c r="BS770" s="36"/>
      <c r="BT770" s="36"/>
      <c r="BU770" s="36"/>
      <c r="BV770" s="36"/>
      <c r="BW770" s="36"/>
      <c r="BX770" s="36"/>
      <c r="BY770" s="36"/>
      <c r="BZ770" s="36"/>
      <c r="CA770" s="36"/>
      <c r="CB770" s="36"/>
      <c r="CC770" s="36"/>
      <c r="CD770" s="36"/>
      <c r="CE770" s="36"/>
      <c r="CF770" s="36"/>
      <c r="CG770" s="36"/>
      <c r="CH770" s="36"/>
      <c r="CI770" s="36"/>
      <c r="CJ770" s="36"/>
      <c r="CK770" s="36"/>
      <c r="CL770" s="36"/>
      <c r="CM770" s="36"/>
      <c r="CN770" s="36"/>
      <c r="CO770" s="36"/>
      <c r="CP770" s="36"/>
      <c r="CQ770" s="36"/>
      <c r="CR770" s="36"/>
      <c r="CS770" s="36"/>
      <c r="CT770" s="36"/>
      <c r="CU770" s="36"/>
      <c r="CV770" s="36"/>
      <c r="CW770" s="36"/>
      <c r="CX770" s="36"/>
      <c r="CY770" s="36"/>
      <c r="CZ770" s="36"/>
      <c r="DA770" s="36"/>
      <c r="DB770" s="36"/>
      <c r="DC770" s="36"/>
      <c r="DD770" s="36"/>
      <c r="DE770" s="36"/>
      <c r="DF770" s="36"/>
      <c r="DG770" s="36"/>
      <c r="DH770" s="36"/>
      <c r="DI770" s="36"/>
      <c r="DJ770" s="36"/>
      <c r="DK770" s="36"/>
      <c r="DL770" s="36"/>
      <c r="DM770" s="36"/>
      <c r="DN770" s="36"/>
      <c r="DO770" s="36"/>
      <c r="DP770" s="36"/>
      <c r="DQ770" s="36"/>
      <c r="DR770" s="36"/>
      <c r="DS770" s="36"/>
      <c r="DT770" s="36"/>
      <c r="DU770" s="36"/>
      <c r="DV770" s="36"/>
      <c r="DW770" s="36"/>
      <c r="DX770" s="36"/>
      <c r="DY770" s="36"/>
      <c r="DZ770" s="36"/>
      <c r="EA770" s="36"/>
      <c r="EB770" s="36"/>
      <c r="EC770" s="36"/>
      <c r="ED770" s="36"/>
      <c r="EE770" s="36"/>
      <c r="EF770" s="36"/>
      <c r="EG770" s="36"/>
      <c r="EH770" s="36"/>
      <c r="EI770" s="36"/>
      <c r="EJ770" s="36"/>
      <c r="EK770" s="36"/>
      <c r="EL770" s="36"/>
      <c r="EM770" s="36"/>
      <c r="EN770" s="36"/>
      <c r="EO770" s="36"/>
      <c r="EP770" s="36"/>
      <c r="EQ770" s="36"/>
      <c r="ER770" s="36"/>
      <c r="ES770" s="36"/>
      <c r="ET770" s="36"/>
      <c r="EU770" s="36"/>
      <c r="EV770" s="36"/>
      <c r="EW770" s="36"/>
      <c r="EX770" s="36"/>
      <c r="EY770" s="36"/>
      <c r="EZ770" s="36"/>
      <c r="FA770" s="36"/>
      <c r="FB770" s="36"/>
      <c r="FC770" s="36"/>
      <c r="FD770" s="36"/>
      <c r="FE770" s="36"/>
      <c r="FF770" s="36"/>
      <c r="FG770" s="36"/>
      <c r="FH770" s="36"/>
      <c r="FI770" s="36"/>
      <c r="FJ770" s="36"/>
      <c r="FK770" s="36"/>
      <c r="FL770" s="36"/>
      <c r="FM770" s="36"/>
      <c r="FN770" s="36"/>
      <c r="FO770" s="36"/>
      <c r="FP770" s="36"/>
      <c r="FQ770" s="36"/>
      <c r="FR770" s="36"/>
      <c r="FS770" s="36"/>
      <c r="FT770" s="36"/>
      <c r="FU770" s="36"/>
      <c r="FV770" s="36"/>
      <c r="FW770" s="36"/>
      <c r="FX770" s="36"/>
      <c r="FY770" s="36"/>
      <c r="FZ770" s="36"/>
      <c r="GA770" s="36"/>
      <c r="GB770" s="36"/>
      <c r="GC770" s="36"/>
      <c r="GD770" s="36"/>
      <c r="GE770" s="36"/>
      <c r="GF770" s="36"/>
      <c r="GG770" s="36"/>
      <c r="GH770" s="36"/>
      <c r="GI770" s="36"/>
      <c r="GJ770" s="36"/>
      <c r="GK770" s="36"/>
      <c r="GL770" s="36"/>
      <c r="GM770" s="36"/>
      <c r="GN770" s="36"/>
      <c r="GO770" s="36"/>
      <c r="GP770" s="36"/>
      <c r="GQ770" s="36"/>
      <c r="GR770" s="36"/>
      <c r="GS770" s="36"/>
      <c r="GT770" s="36"/>
      <c r="GU770" s="36"/>
      <c r="GV770" s="36"/>
      <c r="GW770" s="36"/>
      <c r="GX770" s="36"/>
      <c r="GY770" s="36"/>
      <c r="GZ770" s="36"/>
      <c r="HA770" s="36"/>
      <c r="HB770" s="36"/>
      <c r="HC770" s="36"/>
      <c r="HD770" s="36"/>
      <c r="HE770" s="36"/>
      <c r="HF770" s="36"/>
      <c r="HG770" s="36"/>
      <c r="HH770" s="36"/>
      <c r="HI770" s="36"/>
      <c r="HJ770" s="36"/>
      <c r="HK770" s="36"/>
      <c r="HL770" s="36"/>
      <c r="HM770" s="36"/>
      <c r="HN770" s="36"/>
      <c r="HO770" s="36"/>
      <c r="HP770" s="36"/>
      <c r="HQ770" s="36"/>
      <c r="HR770" s="36"/>
      <c r="HS770" s="36"/>
      <c r="HT770" s="36"/>
      <c r="HU770" s="36"/>
      <c r="HV770" s="36"/>
      <c r="HW770" s="36"/>
      <c r="HX770" s="36"/>
      <c r="HY770" s="36"/>
      <c r="HZ770" s="36"/>
      <c r="IA770" s="36"/>
      <c r="IB770" s="36"/>
      <c r="IC770" s="36"/>
      <c r="ID770" s="36"/>
      <c r="IE770" s="36"/>
      <c r="IF770" s="36"/>
      <c r="IG770" s="36"/>
      <c r="IH770" s="36"/>
      <c r="II770" s="36"/>
      <c r="IJ770" s="36"/>
      <c r="IK770" s="36"/>
      <c r="IL770" s="36"/>
      <c r="IM770" s="36"/>
      <c r="IN770" s="36"/>
      <c r="IO770" s="36"/>
      <c r="IP770" s="36"/>
      <c r="IQ770" s="36"/>
      <c r="IR770" s="36"/>
      <c r="IS770" s="36"/>
      <c r="IT770" s="36"/>
      <c r="IU770" s="36"/>
    </row>
    <row r="771" spans="1:255" ht="5.2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  <c r="BC771" s="36"/>
      <c r="BD771" s="36"/>
      <c r="BE771" s="36"/>
      <c r="BF771" s="36"/>
      <c r="BG771" s="36"/>
      <c r="BH771" s="36"/>
      <c r="BI771" s="36"/>
      <c r="BJ771" s="36"/>
      <c r="BK771" s="36"/>
      <c r="BL771" s="36"/>
      <c r="BM771" s="36"/>
      <c r="BN771" s="36"/>
      <c r="BO771" s="36"/>
      <c r="BP771" s="36"/>
      <c r="BQ771" s="36"/>
      <c r="BR771" s="36"/>
      <c r="BS771" s="36"/>
      <c r="BT771" s="36"/>
      <c r="BU771" s="36"/>
      <c r="BV771" s="36"/>
      <c r="BW771" s="36"/>
      <c r="BX771" s="36"/>
      <c r="BY771" s="36"/>
      <c r="BZ771" s="36"/>
      <c r="CA771" s="36"/>
      <c r="CB771" s="36"/>
      <c r="CC771" s="36"/>
      <c r="CD771" s="36"/>
      <c r="CE771" s="36"/>
      <c r="CF771" s="36"/>
      <c r="CG771" s="36"/>
      <c r="CH771" s="36"/>
      <c r="CI771" s="36"/>
      <c r="CJ771" s="36"/>
      <c r="CK771" s="36"/>
      <c r="CL771" s="36"/>
      <c r="CM771" s="36"/>
      <c r="CN771" s="36"/>
      <c r="CO771" s="36"/>
      <c r="CP771" s="36"/>
      <c r="CQ771" s="36"/>
      <c r="CR771" s="36"/>
      <c r="CS771" s="36"/>
      <c r="CT771" s="36"/>
      <c r="CU771" s="36"/>
      <c r="CV771" s="36"/>
      <c r="CW771" s="36"/>
      <c r="CX771" s="36"/>
      <c r="CY771" s="36"/>
      <c r="CZ771" s="36"/>
      <c r="DA771" s="36"/>
      <c r="DB771" s="36"/>
      <c r="DC771" s="36"/>
      <c r="DD771" s="36"/>
      <c r="DE771" s="36"/>
      <c r="DF771" s="36"/>
      <c r="DG771" s="36"/>
      <c r="DH771" s="36"/>
      <c r="DI771" s="36"/>
      <c r="DJ771" s="36"/>
      <c r="DK771" s="36"/>
      <c r="DL771" s="36"/>
      <c r="DM771" s="36"/>
      <c r="DN771" s="36"/>
      <c r="DO771" s="36"/>
      <c r="DP771" s="36"/>
      <c r="DQ771" s="36"/>
      <c r="DR771" s="36"/>
      <c r="DS771" s="36"/>
      <c r="DT771" s="36"/>
      <c r="DU771" s="36"/>
      <c r="DV771" s="36"/>
      <c r="DW771" s="36"/>
      <c r="DX771" s="36"/>
      <c r="DY771" s="36"/>
      <c r="DZ771" s="36"/>
      <c r="EA771" s="36"/>
      <c r="EB771" s="36"/>
      <c r="EC771" s="36"/>
      <c r="ED771" s="36"/>
      <c r="EE771" s="36"/>
      <c r="EF771" s="36"/>
      <c r="EG771" s="36"/>
      <c r="EH771" s="36"/>
      <c r="EI771" s="36"/>
      <c r="EJ771" s="36"/>
      <c r="EK771" s="36"/>
      <c r="EL771" s="36"/>
      <c r="EM771" s="36"/>
      <c r="EN771" s="36"/>
      <c r="EO771" s="36"/>
      <c r="EP771" s="36"/>
      <c r="EQ771" s="36"/>
      <c r="ER771" s="36"/>
      <c r="ES771" s="36"/>
      <c r="ET771" s="36"/>
      <c r="EU771" s="36"/>
      <c r="EV771" s="36"/>
      <c r="EW771" s="36"/>
      <c r="EX771" s="36"/>
      <c r="EY771" s="36"/>
      <c r="EZ771" s="36"/>
      <c r="FA771" s="36"/>
      <c r="FB771" s="36"/>
      <c r="FC771" s="36"/>
      <c r="FD771" s="36"/>
      <c r="FE771" s="36"/>
      <c r="FF771" s="36"/>
      <c r="FG771" s="36"/>
      <c r="FH771" s="36"/>
      <c r="FI771" s="36"/>
      <c r="FJ771" s="36"/>
      <c r="FK771" s="36"/>
      <c r="FL771" s="36"/>
      <c r="FM771" s="36"/>
      <c r="FN771" s="36"/>
      <c r="FO771" s="36"/>
      <c r="FP771" s="36"/>
      <c r="FQ771" s="36"/>
      <c r="FR771" s="36"/>
      <c r="FS771" s="36"/>
      <c r="FT771" s="36"/>
      <c r="FU771" s="36"/>
      <c r="FV771" s="36"/>
      <c r="FW771" s="36"/>
      <c r="FX771" s="36"/>
      <c r="FY771" s="36"/>
      <c r="FZ771" s="36"/>
      <c r="GA771" s="36"/>
      <c r="GB771" s="36"/>
      <c r="GC771" s="36"/>
      <c r="GD771" s="36"/>
      <c r="GE771" s="36"/>
      <c r="GF771" s="36"/>
      <c r="GG771" s="36"/>
      <c r="GH771" s="36"/>
      <c r="GI771" s="36"/>
      <c r="GJ771" s="36"/>
      <c r="GK771" s="36"/>
      <c r="GL771" s="36"/>
      <c r="GM771" s="36"/>
      <c r="GN771" s="36"/>
      <c r="GO771" s="36"/>
      <c r="GP771" s="36"/>
      <c r="GQ771" s="36"/>
      <c r="GR771" s="36"/>
      <c r="GS771" s="36"/>
      <c r="GT771" s="36"/>
      <c r="GU771" s="36"/>
      <c r="GV771" s="36"/>
      <c r="GW771" s="36"/>
      <c r="GX771" s="36"/>
      <c r="GY771" s="36"/>
      <c r="GZ771" s="36"/>
      <c r="HA771" s="36"/>
      <c r="HB771" s="36"/>
      <c r="HC771" s="36"/>
      <c r="HD771" s="36"/>
      <c r="HE771" s="36"/>
      <c r="HF771" s="36"/>
      <c r="HG771" s="36"/>
      <c r="HH771" s="36"/>
      <c r="HI771" s="36"/>
      <c r="HJ771" s="36"/>
      <c r="HK771" s="36"/>
      <c r="HL771" s="36"/>
      <c r="HM771" s="36"/>
      <c r="HN771" s="36"/>
      <c r="HO771" s="36"/>
      <c r="HP771" s="36"/>
      <c r="HQ771" s="36"/>
      <c r="HR771" s="36"/>
      <c r="HS771" s="36"/>
      <c r="HT771" s="36"/>
      <c r="HU771" s="36"/>
      <c r="HV771" s="36"/>
      <c r="HW771" s="36"/>
      <c r="HX771" s="36"/>
      <c r="HY771" s="36"/>
      <c r="HZ771" s="36"/>
      <c r="IA771" s="36"/>
      <c r="IB771" s="36"/>
      <c r="IC771" s="36"/>
      <c r="ID771" s="36"/>
      <c r="IE771" s="36"/>
      <c r="IF771" s="36"/>
      <c r="IG771" s="36"/>
      <c r="IH771" s="36"/>
      <c r="II771" s="36"/>
      <c r="IJ771" s="36"/>
      <c r="IK771" s="36"/>
      <c r="IL771" s="36"/>
      <c r="IM771" s="36"/>
      <c r="IN771" s="36"/>
      <c r="IO771" s="36"/>
      <c r="IP771" s="36"/>
      <c r="IQ771" s="36"/>
      <c r="IR771" s="36"/>
      <c r="IS771" s="36"/>
      <c r="IT771" s="36"/>
      <c r="IU771" s="36"/>
    </row>
    <row r="772" spans="1:255" ht="5.2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  <c r="BC772" s="36"/>
      <c r="BD772" s="36"/>
      <c r="BE772" s="36"/>
      <c r="BF772" s="36"/>
      <c r="BG772" s="36"/>
      <c r="BH772" s="36"/>
      <c r="BI772" s="36"/>
      <c r="BJ772" s="36"/>
      <c r="BK772" s="36"/>
      <c r="BL772" s="36"/>
      <c r="BM772" s="36"/>
      <c r="BN772" s="36"/>
      <c r="BO772" s="36"/>
      <c r="BP772" s="36"/>
      <c r="BQ772" s="36"/>
      <c r="BR772" s="36"/>
      <c r="BS772" s="36"/>
      <c r="BT772" s="36"/>
      <c r="BU772" s="36"/>
      <c r="BV772" s="36"/>
      <c r="BW772" s="36"/>
      <c r="BX772" s="36"/>
      <c r="BY772" s="36"/>
      <c r="BZ772" s="36"/>
      <c r="CA772" s="36"/>
      <c r="CB772" s="36"/>
      <c r="CC772" s="36"/>
      <c r="CD772" s="36"/>
      <c r="CE772" s="36"/>
      <c r="CF772" s="36"/>
      <c r="CG772" s="36"/>
      <c r="CH772" s="36"/>
      <c r="CI772" s="36"/>
      <c r="CJ772" s="36"/>
      <c r="CK772" s="36"/>
      <c r="CL772" s="36"/>
      <c r="CM772" s="36"/>
      <c r="CN772" s="36"/>
      <c r="CO772" s="36"/>
      <c r="CP772" s="36"/>
      <c r="CQ772" s="36"/>
      <c r="CR772" s="36"/>
      <c r="CS772" s="36"/>
      <c r="CT772" s="36"/>
      <c r="CU772" s="36"/>
      <c r="CV772" s="36"/>
      <c r="CW772" s="36"/>
      <c r="CX772" s="36"/>
      <c r="CY772" s="36"/>
      <c r="CZ772" s="36"/>
      <c r="DA772" s="36"/>
      <c r="DB772" s="36"/>
      <c r="DC772" s="36"/>
      <c r="DD772" s="36"/>
      <c r="DE772" s="36"/>
      <c r="DF772" s="36"/>
      <c r="DG772" s="36"/>
      <c r="DH772" s="36"/>
      <c r="DI772" s="36"/>
      <c r="DJ772" s="36"/>
      <c r="DK772" s="36"/>
      <c r="DL772" s="36"/>
      <c r="DM772" s="36"/>
      <c r="DN772" s="36"/>
      <c r="DO772" s="36"/>
      <c r="DP772" s="36"/>
      <c r="DQ772" s="36"/>
      <c r="DR772" s="36"/>
      <c r="DS772" s="36"/>
      <c r="DT772" s="36"/>
      <c r="DU772" s="36"/>
      <c r="DV772" s="36"/>
      <c r="DW772" s="36"/>
      <c r="DX772" s="36"/>
      <c r="DY772" s="36"/>
      <c r="DZ772" s="36"/>
      <c r="EA772" s="36"/>
      <c r="EB772" s="36"/>
      <c r="EC772" s="36"/>
      <c r="ED772" s="36"/>
      <c r="EE772" s="36"/>
      <c r="EF772" s="36"/>
      <c r="EG772" s="36"/>
      <c r="EH772" s="36"/>
      <c r="EI772" s="36"/>
      <c r="EJ772" s="36"/>
      <c r="EK772" s="36"/>
      <c r="EL772" s="36"/>
      <c r="EM772" s="36"/>
      <c r="EN772" s="36"/>
      <c r="EO772" s="36"/>
      <c r="EP772" s="36"/>
      <c r="EQ772" s="36"/>
      <c r="ER772" s="36"/>
      <c r="ES772" s="36"/>
      <c r="ET772" s="36"/>
      <c r="EU772" s="36"/>
      <c r="EV772" s="36"/>
      <c r="EW772" s="36"/>
      <c r="EX772" s="36"/>
      <c r="EY772" s="36"/>
      <c r="EZ772" s="36"/>
      <c r="FA772" s="36"/>
      <c r="FB772" s="36"/>
      <c r="FC772" s="36"/>
      <c r="FD772" s="36"/>
      <c r="FE772" s="36"/>
      <c r="FF772" s="36"/>
      <c r="FG772" s="36"/>
      <c r="FH772" s="36"/>
      <c r="FI772" s="36"/>
      <c r="FJ772" s="36"/>
      <c r="FK772" s="36"/>
      <c r="FL772" s="36"/>
      <c r="FM772" s="36"/>
      <c r="FN772" s="36"/>
      <c r="FO772" s="36"/>
      <c r="FP772" s="36"/>
      <c r="FQ772" s="36"/>
      <c r="FR772" s="36"/>
      <c r="FS772" s="36"/>
      <c r="FT772" s="36"/>
      <c r="FU772" s="36"/>
      <c r="FV772" s="36"/>
      <c r="FW772" s="36"/>
      <c r="FX772" s="36"/>
      <c r="FY772" s="36"/>
      <c r="FZ772" s="36"/>
      <c r="GA772" s="36"/>
      <c r="GB772" s="36"/>
      <c r="GC772" s="36"/>
      <c r="GD772" s="36"/>
      <c r="GE772" s="36"/>
      <c r="GF772" s="36"/>
      <c r="GG772" s="36"/>
      <c r="GH772" s="36"/>
      <c r="GI772" s="36"/>
      <c r="GJ772" s="36"/>
      <c r="GK772" s="36"/>
      <c r="GL772" s="36"/>
      <c r="GM772" s="36"/>
      <c r="GN772" s="36"/>
      <c r="GO772" s="36"/>
      <c r="GP772" s="36"/>
      <c r="GQ772" s="36"/>
      <c r="GR772" s="36"/>
      <c r="GS772" s="36"/>
      <c r="GT772" s="36"/>
      <c r="GU772" s="36"/>
      <c r="GV772" s="36"/>
      <c r="GW772" s="36"/>
      <c r="GX772" s="36"/>
      <c r="GY772" s="36"/>
      <c r="GZ772" s="36"/>
      <c r="HA772" s="36"/>
      <c r="HB772" s="36"/>
      <c r="HC772" s="36"/>
      <c r="HD772" s="36"/>
      <c r="HE772" s="36"/>
      <c r="HF772" s="36"/>
      <c r="HG772" s="36"/>
      <c r="HH772" s="36"/>
      <c r="HI772" s="36"/>
      <c r="HJ772" s="36"/>
      <c r="HK772" s="36"/>
      <c r="HL772" s="36"/>
      <c r="HM772" s="36"/>
      <c r="HN772" s="36"/>
      <c r="HO772" s="36"/>
      <c r="HP772" s="36"/>
      <c r="HQ772" s="36"/>
      <c r="HR772" s="36"/>
      <c r="HS772" s="36"/>
      <c r="HT772" s="36"/>
      <c r="HU772" s="36"/>
      <c r="HV772" s="36"/>
      <c r="HW772" s="36"/>
      <c r="HX772" s="36"/>
      <c r="HY772" s="36"/>
      <c r="HZ772" s="36"/>
      <c r="IA772" s="36"/>
      <c r="IB772" s="36"/>
      <c r="IC772" s="36"/>
      <c r="ID772" s="36"/>
      <c r="IE772" s="36"/>
      <c r="IF772" s="36"/>
      <c r="IG772" s="36"/>
      <c r="IH772" s="36"/>
      <c r="II772" s="36"/>
      <c r="IJ772" s="36"/>
      <c r="IK772" s="36"/>
      <c r="IL772" s="36"/>
      <c r="IM772" s="36"/>
      <c r="IN772" s="36"/>
      <c r="IO772" s="36"/>
      <c r="IP772" s="36"/>
      <c r="IQ772" s="36"/>
      <c r="IR772" s="36"/>
      <c r="IS772" s="36"/>
      <c r="IT772" s="36"/>
      <c r="IU772" s="36"/>
    </row>
    <row r="773" spans="1:255" ht="5.2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  <c r="BC773" s="36"/>
      <c r="BD773" s="36"/>
      <c r="BE773" s="36"/>
      <c r="BF773" s="36"/>
      <c r="BG773" s="36"/>
      <c r="BH773" s="36"/>
      <c r="BI773" s="36"/>
      <c r="BJ773" s="36"/>
      <c r="BK773" s="36"/>
      <c r="BL773" s="36"/>
      <c r="BM773" s="36"/>
      <c r="BN773" s="36"/>
      <c r="BO773" s="36"/>
      <c r="BP773" s="36"/>
      <c r="BQ773" s="36"/>
      <c r="BR773" s="36"/>
      <c r="BS773" s="36"/>
      <c r="BT773" s="36"/>
      <c r="BU773" s="36"/>
      <c r="BV773" s="36"/>
      <c r="BW773" s="36"/>
      <c r="BX773" s="36"/>
      <c r="BY773" s="36"/>
      <c r="BZ773" s="36"/>
      <c r="CA773" s="36"/>
      <c r="CB773" s="36"/>
      <c r="CC773" s="36"/>
      <c r="CD773" s="36"/>
      <c r="CE773" s="36"/>
      <c r="CF773" s="36"/>
      <c r="CG773" s="36"/>
      <c r="CH773" s="36"/>
      <c r="CI773" s="36"/>
      <c r="CJ773" s="36"/>
      <c r="CK773" s="36"/>
      <c r="CL773" s="36"/>
      <c r="CM773" s="36"/>
      <c r="CN773" s="36"/>
      <c r="CO773" s="36"/>
      <c r="CP773" s="36"/>
      <c r="CQ773" s="36"/>
      <c r="CR773" s="36"/>
      <c r="CS773" s="36"/>
      <c r="CT773" s="36"/>
      <c r="CU773" s="36"/>
      <c r="CV773" s="36"/>
      <c r="CW773" s="36"/>
      <c r="CX773" s="36"/>
      <c r="CY773" s="36"/>
      <c r="CZ773" s="36"/>
      <c r="DA773" s="36"/>
      <c r="DB773" s="36"/>
      <c r="DC773" s="36"/>
      <c r="DD773" s="36"/>
      <c r="DE773" s="36"/>
      <c r="DF773" s="36"/>
      <c r="DG773" s="36"/>
      <c r="DH773" s="36"/>
      <c r="DI773" s="36"/>
      <c r="DJ773" s="36"/>
      <c r="DK773" s="36"/>
      <c r="DL773" s="36"/>
      <c r="DM773" s="36"/>
      <c r="DN773" s="36"/>
      <c r="DO773" s="36"/>
      <c r="DP773" s="36"/>
      <c r="DQ773" s="36"/>
      <c r="DR773" s="36"/>
      <c r="DS773" s="36"/>
      <c r="DT773" s="36"/>
      <c r="DU773" s="36"/>
      <c r="DV773" s="36"/>
      <c r="DW773" s="36"/>
      <c r="DX773" s="36"/>
      <c r="DY773" s="36"/>
      <c r="DZ773" s="36"/>
      <c r="EA773" s="36"/>
      <c r="EB773" s="36"/>
      <c r="EC773" s="36"/>
      <c r="ED773" s="36"/>
      <c r="EE773" s="36"/>
      <c r="EF773" s="36"/>
      <c r="EG773" s="36"/>
      <c r="EH773" s="36"/>
      <c r="EI773" s="36"/>
      <c r="EJ773" s="36"/>
      <c r="EK773" s="36"/>
      <c r="EL773" s="36"/>
      <c r="EM773" s="36"/>
      <c r="EN773" s="36"/>
      <c r="EO773" s="36"/>
      <c r="EP773" s="36"/>
      <c r="EQ773" s="36"/>
      <c r="ER773" s="36"/>
      <c r="ES773" s="36"/>
      <c r="ET773" s="36"/>
      <c r="EU773" s="36"/>
      <c r="EV773" s="36"/>
      <c r="EW773" s="36"/>
      <c r="EX773" s="36"/>
      <c r="EY773" s="36"/>
      <c r="EZ773" s="36"/>
      <c r="FA773" s="36"/>
      <c r="FB773" s="36"/>
      <c r="FC773" s="36"/>
      <c r="FD773" s="36"/>
      <c r="FE773" s="36"/>
      <c r="FF773" s="36"/>
      <c r="FG773" s="36"/>
      <c r="FH773" s="36"/>
      <c r="FI773" s="36"/>
      <c r="FJ773" s="36"/>
      <c r="FK773" s="36"/>
      <c r="FL773" s="36"/>
      <c r="FM773" s="36"/>
      <c r="FN773" s="36"/>
      <c r="FO773" s="36"/>
      <c r="FP773" s="36"/>
      <c r="FQ773" s="36"/>
      <c r="FR773" s="36"/>
      <c r="FS773" s="36"/>
      <c r="FT773" s="36"/>
      <c r="FU773" s="36"/>
      <c r="FV773" s="36"/>
      <c r="FW773" s="36"/>
      <c r="FX773" s="36"/>
      <c r="FY773" s="36"/>
      <c r="FZ773" s="36"/>
      <c r="GA773" s="36"/>
      <c r="GB773" s="36"/>
      <c r="GC773" s="36"/>
      <c r="GD773" s="36"/>
      <c r="GE773" s="36"/>
      <c r="GF773" s="36"/>
      <c r="GG773" s="36"/>
      <c r="GH773" s="36"/>
      <c r="GI773" s="36"/>
      <c r="GJ773" s="36"/>
      <c r="GK773" s="36"/>
      <c r="GL773" s="36"/>
      <c r="GM773" s="36"/>
      <c r="GN773" s="36"/>
      <c r="GO773" s="36"/>
      <c r="GP773" s="36"/>
      <c r="GQ773" s="36"/>
      <c r="GR773" s="36"/>
      <c r="GS773" s="36"/>
      <c r="GT773" s="36"/>
      <c r="GU773" s="36"/>
      <c r="GV773" s="36"/>
      <c r="GW773" s="36"/>
      <c r="GX773" s="36"/>
      <c r="GY773" s="36"/>
      <c r="GZ773" s="36"/>
      <c r="HA773" s="36"/>
      <c r="HB773" s="36"/>
      <c r="HC773" s="36"/>
      <c r="HD773" s="36"/>
      <c r="HE773" s="36"/>
      <c r="HF773" s="36"/>
      <c r="HG773" s="36"/>
      <c r="HH773" s="36"/>
      <c r="HI773" s="36"/>
      <c r="HJ773" s="36"/>
      <c r="HK773" s="36"/>
      <c r="HL773" s="36"/>
      <c r="HM773" s="36"/>
      <c r="HN773" s="36"/>
      <c r="HO773" s="36"/>
      <c r="HP773" s="36"/>
      <c r="HQ773" s="36"/>
      <c r="HR773" s="36"/>
      <c r="HS773" s="36"/>
      <c r="HT773" s="36"/>
      <c r="HU773" s="36"/>
      <c r="HV773" s="36"/>
      <c r="HW773" s="36"/>
      <c r="HX773" s="36"/>
      <c r="HY773" s="36"/>
      <c r="HZ773" s="36"/>
      <c r="IA773" s="36"/>
      <c r="IB773" s="36"/>
      <c r="IC773" s="36"/>
      <c r="ID773" s="36"/>
      <c r="IE773" s="36"/>
      <c r="IF773" s="36"/>
      <c r="IG773" s="36"/>
      <c r="IH773" s="36"/>
      <c r="II773" s="36"/>
      <c r="IJ773" s="36"/>
      <c r="IK773" s="36"/>
      <c r="IL773" s="36"/>
      <c r="IM773" s="36"/>
      <c r="IN773" s="36"/>
      <c r="IO773" s="36"/>
      <c r="IP773" s="36"/>
      <c r="IQ773" s="36"/>
      <c r="IR773" s="36"/>
      <c r="IS773" s="36"/>
      <c r="IT773" s="36"/>
      <c r="IU773" s="36"/>
    </row>
    <row r="774" spans="1:255" ht="5.2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  <c r="BC774" s="36"/>
      <c r="BD774" s="36"/>
      <c r="BE774" s="36"/>
      <c r="BF774" s="36"/>
      <c r="BG774" s="36"/>
      <c r="BH774" s="36"/>
      <c r="BI774" s="36"/>
      <c r="BJ774" s="36"/>
      <c r="BK774" s="36"/>
      <c r="BL774" s="36"/>
      <c r="BM774" s="36"/>
      <c r="BN774" s="36"/>
      <c r="BO774" s="36"/>
      <c r="BP774" s="36"/>
      <c r="BQ774" s="36"/>
      <c r="BR774" s="36"/>
      <c r="BS774" s="36"/>
      <c r="BT774" s="36"/>
      <c r="BU774" s="36"/>
      <c r="BV774" s="36"/>
      <c r="BW774" s="36"/>
      <c r="BX774" s="36"/>
      <c r="BY774" s="36"/>
      <c r="BZ774" s="36"/>
      <c r="CA774" s="36"/>
      <c r="CB774" s="36"/>
      <c r="CC774" s="36"/>
      <c r="CD774" s="36"/>
      <c r="CE774" s="36"/>
      <c r="CF774" s="36"/>
      <c r="CG774" s="36"/>
      <c r="CH774" s="36"/>
      <c r="CI774" s="36"/>
      <c r="CJ774" s="36"/>
      <c r="CK774" s="36"/>
      <c r="CL774" s="36"/>
      <c r="CM774" s="36"/>
      <c r="CN774" s="36"/>
      <c r="CO774" s="36"/>
      <c r="CP774" s="36"/>
      <c r="CQ774" s="36"/>
      <c r="CR774" s="36"/>
      <c r="CS774" s="36"/>
      <c r="CT774" s="36"/>
      <c r="CU774" s="36"/>
      <c r="CV774" s="36"/>
      <c r="CW774" s="36"/>
      <c r="CX774" s="36"/>
      <c r="CY774" s="36"/>
      <c r="CZ774" s="36"/>
      <c r="DA774" s="36"/>
      <c r="DB774" s="36"/>
      <c r="DC774" s="36"/>
      <c r="DD774" s="36"/>
      <c r="DE774" s="36"/>
      <c r="DF774" s="36"/>
      <c r="DG774" s="36"/>
      <c r="DH774" s="36"/>
      <c r="DI774" s="36"/>
      <c r="DJ774" s="36"/>
      <c r="DK774" s="36"/>
      <c r="DL774" s="36"/>
      <c r="DM774" s="36"/>
      <c r="DN774" s="36"/>
      <c r="DO774" s="36"/>
      <c r="DP774" s="36"/>
      <c r="DQ774" s="36"/>
      <c r="DR774" s="36"/>
      <c r="DS774" s="36"/>
      <c r="DT774" s="36"/>
      <c r="DU774" s="36"/>
      <c r="DV774" s="36"/>
      <c r="DW774" s="36"/>
      <c r="DX774" s="36"/>
      <c r="DY774" s="36"/>
      <c r="DZ774" s="36"/>
      <c r="EA774" s="36"/>
      <c r="EB774" s="36"/>
      <c r="EC774" s="36"/>
      <c r="ED774" s="36"/>
      <c r="EE774" s="36"/>
      <c r="EF774" s="36"/>
      <c r="EG774" s="36"/>
      <c r="EH774" s="36"/>
      <c r="EI774" s="36"/>
      <c r="EJ774" s="36"/>
      <c r="EK774" s="36"/>
      <c r="EL774" s="36"/>
      <c r="EM774" s="36"/>
      <c r="EN774" s="36"/>
      <c r="EO774" s="36"/>
      <c r="EP774" s="36"/>
      <c r="EQ774" s="36"/>
      <c r="ER774" s="36"/>
      <c r="ES774" s="36"/>
      <c r="ET774" s="36"/>
      <c r="EU774" s="36"/>
      <c r="EV774" s="36"/>
      <c r="EW774" s="36"/>
      <c r="EX774" s="36"/>
      <c r="EY774" s="36"/>
      <c r="EZ774" s="36"/>
      <c r="FA774" s="36"/>
      <c r="FB774" s="36"/>
      <c r="FC774" s="36"/>
      <c r="FD774" s="36"/>
      <c r="FE774" s="36"/>
      <c r="FF774" s="36"/>
      <c r="FG774" s="36"/>
      <c r="FH774" s="36"/>
      <c r="FI774" s="36"/>
      <c r="FJ774" s="36"/>
      <c r="FK774" s="36"/>
      <c r="FL774" s="36"/>
      <c r="FM774" s="36"/>
      <c r="FN774" s="36"/>
      <c r="FO774" s="36"/>
      <c r="FP774" s="36"/>
      <c r="FQ774" s="36"/>
      <c r="FR774" s="36"/>
      <c r="FS774" s="36"/>
      <c r="FT774" s="36"/>
      <c r="FU774" s="36"/>
      <c r="FV774" s="36"/>
      <c r="FW774" s="36"/>
      <c r="FX774" s="36"/>
      <c r="FY774" s="36"/>
      <c r="FZ774" s="36"/>
      <c r="GA774" s="36"/>
      <c r="GB774" s="36"/>
      <c r="GC774" s="36"/>
      <c r="GD774" s="36"/>
      <c r="GE774" s="36"/>
      <c r="GF774" s="36"/>
      <c r="GG774" s="36"/>
      <c r="GH774" s="36"/>
      <c r="GI774" s="36"/>
      <c r="GJ774" s="36"/>
      <c r="GK774" s="36"/>
      <c r="GL774" s="36"/>
      <c r="GM774" s="36"/>
      <c r="GN774" s="36"/>
      <c r="GO774" s="36"/>
      <c r="GP774" s="36"/>
      <c r="GQ774" s="36"/>
      <c r="GR774" s="36"/>
      <c r="GS774" s="36"/>
      <c r="GT774" s="36"/>
      <c r="GU774" s="36"/>
      <c r="GV774" s="36"/>
      <c r="GW774" s="36"/>
      <c r="GX774" s="36"/>
      <c r="GY774" s="36"/>
      <c r="GZ774" s="36"/>
      <c r="HA774" s="36"/>
      <c r="HB774" s="36"/>
      <c r="HC774" s="36"/>
      <c r="HD774" s="36"/>
      <c r="HE774" s="36"/>
      <c r="HF774" s="36"/>
      <c r="HG774" s="36"/>
      <c r="HH774" s="36"/>
      <c r="HI774" s="36"/>
      <c r="HJ774" s="36"/>
      <c r="HK774" s="36"/>
      <c r="HL774" s="36"/>
      <c r="HM774" s="36"/>
      <c r="HN774" s="36"/>
      <c r="HO774" s="36"/>
      <c r="HP774" s="36"/>
      <c r="HQ774" s="36"/>
      <c r="HR774" s="36"/>
      <c r="HS774" s="36"/>
      <c r="HT774" s="36"/>
      <c r="HU774" s="36"/>
      <c r="HV774" s="36"/>
      <c r="HW774" s="36"/>
      <c r="HX774" s="36"/>
      <c r="HY774" s="36"/>
      <c r="HZ774" s="36"/>
      <c r="IA774" s="36"/>
      <c r="IB774" s="36"/>
      <c r="IC774" s="36"/>
      <c r="ID774" s="36"/>
      <c r="IE774" s="36"/>
      <c r="IF774" s="36"/>
      <c r="IG774" s="36"/>
      <c r="IH774" s="36"/>
      <c r="II774" s="36"/>
      <c r="IJ774" s="36"/>
      <c r="IK774" s="36"/>
      <c r="IL774" s="36"/>
      <c r="IM774" s="36"/>
      <c r="IN774" s="36"/>
      <c r="IO774" s="36"/>
      <c r="IP774" s="36"/>
      <c r="IQ774" s="36"/>
      <c r="IR774" s="36"/>
      <c r="IS774" s="36"/>
      <c r="IT774" s="36"/>
      <c r="IU774" s="36"/>
    </row>
    <row r="775" spans="1:255" ht="5.2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  <c r="BC775" s="36"/>
      <c r="BD775" s="36"/>
      <c r="BE775" s="36"/>
      <c r="BF775" s="36"/>
      <c r="BG775" s="36"/>
      <c r="BH775" s="36"/>
      <c r="BI775" s="36"/>
      <c r="BJ775" s="36"/>
      <c r="BK775" s="36"/>
      <c r="BL775" s="36"/>
      <c r="BM775" s="36"/>
      <c r="BN775" s="36"/>
      <c r="BO775" s="36"/>
      <c r="BP775" s="36"/>
      <c r="BQ775" s="36"/>
      <c r="BR775" s="36"/>
      <c r="BS775" s="36"/>
      <c r="BT775" s="36"/>
      <c r="BU775" s="36"/>
      <c r="BV775" s="36"/>
      <c r="BW775" s="36"/>
      <c r="BX775" s="36"/>
      <c r="BY775" s="36"/>
      <c r="BZ775" s="36"/>
      <c r="CA775" s="36"/>
      <c r="CB775" s="36"/>
      <c r="CC775" s="36"/>
      <c r="CD775" s="36"/>
      <c r="CE775" s="36"/>
      <c r="CF775" s="36"/>
      <c r="CG775" s="36"/>
      <c r="CH775" s="36"/>
      <c r="CI775" s="36"/>
      <c r="CJ775" s="36"/>
      <c r="CK775" s="36"/>
      <c r="CL775" s="36"/>
      <c r="CM775" s="36"/>
      <c r="CN775" s="36"/>
      <c r="CO775" s="36"/>
      <c r="CP775" s="36"/>
      <c r="CQ775" s="36"/>
      <c r="CR775" s="36"/>
      <c r="CS775" s="36"/>
      <c r="CT775" s="36"/>
      <c r="CU775" s="36"/>
      <c r="CV775" s="36"/>
      <c r="CW775" s="36"/>
      <c r="CX775" s="36"/>
      <c r="CY775" s="36"/>
      <c r="CZ775" s="36"/>
      <c r="DA775" s="36"/>
      <c r="DB775" s="36"/>
      <c r="DC775" s="36"/>
      <c r="DD775" s="36"/>
      <c r="DE775" s="36"/>
      <c r="DF775" s="36"/>
      <c r="DG775" s="36"/>
      <c r="DH775" s="36"/>
      <c r="DI775" s="36"/>
      <c r="DJ775" s="36"/>
      <c r="DK775" s="36"/>
      <c r="DL775" s="36"/>
      <c r="DM775" s="36"/>
      <c r="DN775" s="36"/>
      <c r="DO775" s="36"/>
      <c r="DP775" s="36"/>
      <c r="DQ775" s="36"/>
      <c r="DR775" s="36"/>
      <c r="DS775" s="36"/>
      <c r="DT775" s="36"/>
      <c r="DU775" s="36"/>
      <c r="DV775" s="36"/>
      <c r="DW775" s="36"/>
      <c r="DX775" s="36"/>
      <c r="DY775" s="36"/>
      <c r="DZ775" s="36"/>
      <c r="EA775" s="36"/>
      <c r="EB775" s="36"/>
      <c r="EC775" s="36"/>
      <c r="ED775" s="36"/>
      <c r="EE775" s="36"/>
      <c r="EF775" s="36"/>
      <c r="EG775" s="36"/>
      <c r="EH775" s="36"/>
      <c r="EI775" s="36"/>
      <c r="EJ775" s="36"/>
      <c r="EK775" s="36"/>
      <c r="EL775" s="36"/>
      <c r="EM775" s="36"/>
      <c r="EN775" s="36"/>
      <c r="EO775" s="36"/>
      <c r="EP775" s="36"/>
      <c r="EQ775" s="36"/>
      <c r="ER775" s="36"/>
      <c r="ES775" s="36"/>
      <c r="ET775" s="36"/>
      <c r="EU775" s="36"/>
      <c r="EV775" s="36"/>
      <c r="EW775" s="36"/>
      <c r="EX775" s="36"/>
      <c r="EY775" s="36"/>
      <c r="EZ775" s="36"/>
      <c r="FA775" s="36"/>
      <c r="FB775" s="36"/>
      <c r="FC775" s="36"/>
      <c r="FD775" s="36"/>
      <c r="FE775" s="36"/>
      <c r="FF775" s="36"/>
      <c r="FG775" s="36"/>
      <c r="FH775" s="36"/>
      <c r="FI775" s="36"/>
      <c r="FJ775" s="36"/>
      <c r="FK775" s="36"/>
      <c r="FL775" s="36"/>
      <c r="FM775" s="36"/>
      <c r="FN775" s="36"/>
      <c r="FO775" s="36"/>
      <c r="FP775" s="36"/>
      <c r="FQ775" s="36"/>
      <c r="FR775" s="36"/>
      <c r="FS775" s="36"/>
      <c r="FT775" s="36"/>
      <c r="FU775" s="36"/>
      <c r="FV775" s="36"/>
      <c r="FW775" s="36"/>
      <c r="FX775" s="36"/>
      <c r="FY775" s="36"/>
      <c r="FZ775" s="36"/>
      <c r="GA775" s="36"/>
      <c r="GB775" s="36"/>
      <c r="GC775" s="36"/>
      <c r="GD775" s="36"/>
      <c r="GE775" s="36"/>
      <c r="GF775" s="36"/>
      <c r="GG775" s="36"/>
      <c r="GH775" s="36"/>
      <c r="GI775" s="36"/>
      <c r="GJ775" s="36"/>
      <c r="GK775" s="36"/>
      <c r="GL775" s="36"/>
      <c r="GM775" s="36"/>
      <c r="GN775" s="36"/>
      <c r="GO775" s="36"/>
      <c r="GP775" s="36"/>
      <c r="GQ775" s="36"/>
      <c r="GR775" s="36"/>
      <c r="GS775" s="36"/>
      <c r="GT775" s="36"/>
      <c r="GU775" s="36"/>
      <c r="GV775" s="36"/>
      <c r="GW775" s="36"/>
      <c r="GX775" s="36"/>
      <c r="GY775" s="36"/>
      <c r="GZ775" s="36"/>
      <c r="HA775" s="36"/>
      <c r="HB775" s="36"/>
      <c r="HC775" s="36"/>
      <c r="HD775" s="36"/>
      <c r="HE775" s="36"/>
      <c r="HF775" s="36"/>
      <c r="HG775" s="36"/>
      <c r="HH775" s="36"/>
      <c r="HI775" s="36"/>
      <c r="HJ775" s="36"/>
      <c r="HK775" s="36"/>
      <c r="HL775" s="36"/>
      <c r="HM775" s="36"/>
      <c r="HN775" s="36"/>
      <c r="HO775" s="36"/>
      <c r="HP775" s="36"/>
      <c r="HQ775" s="36"/>
      <c r="HR775" s="36"/>
      <c r="HS775" s="36"/>
      <c r="HT775" s="36"/>
      <c r="HU775" s="36"/>
      <c r="HV775" s="36"/>
      <c r="HW775" s="36"/>
      <c r="HX775" s="36"/>
      <c r="HY775" s="36"/>
      <c r="HZ775" s="36"/>
      <c r="IA775" s="36"/>
      <c r="IB775" s="36"/>
      <c r="IC775" s="36"/>
      <c r="ID775" s="36"/>
      <c r="IE775" s="36"/>
      <c r="IF775" s="36"/>
      <c r="IG775" s="36"/>
      <c r="IH775" s="36"/>
      <c r="II775" s="36"/>
      <c r="IJ775" s="36"/>
      <c r="IK775" s="36"/>
      <c r="IL775" s="36"/>
      <c r="IM775" s="36"/>
      <c r="IN775" s="36"/>
      <c r="IO775" s="36"/>
      <c r="IP775" s="36"/>
      <c r="IQ775" s="36"/>
      <c r="IR775" s="36"/>
      <c r="IS775" s="36"/>
      <c r="IT775" s="36"/>
      <c r="IU775" s="36"/>
    </row>
    <row r="776" spans="1:255" ht="5.2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  <c r="BC776" s="36"/>
      <c r="BD776" s="36"/>
      <c r="BE776" s="36"/>
      <c r="BF776" s="36"/>
      <c r="BG776" s="36"/>
      <c r="BH776" s="36"/>
      <c r="BI776" s="36"/>
      <c r="BJ776" s="36"/>
      <c r="BK776" s="36"/>
      <c r="BL776" s="36"/>
      <c r="BM776" s="36"/>
      <c r="BN776" s="36"/>
      <c r="BO776" s="36"/>
      <c r="BP776" s="36"/>
      <c r="BQ776" s="36"/>
      <c r="BR776" s="36"/>
      <c r="BS776" s="36"/>
      <c r="BT776" s="36"/>
      <c r="BU776" s="36"/>
      <c r="BV776" s="36"/>
      <c r="BW776" s="36"/>
      <c r="BX776" s="36"/>
      <c r="BY776" s="36"/>
      <c r="BZ776" s="36"/>
      <c r="CA776" s="36"/>
      <c r="CB776" s="36"/>
      <c r="CC776" s="36"/>
      <c r="CD776" s="36"/>
      <c r="CE776" s="36"/>
      <c r="CF776" s="36"/>
      <c r="CG776" s="36"/>
      <c r="CH776" s="36"/>
      <c r="CI776" s="36"/>
      <c r="CJ776" s="36"/>
      <c r="CK776" s="36"/>
      <c r="CL776" s="36"/>
      <c r="CM776" s="36"/>
      <c r="CN776" s="36"/>
      <c r="CO776" s="36"/>
      <c r="CP776" s="36"/>
      <c r="CQ776" s="36"/>
      <c r="CR776" s="36"/>
      <c r="CS776" s="36"/>
      <c r="CT776" s="36"/>
      <c r="CU776" s="36"/>
      <c r="CV776" s="36"/>
      <c r="CW776" s="36"/>
      <c r="CX776" s="36"/>
      <c r="CY776" s="36"/>
      <c r="CZ776" s="36"/>
      <c r="DA776" s="36"/>
      <c r="DB776" s="36"/>
      <c r="DC776" s="36"/>
      <c r="DD776" s="36"/>
      <c r="DE776" s="36"/>
      <c r="DF776" s="36"/>
      <c r="DG776" s="36"/>
      <c r="DH776" s="36"/>
      <c r="DI776" s="36"/>
      <c r="DJ776" s="36"/>
      <c r="DK776" s="36"/>
      <c r="DL776" s="36"/>
      <c r="DM776" s="36"/>
      <c r="DN776" s="36"/>
      <c r="DO776" s="36"/>
      <c r="DP776" s="36"/>
      <c r="DQ776" s="36"/>
      <c r="DR776" s="36"/>
      <c r="DS776" s="36"/>
      <c r="DT776" s="36"/>
      <c r="DU776" s="36"/>
      <c r="DV776" s="36"/>
      <c r="DW776" s="36"/>
      <c r="DX776" s="36"/>
      <c r="DY776" s="36"/>
      <c r="DZ776" s="36"/>
      <c r="EA776" s="36"/>
      <c r="EB776" s="36"/>
      <c r="EC776" s="36"/>
      <c r="ED776" s="36"/>
      <c r="EE776" s="36"/>
      <c r="EF776" s="36"/>
      <c r="EG776" s="36"/>
      <c r="EH776" s="36"/>
      <c r="EI776" s="36"/>
      <c r="EJ776" s="36"/>
      <c r="EK776" s="36"/>
      <c r="EL776" s="36"/>
      <c r="EM776" s="36"/>
      <c r="EN776" s="36"/>
      <c r="EO776" s="36"/>
      <c r="EP776" s="36"/>
      <c r="EQ776" s="36"/>
      <c r="ER776" s="36"/>
      <c r="ES776" s="36"/>
      <c r="ET776" s="36"/>
      <c r="EU776" s="36"/>
      <c r="EV776" s="36"/>
      <c r="EW776" s="36"/>
      <c r="EX776" s="36"/>
      <c r="EY776" s="36"/>
      <c r="EZ776" s="36"/>
      <c r="FA776" s="36"/>
      <c r="FB776" s="36"/>
      <c r="FC776" s="36"/>
      <c r="FD776" s="36"/>
      <c r="FE776" s="36"/>
      <c r="FF776" s="36"/>
      <c r="FG776" s="36"/>
      <c r="FH776" s="36"/>
      <c r="FI776" s="36"/>
      <c r="FJ776" s="36"/>
      <c r="FK776" s="36"/>
      <c r="FL776" s="36"/>
      <c r="FM776" s="36"/>
      <c r="FN776" s="36"/>
      <c r="FO776" s="36"/>
      <c r="FP776" s="36"/>
      <c r="FQ776" s="36"/>
      <c r="FR776" s="36"/>
      <c r="FS776" s="36"/>
      <c r="FT776" s="36"/>
      <c r="FU776" s="36"/>
      <c r="FV776" s="36"/>
      <c r="FW776" s="36"/>
      <c r="FX776" s="36"/>
      <c r="FY776" s="36"/>
      <c r="FZ776" s="36"/>
      <c r="GA776" s="36"/>
      <c r="GB776" s="36"/>
      <c r="GC776" s="36"/>
      <c r="GD776" s="36"/>
      <c r="GE776" s="36"/>
      <c r="GF776" s="36"/>
      <c r="GG776" s="36"/>
      <c r="GH776" s="36"/>
      <c r="GI776" s="36"/>
      <c r="GJ776" s="36"/>
      <c r="GK776" s="36"/>
      <c r="GL776" s="36"/>
      <c r="GM776" s="36"/>
      <c r="GN776" s="36"/>
      <c r="GO776" s="36"/>
      <c r="GP776" s="36"/>
      <c r="GQ776" s="36"/>
      <c r="GR776" s="36"/>
      <c r="GS776" s="36"/>
      <c r="GT776" s="36"/>
      <c r="GU776" s="36"/>
      <c r="GV776" s="36"/>
      <c r="GW776" s="36"/>
      <c r="GX776" s="36"/>
      <c r="GY776" s="36"/>
      <c r="GZ776" s="36"/>
      <c r="HA776" s="36"/>
      <c r="HB776" s="36"/>
      <c r="HC776" s="36"/>
      <c r="HD776" s="36"/>
      <c r="HE776" s="36"/>
      <c r="HF776" s="36"/>
      <c r="HG776" s="36"/>
      <c r="HH776" s="36"/>
      <c r="HI776" s="36"/>
      <c r="HJ776" s="36"/>
      <c r="HK776" s="36"/>
      <c r="HL776" s="36"/>
      <c r="HM776" s="36"/>
      <c r="HN776" s="36"/>
      <c r="HO776" s="36"/>
      <c r="HP776" s="36"/>
      <c r="HQ776" s="36"/>
      <c r="HR776" s="36"/>
      <c r="HS776" s="36"/>
      <c r="HT776" s="36"/>
      <c r="HU776" s="36"/>
      <c r="HV776" s="36"/>
      <c r="HW776" s="36"/>
      <c r="HX776" s="36"/>
      <c r="HY776" s="36"/>
      <c r="HZ776" s="36"/>
      <c r="IA776" s="36"/>
      <c r="IB776" s="36"/>
      <c r="IC776" s="36"/>
      <c r="ID776" s="36"/>
      <c r="IE776" s="36"/>
      <c r="IF776" s="36"/>
      <c r="IG776" s="36"/>
      <c r="IH776" s="36"/>
      <c r="II776" s="36"/>
      <c r="IJ776" s="36"/>
      <c r="IK776" s="36"/>
      <c r="IL776" s="36"/>
      <c r="IM776" s="36"/>
      <c r="IN776" s="36"/>
      <c r="IO776" s="36"/>
      <c r="IP776" s="36"/>
      <c r="IQ776" s="36"/>
      <c r="IR776" s="36"/>
      <c r="IS776" s="36"/>
      <c r="IT776" s="36"/>
      <c r="IU776" s="36"/>
    </row>
    <row r="777" spans="1:255" ht="5.2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  <c r="BC777" s="36"/>
      <c r="BD777" s="36"/>
      <c r="BE777" s="36"/>
      <c r="BF777" s="36"/>
      <c r="BG777" s="36"/>
      <c r="BH777" s="36"/>
      <c r="BI777" s="36"/>
      <c r="BJ777" s="36"/>
      <c r="BK777" s="36"/>
      <c r="BL777" s="36"/>
      <c r="BM777" s="36"/>
      <c r="BN777" s="36"/>
      <c r="BO777" s="36"/>
      <c r="BP777" s="36"/>
      <c r="BQ777" s="36"/>
      <c r="BR777" s="36"/>
      <c r="BS777" s="36"/>
      <c r="BT777" s="36"/>
      <c r="BU777" s="36"/>
      <c r="BV777" s="36"/>
      <c r="BW777" s="36"/>
      <c r="BX777" s="36"/>
      <c r="BY777" s="36"/>
      <c r="BZ777" s="36"/>
      <c r="CA777" s="36"/>
      <c r="CB777" s="36"/>
      <c r="CC777" s="36"/>
      <c r="CD777" s="36"/>
      <c r="CE777" s="36"/>
      <c r="CF777" s="36"/>
      <c r="CG777" s="36"/>
      <c r="CH777" s="36"/>
      <c r="CI777" s="36"/>
      <c r="CJ777" s="36"/>
      <c r="CK777" s="36"/>
      <c r="CL777" s="36"/>
      <c r="CM777" s="36"/>
      <c r="CN777" s="36"/>
      <c r="CO777" s="36"/>
      <c r="CP777" s="36"/>
      <c r="CQ777" s="36"/>
      <c r="CR777" s="36"/>
      <c r="CS777" s="36"/>
      <c r="CT777" s="36"/>
      <c r="CU777" s="36"/>
      <c r="CV777" s="36"/>
      <c r="CW777" s="36"/>
      <c r="CX777" s="36"/>
      <c r="CY777" s="36"/>
      <c r="CZ777" s="36"/>
      <c r="DA777" s="36"/>
      <c r="DB777" s="36"/>
      <c r="DC777" s="36"/>
      <c r="DD777" s="36"/>
      <c r="DE777" s="36"/>
      <c r="DF777" s="36"/>
      <c r="DG777" s="36"/>
      <c r="DH777" s="36"/>
      <c r="DI777" s="36"/>
      <c r="DJ777" s="36"/>
      <c r="DK777" s="36"/>
      <c r="DL777" s="36"/>
      <c r="DM777" s="36"/>
      <c r="DN777" s="36"/>
      <c r="DO777" s="36"/>
      <c r="DP777" s="36"/>
      <c r="DQ777" s="36"/>
      <c r="DR777" s="36"/>
      <c r="DS777" s="36"/>
      <c r="DT777" s="36"/>
      <c r="DU777" s="36"/>
      <c r="DV777" s="36"/>
      <c r="DW777" s="36"/>
      <c r="DX777" s="36"/>
      <c r="DY777" s="36"/>
      <c r="DZ777" s="36"/>
      <c r="EA777" s="36"/>
      <c r="EB777" s="36"/>
      <c r="EC777" s="36"/>
      <c r="ED777" s="36"/>
      <c r="EE777" s="36"/>
      <c r="EF777" s="36"/>
      <c r="EG777" s="36"/>
      <c r="EH777" s="36"/>
      <c r="EI777" s="36"/>
      <c r="EJ777" s="36"/>
      <c r="EK777" s="36"/>
      <c r="EL777" s="36"/>
      <c r="EM777" s="36"/>
      <c r="EN777" s="36"/>
      <c r="EO777" s="36"/>
      <c r="EP777" s="36"/>
      <c r="EQ777" s="36"/>
      <c r="ER777" s="36"/>
      <c r="ES777" s="36"/>
      <c r="ET777" s="36"/>
      <c r="EU777" s="36"/>
      <c r="EV777" s="36"/>
      <c r="EW777" s="36"/>
      <c r="EX777" s="36"/>
      <c r="EY777" s="36"/>
      <c r="EZ777" s="36"/>
      <c r="FA777" s="36"/>
      <c r="FB777" s="36"/>
      <c r="FC777" s="36"/>
      <c r="FD777" s="36"/>
      <c r="FE777" s="36"/>
      <c r="FF777" s="36"/>
      <c r="FG777" s="36"/>
      <c r="FH777" s="36"/>
      <c r="FI777" s="36"/>
      <c r="FJ777" s="36"/>
      <c r="FK777" s="36"/>
      <c r="FL777" s="36"/>
      <c r="FM777" s="36"/>
      <c r="FN777" s="36"/>
      <c r="FO777" s="36"/>
      <c r="FP777" s="36"/>
      <c r="FQ777" s="36"/>
      <c r="FR777" s="36"/>
      <c r="FS777" s="36"/>
      <c r="FT777" s="36"/>
      <c r="FU777" s="36"/>
      <c r="FV777" s="36"/>
      <c r="FW777" s="36"/>
      <c r="FX777" s="36"/>
      <c r="FY777" s="36"/>
      <c r="FZ777" s="36"/>
      <c r="GA777" s="36"/>
      <c r="GB777" s="36"/>
      <c r="GC777" s="36"/>
      <c r="GD777" s="36"/>
      <c r="GE777" s="36"/>
      <c r="GF777" s="36"/>
      <c r="GG777" s="36"/>
      <c r="GH777" s="36"/>
      <c r="GI777" s="36"/>
      <c r="GJ777" s="36"/>
      <c r="GK777" s="36"/>
      <c r="GL777" s="36"/>
      <c r="GM777" s="36"/>
      <c r="GN777" s="36"/>
      <c r="GO777" s="36"/>
      <c r="GP777" s="36"/>
      <c r="GQ777" s="36"/>
      <c r="GR777" s="36"/>
      <c r="GS777" s="36"/>
      <c r="GT777" s="36"/>
      <c r="GU777" s="36"/>
      <c r="GV777" s="36"/>
      <c r="GW777" s="36"/>
      <c r="GX777" s="36"/>
      <c r="GY777" s="36"/>
      <c r="GZ777" s="36"/>
      <c r="HA777" s="36"/>
      <c r="HB777" s="36"/>
      <c r="HC777" s="36"/>
      <c r="HD777" s="36"/>
      <c r="HE777" s="36"/>
      <c r="HF777" s="36"/>
      <c r="HG777" s="36"/>
      <c r="HH777" s="36"/>
      <c r="HI777" s="36"/>
      <c r="HJ777" s="36"/>
      <c r="HK777" s="36"/>
      <c r="HL777" s="36"/>
      <c r="HM777" s="36"/>
      <c r="HN777" s="36"/>
      <c r="HO777" s="36"/>
      <c r="HP777" s="36"/>
      <c r="HQ777" s="36"/>
      <c r="HR777" s="36"/>
      <c r="HS777" s="36"/>
      <c r="HT777" s="36"/>
      <c r="HU777" s="36"/>
      <c r="HV777" s="36"/>
      <c r="HW777" s="36"/>
      <c r="HX777" s="36"/>
      <c r="HY777" s="36"/>
      <c r="HZ777" s="36"/>
      <c r="IA777" s="36"/>
      <c r="IB777" s="36"/>
      <c r="IC777" s="36"/>
      <c r="ID777" s="36"/>
      <c r="IE777" s="36"/>
      <c r="IF777" s="36"/>
      <c r="IG777" s="36"/>
      <c r="IH777" s="36"/>
      <c r="II777" s="36"/>
      <c r="IJ777" s="36"/>
      <c r="IK777" s="36"/>
      <c r="IL777" s="36"/>
      <c r="IM777" s="36"/>
      <c r="IN777" s="36"/>
      <c r="IO777" s="36"/>
      <c r="IP777" s="36"/>
      <c r="IQ777" s="36"/>
      <c r="IR777" s="36"/>
      <c r="IS777" s="36"/>
      <c r="IT777" s="36"/>
      <c r="IU777" s="36"/>
    </row>
    <row r="778" spans="1:255" ht="5.2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  <c r="BC778" s="36"/>
      <c r="BD778" s="36"/>
      <c r="BE778" s="36"/>
      <c r="BF778" s="36"/>
      <c r="BG778" s="36"/>
      <c r="BH778" s="36"/>
      <c r="BI778" s="36"/>
      <c r="BJ778" s="36"/>
      <c r="BK778" s="36"/>
      <c r="BL778" s="36"/>
      <c r="BM778" s="36"/>
      <c r="BN778" s="36"/>
      <c r="BO778" s="36"/>
      <c r="BP778" s="36"/>
      <c r="BQ778" s="36"/>
      <c r="BR778" s="36"/>
      <c r="BS778" s="36"/>
      <c r="BT778" s="36"/>
      <c r="BU778" s="36"/>
      <c r="BV778" s="36"/>
      <c r="BW778" s="36"/>
      <c r="BX778" s="36"/>
      <c r="BY778" s="36"/>
      <c r="BZ778" s="36"/>
      <c r="CA778" s="36"/>
      <c r="CB778" s="36"/>
      <c r="CC778" s="36"/>
      <c r="CD778" s="36"/>
      <c r="CE778" s="36"/>
      <c r="CF778" s="36"/>
      <c r="CG778" s="36"/>
      <c r="CH778" s="36"/>
      <c r="CI778" s="36"/>
      <c r="CJ778" s="36"/>
      <c r="CK778" s="36"/>
      <c r="CL778" s="36"/>
      <c r="CM778" s="36"/>
      <c r="CN778" s="36"/>
      <c r="CO778" s="36"/>
      <c r="CP778" s="36"/>
      <c r="CQ778" s="36"/>
      <c r="CR778" s="36"/>
      <c r="CS778" s="36"/>
      <c r="CT778" s="36"/>
      <c r="CU778" s="36"/>
      <c r="CV778" s="36"/>
      <c r="CW778" s="36"/>
      <c r="CX778" s="36"/>
      <c r="CY778" s="36"/>
      <c r="CZ778" s="36"/>
      <c r="DA778" s="36"/>
      <c r="DB778" s="36"/>
      <c r="DC778" s="36"/>
      <c r="DD778" s="36"/>
      <c r="DE778" s="36"/>
      <c r="DF778" s="36"/>
      <c r="DG778" s="36"/>
      <c r="DH778" s="36"/>
      <c r="DI778" s="36"/>
      <c r="DJ778" s="36"/>
      <c r="DK778" s="36"/>
      <c r="DL778" s="36"/>
      <c r="DM778" s="36"/>
      <c r="DN778" s="36"/>
      <c r="DO778" s="36"/>
      <c r="DP778" s="36"/>
      <c r="DQ778" s="36"/>
      <c r="DR778" s="36"/>
      <c r="DS778" s="36"/>
      <c r="DT778" s="36"/>
      <c r="DU778" s="36"/>
      <c r="DV778" s="36"/>
      <c r="DW778" s="36"/>
      <c r="DX778" s="36"/>
      <c r="DY778" s="36"/>
      <c r="DZ778" s="36"/>
      <c r="EA778" s="36"/>
      <c r="EB778" s="36"/>
      <c r="EC778" s="36"/>
      <c r="ED778" s="36"/>
      <c r="EE778" s="36"/>
      <c r="EF778" s="36"/>
      <c r="EG778" s="36"/>
      <c r="EH778" s="36"/>
      <c r="EI778" s="36"/>
      <c r="EJ778" s="36"/>
      <c r="EK778" s="36"/>
      <c r="EL778" s="36"/>
      <c r="EM778" s="36"/>
      <c r="EN778" s="36"/>
      <c r="EO778" s="36"/>
      <c r="EP778" s="36"/>
      <c r="EQ778" s="36"/>
      <c r="ER778" s="36"/>
      <c r="ES778" s="36"/>
      <c r="ET778" s="36"/>
      <c r="EU778" s="36"/>
      <c r="EV778" s="36"/>
      <c r="EW778" s="36"/>
      <c r="EX778" s="36"/>
      <c r="EY778" s="36"/>
      <c r="EZ778" s="36"/>
      <c r="FA778" s="36"/>
      <c r="FB778" s="36"/>
      <c r="FC778" s="36"/>
      <c r="FD778" s="36"/>
      <c r="FE778" s="36"/>
      <c r="FF778" s="36"/>
      <c r="FG778" s="36"/>
      <c r="FH778" s="36"/>
      <c r="FI778" s="36"/>
      <c r="FJ778" s="36"/>
      <c r="FK778" s="36"/>
      <c r="FL778" s="36"/>
      <c r="FM778" s="36"/>
      <c r="FN778" s="36"/>
      <c r="FO778" s="36"/>
      <c r="FP778" s="36"/>
      <c r="FQ778" s="36"/>
      <c r="FR778" s="36"/>
      <c r="FS778" s="36"/>
      <c r="FT778" s="36"/>
      <c r="FU778" s="36"/>
      <c r="FV778" s="36"/>
      <c r="FW778" s="36"/>
      <c r="FX778" s="36"/>
      <c r="FY778" s="36"/>
      <c r="FZ778" s="36"/>
      <c r="GA778" s="36"/>
      <c r="GB778" s="36"/>
      <c r="GC778" s="36"/>
      <c r="GD778" s="36"/>
      <c r="GE778" s="36"/>
      <c r="GF778" s="36"/>
      <c r="GG778" s="36"/>
      <c r="GH778" s="36"/>
      <c r="GI778" s="36"/>
      <c r="GJ778" s="36"/>
      <c r="GK778" s="36"/>
      <c r="GL778" s="36"/>
      <c r="GM778" s="36"/>
      <c r="GN778" s="36"/>
      <c r="GO778" s="36"/>
      <c r="GP778" s="36"/>
      <c r="GQ778" s="36"/>
      <c r="GR778" s="36"/>
      <c r="GS778" s="36"/>
      <c r="GT778" s="36"/>
      <c r="GU778" s="36"/>
      <c r="GV778" s="36"/>
      <c r="GW778" s="36"/>
      <c r="GX778" s="36"/>
      <c r="GY778" s="36"/>
      <c r="GZ778" s="36"/>
      <c r="HA778" s="36"/>
      <c r="HB778" s="36"/>
      <c r="HC778" s="36"/>
      <c r="HD778" s="36"/>
      <c r="HE778" s="36"/>
      <c r="HF778" s="36"/>
      <c r="HG778" s="36"/>
      <c r="HH778" s="36"/>
      <c r="HI778" s="36"/>
      <c r="HJ778" s="36"/>
      <c r="HK778" s="36"/>
      <c r="HL778" s="36"/>
      <c r="HM778" s="36"/>
      <c r="HN778" s="36"/>
      <c r="HO778" s="36"/>
      <c r="HP778" s="36"/>
      <c r="HQ778" s="36"/>
      <c r="HR778" s="36"/>
      <c r="HS778" s="36"/>
      <c r="HT778" s="36"/>
      <c r="HU778" s="36"/>
      <c r="HV778" s="36"/>
      <c r="HW778" s="36"/>
      <c r="HX778" s="36"/>
      <c r="HY778" s="36"/>
      <c r="HZ778" s="36"/>
      <c r="IA778" s="36"/>
      <c r="IB778" s="36"/>
      <c r="IC778" s="36"/>
      <c r="ID778" s="36"/>
      <c r="IE778" s="36"/>
      <c r="IF778" s="36"/>
      <c r="IG778" s="36"/>
      <c r="IH778" s="36"/>
      <c r="II778" s="36"/>
      <c r="IJ778" s="36"/>
      <c r="IK778" s="36"/>
      <c r="IL778" s="36"/>
      <c r="IM778" s="36"/>
      <c r="IN778" s="36"/>
      <c r="IO778" s="36"/>
      <c r="IP778" s="36"/>
      <c r="IQ778" s="36"/>
      <c r="IR778" s="36"/>
      <c r="IS778" s="36"/>
      <c r="IT778" s="36"/>
      <c r="IU778" s="36"/>
    </row>
    <row r="779" spans="1:255" ht="5.2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  <c r="BC779" s="36"/>
      <c r="BD779" s="36"/>
      <c r="BE779" s="36"/>
      <c r="BF779" s="36"/>
      <c r="BG779" s="36"/>
      <c r="BH779" s="36"/>
      <c r="BI779" s="36"/>
      <c r="BJ779" s="36"/>
      <c r="BK779" s="36"/>
      <c r="BL779" s="36"/>
      <c r="BM779" s="36"/>
      <c r="BN779" s="36"/>
      <c r="BO779" s="36"/>
      <c r="BP779" s="36"/>
      <c r="BQ779" s="36"/>
      <c r="BR779" s="36"/>
      <c r="BS779" s="36"/>
      <c r="BT779" s="36"/>
      <c r="BU779" s="36"/>
      <c r="BV779" s="36"/>
      <c r="BW779" s="36"/>
      <c r="BX779" s="36"/>
      <c r="BY779" s="36"/>
      <c r="BZ779" s="36"/>
      <c r="CA779" s="36"/>
      <c r="CB779" s="36"/>
      <c r="CC779" s="36"/>
      <c r="CD779" s="36"/>
      <c r="CE779" s="36"/>
      <c r="CF779" s="36"/>
      <c r="CG779" s="36"/>
      <c r="CH779" s="36"/>
      <c r="CI779" s="36"/>
      <c r="CJ779" s="36"/>
      <c r="CK779" s="36"/>
      <c r="CL779" s="36"/>
      <c r="CM779" s="36"/>
      <c r="CN779" s="36"/>
      <c r="CO779" s="36"/>
      <c r="CP779" s="36"/>
      <c r="CQ779" s="36"/>
      <c r="CR779" s="36"/>
      <c r="CS779" s="36"/>
      <c r="CT779" s="36"/>
      <c r="CU779" s="36"/>
      <c r="CV779" s="36"/>
      <c r="CW779" s="36"/>
      <c r="CX779" s="36"/>
      <c r="CY779" s="36"/>
      <c r="CZ779" s="36"/>
      <c r="DA779" s="36"/>
      <c r="DB779" s="36"/>
      <c r="DC779" s="36"/>
      <c r="DD779" s="36"/>
      <c r="DE779" s="36"/>
      <c r="DF779" s="36"/>
      <c r="DG779" s="36"/>
      <c r="DH779" s="36"/>
      <c r="DI779" s="36"/>
      <c r="DJ779" s="36"/>
      <c r="DK779" s="36"/>
      <c r="DL779" s="36"/>
      <c r="DM779" s="36"/>
      <c r="DN779" s="36"/>
      <c r="DO779" s="36"/>
      <c r="DP779" s="36"/>
      <c r="DQ779" s="36"/>
      <c r="DR779" s="36"/>
      <c r="DS779" s="36"/>
      <c r="DT779" s="36"/>
      <c r="DU779" s="36"/>
      <c r="DV779" s="36"/>
      <c r="DW779" s="36"/>
      <c r="DX779" s="36"/>
      <c r="DY779" s="36"/>
      <c r="DZ779" s="36"/>
      <c r="EA779" s="36"/>
      <c r="EB779" s="36"/>
      <c r="EC779" s="36"/>
      <c r="ED779" s="36"/>
      <c r="EE779" s="36"/>
      <c r="EF779" s="36"/>
      <c r="EG779" s="36"/>
      <c r="EH779" s="36"/>
      <c r="EI779" s="36"/>
      <c r="EJ779" s="36"/>
      <c r="EK779" s="36"/>
      <c r="EL779" s="36"/>
      <c r="EM779" s="36"/>
      <c r="EN779" s="36"/>
      <c r="EO779" s="36"/>
      <c r="EP779" s="36"/>
      <c r="EQ779" s="36"/>
      <c r="ER779" s="36"/>
      <c r="ES779" s="36"/>
      <c r="ET779" s="36"/>
      <c r="EU779" s="36"/>
      <c r="EV779" s="36"/>
      <c r="EW779" s="36"/>
      <c r="EX779" s="36"/>
      <c r="EY779" s="36"/>
      <c r="EZ779" s="36"/>
      <c r="FA779" s="36"/>
      <c r="FB779" s="36"/>
      <c r="FC779" s="36"/>
      <c r="FD779" s="36"/>
      <c r="FE779" s="36"/>
      <c r="FF779" s="36"/>
      <c r="FG779" s="36"/>
      <c r="FH779" s="36"/>
      <c r="FI779" s="36"/>
      <c r="FJ779" s="36"/>
      <c r="FK779" s="36"/>
      <c r="FL779" s="36"/>
      <c r="FM779" s="36"/>
      <c r="FN779" s="36"/>
      <c r="FO779" s="36"/>
      <c r="FP779" s="36"/>
      <c r="FQ779" s="36"/>
      <c r="FR779" s="36"/>
      <c r="FS779" s="36"/>
      <c r="FT779" s="36"/>
      <c r="FU779" s="36"/>
      <c r="FV779" s="36"/>
      <c r="FW779" s="36"/>
      <c r="FX779" s="36"/>
      <c r="FY779" s="36"/>
      <c r="FZ779" s="36"/>
      <c r="GA779" s="36"/>
      <c r="GB779" s="36"/>
      <c r="GC779" s="36"/>
      <c r="GD779" s="36"/>
      <c r="GE779" s="36"/>
      <c r="GF779" s="36"/>
      <c r="GG779" s="36"/>
      <c r="GH779" s="36"/>
      <c r="GI779" s="36"/>
      <c r="GJ779" s="36"/>
      <c r="GK779" s="36"/>
      <c r="GL779" s="36"/>
      <c r="GM779" s="36"/>
      <c r="GN779" s="36"/>
      <c r="GO779" s="36"/>
      <c r="GP779" s="36"/>
      <c r="GQ779" s="36"/>
      <c r="GR779" s="36"/>
      <c r="GS779" s="36"/>
      <c r="GT779" s="36"/>
      <c r="GU779" s="36"/>
      <c r="GV779" s="36"/>
      <c r="GW779" s="36"/>
      <c r="GX779" s="36"/>
      <c r="GY779" s="36"/>
      <c r="GZ779" s="36"/>
      <c r="HA779" s="36"/>
      <c r="HB779" s="36"/>
      <c r="HC779" s="36"/>
      <c r="HD779" s="36"/>
      <c r="HE779" s="36"/>
      <c r="HF779" s="36"/>
      <c r="HG779" s="36"/>
      <c r="HH779" s="36"/>
      <c r="HI779" s="36"/>
      <c r="HJ779" s="36"/>
      <c r="HK779" s="36"/>
      <c r="HL779" s="36"/>
      <c r="HM779" s="36"/>
      <c r="HN779" s="36"/>
      <c r="HO779" s="36"/>
      <c r="HP779" s="36"/>
      <c r="HQ779" s="36"/>
      <c r="HR779" s="36"/>
      <c r="HS779" s="36"/>
      <c r="HT779" s="36"/>
      <c r="HU779" s="36"/>
      <c r="HV779" s="36"/>
      <c r="HW779" s="36"/>
      <c r="HX779" s="36"/>
      <c r="HY779" s="36"/>
      <c r="HZ779" s="36"/>
      <c r="IA779" s="36"/>
      <c r="IB779" s="36"/>
      <c r="IC779" s="36"/>
      <c r="ID779" s="36"/>
      <c r="IE779" s="36"/>
      <c r="IF779" s="36"/>
      <c r="IG779" s="36"/>
      <c r="IH779" s="36"/>
      <c r="II779" s="36"/>
      <c r="IJ779" s="36"/>
      <c r="IK779" s="36"/>
      <c r="IL779" s="36"/>
      <c r="IM779" s="36"/>
      <c r="IN779" s="36"/>
      <c r="IO779" s="36"/>
      <c r="IP779" s="36"/>
      <c r="IQ779" s="36"/>
      <c r="IR779" s="36"/>
      <c r="IS779" s="36"/>
      <c r="IT779" s="36"/>
      <c r="IU779" s="36"/>
    </row>
    <row r="780" spans="1:255" ht="5.2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  <c r="BC780" s="36"/>
      <c r="BD780" s="36"/>
      <c r="BE780" s="36"/>
      <c r="BF780" s="36"/>
      <c r="BG780" s="36"/>
      <c r="BH780" s="36"/>
      <c r="BI780" s="36"/>
      <c r="BJ780" s="36"/>
      <c r="BK780" s="36"/>
      <c r="BL780" s="36"/>
      <c r="BM780" s="36"/>
      <c r="BN780" s="36"/>
      <c r="BO780" s="36"/>
      <c r="BP780" s="36"/>
      <c r="BQ780" s="36"/>
      <c r="BR780" s="36"/>
      <c r="BS780" s="36"/>
      <c r="BT780" s="36"/>
      <c r="BU780" s="36"/>
      <c r="BV780" s="36"/>
      <c r="BW780" s="36"/>
      <c r="BX780" s="36"/>
      <c r="BY780" s="36"/>
      <c r="BZ780" s="36"/>
      <c r="CA780" s="36"/>
      <c r="CB780" s="36"/>
      <c r="CC780" s="36"/>
      <c r="CD780" s="36"/>
      <c r="CE780" s="36"/>
      <c r="CF780" s="36"/>
      <c r="CG780" s="36"/>
      <c r="CH780" s="36"/>
      <c r="CI780" s="36"/>
      <c r="CJ780" s="36"/>
      <c r="CK780" s="36"/>
      <c r="CL780" s="36"/>
      <c r="CM780" s="36"/>
      <c r="CN780" s="36"/>
      <c r="CO780" s="36"/>
      <c r="CP780" s="36"/>
      <c r="CQ780" s="36"/>
      <c r="CR780" s="36"/>
      <c r="CS780" s="36"/>
      <c r="CT780" s="36"/>
      <c r="CU780" s="36"/>
      <c r="CV780" s="36"/>
      <c r="CW780" s="36"/>
      <c r="CX780" s="36"/>
      <c r="CY780" s="36"/>
      <c r="CZ780" s="36"/>
      <c r="DA780" s="36"/>
      <c r="DB780" s="36"/>
      <c r="DC780" s="36"/>
      <c r="DD780" s="36"/>
      <c r="DE780" s="36"/>
      <c r="DF780" s="36"/>
      <c r="DG780" s="36"/>
      <c r="DH780" s="36"/>
      <c r="DI780" s="36"/>
      <c r="DJ780" s="36"/>
      <c r="DK780" s="36"/>
      <c r="DL780" s="36"/>
      <c r="DM780" s="36"/>
      <c r="DN780" s="36"/>
      <c r="DO780" s="36"/>
      <c r="DP780" s="36"/>
      <c r="DQ780" s="36"/>
      <c r="DR780" s="36"/>
      <c r="DS780" s="36"/>
      <c r="DT780" s="36"/>
      <c r="DU780" s="36"/>
      <c r="DV780" s="36"/>
      <c r="DW780" s="36"/>
      <c r="DX780" s="36"/>
      <c r="DY780" s="36"/>
      <c r="DZ780" s="36"/>
      <c r="EA780" s="36"/>
      <c r="EB780" s="36"/>
      <c r="EC780" s="36"/>
      <c r="ED780" s="36"/>
      <c r="EE780" s="36"/>
      <c r="EF780" s="36"/>
      <c r="EG780" s="36"/>
      <c r="EH780" s="36"/>
      <c r="EI780" s="36"/>
      <c r="EJ780" s="36"/>
      <c r="EK780" s="36"/>
      <c r="EL780" s="36"/>
      <c r="EM780" s="36"/>
      <c r="EN780" s="36"/>
      <c r="EO780" s="36"/>
      <c r="EP780" s="36"/>
      <c r="EQ780" s="36"/>
      <c r="ER780" s="36"/>
      <c r="ES780" s="36"/>
      <c r="ET780" s="36"/>
      <c r="EU780" s="36"/>
      <c r="EV780" s="36"/>
      <c r="EW780" s="36"/>
      <c r="EX780" s="36"/>
      <c r="EY780" s="36"/>
      <c r="EZ780" s="36"/>
      <c r="FA780" s="36"/>
      <c r="FB780" s="36"/>
      <c r="FC780" s="36"/>
      <c r="FD780" s="36"/>
      <c r="FE780" s="36"/>
      <c r="FF780" s="36"/>
      <c r="FG780" s="36"/>
      <c r="FH780" s="36"/>
      <c r="FI780" s="36"/>
      <c r="FJ780" s="36"/>
      <c r="FK780" s="36"/>
      <c r="FL780" s="36"/>
      <c r="FM780" s="36"/>
      <c r="FN780" s="36"/>
      <c r="FO780" s="36"/>
      <c r="FP780" s="36"/>
      <c r="FQ780" s="36"/>
      <c r="FR780" s="36"/>
      <c r="FS780" s="36"/>
      <c r="FT780" s="36"/>
      <c r="FU780" s="36"/>
      <c r="FV780" s="36"/>
      <c r="FW780" s="36"/>
      <c r="FX780" s="36"/>
      <c r="FY780" s="36"/>
      <c r="FZ780" s="36"/>
      <c r="GA780" s="36"/>
      <c r="GB780" s="36"/>
      <c r="GC780" s="36"/>
      <c r="GD780" s="36"/>
      <c r="GE780" s="36"/>
      <c r="GF780" s="36"/>
      <c r="GG780" s="36"/>
      <c r="GH780" s="36"/>
      <c r="GI780" s="36"/>
      <c r="GJ780" s="36"/>
      <c r="GK780" s="36"/>
      <c r="GL780" s="36"/>
      <c r="GM780" s="36"/>
      <c r="GN780" s="36"/>
      <c r="GO780" s="36"/>
      <c r="GP780" s="36"/>
      <c r="GQ780" s="36"/>
      <c r="GR780" s="36"/>
      <c r="GS780" s="36"/>
      <c r="GT780" s="36"/>
      <c r="GU780" s="36"/>
      <c r="GV780" s="36"/>
      <c r="GW780" s="36"/>
      <c r="GX780" s="36"/>
      <c r="GY780" s="36"/>
      <c r="GZ780" s="36"/>
      <c r="HA780" s="36"/>
      <c r="HB780" s="36"/>
      <c r="HC780" s="36"/>
      <c r="HD780" s="36"/>
      <c r="HE780" s="36"/>
      <c r="HF780" s="36"/>
      <c r="HG780" s="36"/>
      <c r="HH780" s="36"/>
      <c r="HI780" s="36"/>
      <c r="HJ780" s="36"/>
      <c r="HK780" s="36"/>
      <c r="HL780" s="36"/>
      <c r="HM780" s="36"/>
      <c r="HN780" s="36"/>
      <c r="HO780" s="36"/>
      <c r="HP780" s="36"/>
      <c r="HQ780" s="36"/>
      <c r="HR780" s="36"/>
      <c r="HS780" s="36"/>
      <c r="HT780" s="36"/>
      <c r="HU780" s="36"/>
      <c r="HV780" s="36"/>
      <c r="HW780" s="36"/>
      <c r="HX780" s="36"/>
      <c r="HY780" s="36"/>
      <c r="HZ780" s="36"/>
      <c r="IA780" s="36"/>
      <c r="IB780" s="36"/>
      <c r="IC780" s="36"/>
      <c r="ID780" s="36"/>
      <c r="IE780" s="36"/>
      <c r="IF780" s="36"/>
      <c r="IG780" s="36"/>
      <c r="IH780" s="36"/>
      <c r="II780" s="36"/>
      <c r="IJ780" s="36"/>
      <c r="IK780" s="36"/>
      <c r="IL780" s="36"/>
      <c r="IM780" s="36"/>
      <c r="IN780" s="36"/>
      <c r="IO780" s="36"/>
      <c r="IP780" s="36"/>
      <c r="IQ780" s="36"/>
      <c r="IR780" s="36"/>
      <c r="IS780" s="36"/>
      <c r="IT780" s="36"/>
      <c r="IU780" s="36"/>
    </row>
    <row r="781" spans="1:255" ht="5.2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  <c r="BC781" s="36"/>
      <c r="BD781" s="36"/>
      <c r="BE781" s="36"/>
      <c r="BF781" s="36"/>
      <c r="BG781" s="36"/>
      <c r="BH781" s="36"/>
      <c r="BI781" s="36"/>
      <c r="BJ781" s="36"/>
      <c r="BK781" s="36"/>
      <c r="BL781" s="36"/>
      <c r="BM781" s="36"/>
      <c r="BN781" s="36"/>
      <c r="BO781" s="36"/>
      <c r="BP781" s="36"/>
      <c r="BQ781" s="36"/>
      <c r="BR781" s="36"/>
      <c r="BS781" s="36"/>
      <c r="BT781" s="36"/>
      <c r="BU781" s="36"/>
      <c r="BV781" s="36"/>
      <c r="BW781" s="36"/>
      <c r="BX781" s="36"/>
      <c r="BY781" s="36"/>
      <c r="BZ781" s="36"/>
      <c r="CA781" s="36"/>
      <c r="CB781" s="36"/>
      <c r="CC781" s="36"/>
      <c r="CD781" s="36"/>
      <c r="CE781" s="36"/>
      <c r="CF781" s="36"/>
      <c r="CG781" s="36"/>
      <c r="CH781" s="36"/>
      <c r="CI781" s="36"/>
      <c r="CJ781" s="36"/>
      <c r="CK781" s="36"/>
      <c r="CL781" s="36"/>
      <c r="CM781" s="36"/>
      <c r="CN781" s="36"/>
      <c r="CO781" s="36"/>
      <c r="CP781" s="36"/>
      <c r="CQ781" s="36"/>
      <c r="CR781" s="36"/>
      <c r="CS781" s="36"/>
      <c r="CT781" s="36"/>
      <c r="CU781" s="36"/>
      <c r="CV781" s="36"/>
      <c r="CW781" s="36"/>
      <c r="CX781" s="36"/>
      <c r="CY781" s="36"/>
      <c r="CZ781" s="36"/>
      <c r="DA781" s="36"/>
      <c r="DB781" s="36"/>
      <c r="DC781" s="36"/>
      <c r="DD781" s="36"/>
      <c r="DE781" s="36"/>
      <c r="DF781" s="36"/>
      <c r="DG781" s="36"/>
      <c r="DH781" s="36"/>
      <c r="DI781" s="36"/>
      <c r="DJ781" s="36"/>
      <c r="DK781" s="36"/>
      <c r="DL781" s="36"/>
      <c r="DM781" s="36"/>
      <c r="DN781" s="36"/>
      <c r="DO781" s="36"/>
      <c r="DP781" s="36"/>
      <c r="DQ781" s="36"/>
      <c r="DR781" s="36"/>
      <c r="DS781" s="36"/>
      <c r="DT781" s="36"/>
      <c r="DU781" s="36"/>
      <c r="DV781" s="36"/>
      <c r="DW781" s="36"/>
      <c r="DX781" s="36"/>
      <c r="DY781" s="36"/>
      <c r="DZ781" s="36"/>
      <c r="EA781" s="36"/>
      <c r="EB781" s="36"/>
      <c r="EC781" s="36"/>
      <c r="ED781" s="36"/>
      <c r="EE781" s="36"/>
      <c r="EF781" s="36"/>
      <c r="EG781" s="36"/>
      <c r="EH781" s="36"/>
      <c r="EI781" s="36"/>
      <c r="EJ781" s="36"/>
      <c r="EK781" s="36"/>
      <c r="EL781" s="36"/>
      <c r="EM781" s="36"/>
      <c r="EN781" s="36"/>
      <c r="EO781" s="36"/>
      <c r="EP781" s="36"/>
      <c r="EQ781" s="36"/>
      <c r="ER781" s="36"/>
      <c r="ES781" s="36"/>
      <c r="ET781" s="36"/>
      <c r="EU781" s="36"/>
      <c r="EV781" s="36"/>
      <c r="EW781" s="36"/>
      <c r="EX781" s="36"/>
      <c r="EY781" s="36"/>
      <c r="EZ781" s="36"/>
      <c r="FA781" s="36"/>
      <c r="FB781" s="36"/>
      <c r="FC781" s="36"/>
      <c r="FD781" s="36"/>
      <c r="FE781" s="36"/>
      <c r="FF781" s="36"/>
      <c r="FG781" s="36"/>
      <c r="FH781" s="36"/>
      <c r="FI781" s="36"/>
      <c r="FJ781" s="36"/>
      <c r="FK781" s="36"/>
      <c r="FL781" s="36"/>
      <c r="FM781" s="36"/>
      <c r="FN781" s="36"/>
      <c r="FO781" s="36"/>
      <c r="FP781" s="36"/>
      <c r="FQ781" s="36"/>
      <c r="FR781" s="36"/>
      <c r="FS781" s="36"/>
      <c r="FT781" s="36"/>
      <c r="FU781" s="36"/>
      <c r="FV781" s="36"/>
      <c r="FW781" s="36"/>
      <c r="FX781" s="36"/>
      <c r="FY781" s="36"/>
      <c r="FZ781" s="36"/>
      <c r="GA781" s="36"/>
      <c r="GB781" s="36"/>
      <c r="GC781" s="36"/>
      <c r="GD781" s="36"/>
      <c r="GE781" s="36"/>
      <c r="GF781" s="36"/>
      <c r="GG781" s="36"/>
      <c r="GH781" s="36"/>
      <c r="GI781" s="36"/>
      <c r="GJ781" s="36"/>
      <c r="GK781" s="36"/>
      <c r="GL781" s="36"/>
      <c r="GM781" s="36"/>
      <c r="GN781" s="36"/>
      <c r="GO781" s="36"/>
      <c r="GP781" s="36"/>
      <c r="GQ781" s="36"/>
      <c r="GR781" s="36"/>
      <c r="GS781" s="36"/>
      <c r="GT781" s="36"/>
      <c r="GU781" s="36"/>
      <c r="GV781" s="36"/>
      <c r="GW781" s="36"/>
      <c r="GX781" s="36"/>
      <c r="GY781" s="36"/>
      <c r="GZ781" s="36"/>
      <c r="HA781" s="36"/>
      <c r="HB781" s="36"/>
      <c r="HC781" s="36"/>
      <c r="HD781" s="36"/>
      <c r="HE781" s="36"/>
      <c r="HF781" s="36"/>
      <c r="HG781" s="36"/>
      <c r="HH781" s="36"/>
      <c r="HI781" s="36"/>
      <c r="HJ781" s="36"/>
      <c r="HK781" s="36"/>
      <c r="HL781" s="36"/>
      <c r="HM781" s="36"/>
      <c r="HN781" s="36"/>
      <c r="HO781" s="36"/>
      <c r="HP781" s="36"/>
      <c r="HQ781" s="36"/>
      <c r="HR781" s="36"/>
      <c r="HS781" s="36"/>
      <c r="HT781" s="36"/>
      <c r="HU781" s="36"/>
      <c r="HV781" s="36"/>
      <c r="HW781" s="36"/>
      <c r="HX781" s="36"/>
      <c r="HY781" s="36"/>
      <c r="HZ781" s="36"/>
      <c r="IA781" s="36"/>
      <c r="IB781" s="36"/>
      <c r="IC781" s="36"/>
      <c r="ID781" s="36"/>
      <c r="IE781" s="36"/>
      <c r="IF781" s="36"/>
      <c r="IG781" s="36"/>
      <c r="IH781" s="36"/>
      <c r="II781" s="36"/>
      <c r="IJ781" s="36"/>
      <c r="IK781" s="36"/>
      <c r="IL781" s="36"/>
      <c r="IM781" s="36"/>
      <c r="IN781" s="36"/>
      <c r="IO781" s="36"/>
      <c r="IP781" s="36"/>
      <c r="IQ781" s="36"/>
      <c r="IR781" s="36"/>
      <c r="IS781" s="36"/>
      <c r="IT781" s="36"/>
      <c r="IU781" s="36"/>
    </row>
    <row r="782" spans="1:255" ht="5.2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  <c r="BC782" s="36"/>
      <c r="BD782" s="36"/>
      <c r="BE782" s="36"/>
      <c r="BF782" s="36"/>
      <c r="BG782" s="36"/>
      <c r="BH782" s="36"/>
      <c r="BI782" s="36"/>
      <c r="BJ782" s="36"/>
      <c r="BK782" s="36"/>
      <c r="BL782" s="36"/>
      <c r="BM782" s="36"/>
      <c r="BN782" s="36"/>
      <c r="BO782" s="36"/>
      <c r="BP782" s="36"/>
      <c r="BQ782" s="36"/>
      <c r="BR782" s="36"/>
      <c r="BS782" s="36"/>
      <c r="BT782" s="36"/>
      <c r="BU782" s="36"/>
      <c r="BV782" s="36"/>
      <c r="BW782" s="36"/>
      <c r="BX782" s="36"/>
      <c r="BY782" s="36"/>
      <c r="BZ782" s="36"/>
      <c r="CA782" s="36"/>
      <c r="CB782" s="36"/>
      <c r="CC782" s="36"/>
      <c r="CD782" s="36"/>
      <c r="CE782" s="36"/>
      <c r="CF782" s="36"/>
      <c r="CG782" s="36"/>
      <c r="CH782" s="36"/>
      <c r="CI782" s="36"/>
      <c r="CJ782" s="36"/>
      <c r="CK782" s="36"/>
      <c r="CL782" s="36"/>
      <c r="CM782" s="36"/>
      <c r="CN782" s="36"/>
      <c r="CO782" s="36"/>
      <c r="CP782" s="36"/>
      <c r="CQ782" s="36"/>
      <c r="CR782" s="36"/>
      <c r="CS782" s="36"/>
      <c r="CT782" s="36"/>
      <c r="CU782" s="36"/>
      <c r="CV782" s="36"/>
      <c r="CW782" s="36"/>
      <c r="CX782" s="36"/>
      <c r="CY782" s="36"/>
      <c r="CZ782" s="36"/>
      <c r="DA782" s="36"/>
      <c r="DB782" s="36"/>
      <c r="DC782" s="36"/>
      <c r="DD782" s="36"/>
      <c r="DE782" s="36"/>
      <c r="DF782" s="36"/>
      <c r="DG782" s="36"/>
      <c r="DH782" s="36"/>
      <c r="DI782" s="36"/>
      <c r="DJ782" s="36"/>
      <c r="DK782" s="36"/>
      <c r="DL782" s="36"/>
      <c r="DM782" s="36"/>
      <c r="DN782" s="36"/>
      <c r="DO782" s="36"/>
      <c r="DP782" s="36"/>
      <c r="DQ782" s="36"/>
      <c r="DR782" s="36"/>
      <c r="DS782" s="36"/>
      <c r="DT782" s="36"/>
      <c r="DU782" s="36"/>
      <c r="DV782" s="36"/>
      <c r="DW782" s="36"/>
      <c r="DX782" s="36"/>
      <c r="DY782" s="36"/>
      <c r="DZ782" s="36"/>
      <c r="EA782" s="36"/>
      <c r="EB782" s="36"/>
      <c r="EC782" s="36"/>
      <c r="ED782" s="36"/>
      <c r="EE782" s="36"/>
      <c r="EF782" s="36"/>
      <c r="EG782" s="36"/>
      <c r="EH782" s="36"/>
      <c r="EI782" s="36"/>
      <c r="EJ782" s="36"/>
      <c r="EK782" s="36"/>
      <c r="EL782" s="36"/>
      <c r="EM782" s="36"/>
      <c r="EN782" s="36"/>
      <c r="EO782" s="36"/>
      <c r="EP782" s="36"/>
      <c r="EQ782" s="36"/>
      <c r="ER782" s="36"/>
      <c r="ES782" s="36"/>
      <c r="ET782" s="36"/>
      <c r="EU782" s="36"/>
      <c r="EV782" s="36"/>
      <c r="EW782" s="36"/>
      <c r="EX782" s="36"/>
      <c r="EY782" s="36"/>
      <c r="EZ782" s="36"/>
      <c r="FA782" s="36"/>
      <c r="FB782" s="36"/>
      <c r="FC782" s="36"/>
      <c r="FD782" s="36"/>
      <c r="FE782" s="36"/>
      <c r="FF782" s="36"/>
      <c r="FG782" s="36"/>
      <c r="FH782" s="36"/>
      <c r="FI782" s="36"/>
      <c r="FJ782" s="36"/>
      <c r="FK782" s="36"/>
      <c r="FL782" s="36"/>
      <c r="FM782" s="36"/>
      <c r="FN782" s="36"/>
      <c r="FO782" s="36"/>
      <c r="FP782" s="36"/>
      <c r="FQ782" s="36"/>
      <c r="FR782" s="36"/>
      <c r="FS782" s="36"/>
      <c r="FT782" s="36"/>
      <c r="FU782" s="36"/>
      <c r="FV782" s="36"/>
      <c r="FW782" s="36"/>
      <c r="FX782" s="36"/>
      <c r="FY782" s="36"/>
      <c r="FZ782" s="36"/>
      <c r="GA782" s="36"/>
      <c r="GB782" s="36"/>
      <c r="GC782" s="36"/>
      <c r="GD782" s="36"/>
      <c r="GE782" s="36"/>
      <c r="GF782" s="36"/>
      <c r="GG782" s="36"/>
      <c r="GH782" s="36"/>
      <c r="GI782" s="36"/>
      <c r="GJ782" s="36"/>
      <c r="GK782" s="36"/>
      <c r="GL782" s="36"/>
      <c r="GM782" s="36"/>
      <c r="GN782" s="36"/>
      <c r="GO782" s="36"/>
      <c r="GP782" s="36"/>
      <c r="GQ782" s="36"/>
      <c r="GR782" s="36"/>
      <c r="GS782" s="36"/>
      <c r="GT782" s="36"/>
      <c r="GU782" s="36"/>
      <c r="GV782" s="36"/>
      <c r="GW782" s="36"/>
      <c r="GX782" s="36"/>
      <c r="GY782" s="36"/>
      <c r="GZ782" s="36"/>
      <c r="HA782" s="36"/>
      <c r="HB782" s="36"/>
      <c r="HC782" s="36"/>
      <c r="HD782" s="36"/>
      <c r="HE782" s="36"/>
      <c r="HF782" s="36"/>
      <c r="HG782" s="36"/>
      <c r="HH782" s="36"/>
      <c r="HI782" s="36"/>
      <c r="HJ782" s="36"/>
      <c r="HK782" s="36"/>
      <c r="HL782" s="36"/>
      <c r="HM782" s="36"/>
      <c r="HN782" s="36"/>
      <c r="HO782" s="36"/>
      <c r="HP782" s="36"/>
      <c r="HQ782" s="36"/>
      <c r="HR782" s="36"/>
      <c r="HS782" s="36"/>
      <c r="HT782" s="36"/>
      <c r="HU782" s="36"/>
      <c r="HV782" s="36"/>
      <c r="HW782" s="36"/>
      <c r="HX782" s="36"/>
      <c r="HY782" s="36"/>
      <c r="HZ782" s="36"/>
      <c r="IA782" s="36"/>
      <c r="IB782" s="36"/>
      <c r="IC782" s="36"/>
      <c r="ID782" s="36"/>
      <c r="IE782" s="36"/>
      <c r="IF782" s="36"/>
      <c r="IG782" s="36"/>
      <c r="IH782" s="36"/>
      <c r="II782" s="36"/>
      <c r="IJ782" s="36"/>
      <c r="IK782" s="36"/>
      <c r="IL782" s="36"/>
      <c r="IM782" s="36"/>
      <c r="IN782" s="36"/>
      <c r="IO782" s="36"/>
      <c r="IP782" s="36"/>
      <c r="IQ782" s="36"/>
      <c r="IR782" s="36"/>
      <c r="IS782" s="36"/>
      <c r="IT782" s="36"/>
      <c r="IU782" s="36"/>
    </row>
    <row r="783" spans="1:255" ht="5.2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  <c r="BC783" s="36"/>
      <c r="BD783" s="36"/>
      <c r="BE783" s="36"/>
      <c r="BF783" s="36"/>
      <c r="BG783" s="36"/>
      <c r="BH783" s="36"/>
      <c r="BI783" s="36"/>
      <c r="BJ783" s="36"/>
      <c r="BK783" s="36"/>
      <c r="BL783" s="36"/>
      <c r="BM783" s="36"/>
      <c r="BN783" s="36"/>
      <c r="BO783" s="36"/>
      <c r="BP783" s="36"/>
      <c r="BQ783" s="36"/>
      <c r="BR783" s="36"/>
      <c r="BS783" s="36"/>
      <c r="BT783" s="36"/>
      <c r="BU783" s="36"/>
      <c r="BV783" s="36"/>
      <c r="BW783" s="36"/>
      <c r="BX783" s="36"/>
      <c r="BY783" s="36"/>
      <c r="BZ783" s="36"/>
      <c r="CA783" s="36"/>
      <c r="CB783" s="36"/>
      <c r="CC783" s="36"/>
      <c r="CD783" s="36"/>
      <c r="CE783" s="36"/>
      <c r="CF783" s="36"/>
      <c r="CG783" s="36"/>
      <c r="CH783" s="36"/>
      <c r="CI783" s="36"/>
      <c r="CJ783" s="36"/>
      <c r="CK783" s="36"/>
      <c r="CL783" s="36"/>
      <c r="CM783" s="36"/>
      <c r="CN783" s="36"/>
      <c r="CO783" s="36"/>
      <c r="CP783" s="36"/>
      <c r="CQ783" s="36"/>
      <c r="CR783" s="36"/>
      <c r="CS783" s="36"/>
      <c r="CT783" s="36"/>
      <c r="CU783" s="36"/>
      <c r="CV783" s="36"/>
      <c r="CW783" s="36"/>
      <c r="CX783" s="36"/>
      <c r="CY783" s="36"/>
      <c r="CZ783" s="36"/>
      <c r="DA783" s="36"/>
      <c r="DB783" s="36"/>
      <c r="DC783" s="36"/>
      <c r="DD783" s="36"/>
      <c r="DE783" s="36"/>
      <c r="DF783" s="36"/>
      <c r="DG783" s="36"/>
      <c r="DH783" s="36"/>
      <c r="DI783" s="36"/>
      <c r="DJ783" s="36"/>
      <c r="DK783" s="36"/>
      <c r="DL783" s="36"/>
      <c r="DM783" s="36"/>
      <c r="DN783" s="36"/>
      <c r="DO783" s="36"/>
      <c r="DP783" s="36"/>
      <c r="DQ783" s="36"/>
      <c r="DR783" s="36"/>
      <c r="DS783" s="36"/>
      <c r="DT783" s="36"/>
      <c r="DU783" s="36"/>
      <c r="DV783" s="36"/>
      <c r="DW783" s="36"/>
      <c r="DX783" s="36"/>
      <c r="DY783" s="36"/>
      <c r="DZ783" s="36"/>
      <c r="EA783" s="36"/>
      <c r="EB783" s="36"/>
      <c r="EC783" s="36"/>
      <c r="ED783" s="36"/>
      <c r="EE783" s="36"/>
      <c r="EF783" s="36"/>
      <c r="EG783" s="36"/>
      <c r="EH783" s="36"/>
      <c r="EI783" s="36"/>
      <c r="EJ783" s="36"/>
      <c r="EK783" s="36"/>
      <c r="EL783" s="36"/>
      <c r="EM783" s="36"/>
      <c r="EN783" s="36"/>
      <c r="EO783" s="36"/>
      <c r="EP783" s="36"/>
      <c r="EQ783" s="36"/>
      <c r="ER783" s="36"/>
      <c r="ES783" s="36"/>
      <c r="ET783" s="36"/>
      <c r="EU783" s="36"/>
      <c r="EV783" s="36"/>
      <c r="EW783" s="36"/>
      <c r="EX783" s="36"/>
      <c r="EY783" s="36"/>
      <c r="EZ783" s="36"/>
      <c r="FA783" s="36"/>
      <c r="FB783" s="36"/>
      <c r="FC783" s="36"/>
      <c r="FD783" s="36"/>
      <c r="FE783" s="36"/>
      <c r="FF783" s="36"/>
      <c r="FG783" s="36"/>
      <c r="FH783" s="36"/>
      <c r="FI783" s="36"/>
      <c r="FJ783" s="36"/>
      <c r="FK783" s="36"/>
      <c r="FL783" s="36"/>
      <c r="FM783" s="36"/>
      <c r="FN783" s="36"/>
      <c r="FO783" s="36"/>
      <c r="FP783" s="36"/>
      <c r="FQ783" s="36"/>
      <c r="FR783" s="36"/>
      <c r="FS783" s="36"/>
      <c r="FT783" s="36"/>
      <c r="FU783" s="36"/>
      <c r="FV783" s="36"/>
      <c r="FW783" s="36"/>
      <c r="FX783" s="36"/>
      <c r="FY783" s="36"/>
      <c r="FZ783" s="36"/>
      <c r="GA783" s="36"/>
      <c r="GB783" s="36"/>
      <c r="GC783" s="36"/>
      <c r="GD783" s="36"/>
      <c r="GE783" s="36"/>
      <c r="GF783" s="36"/>
      <c r="GG783" s="36"/>
      <c r="GH783" s="36"/>
      <c r="GI783" s="36"/>
      <c r="GJ783" s="36"/>
      <c r="GK783" s="36"/>
      <c r="GL783" s="36"/>
      <c r="GM783" s="36"/>
      <c r="GN783" s="36"/>
      <c r="GO783" s="36"/>
      <c r="GP783" s="36"/>
      <c r="GQ783" s="36"/>
      <c r="GR783" s="36"/>
      <c r="GS783" s="36"/>
      <c r="GT783" s="36"/>
      <c r="GU783" s="36"/>
      <c r="GV783" s="36"/>
      <c r="GW783" s="36"/>
      <c r="GX783" s="36"/>
      <c r="GY783" s="36"/>
      <c r="GZ783" s="36"/>
      <c r="HA783" s="36"/>
      <c r="HB783" s="36"/>
      <c r="HC783" s="36"/>
      <c r="HD783" s="36"/>
      <c r="HE783" s="36"/>
      <c r="HF783" s="36"/>
      <c r="HG783" s="36"/>
      <c r="HH783" s="36"/>
      <c r="HI783" s="36"/>
      <c r="HJ783" s="36"/>
      <c r="HK783" s="36"/>
      <c r="HL783" s="36"/>
      <c r="HM783" s="36"/>
      <c r="HN783" s="36"/>
      <c r="HO783" s="36"/>
      <c r="HP783" s="36"/>
      <c r="HQ783" s="36"/>
      <c r="HR783" s="36"/>
      <c r="HS783" s="36"/>
      <c r="HT783" s="36"/>
      <c r="HU783" s="36"/>
      <c r="HV783" s="36"/>
      <c r="HW783" s="36"/>
      <c r="HX783" s="36"/>
      <c r="HY783" s="36"/>
      <c r="HZ783" s="36"/>
      <c r="IA783" s="36"/>
      <c r="IB783" s="36"/>
      <c r="IC783" s="36"/>
      <c r="ID783" s="36"/>
      <c r="IE783" s="36"/>
      <c r="IF783" s="36"/>
      <c r="IG783" s="36"/>
      <c r="IH783" s="36"/>
      <c r="II783" s="36"/>
      <c r="IJ783" s="36"/>
      <c r="IK783" s="36"/>
      <c r="IL783" s="36"/>
      <c r="IM783" s="36"/>
      <c r="IN783" s="36"/>
      <c r="IO783" s="36"/>
      <c r="IP783" s="36"/>
      <c r="IQ783" s="36"/>
      <c r="IR783" s="36"/>
      <c r="IS783" s="36"/>
      <c r="IT783" s="36"/>
      <c r="IU783" s="36"/>
    </row>
    <row r="784" spans="1:255" ht="5.2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  <c r="BC784" s="36"/>
      <c r="BD784" s="36"/>
      <c r="BE784" s="36"/>
      <c r="BF784" s="36"/>
      <c r="BG784" s="36"/>
      <c r="BH784" s="36"/>
      <c r="BI784" s="36"/>
      <c r="BJ784" s="36"/>
      <c r="BK784" s="36"/>
      <c r="BL784" s="36"/>
      <c r="BM784" s="36"/>
      <c r="BN784" s="36"/>
      <c r="BO784" s="36"/>
      <c r="BP784" s="36"/>
      <c r="BQ784" s="36"/>
      <c r="BR784" s="36"/>
      <c r="BS784" s="36"/>
      <c r="BT784" s="36"/>
      <c r="BU784" s="36"/>
      <c r="BV784" s="36"/>
      <c r="BW784" s="36"/>
      <c r="BX784" s="36"/>
      <c r="BY784" s="36"/>
      <c r="BZ784" s="36"/>
      <c r="CA784" s="36"/>
      <c r="CB784" s="36"/>
      <c r="CC784" s="36"/>
      <c r="CD784" s="36"/>
      <c r="CE784" s="36"/>
      <c r="CF784" s="36"/>
      <c r="CG784" s="36"/>
      <c r="CH784" s="36"/>
      <c r="CI784" s="36"/>
      <c r="CJ784" s="36"/>
      <c r="CK784" s="36"/>
      <c r="CL784" s="36"/>
      <c r="CM784" s="36"/>
      <c r="CN784" s="36"/>
      <c r="CO784" s="36"/>
      <c r="CP784" s="36"/>
      <c r="CQ784" s="36"/>
      <c r="CR784" s="36"/>
      <c r="CS784" s="36"/>
      <c r="CT784" s="36"/>
      <c r="CU784" s="36"/>
      <c r="CV784" s="36"/>
      <c r="CW784" s="36"/>
      <c r="CX784" s="36"/>
      <c r="CY784" s="36"/>
      <c r="CZ784" s="36"/>
      <c r="DA784" s="36"/>
      <c r="DB784" s="36"/>
      <c r="DC784" s="36"/>
      <c r="DD784" s="36"/>
      <c r="DE784" s="36"/>
      <c r="DF784" s="36"/>
      <c r="DG784" s="36"/>
      <c r="DH784" s="36"/>
      <c r="DI784" s="36"/>
      <c r="DJ784" s="36"/>
      <c r="DK784" s="36"/>
      <c r="DL784" s="36"/>
      <c r="DM784" s="36"/>
      <c r="DN784" s="36"/>
      <c r="DO784" s="36"/>
      <c r="DP784" s="36"/>
      <c r="DQ784" s="36"/>
      <c r="DR784" s="36"/>
      <c r="DS784" s="36"/>
      <c r="DT784" s="36"/>
      <c r="DU784" s="36"/>
      <c r="DV784" s="36"/>
      <c r="DW784" s="36"/>
      <c r="DX784" s="36"/>
      <c r="DY784" s="36"/>
      <c r="DZ784" s="36"/>
      <c r="EA784" s="36"/>
      <c r="EB784" s="36"/>
      <c r="EC784" s="36"/>
      <c r="ED784" s="36"/>
      <c r="EE784" s="36"/>
      <c r="EF784" s="36"/>
      <c r="EG784" s="36"/>
      <c r="EH784" s="36"/>
      <c r="EI784" s="36"/>
      <c r="EJ784" s="36"/>
      <c r="EK784" s="36"/>
      <c r="EL784" s="36"/>
      <c r="EM784" s="36"/>
      <c r="EN784" s="36"/>
      <c r="EO784" s="36"/>
      <c r="EP784" s="36"/>
      <c r="EQ784" s="36"/>
      <c r="ER784" s="36"/>
      <c r="ES784" s="36"/>
      <c r="ET784" s="36"/>
      <c r="EU784" s="36"/>
      <c r="EV784" s="36"/>
      <c r="EW784" s="36"/>
      <c r="EX784" s="36"/>
      <c r="EY784" s="36"/>
      <c r="EZ784" s="36"/>
      <c r="FA784" s="36"/>
      <c r="FB784" s="36"/>
      <c r="FC784" s="36"/>
      <c r="FD784" s="36"/>
      <c r="FE784" s="36"/>
      <c r="FF784" s="36"/>
      <c r="FG784" s="36"/>
      <c r="FH784" s="36"/>
      <c r="FI784" s="36"/>
      <c r="FJ784" s="36"/>
      <c r="FK784" s="36"/>
      <c r="FL784" s="36"/>
      <c r="FM784" s="36"/>
      <c r="FN784" s="36"/>
      <c r="FO784" s="36"/>
      <c r="FP784" s="36"/>
      <c r="FQ784" s="36"/>
      <c r="FR784" s="36"/>
      <c r="FS784" s="36"/>
      <c r="FT784" s="36"/>
      <c r="FU784" s="36"/>
      <c r="FV784" s="36"/>
      <c r="FW784" s="36"/>
      <c r="FX784" s="36"/>
      <c r="FY784" s="36"/>
      <c r="FZ784" s="36"/>
      <c r="GA784" s="36"/>
      <c r="GB784" s="36"/>
      <c r="GC784" s="36"/>
      <c r="GD784" s="36"/>
      <c r="GE784" s="36"/>
      <c r="GF784" s="36"/>
      <c r="GG784" s="36"/>
      <c r="GH784" s="36"/>
      <c r="GI784" s="36"/>
      <c r="GJ784" s="36"/>
      <c r="GK784" s="36"/>
      <c r="GL784" s="36"/>
      <c r="GM784" s="36"/>
      <c r="GN784" s="36"/>
      <c r="GO784" s="36"/>
      <c r="GP784" s="36"/>
      <c r="GQ784" s="36"/>
      <c r="GR784" s="36"/>
      <c r="GS784" s="36"/>
      <c r="GT784" s="36"/>
      <c r="GU784" s="36"/>
      <c r="GV784" s="36"/>
      <c r="GW784" s="36"/>
      <c r="GX784" s="36"/>
      <c r="GY784" s="36"/>
      <c r="GZ784" s="36"/>
      <c r="HA784" s="36"/>
      <c r="HB784" s="36"/>
      <c r="HC784" s="36"/>
      <c r="HD784" s="36"/>
      <c r="HE784" s="36"/>
      <c r="HF784" s="36"/>
      <c r="HG784" s="36"/>
      <c r="HH784" s="36"/>
      <c r="HI784" s="36"/>
      <c r="HJ784" s="36"/>
      <c r="HK784" s="36"/>
      <c r="HL784" s="36"/>
      <c r="HM784" s="36"/>
      <c r="HN784" s="36"/>
      <c r="HO784" s="36"/>
      <c r="HP784" s="36"/>
      <c r="HQ784" s="36"/>
      <c r="HR784" s="36"/>
      <c r="HS784" s="36"/>
      <c r="HT784" s="36"/>
      <c r="HU784" s="36"/>
      <c r="HV784" s="36"/>
      <c r="HW784" s="36"/>
      <c r="HX784" s="36"/>
      <c r="HY784" s="36"/>
      <c r="HZ784" s="36"/>
      <c r="IA784" s="36"/>
      <c r="IB784" s="36"/>
      <c r="IC784" s="36"/>
      <c r="ID784" s="36"/>
      <c r="IE784" s="36"/>
      <c r="IF784" s="36"/>
      <c r="IG784" s="36"/>
      <c r="IH784" s="36"/>
      <c r="II784" s="36"/>
      <c r="IJ784" s="36"/>
      <c r="IK784" s="36"/>
      <c r="IL784" s="36"/>
      <c r="IM784" s="36"/>
      <c r="IN784" s="36"/>
      <c r="IO784" s="36"/>
      <c r="IP784" s="36"/>
      <c r="IQ784" s="36"/>
      <c r="IR784" s="36"/>
      <c r="IS784" s="36"/>
      <c r="IT784" s="36"/>
      <c r="IU784" s="36"/>
    </row>
    <row r="785" spans="1:255" ht="5.2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  <c r="BC785" s="36"/>
      <c r="BD785" s="36"/>
      <c r="BE785" s="36"/>
      <c r="BF785" s="36"/>
      <c r="BG785" s="36"/>
      <c r="BH785" s="36"/>
      <c r="BI785" s="36"/>
      <c r="BJ785" s="36"/>
      <c r="BK785" s="36"/>
      <c r="BL785" s="36"/>
      <c r="BM785" s="36"/>
      <c r="BN785" s="36"/>
      <c r="BO785" s="36"/>
      <c r="BP785" s="36"/>
      <c r="BQ785" s="36"/>
      <c r="BR785" s="36"/>
      <c r="BS785" s="36"/>
      <c r="BT785" s="36"/>
      <c r="BU785" s="36"/>
      <c r="BV785" s="36"/>
      <c r="BW785" s="36"/>
      <c r="BX785" s="36"/>
      <c r="BY785" s="36"/>
      <c r="BZ785" s="36"/>
      <c r="CA785" s="36"/>
      <c r="CB785" s="36"/>
      <c r="CC785" s="36"/>
      <c r="CD785" s="36"/>
      <c r="CE785" s="36"/>
      <c r="CF785" s="36"/>
      <c r="CG785" s="36"/>
      <c r="CH785" s="36"/>
      <c r="CI785" s="36"/>
      <c r="CJ785" s="36"/>
      <c r="CK785" s="36"/>
      <c r="CL785" s="36"/>
      <c r="CM785" s="36"/>
      <c r="CN785" s="36"/>
      <c r="CO785" s="36"/>
      <c r="CP785" s="36"/>
      <c r="CQ785" s="36"/>
      <c r="CR785" s="36"/>
      <c r="CS785" s="36"/>
      <c r="CT785" s="36"/>
      <c r="CU785" s="36"/>
      <c r="CV785" s="36"/>
      <c r="CW785" s="36"/>
      <c r="CX785" s="36"/>
      <c r="CY785" s="36"/>
      <c r="CZ785" s="36"/>
      <c r="DA785" s="36"/>
      <c r="DB785" s="36"/>
      <c r="DC785" s="36"/>
      <c r="DD785" s="36"/>
      <c r="DE785" s="36"/>
      <c r="DF785" s="36"/>
      <c r="DG785" s="36"/>
      <c r="DH785" s="36"/>
      <c r="DI785" s="36"/>
      <c r="DJ785" s="36"/>
      <c r="DK785" s="36"/>
      <c r="DL785" s="36"/>
      <c r="DM785" s="36"/>
      <c r="DN785" s="36"/>
      <c r="DO785" s="36"/>
      <c r="DP785" s="36"/>
      <c r="DQ785" s="36"/>
      <c r="DR785" s="36"/>
      <c r="DS785" s="36"/>
      <c r="DT785" s="36"/>
      <c r="DU785" s="36"/>
      <c r="DV785" s="36"/>
      <c r="DW785" s="36"/>
      <c r="DX785" s="36"/>
      <c r="DY785" s="36"/>
      <c r="DZ785" s="36"/>
      <c r="EA785" s="36"/>
      <c r="EB785" s="36"/>
      <c r="EC785" s="36"/>
      <c r="ED785" s="36"/>
      <c r="EE785" s="36"/>
      <c r="EF785" s="36"/>
      <c r="EG785" s="36"/>
      <c r="EH785" s="36"/>
      <c r="EI785" s="36"/>
      <c r="EJ785" s="36"/>
      <c r="EK785" s="36"/>
      <c r="EL785" s="36"/>
      <c r="EM785" s="36"/>
      <c r="EN785" s="36"/>
      <c r="EO785" s="36"/>
      <c r="EP785" s="36"/>
      <c r="EQ785" s="36"/>
      <c r="ER785" s="36"/>
      <c r="ES785" s="36"/>
      <c r="ET785" s="36"/>
      <c r="EU785" s="36"/>
      <c r="EV785" s="36"/>
      <c r="EW785" s="36"/>
      <c r="EX785" s="36"/>
      <c r="EY785" s="36"/>
      <c r="EZ785" s="36"/>
      <c r="FA785" s="36"/>
      <c r="FB785" s="36"/>
      <c r="FC785" s="36"/>
      <c r="FD785" s="36"/>
      <c r="FE785" s="36"/>
      <c r="FF785" s="36"/>
      <c r="FG785" s="36"/>
      <c r="FH785" s="36"/>
      <c r="FI785" s="36"/>
      <c r="FJ785" s="36"/>
      <c r="FK785" s="36"/>
      <c r="FL785" s="36"/>
      <c r="FM785" s="36"/>
      <c r="FN785" s="36"/>
      <c r="FO785" s="36"/>
      <c r="FP785" s="36"/>
      <c r="FQ785" s="36"/>
      <c r="FR785" s="36"/>
      <c r="FS785" s="36"/>
      <c r="FT785" s="36"/>
      <c r="FU785" s="36"/>
      <c r="FV785" s="36"/>
      <c r="FW785" s="36"/>
      <c r="FX785" s="36"/>
      <c r="FY785" s="36"/>
      <c r="FZ785" s="36"/>
      <c r="GA785" s="36"/>
      <c r="GB785" s="36"/>
      <c r="GC785" s="36"/>
      <c r="GD785" s="36"/>
      <c r="GE785" s="36"/>
      <c r="GF785" s="36"/>
      <c r="GG785" s="36"/>
      <c r="GH785" s="36"/>
      <c r="GI785" s="36"/>
      <c r="GJ785" s="36"/>
      <c r="GK785" s="36"/>
      <c r="GL785" s="36"/>
      <c r="GM785" s="36"/>
      <c r="GN785" s="36"/>
      <c r="GO785" s="36"/>
      <c r="GP785" s="36"/>
      <c r="GQ785" s="36"/>
      <c r="GR785" s="36"/>
      <c r="GS785" s="36"/>
      <c r="GT785" s="36"/>
      <c r="GU785" s="36"/>
      <c r="GV785" s="36"/>
      <c r="GW785" s="36"/>
      <c r="GX785" s="36"/>
      <c r="GY785" s="36"/>
      <c r="GZ785" s="36"/>
      <c r="HA785" s="36"/>
      <c r="HB785" s="36"/>
      <c r="HC785" s="36"/>
      <c r="HD785" s="36"/>
      <c r="HE785" s="36"/>
      <c r="HF785" s="36"/>
      <c r="HG785" s="36"/>
      <c r="HH785" s="36"/>
      <c r="HI785" s="36"/>
      <c r="HJ785" s="36"/>
      <c r="HK785" s="36"/>
      <c r="HL785" s="36"/>
      <c r="HM785" s="36"/>
      <c r="HN785" s="36"/>
      <c r="HO785" s="36"/>
      <c r="HP785" s="36"/>
      <c r="HQ785" s="36"/>
      <c r="HR785" s="36"/>
      <c r="HS785" s="36"/>
      <c r="HT785" s="36"/>
      <c r="HU785" s="36"/>
      <c r="HV785" s="36"/>
      <c r="HW785" s="36"/>
      <c r="HX785" s="36"/>
      <c r="HY785" s="36"/>
      <c r="HZ785" s="36"/>
      <c r="IA785" s="36"/>
      <c r="IB785" s="36"/>
      <c r="IC785" s="36"/>
      <c r="ID785" s="36"/>
      <c r="IE785" s="36"/>
      <c r="IF785" s="36"/>
      <c r="IG785" s="36"/>
      <c r="IH785" s="36"/>
      <c r="II785" s="36"/>
      <c r="IJ785" s="36"/>
      <c r="IK785" s="36"/>
      <c r="IL785" s="36"/>
      <c r="IM785" s="36"/>
      <c r="IN785" s="36"/>
      <c r="IO785" s="36"/>
      <c r="IP785" s="36"/>
      <c r="IQ785" s="36"/>
      <c r="IR785" s="36"/>
      <c r="IS785" s="36"/>
      <c r="IT785" s="36"/>
      <c r="IU785" s="36"/>
    </row>
    <row r="786" spans="1:255" ht="5.2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  <c r="BC786" s="36"/>
      <c r="BD786" s="36"/>
      <c r="BE786" s="36"/>
      <c r="BF786" s="36"/>
      <c r="BG786" s="36"/>
      <c r="BH786" s="36"/>
      <c r="BI786" s="36"/>
      <c r="BJ786" s="36"/>
      <c r="BK786" s="36"/>
      <c r="BL786" s="36"/>
      <c r="BM786" s="36"/>
      <c r="BN786" s="36"/>
      <c r="BO786" s="36"/>
      <c r="BP786" s="36"/>
      <c r="BQ786" s="36"/>
      <c r="BR786" s="36"/>
      <c r="BS786" s="36"/>
      <c r="BT786" s="36"/>
      <c r="BU786" s="36"/>
      <c r="BV786" s="36"/>
      <c r="BW786" s="36"/>
      <c r="BX786" s="36"/>
      <c r="BY786" s="36"/>
      <c r="BZ786" s="36"/>
      <c r="CA786" s="36"/>
      <c r="CB786" s="36"/>
      <c r="CC786" s="36"/>
      <c r="CD786" s="36"/>
      <c r="CE786" s="36"/>
      <c r="CF786" s="36"/>
      <c r="CG786" s="36"/>
      <c r="CH786" s="36"/>
      <c r="CI786" s="36"/>
      <c r="CJ786" s="36"/>
      <c r="CK786" s="36"/>
      <c r="CL786" s="36"/>
      <c r="CM786" s="36"/>
      <c r="CN786" s="36"/>
      <c r="CO786" s="36"/>
      <c r="CP786" s="36"/>
      <c r="CQ786" s="36"/>
      <c r="CR786" s="36"/>
      <c r="CS786" s="36"/>
      <c r="CT786" s="36"/>
      <c r="CU786" s="36"/>
      <c r="CV786" s="36"/>
      <c r="CW786" s="36"/>
      <c r="CX786" s="36"/>
      <c r="CY786" s="36"/>
      <c r="CZ786" s="36"/>
      <c r="DA786" s="36"/>
      <c r="DB786" s="36"/>
      <c r="DC786" s="36"/>
      <c r="DD786" s="36"/>
      <c r="DE786" s="36"/>
      <c r="DF786" s="36"/>
      <c r="DG786" s="36"/>
      <c r="DH786" s="36"/>
      <c r="DI786" s="36"/>
      <c r="DJ786" s="36"/>
      <c r="DK786" s="36"/>
      <c r="DL786" s="36"/>
      <c r="DM786" s="36"/>
      <c r="DN786" s="36"/>
      <c r="DO786" s="36"/>
      <c r="DP786" s="36"/>
      <c r="DQ786" s="36"/>
      <c r="DR786" s="36"/>
      <c r="DS786" s="36"/>
      <c r="DT786" s="36"/>
      <c r="DU786" s="36"/>
      <c r="DV786" s="36"/>
      <c r="DW786" s="36"/>
      <c r="DX786" s="36"/>
      <c r="DY786" s="36"/>
      <c r="DZ786" s="36"/>
      <c r="EA786" s="36"/>
      <c r="EB786" s="36"/>
      <c r="EC786" s="36"/>
      <c r="ED786" s="36"/>
      <c r="EE786" s="36"/>
      <c r="EF786" s="36"/>
      <c r="EG786" s="36"/>
      <c r="EH786" s="36"/>
      <c r="EI786" s="36"/>
      <c r="EJ786" s="36"/>
      <c r="EK786" s="36"/>
      <c r="EL786" s="36"/>
      <c r="EM786" s="36"/>
      <c r="EN786" s="36"/>
      <c r="EO786" s="36"/>
      <c r="EP786" s="36"/>
      <c r="EQ786" s="36"/>
      <c r="ER786" s="36"/>
      <c r="ES786" s="36"/>
      <c r="ET786" s="36"/>
      <c r="EU786" s="36"/>
      <c r="EV786" s="36"/>
      <c r="EW786" s="36"/>
      <c r="EX786" s="36"/>
      <c r="EY786" s="36"/>
      <c r="EZ786" s="36"/>
      <c r="FA786" s="36"/>
      <c r="FB786" s="36"/>
      <c r="FC786" s="36"/>
      <c r="FD786" s="36"/>
      <c r="FE786" s="36"/>
      <c r="FF786" s="36"/>
      <c r="FG786" s="36"/>
      <c r="FH786" s="36"/>
      <c r="FI786" s="36"/>
      <c r="FJ786" s="36"/>
      <c r="FK786" s="36"/>
      <c r="FL786" s="36"/>
      <c r="FM786" s="36"/>
      <c r="FN786" s="36"/>
      <c r="FO786" s="36"/>
      <c r="FP786" s="36"/>
      <c r="FQ786" s="36"/>
      <c r="FR786" s="36"/>
      <c r="FS786" s="36"/>
      <c r="FT786" s="36"/>
      <c r="FU786" s="36"/>
      <c r="FV786" s="36"/>
      <c r="FW786" s="36"/>
      <c r="FX786" s="36"/>
      <c r="FY786" s="36"/>
      <c r="FZ786" s="36"/>
      <c r="GA786" s="36"/>
      <c r="GB786" s="36"/>
      <c r="GC786" s="36"/>
      <c r="GD786" s="36"/>
      <c r="GE786" s="36"/>
      <c r="GF786" s="36"/>
      <c r="GG786" s="36"/>
      <c r="GH786" s="36"/>
      <c r="GI786" s="36"/>
      <c r="GJ786" s="36"/>
      <c r="GK786" s="36"/>
      <c r="GL786" s="36"/>
      <c r="GM786" s="36"/>
      <c r="GN786" s="36"/>
      <c r="GO786" s="36"/>
      <c r="GP786" s="36"/>
      <c r="GQ786" s="36"/>
      <c r="GR786" s="36"/>
      <c r="GS786" s="36"/>
      <c r="GT786" s="36"/>
      <c r="GU786" s="36"/>
      <c r="GV786" s="36"/>
      <c r="GW786" s="36"/>
      <c r="GX786" s="36"/>
      <c r="GY786" s="36"/>
      <c r="GZ786" s="36"/>
      <c r="HA786" s="36"/>
      <c r="HB786" s="36"/>
      <c r="HC786" s="36"/>
      <c r="HD786" s="36"/>
      <c r="HE786" s="36"/>
      <c r="HF786" s="36"/>
      <c r="HG786" s="36"/>
      <c r="HH786" s="36"/>
      <c r="HI786" s="36"/>
      <c r="HJ786" s="36"/>
      <c r="HK786" s="36"/>
      <c r="HL786" s="36"/>
      <c r="HM786" s="36"/>
      <c r="HN786" s="36"/>
      <c r="HO786" s="36"/>
      <c r="HP786" s="36"/>
      <c r="HQ786" s="36"/>
      <c r="HR786" s="36"/>
      <c r="HS786" s="36"/>
      <c r="HT786" s="36"/>
      <c r="HU786" s="36"/>
      <c r="HV786" s="36"/>
      <c r="HW786" s="36"/>
      <c r="HX786" s="36"/>
      <c r="HY786" s="36"/>
      <c r="HZ786" s="36"/>
      <c r="IA786" s="36"/>
      <c r="IB786" s="36"/>
      <c r="IC786" s="36"/>
      <c r="ID786" s="36"/>
      <c r="IE786" s="36"/>
      <c r="IF786" s="36"/>
      <c r="IG786" s="36"/>
      <c r="IH786" s="36"/>
      <c r="II786" s="36"/>
      <c r="IJ786" s="36"/>
      <c r="IK786" s="36"/>
      <c r="IL786" s="36"/>
      <c r="IM786" s="36"/>
      <c r="IN786" s="36"/>
      <c r="IO786" s="36"/>
      <c r="IP786" s="36"/>
      <c r="IQ786" s="36"/>
      <c r="IR786" s="36"/>
      <c r="IS786" s="36"/>
      <c r="IT786" s="36"/>
      <c r="IU786" s="36"/>
    </row>
    <row r="787" spans="1:255" ht="5.2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  <c r="BC787" s="36"/>
      <c r="BD787" s="36"/>
      <c r="BE787" s="36"/>
      <c r="BF787" s="36"/>
      <c r="BG787" s="36"/>
      <c r="BH787" s="36"/>
      <c r="BI787" s="36"/>
      <c r="BJ787" s="36"/>
      <c r="BK787" s="36"/>
      <c r="BL787" s="36"/>
      <c r="BM787" s="36"/>
      <c r="BN787" s="36"/>
      <c r="BO787" s="36"/>
      <c r="BP787" s="36"/>
      <c r="BQ787" s="36"/>
      <c r="BR787" s="36"/>
      <c r="BS787" s="36"/>
      <c r="BT787" s="36"/>
      <c r="BU787" s="36"/>
      <c r="BV787" s="36"/>
      <c r="BW787" s="36"/>
      <c r="BX787" s="36"/>
      <c r="BY787" s="36"/>
      <c r="BZ787" s="36"/>
      <c r="CA787" s="36"/>
      <c r="CB787" s="36"/>
      <c r="CC787" s="36"/>
      <c r="CD787" s="36"/>
      <c r="CE787" s="36"/>
      <c r="CF787" s="36"/>
      <c r="CG787" s="36"/>
      <c r="CH787" s="36"/>
      <c r="CI787" s="36"/>
      <c r="CJ787" s="36"/>
      <c r="CK787" s="36"/>
      <c r="CL787" s="36"/>
      <c r="CM787" s="36"/>
      <c r="CN787" s="36"/>
      <c r="CO787" s="36"/>
      <c r="CP787" s="36"/>
      <c r="CQ787" s="36"/>
      <c r="CR787" s="36"/>
      <c r="CS787" s="36"/>
      <c r="CT787" s="36"/>
      <c r="CU787" s="36"/>
      <c r="CV787" s="36"/>
      <c r="CW787" s="36"/>
      <c r="CX787" s="36"/>
      <c r="CY787" s="36"/>
      <c r="CZ787" s="36"/>
      <c r="DA787" s="36"/>
      <c r="DB787" s="36"/>
      <c r="DC787" s="36"/>
      <c r="DD787" s="36"/>
      <c r="DE787" s="36"/>
      <c r="DF787" s="36"/>
      <c r="DG787" s="36"/>
      <c r="DH787" s="36"/>
      <c r="DI787" s="36"/>
      <c r="DJ787" s="36"/>
      <c r="DK787" s="36"/>
      <c r="DL787" s="36"/>
      <c r="DM787" s="36"/>
      <c r="DN787" s="36"/>
      <c r="DO787" s="36"/>
      <c r="DP787" s="36"/>
      <c r="DQ787" s="36"/>
      <c r="DR787" s="36"/>
      <c r="DS787" s="36"/>
      <c r="DT787" s="36"/>
      <c r="DU787" s="36"/>
      <c r="DV787" s="36"/>
      <c r="DW787" s="36"/>
      <c r="DX787" s="36"/>
      <c r="DY787" s="36"/>
      <c r="DZ787" s="36"/>
      <c r="EA787" s="36"/>
      <c r="EB787" s="36"/>
      <c r="EC787" s="36"/>
      <c r="ED787" s="36"/>
      <c r="EE787" s="36"/>
      <c r="EF787" s="36"/>
      <c r="EG787" s="36"/>
      <c r="EH787" s="36"/>
      <c r="EI787" s="36"/>
      <c r="EJ787" s="36"/>
      <c r="EK787" s="36"/>
      <c r="EL787" s="36"/>
      <c r="EM787" s="36"/>
      <c r="EN787" s="36"/>
      <c r="EO787" s="36"/>
      <c r="EP787" s="36"/>
      <c r="EQ787" s="36"/>
      <c r="ER787" s="36"/>
      <c r="ES787" s="36"/>
      <c r="ET787" s="36"/>
      <c r="EU787" s="36"/>
      <c r="EV787" s="36"/>
      <c r="EW787" s="36"/>
      <c r="EX787" s="36"/>
      <c r="EY787" s="36"/>
      <c r="EZ787" s="36"/>
      <c r="FA787" s="36"/>
      <c r="FB787" s="36"/>
      <c r="FC787" s="36"/>
      <c r="FD787" s="36"/>
      <c r="FE787" s="36"/>
      <c r="FF787" s="36"/>
      <c r="FG787" s="36"/>
      <c r="FH787" s="36"/>
      <c r="FI787" s="36"/>
      <c r="FJ787" s="36"/>
      <c r="FK787" s="36"/>
      <c r="FL787" s="36"/>
      <c r="FM787" s="36"/>
      <c r="FN787" s="36"/>
      <c r="FO787" s="36"/>
      <c r="FP787" s="36"/>
      <c r="FQ787" s="36"/>
      <c r="FR787" s="36"/>
      <c r="FS787" s="36"/>
      <c r="FT787" s="36"/>
      <c r="FU787" s="36"/>
      <c r="FV787" s="36"/>
      <c r="FW787" s="36"/>
      <c r="FX787" s="36"/>
      <c r="FY787" s="36"/>
      <c r="FZ787" s="36"/>
      <c r="GA787" s="36"/>
      <c r="GB787" s="36"/>
      <c r="GC787" s="36"/>
      <c r="GD787" s="36"/>
      <c r="GE787" s="36"/>
      <c r="GF787" s="36"/>
      <c r="GG787" s="36"/>
      <c r="GH787" s="36"/>
      <c r="GI787" s="36"/>
      <c r="GJ787" s="36"/>
      <c r="GK787" s="36"/>
      <c r="GL787" s="36"/>
      <c r="GM787" s="36"/>
      <c r="GN787" s="36"/>
      <c r="GO787" s="36"/>
      <c r="GP787" s="36"/>
      <c r="GQ787" s="36"/>
      <c r="GR787" s="36"/>
      <c r="GS787" s="36"/>
      <c r="GT787" s="36"/>
      <c r="GU787" s="36"/>
      <c r="GV787" s="36"/>
      <c r="GW787" s="36"/>
      <c r="GX787" s="36"/>
      <c r="GY787" s="36"/>
      <c r="GZ787" s="36"/>
      <c r="HA787" s="36"/>
      <c r="HB787" s="36"/>
      <c r="HC787" s="36"/>
      <c r="HD787" s="36"/>
      <c r="HE787" s="36"/>
      <c r="HF787" s="36"/>
      <c r="HG787" s="36"/>
      <c r="HH787" s="36"/>
      <c r="HI787" s="36"/>
      <c r="HJ787" s="36"/>
      <c r="HK787" s="36"/>
      <c r="HL787" s="36"/>
      <c r="HM787" s="36"/>
      <c r="HN787" s="36"/>
      <c r="HO787" s="36"/>
      <c r="HP787" s="36"/>
      <c r="HQ787" s="36"/>
      <c r="HR787" s="36"/>
      <c r="HS787" s="36"/>
      <c r="HT787" s="36"/>
      <c r="HU787" s="36"/>
      <c r="HV787" s="36"/>
      <c r="HW787" s="36"/>
      <c r="HX787" s="36"/>
      <c r="HY787" s="36"/>
      <c r="HZ787" s="36"/>
      <c r="IA787" s="36"/>
      <c r="IB787" s="36"/>
      <c r="IC787" s="36"/>
      <c r="ID787" s="36"/>
      <c r="IE787" s="36"/>
      <c r="IF787" s="36"/>
      <c r="IG787" s="36"/>
      <c r="IH787" s="36"/>
      <c r="II787" s="36"/>
      <c r="IJ787" s="36"/>
      <c r="IK787" s="36"/>
      <c r="IL787" s="36"/>
      <c r="IM787" s="36"/>
      <c r="IN787" s="36"/>
      <c r="IO787" s="36"/>
      <c r="IP787" s="36"/>
      <c r="IQ787" s="36"/>
      <c r="IR787" s="36"/>
      <c r="IS787" s="36"/>
      <c r="IT787" s="36"/>
      <c r="IU787" s="36"/>
    </row>
    <row r="788" spans="1:255" ht="5.2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6"/>
      <c r="CB788" s="36"/>
      <c r="CC788" s="36"/>
      <c r="CD788" s="36"/>
      <c r="CE788" s="36"/>
      <c r="CF788" s="36"/>
      <c r="CG788" s="36"/>
      <c r="CH788" s="36"/>
      <c r="CI788" s="36"/>
      <c r="CJ788" s="36"/>
      <c r="CK788" s="36"/>
      <c r="CL788" s="36"/>
      <c r="CM788" s="36"/>
      <c r="CN788" s="36"/>
      <c r="CO788" s="36"/>
      <c r="CP788" s="36"/>
      <c r="CQ788" s="36"/>
      <c r="CR788" s="36"/>
      <c r="CS788" s="36"/>
      <c r="CT788" s="36"/>
      <c r="CU788" s="36"/>
      <c r="CV788" s="36"/>
      <c r="CW788" s="36"/>
      <c r="CX788" s="36"/>
      <c r="CY788" s="36"/>
      <c r="CZ788" s="36"/>
      <c r="DA788" s="36"/>
      <c r="DB788" s="36"/>
      <c r="DC788" s="36"/>
      <c r="DD788" s="36"/>
      <c r="DE788" s="36"/>
      <c r="DF788" s="36"/>
      <c r="DG788" s="36"/>
      <c r="DH788" s="36"/>
      <c r="DI788" s="36"/>
      <c r="DJ788" s="36"/>
      <c r="DK788" s="36"/>
      <c r="DL788" s="36"/>
      <c r="DM788" s="36"/>
      <c r="DN788" s="36"/>
      <c r="DO788" s="36"/>
      <c r="DP788" s="36"/>
      <c r="DQ788" s="36"/>
      <c r="DR788" s="36"/>
      <c r="DS788" s="36"/>
      <c r="DT788" s="36"/>
      <c r="DU788" s="36"/>
      <c r="DV788" s="36"/>
      <c r="DW788" s="36"/>
      <c r="DX788" s="36"/>
      <c r="DY788" s="36"/>
      <c r="DZ788" s="36"/>
      <c r="EA788" s="36"/>
      <c r="EB788" s="36"/>
      <c r="EC788" s="36"/>
      <c r="ED788" s="36"/>
      <c r="EE788" s="36"/>
      <c r="EF788" s="36"/>
      <c r="EG788" s="36"/>
      <c r="EH788" s="36"/>
      <c r="EI788" s="36"/>
      <c r="EJ788" s="36"/>
      <c r="EK788" s="36"/>
      <c r="EL788" s="36"/>
      <c r="EM788" s="36"/>
      <c r="EN788" s="36"/>
      <c r="EO788" s="36"/>
      <c r="EP788" s="36"/>
      <c r="EQ788" s="36"/>
      <c r="ER788" s="36"/>
      <c r="ES788" s="36"/>
      <c r="ET788" s="36"/>
      <c r="EU788" s="36"/>
      <c r="EV788" s="36"/>
      <c r="EW788" s="36"/>
      <c r="EX788" s="36"/>
      <c r="EY788" s="36"/>
      <c r="EZ788" s="36"/>
      <c r="FA788" s="36"/>
      <c r="FB788" s="36"/>
      <c r="FC788" s="36"/>
      <c r="FD788" s="36"/>
      <c r="FE788" s="36"/>
      <c r="FF788" s="36"/>
      <c r="FG788" s="36"/>
      <c r="FH788" s="36"/>
      <c r="FI788" s="36"/>
      <c r="FJ788" s="36"/>
      <c r="FK788" s="36"/>
      <c r="FL788" s="36"/>
      <c r="FM788" s="36"/>
      <c r="FN788" s="36"/>
      <c r="FO788" s="36"/>
      <c r="FP788" s="36"/>
      <c r="FQ788" s="36"/>
      <c r="FR788" s="36"/>
      <c r="FS788" s="36"/>
      <c r="FT788" s="36"/>
      <c r="FU788" s="36"/>
      <c r="FV788" s="36"/>
      <c r="FW788" s="36"/>
      <c r="FX788" s="36"/>
      <c r="FY788" s="36"/>
      <c r="FZ788" s="36"/>
      <c r="GA788" s="36"/>
      <c r="GB788" s="36"/>
      <c r="GC788" s="36"/>
      <c r="GD788" s="36"/>
      <c r="GE788" s="36"/>
      <c r="GF788" s="36"/>
      <c r="GG788" s="36"/>
      <c r="GH788" s="36"/>
      <c r="GI788" s="36"/>
      <c r="GJ788" s="36"/>
      <c r="GK788" s="36"/>
      <c r="GL788" s="36"/>
      <c r="GM788" s="36"/>
      <c r="GN788" s="36"/>
      <c r="GO788" s="36"/>
      <c r="GP788" s="36"/>
      <c r="GQ788" s="36"/>
      <c r="GR788" s="36"/>
      <c r="GS788" s="36"/>
      <c r="GT788" s="36"/>
      <c r="GU788" s="36"/>
      <c r="GV788" s="36"/>
      <c r="GW788" s="36"/>
      <c r="GX788" s="36"/>
      <c r="GY788" s="36"/>
      <c r="GZ788" s="36"/>
      <c r="HA788" s="36"/>
      <c r="HB788" s="36"/>
      <c r="HC788" s="36"/>
      <c r="HD788" s="36"/>
      <c r="HE788" s="36"/>
      <c r="HF788" s="36"/>
      <c r="HG788" s="36"/>
      <c r="HH788" s="36"/>
      <c r="HI788" s="36"/>
      <c r="HJ788" s="36"/>
      <c r="HK788" s="36"/>
      <c r="HL788" s="36"/>
      <c r="HM788" s="36"/>
      <c r="HN788" s="36"/>
      <c r="HO788" s="36"/>
      <c r="HP788" s="36"/>
      <c r="HQ788" s="36"/>
      <c r="HR788" s="36"/>
      <c r="HS788" s="36"/>
      <c r="HT788" s="36"/>
      <c r="HU788" s="36"/>
      <c r="HV788" s="36"/>
      <c r="HW788" s="36"/>
      <c r="HX788" s="36"/>
      <c r="HY788" s="36"/>
      <c r="HZ788" s="36"/>
      <c r="IA788" s="36"/>
      <c r="IB788" s="36"/>
      <c r="IC788" s="36"/>
      <c r="ID788" s="36"/>
      <c r="IE788" s="36"/>
      <c r="IF788" s="36"/>
      <c r="IG788" s="36"/>
      <c r="IH788" s="36"/>
      <c r="II788" s="36"/>
      <c r="IJ788" s="36"/>
      <c r="IK788" s="36"/>
      <c r="IL788" s="36"/>
      <c r="IM788" s="36"/>
      <c r="IN788" s="36"/>
      <c r="IO788" s="36"/>
      <c r="IP788" s="36"/>
      <c r="IQ788" s="36"/>
      <c r="IR788" s="36"/>
      <c r="IS788" s="36"/>
      <c r="IT788" s="36"/>
      <c r="IU788" s="36"/>
    </row>
    <row r="789" spans="1:255" ht="5.2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6"/>
      <c r="CB789" s="36"/>
      <c r="CC789" s="36"/>
      <c r="CD789" s="36"/>
      <c r="CE789" s="36"/>
      <c r="CF789" s="36"/>
      <c r="CG789" s="36"/>
      <c r="CH789" s="36"/>
      <c r="CI789" s="36"/>
      <c r="CJ789" s="36"/>
      <c r="CK789" s="36"/>
      <c r="CL789" s="36"/>
      <c r="CM789" s="36"/>
      <c r="CN789" s="36"/>
      <c r="CO789" s="36"/>
      <c r="CP789" s="36"/>
      <c r="CQ789" s="36"/>
      <c r="CR789" s="36"/>
      <c r="CS789" s="36"/>
      <c r="CT789" s="36"/>
      <c r="CU789" s="36"/>
      <c r="CV789" s="36"/>
      <c r="CW789" s="36"/>
      <c r="CX789" s="36"/>
      <c r="CY789" s="36"/>
      <c r="CZ789" s="36"/>
      <c r="DA789" s="36"/>
      <c r="DB789" s="36"/>
      <c r="DC789" s="36"/>
      <c r="DD789" s="36"/>
      <c r="DE789" s="36"/>
      <c r="DF789" s="36"/>
      <c r="DG789" s="36"/>
      <c r="DH789" s="36"/>
      <c r="DI789" s="36"/>
      <c r="DJ789" s="36"/>
      <c r="DK789" s="36"/>
      <c r="DL789" s="36"/>
      <c r="DM789" s="36"/>
      <c r="DN789" s="36"/>
      <c r="DO789" s="36"/>
      <c r="DP789" s="36"/>
      <c r="DQ789" s="36"/>
      <c r="DR789" s="36"/>
      <c r="DS789" s="36"/>
      <c r="DT789" s="36"/>
      <c r="DU789" s="36"/>
      <c r="DV789" s="36"/>
      <c r="DW789" s="36"/>
      <c r="DX789" s="36"/>
      <c r="DY789" s="36"/>
      <c r="DZ789" s="36"/>
      <c r="EA789" s="36"/>
      <c r="EB789" s="36"/>
      <c r="EC789" s="36"/>
      <c r="ED789" s="36"/>
      <c r="EE789" s="36"/>
      <c r="EF789" s="36"/>
      <c r="EG789" s="36"/>
      <c r="EH789" s="36"/>
      <c r="EI789" s="36"/>
      <c r="EJ789" s="36"/>
      <c r="EK789" s="36"/>
      <c r="EL789" s="36"/>
      <c r="EM789" s="36"/>
      <c r="EN789" s="36"/>
      <c r="EO789" s="36"/>
      <c r="EP789" s="36"/>
      <c r="EQ789" s="36"/>
      <c r="ER789" s="36"/>
      <c r="ES789" s="36"/>
      <c r="ET789" s="36"/>
      <c r="EU789" s="36"/>
      <c r="EV789" s="36"/>
      <c r="EW789" s="36"/>
      <c r="EX789" s="36"/>
      <c r="EY789" s="36"/>
      <c r="EZ789" s="36"/>
      <c r="FA789" s="36"/>
      <c r="FB789" s="36"/>
      <c r="FC789" s="36"/>
      <c r="FD789" s="36"/>
      <c r="FE789" s="36"/>
      <c r="FF789" s="36"/>
      <c r="FG789" s="36"/>
      <c r="FH789" s="36"/>
      <c r="FI789" s="36"/>
      <c r="FJ789" s="36"/>
      <c r="FK789" s="36"/>
      <c r="FL789" s="36"/>
      <c r="FM789" s="36"/>
      <c r="FN789" s="36"/>
      <c r="FO789" s="36"/>
      <c r="FP789" s="36"/>
      <c r="FQ789" s="36"/>
      <c r="FR789" s="36"/>
      <c r="FS789" s="36"/>
      <c r="FT789" s="36"/>
      <c r="FU789" s="36"/>
      <c r="FV789" s="36"/>
      <c r="FW789" s="36"/>
      <c r="FX789" s="36"/>
      <c r="FY789" s="36"/>
      <c r="FZ789" s="36"/>
      <c r="GA789" s="36"/>
      <c r="GB789" s="36"/>
      <c r="GC789" s="36"/>
      <c r="GD789" s="36"/>
      <c r="GE789" s="36"/>
      <c r="GF789" s="36"/>
      <c r="GG789" s="36"/>
      <c r="GH789" s="36"/>
      <c r="GI789" s="36"/>
      <c r="GJ789" s="36"/>
      <c r="GK789" s="36"/>
      <c r="GL789" s="36"/>
      <c r="GM789" s="36"/>
      <c r="GN789" s="36"/>
      <c r="GO789" s="36"/>
      <c r="GP789" s="36"/>
      <c r="GQ789" s="36"/>
      <c r="GR789" s="36"/>
      <c r="GS789" s="36"/>
      <c r="GT789" s="36"/>
      <c r="GU789" s="36"/>
      <c r="GV789" s="36"/>
      <c r="GW789" s="36"/>
      <c r="GX789" s="36"/>
      <c r="GY789" s="36"/>
      <c r="GZ789" s="36"/>
      <c r="HA789" s="36"/>
      <c r="HB789" s="36"/>
      <c r="HC789" s="36"/>
      <c r="HD789" s="36"/>
      <c r="HE789" s="36"/>
      <c r="HF789" s="36"/>
      <c r="HG789" s="36"/>
      <c r="HH789" s="36"/>
      <c r="HI789" s="36"/>
      <c r="HJ789" s="36"/>
      <c r="HK789" s="36"/>
      <c r="HL789" s="36"/>
      <c r="HM789" s="36"/>
      <c r="HN789" s="36"/>
      <c r="HO789" s="36"/>
      <c r="HP789" s="36"/>
      <c r="HQ789" s="36"/>
      <c r="HR789" s="36"/>
      <c r="HS789" s="36"/>
      <c r="HT789" s="36"/>
      <c r="HU789" s="36"/>
      <c r="HV789" s="36"/>
      <c r="HW789" s="36"/>
      <c r="HX789" s="36"/>
      <c r="HY789" s="36"/>
      <c r="HZ789" s="36"/>
      <c r="IA789" s="36"/>
      <c r="IB789" s="36"/>
      <c r="IC789" s="36"/>
      <c r="ID789" s="36"/>
      <c r="IE789" s="36"/>
      <c r="IF789" s="36"/>
      <c r="IG789" s="36"/>
      <c r="IH789" s="36"/>
      <c r="II789" s="36"/>
      <c r="IJ789" s="36"/>
      <c r="IK789" s="36"/>
      <c r="IL789" s="36"/>
      <c r="IM789" s="36"/>
      <c r="IN789" s="36"/>
      <c r="IO789" s="36"/>
      <c r="IP789" s="36"/>
      <c r="IQ789" s="36"/>
      <c r="IR789" s="36"/>
      <c r="IS789" s="36"/>
      <c r="IT789" s="36"/>
      <c r="IU789" s="36"/>
    </row>
    <row r="790" spans="1:255" ht="5.2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6"/>
      <c r="CB790" s="36"/>
      <c r="CC790" s="36"/>
      <c r="CD790" s="36"/>
      <c r="CE790" s="36"/>
      <c r="CF790" s="36"/>
      <c r="CG790" s="36"/>
      <c r="CH790" s="36"/>
      <c r="CI790" s="36"/>
      <c r="CJ790" s="36"/>
      <c r="CK790" s="36"/>
      <c r="CL790" s="36"/>
      <c r="CM790" s="36"/>
      <c r="CN790" s="36"/>
      <c r="CO790" s="36"/>
      <c r="CP790" s="36"/>
      <c r="CQ790" s="36"/>
      <c r="CR790" s="36"/>
      <c r="CS790" s="36"/>
      <c r="CT790" s="36"/>
      <c r="CU790" s="36"/>
      <c r="CV790" s="36"/>
      <c r="CW790" s="36"/>
      <c r="CX790" s="36"/>
      <c r="CY790" s="36"/>
      <c r="CZ790" s="36"/>
      <c r="DA790" s="36"/>
      <c r="DB790" s="36"/>
      <c r="DC790" s="36"/>
      <c r="DD790" s="36"/>
      <c r="DE790" s="36"/>
      <c r="DF790" s="36"/>
      <c r="DG790" s="36"/>
      <c r="DH790" s="36"/>
      <c r="DI790" s="36"/>
      <c r="DJ790" s="36"/>
      <c r="DK790" s="36"/>
      <c r="DL790" s="36"/>
      <c r="DM790" s="36"/>
      <c r="DN790" s="36"/>
      <c r="DO790" s="36"/>
      <c r="DP790" s="36"/>
      <c r="DQ790" s="36"/>
      <c r="DR790" s="36"/>
      <c r="DS790" s="36"/>
      <c r="DT790" s="36"/>
      <c r="DU790" s="36"/>
      <c r="DV790" s="36"/>
      <c r="DW790" s="36"/>
      <c r="DX790" s="36"/>
      <c r="DY790" s="36"/>
      <c r="DZ790" s="36"/>
      <c r="EA790" s="36"/>
      <c r="EB790" s="36"/>
      <c r="EC790" s="36"/>
      <c r="ED790" s="36"/>
      <c r="EE790" s="36"/>
      <c r="EF790" s="36"/>
      <c r="EG790" s="36"/>
      <c r="EH790" s="36"/>
      <c r="EI790" s="36"/>
      <c r="EJ790" s="36"/>
      <c r="EK790" s="36"/>
      <c r="EL790" s="36"/>
      <c r="EM790" s="36"/>
      <c r="EN790" s="36"/>
      <c r="EO790" s="36"/>
      <c r="EP790" s="36"/>
      <c r="EQ790" s="36"/>
      <c r="ER790" s="36"/>
      <c r="ES790" s="36"/>
      <c r="ET790" s="36"/>
      <c r="EU790" s="36"/>
      <c r="EV790" s="36"/>
      <c r="EW790" s="36"/>
      <c r="EX790" s="36"/>
      <c r="EY790" s="36"/>
      <c r="EZ790" s="36"/>
      <c r="FA790" s="36"/>
      <c r="FB790" s="36"/>
      <c r="FC790" s="36"/>
      <c r="FD790" s="36"/>
      <c r="FE790" s="36"/>
      <c r="FF790" s="36"/>
      <c r="FG790" s="36"/>
      <c r="FH790" s="36"/>
      <c r="FI790" s="36"/>
      <c r="FJ790" s="36"/>
      <c r="FK790" s="36"/>
      <c r="FL790" s="36"/>
      <c r="FM790" s="36"/>
      <c r="FN790" s="36"/>
      <c r="FO790" s="36"/>
      <c r="FP790" s="36"/>
      <c r="FQ790" s="36"/>
      <c r="FR790" s="36"/>
      <c r="FS790" s="36"/>
      <c r="FT790" s="36"/>
      <c r="FU790" s="36"/>
      <c r="FV790" s="36"/>
      <c r="FW790" s="36"/>
      <c r="FX790" s="36"/>
      <c r="FY790" s="36"/>
      <c r="FZ790" s="36"/>
      <c r="GA790" s="36"/>
      <c r="GB790" s="36"/>
      <c r="GC790" s="36"/>
      <c r="GD790" s="36"/>
      <c r="GE790" s="36"/>
      <c r="GF790" s="36"/>
      <c r="GG790" s="36"/>
      <c r="GH790" s="36"/>
      <c r="GI790" s="36"/>
      <c r="GJ790" s="36"/>
      <c r="GK790" s="36"/>
      <c r="GL790" s="36"/>
      <c r="GM790" s="36"/>
      <c r="GN790" s="36"/>
      <c r="GO790" s="36"/>
      <c r="GP790" s="36"/>
      <c r="GQ790" s="36"/>
      <c r="GR790" s="36"/>
      <c r="GS790" s="36"/>
      <c r="GT790" s="36"/>
      <c r="GU790" s="36"/>
      <c r="GV790" s="36"/>
      <c r="GW790" s="36"/>
      <c r="GX790" s="36"/>
      <c r="GY790" s="36"/>
      <c r="GZ790" s="36"/>
      <c r="HA790" s="36"/>
      <c r="HB790" s="36"/>
      <c r="HC790" s="36"/>
      <c r="HD790" s="36"/>
      <c r="HE790" s="36"/>
      <c r="HF790" s="36"/>
      <c r="HG790" s="36"/>
      <c r="HH790" s="36"/>
      <c r="HI790" s="36"/>
      <c r="HJ790" s="36"/>
      <c r="HK790" s="36"/>
      <c r="HL790" s="36"/>
      <c r="HM790" s="36"/>
      <c r="HN790" s="36"/>
      <c r="HO790" s="36"/>
      <c r="HP790" s="36"/>
      <c r="HQ790" s="36"/>
      <c r="HR790" s="36"/>
      <c r="HS790" s="36"/>
      <c r="HT790" s="36"/>
      <c r="HU790" s="36"/>
      <c r="HV790" s="36"/>
      <c r="HW790" s="36"/>
      <c r="HX790" s="36"/>
      <c r="HY790" s="36"/>
      <c r="HZ790" s="36"/>
      <c r="IA790" s="36"/>
      <c r="IB790" s="36"/>
      <c r="IC790" s="36"/>
      <c r="ID790" s="36"/>
      <c r="IE790" s="36"/>
      <c r="IF790" s="36"/>
      <c r="IG790" s="36"/>
      <c r="IH790" s="36"/>
      <c r="II790" s="36"/>
      <c r="IJ790" s="36"/>
      <c r="IK790" s="36"/>
      <c r="IL790" s="36"/>
      <c r="IM790" s="36"/>
      <c r="IN790" s="36"/>
      <c r="IO790" s="36"/>
      <c r="IP790" s="36"/>
      <c r="IQ790" s="36"/>
      <c r="IR790" s="36"/>
      <c r="IS790" s="36"/>
      <c r="IT790" s="36"/>
      <c r="IU790" s="36"/>
    </row>
    <row r="791" spans="1:255" ht="5.2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6"/>
      <c r="CB791" s="36"/>
      <c r="CC791" s="36"/>
      <c r="CD791" s="36"/>
      <c r="CE791" s="36"/>
      <c r="CF791" s="36"/>
      <c r="CG791" s="36"/>
      <c r="CH791" s="36"/>
      <c r="CI791" s="36"/>
      <c r="CJ791" s="36"/>
      <c r="CK791" s="36"/>
      <c r="CL791" s="36"/>
      <c r="CM791" s="36"/>
      <c r="CN791" s="36"/>
      <c r="CO791" s="36"/>
      <c r="CP791" s="36"/>
      <c r="CQ791" s="36"/>
      <c r="CR791" s="36"/>
      <c r="CS791" s="36"/>
      <c r="CT791" s="36"/>
      <c r="CU791" s="36"/>
      <c r="CV791" s="36"/>
      <c r="CW791" s="36"/>
      <c r="CX791" s="36"/>
      <c r="CY791" s="36"/>
      <c r="CZ791" s="36"/>
      <c r="DA791" s="36"/>
      <c r="DB791" s="36"/>
      <c r="DC791" s="36"/>
      <c r="DD791" s="36"/>
      <c r="DE791" s="36"/>
      <c r="DF791" s="36"/>
      <c r="DG791" s="36"/>
      <c r="DH791" s="36"/>
      <c r="DI791" s="36"/>
      <c r="DJ791" s="36"/>
      <c r="DK791" s="36"/>
      <c r="DL791" s="36"/>
      <c r="DM791" s="36"/>
      <c r="DN791" s="36"/>
      <c r="DO791" s="36"/>
      <c r="DP791" s="36"/>
      <c r="DQ791" s="36"/>
      <c r="DR791" s="36"/>
      <c r="DS791" s="36"/>
      <c r="DT791" s="36"/>
      <c r="DU791" s="36"/>
      <c r="DV791" s="36"/>
      <c r="DW791" s="36"/>
      <c r="DX791" s="36"/>
      <c r="DY791" s="36"/>
      <c r="DZ791" s="36"/>
      <c r="EA791" s="36"/>
      <c r="EB791" s="36"/>
      <c r="EC791" s="36"/>
      <c r="ED791" s="36"/>
      <c r="EE791" s="36"/>
      <c r="EF791" s="36"/>
      <c r="EG791" s="36"/>
      <c r="EH791" s="36"/>
      <c r="EI791" s="36"/>
      <c r="EJ791" s="36"/>
      <c r="EK791" s="36"/>
      <c r="EL791" s="36"/>
      <c r="EM791" s="36"/>
      <c r="EN791" s="36"/>
      <c r="EO791" s="36"/>
      <c r="EP791" s="36"/>
      <c r="EQ791" s="36"/>
      <c r="ER791" s="36"/>
      <c r="ES791" s="36"/>
      <c r="ET791" s="36"/>
      <c r="EU791" s="36"/>
      <c r="EV791" s="36"/>
      <c r="EW791" s="36"/>
      <c r="EX791" s="36"/>
      <c r="EY791" s="36"/>
      <c r="EZ791" s="36"/>
      <c r="FA791" s="36"/>
      <c r="FB791" s="36"/>
      <c r="FC791" s="36"/>
      <c r="FD791" s="36"/>
      <c r="FE791" s="36"/>
      <c r="FF791" s="36"/>
      <c r="FG791" s="36"/>
      <c r="FH791" s="36"/>
      <c r="FI791" s="36"/>
      <c r="FJ791" s="36"/>
      <c r="FK791" s="36"/>
      <c r="FL791" s="36"/>
      <c r="FM791" s="36"/>
      <c r="FN791" s="36"/>
      <c r="FO791" s="36"/>
      <c r="FP791" s="36"/>
      <c r="FQ791" s="36"/>
      <c r="FR791" s="36"/>
      <c r="FS791" s="36"/>
      <c r="FT791" s="36"/>
      <c r="FU791" s="36"/>
      <c r="FV791" s="36"/>
      <c r="FW791" s="36"/>
      <c r="FX791" s="36"/>
      <c r="FY791" s="36"/>
      <c r="FZ791" s="36"/>
      <c r="GA791" s="36"/>
      <c r="GB791" s="36"/>
      <c r="GC791" s="36"/>
      <c r="GD791" s="36"/>
      <c r="GE791" s="36"/>
      <c r="GF791" s="36"/>
      <c r="GG791" s="36"/>
      <c r="GH791" s="36"/>
      <c r="GI791" s="36"/>
      <c r="GJ791" s="36"/>
      <c r="GK791" s="36"/>
      <c r="GL791" s="36"/>
      <c r="GM791" s="36"/>
      <c r="GN791" s="36"/>
      <c r="GO791" s="36"/>
      <c r="GP791" s="36"/>
      <c r="GQ791" s="36"/>
      <c r="GR791" s="36"/>
      <c r="GS791" s="36"/>
      <c r="GT791" s="36"/>
      <c r="GU791" s="36"/>
      <c r="GV791" s="36"/>
      <c r="GW791" s="36"/>
      <c r="GX791" s="36"/>
      <c r="GY791" s="36"/>
      <c r="GZ791" s="36"/>
      <c r="HA791" s="36"/>
      <c r="HB791" s="36"/>
      <c r="HC791" s="36"/>
      <c r="HD791" s="36"/>
      <c r="HE791" s="36"/>
      <c r="HF791" s="36"/>
      <c r="HG791" s="36"/>
      <c r="HH791" s="36"/>
      <c r="HI791" s="36"/>
      <c r="HJ791" s="36"/>
      <c r="HK791" s="36"/>
      <c r="HL791" s="36"/>
      <c r="HM791" s="36"/>
      <c r="HN791" s="36"/>
      <c r="HO791" s="36"/>
      <c r="HP791" s="36"/>
      <c r="HQ791" s="36"/>
      <c r="HR791" s="36"/>
      <c r="HS791" s="36"/>
      <c r="HT791" s="36"/>
      <c r="HU791" s="36"/>
      <c r="HV791" s="36"/>
      <c r="HW791" s="36"/>
      <c r="HX791" s="36"/>
      <c r="HY791" s="36"/>
      <c r="HZ791" s="36"/>
      <c r="IA791" s="36"/>
      <c r="IB791" s="36"/>
      <c r="IC791" s="36"/>
      <c r="ID791" s="36"/>
      <c r="IE791" s="36"/>
      <c r="IF791" s="36"/>
      <c r="IG791" s="36"/>
      <c r="IH791" s="36"/>
      <c r="II791" s="36"/>
      <c r="IJ791" s="36"/>
      <c r="IK791" s="36"/>
      <c r="IL791" s="36"/>
      <c r="IM791" s="36"/>
      <c r="IN791" s="36"/>
      <c r="IO791" s="36"/>
      <c r="IP791" s="36"/>
      <c r="IQ791" s="36"/>
      <c r="IR791" s="36"/>
      <c r="IS791" s="36"/>
      <c r="IT791" s="36"/>
      <c r="IU791" s="36"/>
    </row>
    <row r="792" spans="1:255" ht="5.2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6"/>
      <c r="CB792" s="36"/>
      <c r="CC792" s="36"/>
      <c r="CD792" s="36"/>
      <c r="CE792" s="36"/>
      <c r="CF792" s="36"/>
      <c r="CG792" s="36"/>
      <c r="CH792" s="36"/>
      <c r="CI792" s="36"/>
      <c r="CJ792" s="36"/>
      <c r="CK792" s="36"/>
      <c r="CL792" s="36"/>
      <c r="CM792" s="36"/>
      <c r="CN792" s="36"/>
      <c r="CO792" s="36"/>
      <c r="CP792" s="36"/>
      <c r="CQ792" s="36"/>
      <c r="CR792" s="36"/>
      <c r="CS792" s="36"/>
      <c r="CT792" s="36"/>
      <c r="CU792" s="36"/>
      <c r="CV792" s="36"/>
      <c r="CW792" s="36"/>
      <c r="CX792" s="36"/>
      <c r="CY792" s="36"/>
      <c r="CZ792" s="36"/>
      <c r="DA792" s="36"/>
      <c r="DB792" s="36"/>
      <c r="DC792" s="36"/>
      <c r="DD792" s="36"/>
      <c r="DE792" s="36"/>
      <c r="DF792" s="36"/>
      <c r="DG792" s="36"/>
      <c r="DH792" s="36"/>
      <c r="DI792" s="36"/>
      <c r="DJ792" s="36"/>
      <c r="DK792" s="36"/>
      <c r="DL792" s="36"/>
      <c r="DM792" s="36"/>
      <c r="DN792" s="36"/>
      <c r="DO792" s="36"/>
      <c r="DP792" s="36"/>
      <c r="DQ792" s="36"/>
      <c r="DR792" s="36"/>
      <c r="DS792" s="36"/>
      <c r="DT792" s="36"/>
      <c r="DU792" s="36"/>
      <c r="DV792" s="36"/>
      <c r="DW792" s="36"/>
      <c r="DX792" s="36"/>
      <c r="DY792" s="36"/>
      <c r="DZ792" s="36"/>
      <c r="EA792" s="36"/>
      <c r="EB792" s="36"/>
      <c r="EC792" s="36"/>
      <c r="ED792" s="36"/>
      <c r="EE792" s="36"/>
      <c r="EF792" s="36"/>
      <c r="EG792" s="36"/>
      <c r="EH792" s="36"/>
      <c r="EI792" s="36"/>
      <c r="EJ792" s="36"/>
      <c r="EK792" s="36"/>
      <c r="EL792" s="36"/>
      <c r="EM792" s="36"/>
      <c r="EN792" s="36"/>
      <c r="EO792" s="36"/>
      <c r="EP792" s="36"/>
      <c r="EQ792" s="36"/>
      <c r="ER792" s="36"/>
      <c r="ES792" s="36"/>
      <c r="ET792" s="36"/>
      <c r="EU792" s="36"/>
      <c r="EV792" s="36"/>
      <c r="EW792" s="36"/>
      <c r="EX792" s="36"/>
      <c r="EY792" s="36"/>
      <c r="EZ792" s="36"/>
      <c r="FA792" s="36"/>
      <c r="FB792" s="36"/>
      <c r="FC792" s="36"/>
      <c r="FD792" s="36"/>
      <c r="FE792" s="36"/>
      <c r="FF792" s="36"/>
      <c r="FG792" s="36"/>
      <c r="FH792" s="36"/>
      <c r="FI792" s="36"/>
      <c r="FJ792" s="36"/>
      <c r="FK792" s="36"/>
      <c r="FL792" s="36"/>
      <c r="FM792" s="36"/>
      <c r="FN792" s="36"/>
      <c r="FO792" s="36"/>
      <c r="FP792" s="36"/>
      <c r="FQ792" s="36"/>
      <c r="FR792" s="36"/>
      <c r="FS792" s="36"/>
      <c r="FT792" s="36"/>
      <c r="FU792" s="36"/>
      <c r="FV792" s="36"/>
      <c r="FW792" s="36"/>
      <c r="FX792" s="36"/>
      <c r="FY792" s="36"/>
      <c r="FZ792" s="36"/>
      <c r="GA792" s="36"/>
      <c r="GB792" s="36"/>
      <c r="GC792" s="36"/>
      <c r="GD792" s="36"/>
      <c r="GE792" s="36"/>
      <c r="GF792" s="36"/>
      <c r="GG792" s="36"/>
      <c r="GH792" s="36"/>
      <c r="GI792" s="36"/>
      <c r="GJ792" s="36"/>
      <c r="GK792" s="36"/>
      <c r="GL792" s="36"/>
      <c r="GM792" s="36"/>
      <c r="GN792" s="36"/>
      <c r="GO792" s="36"/>
      <c r="GP792" s="36"/>
      <c r="GQ792" s="36"/>
      <c r="GR792" s="36"/>
      <c r="GS792" s="36"/>
      <c r="GT792" s="36"/>
      <c r="GU792" s="36"/>
      <c r="GV792" s="36"/>
      <c r="GW792" s="36"/>
      <c r="GX792" s="36"/>
      <c r="GY792" s="36"/>
      <c r="GZ792" s="36"/>
      <c r="HA792" s="36"/>
      <c r="HB792" s="36"/>
      <c r="HC792" s="36"/>
      <c r="HD792" s="36"/>
      <c r="HE792" s="36"/>
      <c r="HF792" s="36"/>
      <c r="HG792" s="36"/>
      <c r="HH792" s="36"/>
      <c r="HI792" s="36"/>
      <c r="HJ792" s="36"/>
      <c r="HK792" s="36"/>
      <c r="HL792" s="36"/>
      <c r="HM792" s="36"/>
      <c r="HN792" s="36"/>
      <c r="HO792" s="36"/>
      <c r="HP792" s="36"/>
      <c r="HQ792" s="36"/>
      <c r="HR792" s="36"/>
      <c r="HS792" s="36"/>
      <c r="HT792" s="36"/>
      <c r="HU792" s="36"/>
      <c r="HV792" s="36"/>
      <c r="HW792" s="36"/>
      <c r="HX792" s="36"/>
      <c r="HY792" s="36"/>
      <c r="HZ792" s="36"/>
      <c r="IA792" s="36"/>
      <c r="IB792" s="36"/>
      <c r="IC792" s="36"/>
      <c r="ID792" s="36"/>
      <c r="IE792" s="36"/>
      <c r="IF792" s="36"/>
      <c r="IG792" s="36"/>
      <c r="IH792" s="36"/>
      <c r="II792" s="36"/>
      <c r="IJ792" s="36"/>
      <c r="IK792" s="36"/>
      <c r="IL792" s="36"/>
      <c r="IM792" s="36"/>
      <c r="IN792" s="36"/>
      <c r="IO792" s="36"/>
      <c r="IP792" s="36"/>
      <c r="IQ792" s="36"/>
      <c r="IR792" s="36"/>
      <c r="IS792" s="36"/>
      <c r="IT792" s="36"/>
      <c r="IU792" s="36"/>
    </row>
    <row r="793" spans="1:255" ht="5.2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6"/>
      <c r="CB793" s="36"/>
      <c r="CC793" s="36"/>
      <c r="CD793" s="36"/>
      <c r="CE793" s="36"/>
      <c r="CF793" s="36"/>
      <c r="CG793" s="36"/>
      <c r="CH793" s="36"/>
      <c r="CI793" s="36"/>
      <c r="CJ793" s="36"/>
      <c r="CK793" s="36"/>
      <c r="CL793" s="36"/>
      <c r="CM793" s="36"/>
      <c r="CN793" s="36"/>
      <c r="CO793" s="36"/>
      <c r="CP793" s="36"/>
      <c r="CQ793" s="36"/>
      <c r="CR793" s="36"/>
      <c r="CS793" s="36"/>
      <c r="CT793" s="36"/>
      <c r="CU793" s="36"/>
      <c r="CV793" s="36"/>
      <c r="CW793" s="36"/>
      <c r="CX793" s="36"/>
      <c r="CY793" s="36"/>
      <c r="CZ793" s="36"/>
      <c r="DA793" s="36"/>
      <c r="DB793" s="36"/>
      <c r="DC793" s="36"/>
      <c r="DD793" s="36"/>
      <c r="DE793" s="36"/>
      <c r="DF793" s="36"/>
      <c r="DG793" s="36"/>
      <c r="DH793" s="36"/>
      <c r="DI793" s="36"/>
      <c r="DJ793" s="36"/>
      <c r="DK793" s="36"/>
      <c r="DL793" s="36"/>
      <c r="DM793" s="36"/>
      <c r="DN793" s="36"/>
      <c r="DO793" s="36"/>
      <c r="DP793" s="36"/>
      <c r="DQ793" s="36"/>
      <c r="DR793" s="36"/>
      <c r="DS793" s="36"/>
      <c r="DT793" s="36"/>
      <c r="DU793" s="36"/>
      <c r="DV793" s="36"/>
      <c r="DW793" s="36"/>
      <c r="DX793" s="36"/>
      <c r="DY793" s="36"/>
      <c r="DZ793" s="36"/>
      <c r="EA793" s="36"/>
      <c r="EB793" s="36"/>
      <c r="EC793" s="36"/>
      <c r="ED793" s="36"/>
      <c r="EE793" s="36"/>
      <c r="EF793" s="36"/>
      <c r="EG793" s="36"/>
      <c r="EH793" s="36"/>
      <c r="EI793" s="36"/>
      <c r="EJ793" s="36"/>
      <c r="EK793" s="36"/>
      <c r="EL793" s="36"/>
      <c r="EM793" s="36"/>
      <c r="EN793" s="36"/>
      <c r="EO793" s="36"/>
      <c r="EP793" s="36"/>
      <c r="EQ793" s="36"/>
      <c r="ER793" s="36"/>
      <c r="ES793" s="36"/>
      <c r="ET793" s="36"/>
      <c r="EU793" s="36"/>
      <c r="EV793" s="36"/>
      <c r="EW793" s="36"/>
      <c r="EX793" s="36"/>
      <c r="EY793" s="36"/>
      <c r="EZ793" s="36"/>
      <c r="FA793" s="36"/>
      <c r="FB793" s="36"/>
      <c r="FC793" s="36"/>
      <c r="FD793" s="36"/>
      <c r="FE793" s="36"/>
      <c r="FF793" s="36"/>
      <c r="FG793" s="36"/>
      <c r="FH793" s="36"/>
      <c r="FI793" s="36"/>
      <c r="FJ793" s="36"/>
      <c r="FK793" s="36"/>
      <c r="FL793" s="36"/>
      <c r="FM793" s="36"/>
      <c r="FN793" s="36"/>
      <c r="FO793" s="36"/>
      <c r="FP793" s="36"/>
      <c r="FQ793" s="36"/>
      <c r="FR793" s="36"/>
      <c r="FS793" s="36"/>
      <c r="FT793" s="36"/>
      <c r="FU793" s="36"/>
      <c r="FV793" s="36"/>
      <c r="FW793" s="36"/>
      <c r="FX793" s="36"/>
      <c r="FY793" s="36"/>
      <c r="FZ793" s="36"/>
      <c r="GA793" s="36"/>
      <c r="GB793" s="36"/>
      <c r="GC793" s="36"/>
      <c r="GD793" s="36"/>
      <c r="GE793" s="36"/>
      <c r="GF793" s="36"/>
      <c r="GG793" s="36"/>
      <c r="GH793" s="36"/>
      <c r="GI793" s="36"/>
      <c r="GJ793" s="36"/>
      <c r="GK793" s="36"/>
      <c r="GL793" s="36"/>
      <c r="GM793" s="36"/>
      <c r="GN793" s="36"/>
      <c r="GO793" s="36"/>
      <c r="GP793" s="36"/>
      <c r="GQ793" s="36"/>
      <c r="GR793" s="36"/>
      <c r="GS793" s="36"/>
      <c r="GT793" s="36"/>
      <c r="GU793" s="36"/>
      <c r="GV793" s="36"/>
      <c r="GW793" s="36"/>
      <c r="GX793" s="36"/>
      <c r="GY793" s="36"/>
      <c r="GZ793" s="36"/>
      <c r="HA793" s="36"/>
      <c r="HB793" s="36"/>
      <c r="HC793" s="36"/>
      <c r="HD793" s="36"/>
      <c r="HE793" s="36"/>
      <c r="HF793" s="36"/>
      <c r="HG793" s="36"/>
      <c r="HH793" s="36"/>
      <c r="HI793" s="36"/>
      <c r="HJ793" s="36"/>
      <c r="HK793" s="36"/>
      <c r="HL793" s="36"/>
      <c r="HM793" s="36"/>
      <c r="HN793" s="36"/>
      <c r="HO793" s="36"/>
      <c r="HP793" s="36"/>
      <c r="HQ793" s="36"/>
      <c r="HR793" s="36"/>
      <c r="HS793" s="36"/>
      <c r="HT793" s="36"/>
      <c r="HU793" s="36"/>
      <c r="HV793" s="36"/>
      <c r="HW793" s="36"/>
      <c r="HX793" s="36"/>
      <c r="HY793" s="36"/>
      <c r="HZ793" s="36"/>
      <c r="IA793" s="36"/>
      <c r="IB793" s="36"/>
      <c r="IC793" s="36"/>
      <c r="ID793" s="36"/>
      <c r="IE793" s="36"/>
      <c r="IF793" s="36"/>
      <c r="IG793" s="36"/>
      <c r="IH793" s="36"/>
      <c r="II793" s="36"/>
      <c r="IJ793" s="36"/>
      <c r="IK793" s="36"/>
      <c r="IL793" s="36"/>
      <c r="IM793" s="36"/>
      <c r="IN793" s="36"/>
      <c r="IO793" s="36"/>
      <c r="IP793" s="36"/>
      <c r="IQ793" s="36"/>
      <c r="IR793" s="36"/>
      <c r="IS793" s="36"/>
      <c r="IT793" s="36"/>
      <c r="IU793" s="36"/>
    </row>
    <row r="794" spans="1:255" ht="5.2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  <c r="FL794" s="36"/>
      <c r="FM794" s="36"/>
      <c r="FN794" s="36"/>
      <c r="FO794" s="36"/>
      <c r="FP794" s="36"/>
      <c r="FQ794" s="36"/>
      <c r="FR794" s="36"/>
      <c r="FS794" s="36"/>
      <c r="FT794" s="36"/>
      <c r="FU794" s="36"/>
      <c r="FV794" s="36"/>
      <c r="FW794" s="36"/>
      <c r="FX794" s="36"/>
      <c r="FY794" s="36"/>
      <c r="FZ794" s="36"/>
      <c r="GA794" s="36"/>
      <c r="GB794" s="36"/>
      <c r="GC794" s="36"/>
      <c r="GD794" s="36"/>
      <c r="GE794" s="36"/>
      <c r="GF794" s="36"/>
      <c r="GG794" s="36"/>
      <c r="GH794" s="36"/>
      <c r="GI794" s="36"/>
      <c r="GJ794" s="36"/>
      <c r="GK794" s="36"/>
      <c r="GL794" s="36"/>
      <c r="GM794" s="36"/>
      <c r="GN794" s="36"/>
      <c r="GO794" s="36"/>
      <c r="GP794" s="36"/>
      <c r="GQ794" s="36"/>
      <c r="GR794" s="36"/>
      <c r="GS794" s="36"/>
      <c r="GT794" s="36"/>
      <c r="GU794" s="36"/>
      <c r="GV794" s="36"/>
      <c r="GW794" s="36"/>
      <c r="GX794" s="36"/>
      <c r="GY794" s="36"/>
      <c r="GZ794" s="36"/>
      <c r="HA794" s="36"/>
      <c r="HB794" s="36"/>
      <c r="HC794" s="36"/>
      <c r="HD794" s="36"/>
      <c r="HE794" s="36"/>
      <c r="HF794" s="36"/>
      <c r="HG794" s="36"/>
      <c r="HH794" s="36"/>
      <c r="HI794" s="36"/>
      <c r="HJ794" s="36"/>
      <c r="HK794" s="36"/>
      <c r="HL794" s="36"/>
      <c r="HM794" s="36"/>
      <c r="HN794" s="36"/>
      <c r="HO794" s="36"/>
      <c r="HP794" s="36"/>
      <c r="HQ794" s="36"/>
      <c r="HR794" s="36"/>
      <c r="HS794" s="36"/>
      <c r="HT794" s="36"/>
      <c r="HU794" s="36"/>
      <c r="HV794" s="36"/>
      <c r="HW794" s="36"/>
      <c r="HX794" s="36"/>
      <c r="HY794" s="36"/>
      <c r="HZ794" s="36"/>
      <c r="IA794" s="36"/>
      <c r="IB794" s="36"/>
      <c r="IC794" s="36"/>
      <c r="ID794" s="36"/>
      <c r="IE794" s="36"/>
      <c r="IF794" s="36"/>
      <c r="IG794" s="36"/>
      <c r="IH794" s="36"/>
      <c r="II794" s="36"/>
      <c r="IJ794" s="36"/>
      <c r="IK794" s="36"/>
      <c r="IL794" s="36"/>
      <c r="IM794" s="36"/>
      <c r="IN794" s="36"/>
      <c r="IO794" s="36"/>
      <c r="IP794" s="36"/>
      <c r="IQ794" s="36"/>
      <c r="IR794" s="36"/>
      <c r="IS794" s="36"/>
      <c r="IT794" s="36"/>
      <c r="IU794" s="36"/>
    </row>
    <row r="795" spans="1:255" ht="5.2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6"/>
      <c r="CB795" s="36"/>
      <c r="CC795" s="36"/>
      <c r="CD795" s="36"/>
      <c r="CE795" s="36"/>
      <c r="CF795" s="36"/>
      <c r="CG795" s="36"/>
      <c r="CH795" s="36"/>
      <c r="CI795" s="36"/>
      <c r="CJ795" s="36"/>
      <c r="CK795" s="36"/>
      <c r="CL795" s="36"/>
      <c r="CM795" s="36"/>
      <c r="CN795" s="36"/>
      <c r="CO795" s="36"/>
      <c r="CP795" s="36"/>
      <c r="CQ795" s="36"/>
      <c r="CR795" s="36"/>
      <c r="CS795" s="36"/>
      <c r="CT795" s="36"/>
      <c r="CU795" s="36"/>
      <c r="CV795" s="36"/>
      <c r="CW795" s="36"/>
      <c r="CX795" s="36"/>
      <c r="CY795" s="36"/>
      <c r="CZ795" s="36"/>
      <c r="DA795" s="36"/>
      <c r="DB795" s="36"/>
      <c r="DC795" s="36"/>
      <c r="DD795" s="36"/>
      <c r="DE795" s="36"/>
      <c r="DF795" s="36"/>
      <c r="DG795" s="36"/>
      <c r="DH795" s="36"/>
      <c r="DI795" s="36"/>
      <c r="DJ795" s="36"/>
      <c r="DK795" s="36"/>
      <c r="DL795" s="36"/>
      <c r="DM795" s="36"/>
      <c r="DN795" s="36"/>
      <c r="DO795" s="36"/>
      <c r="DP795" s="36"/>
      <c r="DQ795" s="36"/>
      <c r="DR795" s="36"/>
      <c r="DS795" s="36"/>
      <c r="DT795" s="36"/>
      <c r="DU795" s="36"/>
      <c r="DV795" s="36"/>
      <c r="DW795" s="36"/>
      <c r="DX795" s="36"/>
      <c r="DY795" s="36"/>
      <c r="DZ795" s="36"/>
      <c r="EA795" s="36"/>
      <c r="EB795" s="36"/>
      <c r="EC795" s="36"/>
      <c r="ED795" s="36"/>
      <c r="EE795" s="36"/>
      <c r="EF795" s="36"/>
      <c r="EG795" s="36"/>
      <c r="EH795" s="36"/>
      <c r="EI795" s="36"/>
      <c r="EJ795" s="36"/>
      <c r="EK795" s="36"/>
      <c r="EL795" s="36"/>
      <c r="EM795" s="36"/>
      <c r="EN795" s="36"/>
      <c r="EO795" s="36"/>
      <c r="EP795" s="36"/>
      <c r="EQ795" s="36"/>
      <c r="ER795" s="36"/>
      <c r="ES795" s="36"/>
      <c r="ET795" s="36"/>
      <c r="EU795" s="36"/>
      <c r="EV795" s="36"/>
      <c r="EW795" s="36"/>
      <c r="EX795" s="36"/>
      <c r="EY795" s="36"/>
      <c r="EZ795" s="36"/>
      <c r="FA795" s="36"/>
      <c r="FB795" s="36"/>
      <c r="FC795" s="36"/>
      <c r="FD795" s="36"/>
      <c r="FE795" s="36"/>
      <c r="FF795" s="36"/>
      <c r="FG795" s="36"/>
      <c r="FH795" s="36"/>
      <c r="FI795" s="36"/>
      <c r="FJ795" s="36"/>
      <c r="FK795" s="36"/>
      <c r="FL795" s="36"/>
      <c r="FM795" s="36"/>
      <c r="FN795" s="36"/>
      <c r="FO795" s="36"/>
      <c r="FP795" s="36"/>
      <c r="FQ795" s="36"/>
      <c r="FR795" s="36"/>
      <c r="FS795" s="36"/>
      <c r="FT795" s="36"/>
      <c r="FU795" s="36"/>
      <c r="FV795" s="36"/>
      <c r="FW795" s="36"/>
      <c r="FX795" s="36"/>
      <c r="FY795" s="36"/>
      <c r="FZ795" s="36"/>
      <c r="GA795" s="36"/>
      <c r="GB795" s="36"/>
      <c r="GC795" s="36"/>
      <c r="GD795" s="36"/>
      <c r="GE795" s="36"/>
      <c r="GF795" s="36"/>
      <c r="GG795" s="36"/>
      <c r="GH795" s="36"/>
      <c r="GI795" s="36"/>
      <c r="GJ795" s="36"/>
      <c r="GK795" s="36"/>
      <c r="GL795" s="36"/>
      <c r="GM795" s="36"/>
      <c r="GN795" s="36"/>
      <c r="GO795" s="36"/>
      <c r="GP795" s="36"/>
      <c r="GQ795" s="36"/>
      <c r="GR795" s="36"/>
      <c r="GS795" s="36"/>
      <c r="GT795" s="36"/>
      <c r="GU795" s="36"/>
      <c r="GV795" s="36"/>
      <c r="GW795" s="36"/>
      <c r="GX795" s="36"/>
      <c r="GY795" s="36"/>
      <c r="GZ795" s="36"/>
      <c r="HA795" s="36"/>
      <c r="HB795" s="36"/>
      <c r="HC795" s="36"/>
      <c r="HD795" s="36"/>
      <c r="HE795" s="36"/>
      <c r="HF795" s="36"/>
      <c r="HG795" s="36"/>
      <c r="HH795" s="36"/>
      <c r="HI795" s="36"/>
      <c r="HJ795" s="36"/>
      <c r="HK795" s="36"/>
      <c r="HL795" s="36"/>
      <c r="HM795" s="36"/>
      <c r="HN795" s="36"/>
      <c r="HO795" s="36"/>
      <c r="HP795" s="36"/>
      <c r="HQ795" s="36"/>
      <c r="HR795" s="36"/>
      <c r="HS795" s="36"/>
      <c r="HT795" s="36"/>
      <c r="HU795" s="36"/>
      <c r="HV795" s="36"/>
      <c r="HW795" s="36"/>
      <c r="HX795" s="36"/>
      <c r="HY795" s="36"/>
      <c r="HZ795" s="36"/>
      <c r="IA795" s="36"/>
      <c r="IB795" s="36"/>
      <c r="IC795" s="36"/>
      <c r="ID795" s="36"/>
      <c r="IE795" s="36"/>
      <c r="IF795" s="36"/>
      <c r="IG795" s="36"/>
      <c r="IH795" s="36"/>
      <c r="II795" s="36"/>
      <c r="IJ795" s="36"/>
      <c r="IK795" s="36"/>
      <c r="IL795" s="36"/>
      <c r="IM795" s="36"/>
      <c r="IN795" s="36"/>
      <c r="IO795" s="36"/>
      <c r="IP795" s="36"/>
      <c r="IQ795" s="36"/>
      <c r="IR795" s="36"/>
      <c r="IS795" s="36"/>
      <c r="IT795" s="36"/>
      <c r="IU795" s="36"/>
    </row>
    <row r="796" spans="1:255" ht="5.2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6"/>
      <c r="CB796" s="36"/>
      <c r="CC796" s="36"/>
      <c r="CD796" s="36"/>
      <c r="CE796" s="36"/>
      <c r="CF796" s="36"/>
      <c r="CG796" s="36"/>
      <c r="CH796" s="36"/>
      <c r="CI796" s="36"/>
      <c r="CJ796" s="36"/>
      <c r="CK796" s="36"/>
      <c r="CL796" s="36"/>
      <c r="CM796" s="36"/>
      <c r="CN796" s="36"/>
      <c r="CO796" s="36"/>
      <c r="CP796" s="36"/>
      <c r="CQ796" s="36"/>
      <c r="CR796" s="36"/>
      <c r="CS796" s="36"/>
      <c r="CT796" s="36"/>
      <c r="CU796" s="36"/>
      <c r="CV796" s="36"/>
      <c r="CW796" s="36"/>
      <c r="CX796" s="36"/>
      <c r="CY796" s="36"/>
      <c r="CZ796" s="36"/>
      <c r="DA796" s="36"/>
      <c r="DB796" s="36"/>
      <c r="DC796" s="36"/>
      <c r="DD796" s="36"/>
      <c r="DE796" s="36"/>
      <c r="DF796" s="36"/>
      <c r="DG796" s="36"/>
      <c r="DH796" s="36"/>
      <c r="DI796" s="36"/>
      <c r="DJ796" s="36"/>
      <c r="DK796" s="36"/>
      <c r="DL796" s="36"/>
      <c r="DM796" s="36"/>
      <c r="DN796" s="36"/>
      <c r="DO796" s="36"/>
      <c r="DP796" s="36"/>
      <c r="DQ796" s="36"/>
      <c r="DR796" s="36"/>
      <c r="DS796" s="36"/>
      <c r="DT796" s="36"/>
      <c r="DU796" s="36"/>
      <c r="DV796" s="36"/>
      <c r="DW796" s="36"/>
      <c r="DX796" s="36"/>
      <c r="DY796" s="36"/>
      <c r="DZ796" s="36"/>
      <c r="EA796" s="36"/>
      <c r="EB796" s="36"/>
      <c r="EC796" s="36"/>
      <c r="ED796" s="36"/>
      <c r="EE796" s="36"/>
      <c r="EF796" s="36"/>
      <c r="EG796" s="36"/>
      <c r="EH796" s="36"/>
      <c r="EI796" s="36"/>
      <c r="EJ796" s="36"/>
      <c r="EK796" s="36"/>
      <c r="EL796" s="36"/>
      <c r="EM796" s="36"/>
      <c r="EN796" s="36"/>
      <c r="EO796" s="36"/>
      <c r="EP796" s="36"/>
      <c r="EQ796" s="36"/>
      <c r="ER796" s="36"/>
      <c r="ES796" s="36"/>
      <c r="ET796" s="36"/>
      <c r="EU796" s="36"/>
      <c r="EV796" s="36"/>
      <c r="EW796" s="36"/>
      <c r="EX796" s="36"/>
      <c r="EY796" s="36"/>
      <c r="EZ796" s="36"/>
      <c r="FA796" s="36"/>
      <c r="FB796" s="36"/>
      <c r="FC796" s="36"/>
      <c r="FD796" s="36"/>
      <c r="FE796" s="36"/>
      <c r="FF796" s="36"/>
      <c r="FG796" s="36"/>
      <c r="FH796" s="36"/>
      <c r="FI796" s="36"/>
      <c r="FJ796" s="36"/>
      <c r="FK796" s="36"/>
      <c r="FL796" s="36"/>
      <c r="FM796" s="36"/>
      <c r="FN796" s="36"/>
      <c r="FO796" s="36"/>
      <c r="FP796" s="36"/>
      <c r="FQ796" s="36"/>
      <c r="FR796" s="36"/>
      <c r="FS796" s="36"/>
      <c r="FT796" s="36"/>
      <c r="FU796" s="36"/>
      <c r="FV796" s="36"/>
      <c r="FW796" s="36"/>
      <c r="FX796" s="36"/>
      <c r="FY796" s="36"/>
      <c r="FZ796" s="36"/>
      <c r="GA796" s="36"/>
      <c r="GB796" s="36"/>
      <c r="GC796" s="36"/>
      <c r="GD796" s="36"/>
      <c r="GE796" s="36"/>
      <c r="GF796" s="36"/>
      <c r="GG796" s="36"/>
      <c r="GH796" s="36"/>
      <c r="GI796" s="36"/>
      <c r="GJ796" s="36"/>
      <c r="GK796" s="36"/>
      <c r="GL796" s="36"/>
      <c r="GM796" s="36"/>
      <c r="GN796" s="36"/>
      <c r="GO796" s="36"/>
      <c r="GP796" s="36"/>
      <c r="GQ796" s="36"/>
      <c r="GR796" s="36"/>
      <c r="GS796" s="36"/>
      <c r="GT796" s="36"/>
      <c r="GU796" s="36"/>
      <c r="GV796" s="36"/>
      <c r="GW796" s="36"/>
      <c r="GX796" s="36"/>
      <c r="GY796" s="36"/>
      <c r="GZ796" s="36"/>
      <c r="HA796" s="36"/>
      <c r="HB796" s="36"/>
      <c r="HC796" s="36"/>
      <c r="HD796" s="36"/>
      <c r="HE796" s="36"/>
      <c r="HF796" s="36"/>
      <c r="HG796" s="36"/>
      <c r="HH796" s="36"/>
      <c r="HI796" s="36"/>
      <c r="HJ796" s="36"/>
      <c r="HK796" s="36"/>
      <c r="HL796" s="36"/>
      <c r="HM796" s="36"/>
      <c r="HN796" s="36"/>
      <c r="HO796" s="36"/>
      <c r="HP796" s="36"/>
      <c r="HQ796" s="36"/>
      <c r="HR796" s="36"/>
      <c r="HS796" s="36"/>
      <c r="HT796" s="36"/>
      <c r="HU796" s="36"/>
      <c r="HV796" s="36"/>
      <c r="HW796" s="36"/>
      <c r="HX796" s="36"/>
      <c r="HY796" s="36"/>
      <c r="HZ796" s="36"/>
      <c r="IA796" s="36"/>
      <c r="IB796" s="36"/>
      <c r="IC796" s="36"/>
      <c r="ID796" s="36"/>
      <c r="IE796" s="36"/>
      <c r="IF796" s="36"/>
      <c r="IG796" s="36"/>
      <c r="IH796" s="36"/>
      <c r="II796" s="36"/>
      <c r="IJ796" s="36"/>
      <c r="IK796" s="36"/>
      <c r="IL796" s="36"/>
      <c r="IM796" s="36"/>
      <c r="IN796" s="36"/>
      <c r="IO796" s="36"/>
      <c r="IP796" s="36"/>
      <c r="IQ796" s="36"/>
      <c r="IR796" s="36"/>
      <c r="IS796" s="36"/>
      <c r="IT796" s="36"/>
      <c r="IU796" s="36"/>
    </row>
    <row r="797" spans="1:255" ht="5.2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  <c r="FK797" s="36"/>
      <c r="FL797" s="36"/>
      <c r="FM797" s="36"/>
      <c r="FN797" s="36"/>
      <c r="FO797" s="36"/>
      <c r="FP797" s="36"/>
      <c r="FQ797" s="36"/>
      <c r="FR797" s="36"/>
      <c r="FS797" s="36"/>
      <c r="FT797" s="36"/>
      <c r="FU797" s="36"/>
      <c r="FV797" s="36"/>
      <c r="FW797" s="36"/>
      <c r="FX797" s="36"/>
      <c r="FY797" s="36"/>
      <c r="FZ797" s="36"/>
      <c r="GA797" s="36"/>
      <c r="GB797" s="36"/>
      <c r="GC797" s="36"/>
      <c r="GD797" s="36"/>
      <c r="GE797" s="36"/>
      <c r="GF797" s="36"/>
      <c r="GG797" s="36"/>
      <c r="GH797" s="36"/>
      <c r="GI797" s="36"/>
      <c r="GJ797" s="36"/>
      <c r="GK797" s="36"/>
      <c r="GL797" s="36"/>
      <c r="GM797" s="36"/>
      <c r="GN797" s="36"/>
      <c r="GO797" s="36"/>
      <c r="GP797" s="36"/>
      <c r="GQ797" s="36"/>
      <c r="GR797" s="36"/>
      <c r="GS797" s="36"/>
      <c r="GT797" s="36"/>
      <c r="GU797" s="36"/>
      <c r="GV797" s="36"/>
      <c r="GW797" s="36"/>
      <c r="GX797" s="36"/>
      <c r="GY797" s="36"/>
      <c r="GZ797" s="36"/>
      <c r="HA797" s="36"/>
      <c r="HB797" s="36"/>
      <c r="HC797" s="36"/>
      <c r="HD797" s="36"/>
      <c r="HE797" s="36"/>
      <c r="HF797" s="36"/>
      <c r="HG797" s="36"/>
      <c r="HH797" s="36"/>
      <c r="HI797" s="36"/>
      <c r="HJ797" s="36"/>
      <c r="HK797" s="36"/>
      <c r="HL797" s="36"/>
      <c r="HM797" s="36"/>
      <c r="HN797" s="36"/>
      <c r="HO797" s="36"/>
      <c r="HP797" s="36"/>
      <c r="HQ797" s="36"/>
      <c r="HR797" s="36"/>
      <c r="HS797" s="36"/>
      <c r="HT797" s="36"/>
      <c r="HU797" s="36"/>
      <c r="HV797" s="36"/>
      <c r="HW797" s="36"/>
      <c r="HX797" s="36"/>
      <c r="HY797" s="36"/>
      <c r="HZ797" s="36"/>
      <c r="IA797" s="36"/>
      <c r="IB797" s="36"/>
      <c r="IC797" s="36"/>
      <c r="ID797" s="36"/>
      <c r="IE797" s="36"/>
      <c r="IF797" s="36"/>
      <c r="IG797" s="36"/>
      <c r="IH797" s="36"/>
      <c r="II797" s="36"/>
      <c r="IJ797" s="36"/>
      <c r="IK797" s="36"/>
      <c r="IL797" s="36"/>
      <c r="IM797" s="36"/>
      <c r="IN797" s="36"/>
      <c r="IO797" s="36"/>
      <c r="IP797" s="36"/>
      <c r="IQ797" s="36"/>
      <c r="IR797" s="36"/>
      <c r="IS797" s="36"/>
      <c r="IT797" s="36"/>
      <c r="IU797" s="36"/>
    </row>
    <row r="798" spans="1:255" ht="5.2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  <c r="FK798" s="36"/>
      <c r="FL798" s="36"/>
      <c r="FM798" s="36"/>
      <c r="FN798" s="36"/>
      <c r="FO798" s="36"/>
      <c r="FP798" s="36"/>
      <c r="FQ798" s="36"/>
      <c r="FR798" s="36"/>
      <c r="FS798" s="36"/>
      <c r="FT798" s="36"/>
      <c r="FU798" s="36"/>
      <c r="FV798" s="36"/>
      <c r="FW798" s="36"/>
      <c r="FX798" s="36"/>
      <c r="FY798" s="36"/>
      <c r="FZ798" s="36"/>
      <c r="GA798" s="36"/>
      <c r="GB798" s="36"/>
      <c r="GC798" s="36"/>
      <c r="GD798" s="36"/>
      <c r="GE798" s="36"/>
      <c r="GF798" s="36"/>
      <c r="GG798" s="36"/>
      <c r="GH798" s="36"/>
      <c r="GI798" s="36"/>
      <c r="GJ798" s="36"/>
      <c r="GK798" s="36"/>
      <c r="GL798" s="36"/>
      <c r="GM798" s="36"/>
      <c r="GN798" s="36"/>
      <c r="GO798" s="36"/>
      <c r="GP798" s="36"/>
      <c r="GQ798" s="36"/>
      <c r="GR798" s="36"/>
      <c r="GS798" s="36"/>
      <c r="GT798" s="36"/>
      <c r="GU798" s="36"/>
      <c r="GV798" s="36"/>
      <c r="GW798" s="36"/>
      <c r="GX798" s="36"/>
      <c r="GY798" s="36"/>
      <c r="GZ798" s="36"/>
      <c r="HA798" s="36"/>
      <c r="HB798" s="36"/>
      <c r="HC798" s="36"/>
      <c r="HD798" s="36"/>
      <c r="HE798" s="36"/>
      <c r="HF798" s="36"/>
      <c r="HG798" s="36"/>
      <c r="HH798" s="36"/>
      <c r="HI798" s="36"/>
      <c r="HJ798" s="36"/>
      <c r="HK798" s="36"/>
      <c r="HL798" s="36"/>
      <c r="HM798" s="36"/>
      <c r="HN798" s="36"/>
      <c r="HO798" s="36"/>
      <c r="HP798" s="36"/>
      <c r="HQ798" s="36"/>
      <c r="HR798" s="36"/>
      <c r="HS798" s="36"/>
      <c r="HT798" s="36"/>
      <c r="HU798" s="36"/>
      <c r="HV798" s="36"/>
      <c r="HW798" s="36"/>
      <c r="HX798" s="36"/>
      <c r="HY798" s="36"/>
      <c r="HZ798" s="36"/>
      <c r="IA798" s="36"/>
      <c r="IB798" s="36"/>
      <c r="IC798" s="36"/>
      <c r="ID798" s="36"/>
      <c r="IE798" s="36"/>
      <c r="IF798" s="36"/>
      <c r="IG798" s="36"/>
      <c r="IH798" s="36"/>
      <c r="II798" s="36"/>
      <c r="IJ798" s="36"/>
      <c r="IK798" s="36"/>
      <c r="IL798" s="36"/>
      <c r="IM798" s="36"/>
      <c r="IN798" s="36"/>
      <c r="IO798" s="36"/>
      <c r="IP798" s="36"/>
      <c r="IQ798" s="36"/>
      <c r="IR798" s="36"/>
      <c r="IS798" s="36"/>
      <c r="IT798" s="36"/>
      <c r="IU798" s="36"/>
    </row>
    <row r="799" spans="1:255" ht="5.2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  <c r="FK799" s="36"/>
      <c r="FL799" s="36"/>
      <c r="FM799" s="36"/>
      <c r="FN799" s="36"/>
      <c r="FO799" s="36"/>
      <c r="FP799" s="36"/>
      <c r="FQ799" s="36"/>
      <c r="FR799" s="36"/>
      <c r="FS799" s="36"/>
      <c r="FT799" s="36"/>
      <c r="FU799" s="36"/>
      <c r="FV799" s="36"/>
      <c r="FW799" s="36"/>
      <c r="FX799" s="36"/>
      <c r="FY799" s="36"/>
      <c r="FZ799" s="36"/>
      <c r="GA799" s="36"/>
      <c r="GB799" s="36"/>
      <c r="GC799" s="36"/>
      <c r="GD799" s="36"/>
      <c r="GE799" s="36"/>
      <c r="GF799" s="36"/>
      <c r="GG799" s="36"/>
      <c r="GH799" s="36"/>
      <c r="GI799" s="36"/>
      <c r="GJ799" s="36"/>
      <c r="GK799" s="36"/>
      <c r="GL799" s="36"/>
      <c r="GM799" s="36"/>
      <c r="GN799" s="36"/>
      <c r="GO799" s="36"/>
      <c r="GP799" s="36"/>
      <c r="GQ799" s="36"/>
      <c r="GR799" s="36"/>
      <c r="GS799" s="36"/>
      <c r="GT799" s="36"/>
      <c r="GU799" s="36"/>
      <c r="GV799" s="36"/>
      <c r="GW799" s="36"/>
      <c r="GX799" s="36"/>
      <c r="GY799" s="36"/>
      <c r="GZ799" s="36"/>
      <c r="HA799" s="36"/>
      <c r="HB799" s="36"/>
      <c r="HC799" s="36"/>
      <c r="HD799" s="36"/>
      <c r="HE799" s="36"/>
      <c r="HF799" s="36"/>
      <c r="HG799" s="36"/>
      <c r="HH799" s="36"/>
      <c r="HI799" s="36"/>
      <c r="HJ799" s="36"/>
      <c r="HK799" s="36"/>
      <c r="HL799" s="36"/>
      <c r="HM799" s="36"/>
      <c r="HN799" s="36"/>
      <c r="HO799" s="36"/>
      <c r="HP799" s="36"/>
      <c r="HQ799" s="36"/>
      <c r="HR799" s="36"/>
      <c r="HS799" s="36"/>
      <c r="HT799" s="36"/>
      <c r="HU799" s="36"/>
      <c r="HV799" s="36"/>
      <c r="HW799" s="36"/>
      <c r="HX799" s="36"/>
      <c r="HY799" s="36"/>
      <c r="HZ799" s="36"/>
      <c r="IA799" s="36"/>
      <c r="IB799" s="36"/>
      <c r="IC799" s="36"/>
      <c r="ID799" s="36"/>
      <c r="IE799" s="36"/>
      <c r="IF799" s="36"/>
      <c r="IG799" s="36"/>
      <c r="IH799" s="36"/>
      <c r="II799" s="36"/>
      <c r="IJ799" s="36"/>
      <c r="IK799" s="36"/>
      <c r="IL799" s="36"/>
      <c r="IM799" s="36"/>
      <c r="IN799" s="36"/>
      <c r="IO799" s="36"/>
      <c r="IP799" s="36"/>
      <c r="IQ799" s="36"/>
      <c r="IR799" s="36"/>
      <c r="IS799" s="36"/>
      <c r="IT799" s="36"/>
      <c r="IU799" s="36"/>
    </row>
    <row r="800" spans="1:255" ht="5.2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  <c r="FK800" s="36"/>
      <c r="FL800" s="36"/>
      <c r="FM800" s="36"/>
      <c r="FN800" s="36"/>
      <c r="FO800" s="36"/>
      <c r="FP800" s="36"/>
      <c r="FQ800" s="36"/>
      <c r="FR800" s="36"/>
      <c r="FS800" s="36"/>
      <c r="FT800" s="36"/>
      <c r="FU800" s="36"/>
      <c r="FV800" s="36"/>
      <c r="FW800" s="36"/>
      <c r="FX800" s="36"/>
      <c r="FY800" s="36"/>
      <c r="FZ800" s="36"/>
      <c r="GA800" s="36"/>
      <c r="GB800" s="36"/>
      <c r="GC800" s="36"/>
      <c r="GD800" s="36"/>
      <c r="GE800" s="36"/>
      <c r="GF800" s="36"/>
      <c r="GG800" s="36"/>
      <c r="GH800" s="36"/>
      <c r="GI800" s="36"/>
      <c r="GJ800" s="36"/>
      <c r="GK800" s="36"/>
      <c r="GL800" s="36"/>
      <c r="GM800" s="36"/>
      <c r="GN800" s="36"/>
      <c r="GO800" s="36"/>
      <c r="GP800" s="36"/>
      <c r="GQ800" s="36"/>
      <c r="GR800" s="36"/>
      <c r="GS800" s="36"/>
      <c r="GT800" s="36"/>
      <c r="GU800" s="36"/>
      <c r="GV800" s="36"/>
      <c r="GW800" s="36"/>
      <c r="GX800" s="36"/>
      <c r="GY800" s="36"/>
      <c r="GZ800" s="36"/>
      <c r="HA800" s="36"/>
      <c r="HB800" s="36"/>
      <c r="HC800" s="36"/>
      <c r="HD800" s="36"/>
      <c r="HE800" s="36"/>
      <c r="HF800" s="36"/>
      <c r="HG800" s="36"/>
      <c r="HH800" s="36"/>
      <c r="HI800" s="36"/>
      <c r="HJ800" s="36"/>
      <c r="HK800" s="36"/>
      <c r="HL800" s="36"/>
      <c r="HM800" s="36"/>
      <c r="HN800" s="36"/>
      <c r="HO800" s="36"/>
      <c r="HP800" s="36"/>
      <c r="HQ800" s="36"/>
      <c r="HR800" s="36"/>
      <c r="HS800" s="36"/>
      <c r="HT800" s="36"/>
      <c r="HU800" s="36"/>
      <c r="HV800" s="36"/>
      <c r="HW800" s="36"/>
      <c r="HX800" s="36"/>
      <c r="HY800" s="36"/>
      <c r="HZ800" s="36"/>
      <c r="IA800" s="36"/>
      <c r="IB800" s="36"/>
      <c r="IC800" s="36"/>
      <c r="ID800" s="36"/>
      <c r="IE800" s="36"/>
      <c r="IF800" s="36"/>
      <c r="IG800" s="36"/>
      <c r="IH800" s="36"/>
      <c r="II800" s="36"/>
      <c r="IJ800" s="36"/>
      <c r="IK800" s="36"/>
      <c r="IL800" s="36"/>
      <c r="IM800" s="36"/>
      <c r="IN800" s="36"/>
      <c r="IO800" s="36"/>
      <c r="IP800" s="36"/>
      <c r="IQ800" s="36"/>
      <c r="IR800" s="36"/>
      <c r="IS800" s="36"/>
      <c r="IT800" s="36"/>
      <c r="IU800" s="36"/>
    </row>
    <row r="801" spans="1:255" ht="5.2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  <c r="FK801" s="36"/>
      <c r="FL801" s="36"/>
      <c r="FM801" s="36"/>
      <c r="FN801" s="36"/>
      <c r="FO801" s="36"/>
      <c r="FP801" s="36"/>
      <c r="FQ801" s="36"/>
      <c r="FR801" s="36"/>
      <c r="FS801" s="36"/>
      <c r="FT801" s="36"/>
      <c r="FU801" s="36"/>
      <c r="FV801" s="36"/>
      <c r="FW801" s="36"/>
      <c r="FX801" s="36"/>
      <c r="FY801" s="36"/>
      <c r="FZ801" s="36"/>
      <c r="GA801" s="36"/>
      <c r="GB801" s="36"/>
      <c r="GC801" s="36"/>
      <c r="GD801" s="36"/>
      <c r="GE801" s="36"/>
      <c r="GF801" s="36"/>
      <c r="GG801" s="36"/>
      <c r="GH801" s="36"/>
      <c r="GI801" s="36"/>
      <c r="GJ801" s="36"/>
      <c r="GK801" s="36"/>
      <c r="GL801" s="36"/>
      <c r="GM801" s="36"/>
      <c r="GN801" s="36"/>
      <c r="GO801" s="36"/>
      <c r="GP801" s="36"/>
      <c r="GQ801" s="36"/>
      <c r="GR801" s="36"/>
      <c r="GS801" s="36"/>
      <c r="GT801" s="36"/>
      <c r="GU801" s="36"/>
      <c r="GV801" s="36"/>
      <c r="GW801" s="36"/>
      <c r="GX801" s="36"/>
      <c r="GY801" s="36"/>
      <c r="GZ801" s="36"/>
      <c r="HA801" s="36"/>
      <c r="HB801" s="36"/>
      <c r="HC801" s="36"/>
      <c r="HD801" s="36"/>
      <c r="HE801" s="36"/>
      <c r="HF801" s="36"/>
      <c r="HG801" s="36"/>
      <c r="HH801" s="36"/>
      <c r="HI801" s="36"/>
      <c r="HJ801" s="36"/>
      <c r="HK801" s="36"/>
      <c r="HL801" s="36"/>
      <c r="HM801" s="36"/>
      <c r="HN801" s="36"/>
      <c r="HO801" s="36"/>
      <c r="HP801" s="36"/>
      <c r="HQ801" s="36"/>
      <c r="HR801" s="36"/>
      <c r="HS801" s="36"/>
      <c r="HT801" s="36"/>
      <c r="HU801" s="36"/>
      <c r="HV801" s="36"/>
      <c r="HW801" s="36"/>
      <c r="HX801" s="36"/>
      <c r="HY801" s="36"/>
      <c r="HZ801" s="36"/>
      <c r="IA801" s="36"/>
      <c r="IB801" s="36"/>
      <c r="IC801" s="36"/>
      <c r="ID801" s="36"/>
      <c r="IE801" s="36"/>
      <c r="IF801" s="36"/>
      <c r="IG801" s="36"/>
      <c r="IH801" s="36"/>
      <c r="II801" s="36"/>
      <c r="IJ801" s="36"/>
      <c r="IK801" s="36"/>
      <c r="IL801" s="36"/>
      <c r="IM801" s="36"/>
      <c r="IN801" s="36"/>
      <c r="IO801" s="36"/>
      <c r="IP801" s="36"/>
      <c r="IQ801" s="36"/>
      <c r="IR801" s="36"/>
      <c r="IS801" s="36"/>
      <c r="IT801" s="36"/>
      <c r="IU801" s="36"/>
    </row>
    <row r="802" spans="1:255" ht="5.2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  <c r="FK802" s="36"/>
      <c r="FL802" s="36"/>
      <c r="FM802" s="36"/>
      <c r="FN802" s="36"/>
      <c r="FO802" s="36"/>
      <c r="FP802" s="36"/>
      <c r="FQ802" s="36"/>
      <c r="FR802" s="36"/>
      <c r="FS802" s="36"/>
      <c r="FT802" s="36"/>
      <c r="FU802" s="36"/>
      <c r="FV802" s="36"/>
      <c r="FW802" s="36"/>
      <c r="FX802" s="36"/>
      <c r="FY802" s="36"/>
      <c r="FZ802" s="36"/>
      <c r="GA802" s="36"/>
      <c r="GB802" s="36"/>
      <c r="GC802" s="36"/>
      <c r="GD802" s="36"/>
      <c r="GE802" s="36"/>
      <c r="GF802" s="36"/>
      <c r="GG802" s="36"/>
      <c r="GH802" s="36"/>
      <c r="GI802" s="36"/>
      <c r="GJ802" s="36"/>
      <c r="GK802" s="36"/>
      <c r="GL802" s="36"/>
      <c r="GM802" s="36"/>
      <c r="GN802" s="36"/>
      <c r="GO802" s="36"/>
      <c r="GP802" s="36"/>
      <c r="GQ802" s="36"/>
      <c r="GR802" s="36"/>
      <c r="GS802" s="36"/>
      <c r="GT802" s="36"/>
      <c r="GU802" s="36"/>
      <c r="GV802" s="36"/>
      <c r="GW802" s="36"/>
      <c r="GX802" s="36"/>
      <c r="GY802" s="36"/>
      <c r="GZ802" s="36"/>
      <c r="HA802" s="36"/>
      <c r="HB802" s="36"/>
      <c r="HC802" s="36"/>
      <c r="HD802" s="36"/>
      <c r="HE802" s="36"/>
      <c r="HF802" s="36"/>
      <c r="HG802" s="36"/>
      <c r="HH802" s="36"/>
      <c r="HI802" s="36"/>
      <c r="HJ802" s="36"/>
      <c r="HK802" s="36"/>
      <c r="HL802" s="36"/>
      <c r="HM802" s="36"/>
      <c r="HN802" s="36"/>
      <c r="HO802" s="36"/>
      <c r="HP802" s="36"/>
      <c r="HQ802" s="36"/>
      <c r="HR802" s="36"/>
      <c r="HS802" s="36"/>
      <c r="HT802" s="36"/>
      <c r="HU802" s="36"/>
      <c r="HV802" s="36"/>
      <c r="HW802" s="36"/>
      <c r="HX802" s="36"/>
      <c r="HY802" s="36"/>
      <c r="HZ802" s="36"/>
      <c r="IA802" s="36"/>
      <c r="IB802" s="36"/>
      <c r="IC802" s="36"/>
      <c r="ID802" s="36"/>
      <c r="IE802" s="36"/>
      <c r="IF802" s="36"/>
      <c r="IG802" s="36"/>
      <c r="IH802" s="36"/>
      <c r="II802" s="36"/>
      <c r="IJ802" s="36"/>
      <c r="IK802" s="36"/>
      <c r="IL802" s="36"/>
      <c r="IM802" s="36"/>
      <c r="IN802" s="36"/>
      <c r="IO802" s="36"/>
      <c r="IP802" s="36"/>
      <c r="IQ802" s="36"/>
      <c r="IR802" s="36"/>
      <c r="IS802" s="36"/>
      <c r="IT802" s="36"/>
      <c r="IU802" s="36"/>
    </row>
    <row r="803" spans="1:255" ht="5.2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  <c r="FK803" s="36"/>
      <c r="FL803" s="36"/>
      <c r="FM803" s="36"/>
      <c r="FN803" s="36"/>
      <c r="FO803" s="36"/>
      <c r="FP803" s="36"/>
      <c r="FQ803" s="36"/>
      <c r="FR803" s="36"/>
      <c r="FS803" s="36"/>
      <c r="FT803" s="36"/>
      <c r="FU803" s="36"/>
      <c r="FV803" s="36"/>
      <c r="FW803" s="36"/>
      <c r="FX803" s="36"/>
      <c r="FY803" s="36"/>
      <c r="FZ803" s="36"/>
      <c r="GA803" s="36"/>
      <c r="GB803" s="36"/>
      <c r="GC803" s="36"/>
      <c r="GD803" s="36"/>
      <c r="GE803" s="36"/>
      <c r="GF803" s="36"/>
      <c r="GG803" s="36"/>
      <c r="GH803" s="36"/>
      <c r="GI803" s="36"/>
      <c r="GJ803" s="36"/>
      <c r="GK803" s="36"/>
      <c r="GL803" s="36"/>
      <c r="GM803" s="36"/>
      <c r="GN803" s="36"/>
      <c r="GO803" s="36"/>
      <c r="GP803" s="36"/>
      <c r="GQ803" s="36"/>
      <c r="GR803" s="36"/>
      <c r="GS803" s="36"/>
      <c r="GT803" s="36"/>
      <c r="GU803" s="36"/>
      <c r="GV803" s="36"/>
      <c r="GW803" s="36"/>
      <c r="GX803" s="36"/>
      <c r="GY803" s="36"/>
      <c r="GZ803" s="36"/>
      <c r="HA803" s="36"/>
      <c r="HB803" s="36"/>
      <c r="HC803" s="36"/>
      <c r="HD803" s="36"/>
      <c r="HE803" s="36"/>
      <c r="HF803" s="36"/>
      <c r="HG803" s="36"/>
      <c r="HH803" s="36"/>
      <c r="HI803" s="36"/>
      <c r="HJ803" s="36"/>
      <c r="HK803" s="36"/>
      <c r="HL803" s="36"/>
      <c r="HM803" s="36"/>
      <c r="HN803" s="36"/>
      <c r="HO803" s="36"/>
      <c r="HP803" s="36"/>
      <c r="HQ803" s="36"/>
      <c r="HR803" s="36"/>
      <c r="HS803" s="36"/>
      <c r="HT803" s="36"/>
      <c r="HU803" s="36"/>
      <c r="HV803" s="36"/>
      <c r="HW803" s="36"/>
      <c r="HX803" s="36"/>
      <c r="HY803" s="36"/>
      <c r="HZ803" s="36"/>
      <c r="IA803" s="36"/>
      <c r="IB803" s="36"/>
      <c r="IC803" s="36"/>
      <c r="ID803" s="36"/>
      <c r="IE803" s="36"/>
      <c r="IF803" s="36"/>
      <c r="IG803" s="36"/>
      <c r="IH803" s="36"/>
      <c r="II803" s="36"/>
      <c r="IJ803" s="36"/>
      <c r="IK803" s="36"/>
      <c r="IL803" s="36"/>
      <c r="IM803" s="36"/>
      <c r="IN803" s="36"/>
      <c r="IO803" s="36"/>
      <c r="IP803" s="36"/>
      <c r="IQ803" s="36"/>
      <c r="IR803" s="36"/>
      <c r="IS803" s="36"/>
      <c r="IT803" s="36"/>
      <c r="IU803" s="36"/>
    </row>
    <row r="804" spans="1:255" ht="5.2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  <c r="FK804" s="36"/>
      <c r="FL804" s="36"/>
      <c r="FM804" s="36"/>
      <c r="FN804" s="36"/>
      <c r="FO804" s="36"/>
      <c r="FP804" s="36"/>
      <c r="FQ804" s="36"/>
      <c r="FR804" s="36"/>
      <c r="FS804" s="36"/>
      <c r="FT804" s="36"/>
      <c r="FU804" s="36"/>
      <c r="FV804" s="36"/>
      <c r="FW804" s="36"/>
      <c r="FX804" s="36"/>
      <c r="FY804" s="36"/>
      <c r="FZ804" s="36"/>
      <c r="GA804" s="36"/>
      <c r="GB804" s="36"/>
      <c r="GC804" s="36"/>
      <c r="GD804" s="36"/>
      <c r="GE804" s="36"/>
      <c r="GF804" s="36"/>
      <c r="GG804" s="36"/>
      <c r="GH804" s="36"/>
      <c r="GI804" s="36"/>
      <c r="GJ804" s="36"/>
      <c r="GK804" s="36"/>
      <c r="GL804" s="36"/>
      <c r="GM804" s="36"/>
      <c r="GN804" s="36"/>
      <c r="GO804" s="36"/>
      <c r="GP804" s="36"/>
      <c r="GQ804" s="36"/>
      <c r="GR804" s="36"/>
      <c r="GS804" s="36"/>
      <c r="GT804" s="36"/>
      <c r="GU804" s="36"/>
      <c r="GV804" s="36"/>
      <c r="GW804" s="36"/>
      <c r="GX804" s="36"/>
      <c r="GY804" s="36"/>
      <c r="GZ804" s="36"/>
      <c r="HA804" s="36"/>
      <c r="HB804" s="36"/>
      <c r="HC804" s="36"/>
      <c r="HD804" s="36"/>
      <c r="HE804" s="36"/>
      <c r="HF804" s="36"/>
      <c r="HG804" s="36"/>
      <c r="HH804" s="36"/>
      <c r="HI804" s="36"/>
      <c r="HJ804" s="36"/>
      <c r="HK804" s="36"/>
      <c r="HL804" s="36"/>
      <c r="HM804" s="36"/>
      <c r="HN804" s="36"/>
      <c r="HO804" s="36"/>
      <c r="HP804" s="36"/>
      <c r="HQ804" s="36"/>
      <c r="HR804" s="36"/>
      <c r="HS804" s="36"/>
      <c r="HT804" s="36"/>
      <c r="HU804" s="36"/>
      <c r="HV804" s="36"/>
      <c r="HW804" s="36"/>
      <c r="HX804" s="36"/>
      <c r="HY804" s="36"/>
      <c r="HZ804" s="36"/>
      <c r="IA804" s="36"/>
      <c r="IB804" s="36"/>
      <c r="IC804" s="36"/>
      <c r="ID804" s="36"/>
      <c r="IE804" s="36"/>
      <c r="IF804" s="36"/>
      <c r="IG804" s="36"/>
      <c r="IH804" s="36"/>
      <c r="II804" s="36"/>
      <c r="IJ804" s="36"/>
      <c r="IK804" s="36"/>
      <c r="IL804" s="36"/>
      <c r="IM804" s="36"/>
      <c r="IN804" s="36"/>
      <c r="IO804" s="36"/>
      <c r="IP804" s="36"/>
      <c r="IQ804" s="36"/>
      <c r="IR804" s="36"/>
      <c r="IS804" s="36"/>
      <c r="IT804" s="36"/>
      <c r="IU804" s="36"/>
    </row>
    <row r="805" spans="1:255" ht="5.2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  <c r="FK805" s="36"/>
      <c r="FL805" s="36"/>
      <c r="FM805" s="36"/>
      <c r="FN805" s="36"/>
      <c r="FO805" s="36"/>
      <c r="FP805" s="36"/>
      <c r="FQ805" s="36"/>
      <c r="FR805" s="36"/>
      <c r="FS805" s="36"/>
      <c r="FT805" s="36"/>
      <c r="FU805" s="36"/>
      <c r="FV805" s="36"/>
      <c r="FW805" s="36"/>
      <c r="FX805" s="36"/>
      <c r="FY805" s="36"/>
      <c r="FZ805" s="36"/>
      <c r="GA805" s="36"/>
      <c r="GB805" s="36"/>
      <c r="GC805" s="36"/>
      <c r="GD805" s="36"/>
      <c r="GE805" s="36"/>
      <c r="GF805" s="36"/>
      <c r="GG805" s="36"/>
      <c r="GH805" s="36"/>
      <c r="GI805" s="36"/>
      <c r="GJ805" s="36"/>
      <c r="GK805" s="36"/>
      <c r="GL805" s="36"/>
      <c r="GM805" s="36"/>
      <c r="GN805" s="36"/>
      <c r="GO805" s="36"/>
      <c r="GP805" s="36"/>
      <c r="GQ805" s="36"/>
      <c r="GR805" s="36"/>
      <c r="GS805" s="36"/>
      <c r="GT805" s="36"/>
      <c r="GU805" s="36"/>
      <c r="GV805" s="36"/>
      <c r="GW805" s="36"/>
      <c r="GX805" s="36"/>
      <c r="GY805" s="36"/>
      <c r="GZ805" s="36"/>
      <c r="HA805" s="36"/>
      <c r="HB805" s="36"/>
      <c r="HC805" s="36"/>
      <c r="HD805" s="36"/>
      <c r="HE805" s="36"/>
      <c r="HF805" s="36"/>
      <c r="HG805" s="36"/>
      <c r="HH805" s="36"/>
      <c r="HI805" s="36"/>
      <c r="HJ805" s="36"/>
      <c r="HK805" s="36"/>
      <c r="HL805" s="36"/>
      <c r="HM805" s="36"/>
      <c r="HN805" s="36"/>
      <c r="HO805" s="36"/>
      <c r="HP805" s="36"/>
      <c r="HQ805" s="36"/>
      <c r="HR805" s="36"/>
      <c r="HS805" s="36"/>
      <c r="HT805" s="36"/>
      <c r="HU805" s="36"/>
      <c r="HV805" s="36"/>
      <c r="HW805" s="36"/>
      <c r="HX805" s="36"/>
      <c r="HY805" s="36"/>
      <c r="HZ805" s="36"/>
      <c r="IA805" s="36"/>
      <c r="IB805" s="36"/>
      <c r="IC805" s="36"/>
      <c r="ID805" s="36"/>
      <c r="IE805" s="36"/>
      <c r="IF805" s="36"/>
      <c r="IG805" s="36"/>
      <c r="IH805" s="36"/>
      <c r="II805" s="36"/>
      <c r="IJ805" s="36"/>
      <c r="IK805" s="36"/>
      <c r="IL805" s="36"/>
      <c r="IM805" s="36"/>
      <c r="IN805" s="36"/>
      <c r="IO805" s="36"/>
      <c r="IP805" s="36"/>
      <c r="IQ805" s="36"/>
      <c r="IR805" s="36"/>
      <c r="IS805" s="36"/>
      <c r="IT805" s="36"/>
      <c r="IU805" s="36"/>
    </row>
    <row r="806" spans="1:255" ht="5.2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  <c r="FK806" s="36"/>
      <c r="FL806" s="36"/>
      <c r="FM806" s="36"/>
      <c r="FN806" s="36"/>
      <c r="FO806" s="36"/>
      <c r="FP806" s="36"/>
      <c r="FQ806" s="36"/>
      <c r="FR806" s="36"/>
      <c r="FS806" s="36"/>
      <c r="FT806" s="36"/>
      <c r="FU806" s="36"/>
      <c r="FV806" s="36"/>
      <c r="FW806" s="36"/>
      <c r="FX806" s="36"/>
      <c r="FY806" s="36"/>
      <c r="FZ806" s="36"/>
      <c r="GA806" s="36"/>
      <c r="GB806" s="36"/>
      <c r="GC806" s="36"/>
      <c r="GD806" s="36"/>
      <c r="GE806" s="36"/>
      <c r="GF806" s="36"/>
      <c r="GG806" s="36"/>
      <c r="GH806" s="36"/>
      <c r="GI806" s="36"/>
      <c r="GJ806" s="36"/>
      <c r="GK806" s="36"/>
      <c r="GL806" s="36"/>
      <c r="GM806" s="36"/>
      <c r="GN806" s="36"/>
      <c r="GO806" s="36"/>
      <c r="GP806" s="36"/>
      <c r="GQ806" s="36"/>
      <c r="GR806" s="36"/>
      <c r="GS806" s="36"/>
      <c r="GT806" s="36"/>
      <c r="GU806" s="36"/>
      <c r="GV806" s="36"/>
      <c r="GW806" s="36"/>
      <c r="GX806" s="36"/>
      <c r="GY806" s="36"/>
      <c r="GZ806" s="36"/>
      <c r="HA806" s="36"/>
      <c r="HB806" s="36"/>
      <c r="HC806" s="36"/>
      <c r="HD806" s="36"/>
      <c r="HE806" s="36"/>
      <c r="HF806" s="36"/>
      <c r="HG806" s="36"/>
      <c r="HH806" s="36"/>
      <c r="HI806" s="36"/>
      <c r="HJ806" s="36"/>
      <c r="HK806" s="36"/>
      <c r="HL806" s="36"/>
      <c r="HM806" s="36"/>
      <c r="HN806" s="36"/>
      <c r="HO806" s="36"/>
      <c r="HP806" s="36"/>
      <c r="HQ806" s="36"/>
      <c r="HR806" s="36"/>
      <c r="HS806" s="36"/>
      <c r="HT806" s="36"/>
      <c r="HU806" s="36"/>
      <c r="HV806" s="36"/>
      <c r="HW806" s="36"/>
      <c r="HX806" s="36"/>
      <c r="HY806" s="36"/>
      <c r="HZ806" s="36"/>
      <c r="IA806" s="36"/>
      <c r="IB806" s="36"/>
      <c r="IC806" s="36"/>
      <c r="ID806" s="36"/>
      <c r="IE806" s="36"/>
      <c r="IF806" s="36"/>
      <c r="IG806" s="36"/>
      <c r="IH806" s="36"/>
      <c r="II806" s="36"/>
      <c r="IJ806" s="36"/>
      <c r="IK806" s="36"/>
      <c r="IL806" s="36"/>
      <c r="IM806" s="36"/>
      <c r="IN806" s="36"/>
      <c r="IO806" s="36"/>
      <c r="IP806" s="36"/>
      <c r="IQ806" s="36"/>
      <c r="IR806" s="36"/>
      <c r="IS806" s="36"/>
      <c r="IT806" s="36"/>
      <c r="IU806" s="36"/>
    </row>
    <row r="807" spans="1:255" ht="5.2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  <c r="FK807" s="36"/>
      <c r="FL807" s="36"/>
      <c r="FM807" s="36"/>
      <c r="FN807" s="36"/>
      <c r="FO807" s="36"/>
      <c r="FP807" s="36"/>
      <c r="FQ807" s="36"/>
      <c r="FR807" s="36"/>
      <c r="FS807" s="36"/>
      <c r="FT807" s="36"/>
      <c r="FU807" s="36"/>
      <c r="FV807" s="36"/>
      <c r="FW807" s="36"/>
      <c r="FX807" s="36"/>
      <c r="FY807" s="36"/>
      <c r="FZ807" s="36"/>
      <c r="GA807" s="36"/>
      <c r="GB807" s="36"/>
      <c r="GC807" s="36"/>
      <c r="GD807" s="36"/>
      <c r="GE807" s="36"/>
      <c r="GF807" s="36"/>
      <c r="GG807" s="36"/>
      <c r="GH807" s="36"/>
      <c r="GI807" s="36"/>
      <c r="GJ807" s="36"/>
      <c r="GK807" s="36"/>
      <c r="GL807" s="36"/>
      <c r="GM807" s="36"/>
      <c r="GN807" s="36"/>
      <c r="GO807" s="36"/>
      <c r="GP807" s="36"/>
      <c r="GQ807" s="36"/>
      <c r="GR807" s="36"/>
      <c r="GS807" s="36"/>
      <c r="GT807" s="36"/>
      <c r="GU807" s="36"/>
      <c r="GV807" s="36"/>
      <c r="GW807" s="36"/>
      <c r="GX807" s="36"/>
      <c r="GY807" s="36"/>
      <c r="GZ807" s="36"/>
      <c r="HA807" s="36"/>
      <c r="HB807" s="36"/>
      <c r="HC807" s="36"/>
      <c r="HD807" s="36"/>
      <c r="HE807" s="36"/>
      <c r="HF807" s="36"/>
      <c r="HG807" s="36"/>
      <c r="HH807" s="36"/>
      <c r="HI807" s="36"/>
      <c r="HJ807" s="36"/>
      <c r="HK807" s="36"/>
      <c r="HL807" s="36"/>
      <c r="HM807" s="36"/>
      <c r="HN807" s="36"/>
      <c r="HO807" s="36"/>
      <c r="HP807" s="36"/>
      <c r="HQ807" s="36"/>
      <c r="HR807" s="36"/>
      <c r="HS807" s="36"/>
      <c r="HT807" s="36"/>
      <c r="HU807" s="36"/>
      <c r="HV807" s="36"/>
      <c r="HW807" s="36"/>
      <c r="HX807" s="36"/>
      <c r="HY807" s="36"/>
      <c r="HZ807" s="36"/>
      <c r="IA807" s="36"/>
      <c r="IB807" s="36"/>
      <c r="IC807" s="36"/>
      <c r="ID807" s="36"/>
      <c r="IE807" s="36"/>
      <c r="IF807" s="36"/>
      <c r="IG807" s="36"/>
      <c r="IH807" s="36"/>
      <c r="II807" s="36"/>
      <c r="IJ807" s="36"/>
      <c r="IK807" s="36"/>
      <c r="IL807" s="36"/>
      <c r="IM807" s="36"/>
      <c r="IN807" s="36"/>
      <c r="IO807" s="36"/>
      <c r="IP807" s="36"/>
      <c r="IQ807" s="36"/>
      <c r="IR807" s="36"/>
      <c r="IS807" s="36"/>
      <c r="IT807" s="36"/>
      <c r="IU807" s="36"/>
    </row>
    <row r="808" spans="1:255" ht="5.2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  <c r="FK808" s="36"/>
      <c r="FL808" s="36"/>
      <c r="FM808" s="36"/>
      <c r="FN808" s="36"/>
      <c r="FO808" s="36"/>
      <c r="FP808" s="36"/>
      <c r="FQ808" s="36"/>
      <c r="FR808" s="36"/>
      <c r="FS808" s="36"/>
      <c r="FT808" s="36"/>
      <c r="FU808" s="36"/>
      <c r="FV808" s="36"/>
      <c r="FW808" s="36"/>
      <c r="FX808" s="36"/>
      <c r="FY808" s="36"/>
      <c r="FZ808" s="36"/>
      <c r="GA808" s="36"/>
      <c r="GB808" s="36"/>
      <c r="GC808" s="36"/>
      <c r="GD808" s="36"/>
      <c r="GE808" s="36"/>
      <c r="GF808" s="36"/>
      <c r="GG808" s="36"/>
      <c r="GH808" s="36"/>
      <c r="GI808" s="36"/>
      <c r="GJ808" s="36"/>
      <c r="GK808" s="36"/>
      <c r="GL808" s="36"/>
      <c r="GM808" s="36"/>
      <c r="GN808" s="36"/>
      <c r="GO808" s="36"/>
      <c r="GP808" s="36"/>
      <c r="GQ808" s="36"/>
      <c r="GR808" s="36"/>
      <c r="GS808" s="36"/>
      <c r="GT808" s="36"/>
      <c r="GU808" s="36"/>
      <c r="GV808" s="36"/>
      <c r="GW808" s="36"/>
      <c r="GX808" s="36"/>
      <c r="GY808" s="36"/>
      <c r="GZ808" s="36"/>
      <c r="HA808" s="36"/>
      <c r="HB808" s="36"/>
      <c r="HC808" s="36"/>
      <c r="HD808" s="36"/>
      <c r="HE808" s="36"/>
      <c r="HF808" s="36"/>
      <c r="HG808" s="36"/>
      <c r="HH808" s="36"/>
      <c r="HI808" s="36"/>
      <c r="HJ808" s="36"/>
      <c r="HK808" s="36"/>
      <c r="HL808" s="36"/>
      <c r="HM808" s="36"/>
      <c r="HN808" s="36"/>
      <c r="HO808" s="36"/>
      <c r="HP808" s="36"/>
      <c r="HQ808" s="36"/>
      <c r="HR808" s="36"/>
      <c r="HS808" s="36"/>
      <c r="HT808" s="36"/>
      <c r="HU808" s="36"/>
      <c r="HV808" s="36"/>
      <c r="HW808" s="36"/>
      <c r="HX808" s="36"/>
      <c r="HY808" s="36"/>
      <c r="HZ808" s="36"/>
      <c r="IA808" s="36"/>
      <c r="IB808" s="36"/>
      <c r="IC808" s="36"/>
      <c r="ID808" s="36"/>
      <c r="IE808" s="36"/>
      <c r="IF808" s="36"/>
      <c r="IG808" s="36"/>
      <c r="IH808" s="36"/>
      <c r="II808" s="36"/>
      <c r="IJ808" s="36"/>
      <c r="IK808" s="36"/>
      <c r="IL808" s="36"/>
      <c r="IM808" s="36"/>
      <c r="IN808" s="36"/>
      <c r="IO808" s="36"/>
      <c r="IP808" s="36"/>
      <c r="IQ808" s="36"/>
      <c r="IR808" s="36"/>
      <c r="IS808" s="36"/>
      <c r="IT808" s="36"/>
      <c r="IU808" s="36"/>
    </row>
    <row r="809" spans="1:255" ht="5.2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  <c r="FK809" s="36"/>
      <c r="FL809" s="36"/>
      <c r="FM809" s="36"/>
      <c r="FN809" s="36"/>
      <c r="FO809" s="36"/>
      <c r="FP809" s="36"/>
      <c r="FQ809" s="36"/>
      <c r="FR809" s="36"/>
      <c r="FS809" s="36"/>
      <c r="FT809" s="36"/>
      <c r="FU809" s="36"/>
      <c r="FV809" s="36"/>
      <c r="FW809" s="36"/>
      <c r="FX809" s="36"/>
      <c r="FY809" s="36"/>
      <c r="FZ809" s="36"/>
      <c r="GA809" s="36"/>
      <c r="GB809" s="36"/>
      <c r="GC809" s="36"/>
      <c r="GD809" s="36"/>
      <c r="GE809" s="36"/>
      <c r="GF809" s="36"/>
      <c r="GG809" s="36"/>
      <c r="GH809" s="36"/>
      <c r="GI809" s="36"/>
      <c r="GJ809" s="36"/>
      <c r="GK809" s="36"/>
      <c r="GL809" s="36"/>
      <c r="GM809" s="36"/>
      <c r="GN809" s="36"/>
      <c r="GO809" s="36"/>
      <c r="GP809" s="36"/>
      <c r="GQ809" s="36"/>
      <c r="GR809" s="36"/>
      <c r="GS809" s="36"/>
      <c r="GT809" s="36"/>
      <c r="GU809" s="36"/>
      <c r="GV809" s="36"/>
      <c r="GW809" s="36"/>
      <c r="GX809" s="36"/>
      <c r="GY809" s="36"/>
      <c r="GZ809" s="36"/>
      <c r="HA809" s="36"/>
      <c r="HB809" s="36"/>
      <c r="HC809" s="36"/>
      <c r="HD809" s="36"/>
      <c r="HE809" s="36"/>
      <c r="HF809" s="36"/>
      <c r="HG809" s="36"/>
      <c r="HH809" s="36"/>
      <c r="HI809" s="36"/>
      <c r="HJ809" s="36"/>
      <c r="HK809" s="36"/>
      <c r="HL809" s="36"/>
      <c r="HM809" s="36"/>
      <c r="HN809" s="36"/>
      <c r="HO809" s="36"/>
      <c r="HP809" s="36"/>
      <c r="HQ809" s="36"/>
      <c r="HR809" s="36"/>
      <c r="HS809" s="36"/>
      <c r="HT809" s="36"/>
      <c r="HU809" s="36"/>
      <c r="HV809" s="36"/>
      <c r="HW809" s="36"/>
      <c r="HX809" s="36"/>
      <c r="HY809" s="36"/>
      <c r="HZ809" s="36"/>
      <c r="IA809" s="36"/>
      <c r="IB809" s="36"/>
      <c r="IC809" s="36"/>
      <c r="ID809" s="36"/>
      <c r="IE809" s="36"/>
      <c r="IF809" s="36"/>
      <c r="IG809" s="36"/>
      <c r="IH809" s="36"/>
      <c r="II809" s="36"/>
      <c r="IJ809" s="36"/>
      <c r="IK809" s="36"/>
      <c r="IL809" s="36"/>
      <c r="IM809" s="36"/>
      <c r="IN809" s="36"/>
      <c r="IO809" s="36"/>
      <c r="IP809" s="36"/>
      <c r="IQ809" s="36"/>
      <c r="IR809" s="36"/>
      <c r="IS809" s="36"/>
      <c r="IT809" s="36"/>
      <c r="IU809" s="36"/>
    </row>
    <row r="810" spans="1:255" ht="5.2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  <c r="FK810" s="36"/>
      <c r="FL810" s="36"/>
      <c r="FM810" s="36"/>
      <c r="FN810" s="36"/>
      <c r="FO810" s="36"/>
      <c r="FP810" s="36"/>
      <c r="FQ810" s="36"/>
      <c r="FR810" s="36"/>
      <c r="FS810" s="36"/>
      <c r="FT810" s="36"/>
      <c r="FU810" s="36"/>
      <c r="FV810" s="36"/>
      <c r="FW810" s="36"/>
      <c r="FX810" s="36"/>
      <c r="FY810" s="36"/>
      <c r="FZ810" s="36"/>
      <c r="GA810" s="36"/>
      <c r="GB810" s="36"/>
      <c r="GC810" s="36"/>
      <c r="GD810" s="36"/>
      <c r="GE810" s="36"/>
      <c r="GF810" s="36"/>
      <c r="GG810" s="36"/>
      <c r="GH810" s="36"/>
      <c r="GI810" s="36"/>
      <c r="GJ810" s="36"/>
      <c r="GK810" s="36"/>
      <c r="GL810" s="36"/>
      <c r="GM810" s="36"/>
      <c r="GN810" s="36"/>
      <c r="GO810" s="36"/>
      <c r="GP810" s="36"/>
      <c r="GQ810" s="36"/>
      <c r="GR810" s="36"/>
      <c r="GS810" s="36"/>
      <c r="GT810" s="36"/>
      <c r="GU810" s="36"/>
      <c r="GV810" s="36"/>
      <c r="GW810" s="36"/>
      <c r="GX810" s="36"/>
      <c r="GY810" s="36"/>
      <c r="GZ810" s="36"/>
      <c r="HA810" s="36"/>
      <c r="HB810" s="36"/>
      <c r="HC810" s="36"/>
      <c r="HD810" s="36"/>
      <c r="HE810" s="36"/>
      <c r="HF810" s="36"/>
      <c r="HG810" s="36"/>
      <c r="HH810" s="36"/>
      <c r="HI810" s="36"/>
      <c r="HJ810" s="36"/>
      <c r="HK810" s="36"/>
      <c r="HL810" s="36"/>
      <c r="HM810" s="36"/>
      <c r="HN810" s="36"/>
      <c r="HO810" s="36"/>
      <c r="HP810" s="36"/>
      <c r="HQ810" s="36"/>
      <c r="HR810" s="36"/>
      <c r="HS810" s="36"/>
      <c r="HT810" s="36"/>
      <c r="HU810" s="36"/>
      <c r="HV810" s="36"/>
      <c r="HW810" s="36"/>
      <c r="HX810" s="36"/>
      <c r="HY810" s="36"/>
      <c r="HZ810" s="36"/>
      <c r="IA810" s="36"/>
      <c r="IB810" s="36"/>
      <c r="IC810" s="36"/>
      <c r="ID810" s="36"/>
      <c r="IE810" s="36"/>
      <c r="IF810" s="36"/>
      <c r="IG810" s="36"/>
      <c r="IH810" s="36"/>
      <c r="II810" s="36"/>
      <c r="IJ810" s="36"/>
      <c r="IK810" s="36"/>
      <c r="IL810" s="36"/>
      <c r="IM810" s="36"/>
      <c r="IN810" s="36"/>
      <c r="IO810" s="36"/>
      <c r="IP810" s="36"/>
      <c r="IQ810" s="36"/>
      <c r="IR810" s="36"/>
      <c r="IS810" s="36"/>
      <c r="IT810" s="36"/>
      <c r="IU810" s="36"/>
    </row>
    <row r="811" spans="1:255" ht="5.2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  <c r="FK811" s="36"/>
      <c r="FL811" s="36"/>
      <c r="FM811" s="36"/>
      <c r="FN811" s="36"/>
      <c r="FO811" s="36"/>
      <c r="FP811" s="36"/>
      <c r="FQ811" s="36"/>
      <c r="FR811" s="36"/>
      <c r="FS811" s="36"/>
      <c r="FT811" s="36"/>
      <c r="FU811" s="36"/>
      <c r="FV811" s="36"/>
      <c r="FW811" s="36"/>
      <c r="FX811" s="36"/>
      <c r="FY811" s="36"/>
      <c r="FZ811" s="36"/>
      <c r="GA811" s="36"/>
      <c r="GB811" s="36"/>
      <c r="GC811" s="36"/>
      <c r="GD811" s="36"/>
      <c r="GE811" s="36"/>
      <c r="GF811" s="36"/>
      <c r="GG811" s="36"/>
      <c r="GH811" s="36"/>
      <c r="GI811" s="36"/>
      <c r="GJ811" s="36"/>
      <c r="GK811" s="36"/>
      <c r="GL811" s="36"/>
      <c r="GM811" s="36"/>
      <c r="GN811" s="36"/>
      <c r="GO811" s="36"/>
      <c r="GP811" s="36"/>
      <c r="GQ811" s="36"/>
      <c r="GR811" s="36"/>
      <c r="GS811" s="36"/>
      <c r="GT811" s="36"/>
      <c r="GU811" s="36"/>
      <c r="GV811" s="36"/>
      <c r="GW811" s="36"/>
      <c r="GX811" s="36"/>
      <c r="GY811" s="36"/>
      <c r="GZ811" s="36"/>
      <c r="HA811" s="36"/>
      <c r="HB811" s="36"/>
      <c r="HC811" s="36"/>
      <c r="HD811" s="36"/>
      <c r="HE811" s="36"/>
      <c r="HF811" s="36"/>
      <c r="HG811" s="36"/>
      <c r="HH811" s="36"/>
      <c r="HI811" s="36"/>
      <c r="HJ811" s="36"/>
      <c r="HK811" s="36"/>
      <c r="HL811" s="36"/>
      <c r="HM811" s="36"/>
      <c r="HN811" s="36"/>
      <c r="HO811" s="36"/>
      <c r="HP811" s="36"/>
      <c r="HQ811" s="36"/>
      <c r="HR811" s="36"/>
      <c r="HS811" s="36"/>
      <c r="HT811" s="36"/>
      <c r="HU811" s="36"/>
      <c r="HV811" s="36"/>
      <c r="HW811" s="36"/>
      <c r="HX811" s="36"/>
      <c r="HY811" s="36"/>
      <c r="HZ811" s="36"/>
      <c r="IA811" s="36"/>
      <c r="IB811" s="36"/>
      <c r="IC811" s="36"/>
      <c r="ID811" s="36"/>
      <c r="IE811" s="36"/>
      <c r="IF811" s="36"/>
      <c r="IG811" s="36"/>
      <c r="IH811" s="36"/>
      <c r="II811" s="36"/>
      <c r="IJ811" s="36"/>
      <c r="IK811" s="36"/>
      <c r="IL811" s="36"/>
      <c r="IM811" s="36"/>
      <c r="IN811" s="36"/>
      <c r="IO811" s="36"/>
      <c r="IP811" s="36"/>
      <c r="IQ811" s="36"/>
      <c r="IR811" s="36"/>
      <c r="IS811" s="36"/>
      <c r="IT811" s="36"/>
      <c r="IU811" s="36"/>
    </row>
    <row r="812" spans="1:255" ht="5.2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  <c r="FK812" s="36"/>
      <c r="FL812" s="36"/>
      <c r="FM812" s="36"/>
      <c r="FN812" s="36"/>
      <c r="FO812" s="36"/>
      <c r="FP812" s="36"/>
      <c r="FQ812" s="36"/>
      <c r="FR812" s="36"/>
      <c r="FS812" s="36"/>
      <c r="FT812" s="36"/>
      <c r="FU812" s="36"/>
      <c r="FV812" s="36"/>
      <c r="FW812" s="36"/>
      <c r="FX812" s="36"/>
      <c r="FY812" s="36"/>
      <c r="FZ812" s="36"/>
      <c r="GA812" s="36"/>
      <c r="GB812" s="36"/>
      <c r="GC812" s="36"/>
      <c r="GD812" s="36"/>
      <c r="GE812" s="36"/>
      <c r="GF812" s="36"/>
      <c r="GG812" s="36"/>
      <c r="GH812" s="36"/>
      <c r="GI812" s="36"/>
      <c r="GJ812" s="36"/>
      <c r="GK812" s="36"/>
      <c r="GL812" s="36"/>
      <c r="GM812" s="36"/>
      <c r="GN812" s="36"/>
      <c r="GO812" s="36"/>
      <c r="GP812" s="36"/>
      <c r="GQ812" s="36"/>
      <c r="GR812" s="36"/>
      <c r="GS812" s="36"/>
      <c r="GT812" s="36"/>
      <c r="GU812" s="36"/>
      <c r="GV812" s="36"/>
      <c r="GW812" s="36"/>
      <c r="GX812" s="36"/>
      <c r="GY812" s="36"/>
      <c r="GZ812" s="36"/>
      <c r="HA812" s="36"/>
      <c r="HB812" s="36"/>
      <c r="HC812" s="36"/>
      <c r="HD812" s="36"/>
      <c r="HE812" s="36"/>
      <c r="HF812" s="36"/>
      <c r="HG812" s="36"/>
      <c r="HH812" s="36"/>
      <c r="HI812" s="36"/>
      <c r="HJ812" s="36"/>
      <c r="HK812" s="36"/>
      <c r="HL812" s="36"/>
      <c r="HM812" s="36"/>
      <c r="HN812" s="36"/>
      <c r="HO812" s="36"/>
      <c r="HP812" s="36"/>
      <c r="HQ812" s="36"/>
      <c r="HR812" s="36"/>
      <c r="HS812" s="36"/>
      <c r="HT812" s="36"/>
      <c r="HU812" s="36"/>
      <c r="HV812" s="36"/>
      <c r="HW812" s="36"/>
      <c r="HX812" s="36"/>
      <c r="HY812" s="36"/>
      <c r="HZ812" s="36"/>
      <c r="IA812" s="36"/>
      <c r="IB812" s="36"/>
      <c r="IC812" s="36"/>
      <c r="ID812" s="36"/>
      <c r="IE812" s="36"/>
      <c r="IF812" s="36"/>
      <c r="IG812" s="36"/>
      <c r="IH812" s="36"/>
      <c r="II812" s="36"/>
      <c r="IJ812" s="36"/>
      <c r="IK812" s="36"/>
      <c r="IL812" s="36"/>
      <c r="IM812" s="36"/>
      <c r="IN812" s="36"/>
      <c r="IO812" s="36"/>
      <c r="IP812" s="36"/>
      <c r="IQ812" s="36"/>
      <c r="IR812" s="36"/>
      <c r="IS812" s="36"/>
      <c r="IT812" s="36"/>
      <c r="IU812" s="36"/>
    </row>
    <row r="813" spans="1:255" ht="5.2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6"/>
      <c r="CB813" s="36"/>
      <c r="CC813" s="36"/>
      <c r="CD813" s="36"/>
      <c r="CE813" s="36"/>
      <c r="CF813" s="36"/>
      <c r="CG813" s="36"/>
      <c r="CH813" s="36"/>
      <c r="CI813" s="36"/>
      <c r="CJ813" s="36"/>
      <c r="CK813" s="36"/>
      <c r="CL813" s="36"/>
      <c r="CM813" s="36"/>
      <c r="CN813" s="36"/>
      <c r="CO813" s="36"/>
      <c r="CP813" s="36"/>
      <c r="CQ813" s="36"/>
      <c r="CR813" s="36"/>
      <c r="CS813" s="36"/>
      <c r="CT813" s="36"/>
      <c r="CU813" s="36"/>
      <c r="CV813" s="36"/>
      <c r="CW813" s="36"/>
      <c r="CX813" s="36"/>
      <c r="CY813" s="36"/>
      <c r="CZ813" s="36"/>
      <c r="DA813" s="36"/>
      <c r="DB813" s="36"/>
      <c r="DC813" s="36"/>
      <c r="DD813" s="36"/>
      <c r="DE813" s="36"/>
      <c r="DF813" s="36"/>
      <c r="DG813" s="36"/>
      <c r="DH813" s="36"/>
      <c r="DI813" s="36"/>
      <c r="DJ813" s="36"/>
      <c r="DK813" s="36"/>
      <c r="DL813" s="36"/>
      <c r="DM813" s="36"/>
      <c r="DN813" s="36"/>
      <c r="DO813" s="36"/>
      <c r="DP813" s="36"/>
      <c r="DQ813" s="36"/>
      <c r="DR813" s="36"/>
      <c r="DS813" s="36"/>
      <c r="DT813" s="36"/>
      <c r="DU813" s="36"/>
      <c r="DV813" s="36"/>
      <c r="DW813" s="36"/>
      <c r="DX813" s="36"/>
      <c r="DY813" s="36"/>
      <c r="DZ813" s="36"/>
      <c r="EA813" s="36"/>
      <c r="EB813" s="36"/>
      <c r="EC813" s="36"/>
      <c r="ED813" s="36"/>
      <c r="EE813" s="36"/>
      <c r="EF813" s="36"/>
      <c r="EG813" s="36"/>
      <c r="EH813" s="36"/>
      <c r="EI813" s="36"/>
      <c r="EJ813" s="36"/>
      <c r="EK813" s="36"/>
      <c r="EL813" s="36"/>
      <c r="EM813" s="36"/>
      <c r="EN813" s="36"/>
      <c r="EO813" s="36"/>
      <c r="EP813" s="36"/>
      <c r="EQ813" s="36"/>
      <c r="ER813" s="36"/>
      <c r="ES813" s="36"/>
      <c r="ET813" s="36"/>
      <c r="EU813" s="36"/>
      <c r="EV813" s="36"/>
      <c r="EW813" s="36"/>
      <c r="EX813" s="36"/>
      <c r="EY813" s="36"/>
      <c r="EZ813" s="36"/>
      <c r="FA813" s="36"/>
      <c r="FB813" s="36"/>
      <c r="FC813" s="36"/>
      <c r="FD813" s="36"/>
      <c r="FE813" s="36"/>
      <c r="FF813" s="36"/>
      <c r="FG813" s="36"/>
      <c r="FH813" s="36"/>
      <c r="FI813" s="36"/>
      <c r="FJ813" s="36"/>
      <c r="FK813" s="36"/>
      <c r="FL813" s="36"/>
      <c r="FM813" s="36"/>
      <c r="FN813" s="36"/>
      <c r="FO813" s="36"/>
      <c r="FP813" s="36"/>
      <c r="FQ813" s="36"/>
      <c r="FR813" s="36"/>
      <c r="FS813" s="36"/>
      <c r="FT813" s="36"/>
      <c r="FU813" s="36"/>
      <c r="FV813" s="36"/>
      <c r="FW813" s="36"/>
      <c r="FX813" s="36"/>
      <c r="FY813" s="36"/>
      <c r="FZ813" s="36"/>
      <c r="GA813" s="36"/>
      <c r="GB813" s="36"/>
      <c r="GC813" s="36"/>
      <c r="GD813" s="36"/>
      <c r="GE813" s="36"/>
      <c r="GF813" s="36"/>
      <c r="GG813" s="36"/>
      <c r="GH813" s="36"/>
      <c r="GI813" s="36"/>
      <c r="GJ813" s="36"/>
      <c r="GK813" s="36"/>
      <c r="GL813" s="36"/>
      <c r="GM813" s="36"/>
      <c r="GN813" s="36"/>
      <c r="GO813" s="36"/>
      <c r="GP813" s="36"/>
      <c r="GQ813" s="36"/>
      <c r="GR813" s="36"/>
      <c r="GS813" s="36"/>
      <c r="GT813" s="36"/>
      <c r="GU813" s="36"/>
      <c r="GV813" s="36"/>
      <c r="GW813" s="36"/>
      <c r="GX813" s="36"/>
      <c r="GY813" s="36"/>
      <c r="GZ813" s="36"/>
      <c r="HA813" s="36"/>
      <c r="HB813" s="36"/>
      <c r="HC813" s="36"/>
      <c r="HD813" s="36"/>
      <c r="HE813" s="36"/>
      <c r="HF813" s="36"/>
      <c r="HG813" s="36"/>
      <c r="HH813" s="36"/>
      <c r="HI813" s="36"/>
      <c r="HJ813" s="36"/>
      <c r="HK813" s="36"/>
      <c r="HL813" s="36"/>
      <c r="HM813" s="36"/>
      <c r="HN813" s="36"/>
      <c r="HO813" s="36"/>
      <c r="HP813" s="36"/>
      <c r="HQ813" s="36"/>
      <c r="HR813" s="36"/>
      <c r="HS813" s="36"/>
      <c r="HT813" s="36"/>
      <c r="HU813" s="36"/>
      <c r="HV813" s="36"/>
      <c r="HW813" s="36"/>
      <c r="HX813" s="36"/>
      <c r="HY813" s="36"/>
      <c r="HZ813" s="36"/>
      <c r="IA813" s="36"/>
      <c r="IB813" s="36"/>
      <c r="IC813" s="36"/>
      <c r="ID813" s="36"/>
      <c r="IE813" s="36"/>
      <c r="IF813" s="36"/>
      <c r="IG813" s="36"/>
      <c r="IH813" s="36"/>
      <c r="II813" s="36"/>
      <c r="IJ813" s="36"/>
      <c r="IK813" s="36"/>
      <c r="IL813" s="36"/>
      <c r="IM813" s="36"/>
      <c r="IN813" s="36"/>
      <c r="IO813" s="36"/>
      <c r="IP813" s="36"/>
      <c r="IQ813" s="36"/>
      <c r="IR813" s="36"/>
      <c r="IS813" s="36"/>
      <c r="IT813" s="36"/>
      <c r="IU813" s="36"/>
    </row>
    <row r="814" spans="1:255" ht="5.2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6"/>
      <c r="CB814" s="36"/>
      <c r="CC814" s="36"/>
      <c r="CD814" s="36"/>
      <c r="CE814" s="36"/>
      <c r="CF814" s="36"/>
      <c r="CG814" s="36"/>
      <c r="CH814" s="36"/>
      <c r="CI814" s="36"/>
      <c r="CJ814" s="36"/>
      <c r="CK814" s="36"/>
      <c r="CL814" s="36"/>
      <c r="CM814" s="36"/>
      <c r="CN814" s="36"/>
      <c r="CO814" s="36"/>
      <c r="CP814" s="36"/>
      <c r="CQ814" s="36"/>
      <c r="CR814" s="36"/>
      <c r="CS814" s="36"/>
      <c r="CT814" s="36"/>
      <c r="CU814" s="36"/>
      <c r="CV814" s="36"/>
      <c r="CW814" s="36"/>
      <c r="CX814" s="36"/>
      <c r="CY814" s="36"/>
      <c r="CZ814" s="36"/>
      <c r="DA814" s="36"/>
      <c r="DB814" s="36"/>
      <c r="DC814" s="36"/>
      <c r="DD814" s="36"/>
      <c r="DE814" s="36"/>
      <c r="DF814" s="36"/>
      <c r="DG814" s="36"/>
      <c r="DH814" s="36"/>
      <c r="DI814" s="36"/>
      <c r="DJ814" s="36"/>
      <c r="DK814" s="36"/>
      <c r="DL814" s="36"/>
      <c r="DM814" s="36"/>
      <c r="DN814" s="36"/>
      <c r="DO814" s="36"/>
      <c r="DP814" s="36"/>
      <c r="DQ814" s="36"/>
      <c r="DR814" s="36"/>
      <c r="DS814" s="36"/>
      <c r="DT814" s="36"/>
      <c r="DU814" s="36"/>
      <c r="DV814" s="36"/>
      <c r="DW814" s="36"/>
      <c r="DX814" s="36"/>
      <c r="DY814" s="36"/>
      <c r="DZ814" s="36"/>
      <c r="EA814" s="36"/>
      <c r="EB814" s="36"/>
      <c r="EC814" s="36"/>
      <c r="ED814" s="36"/>
      <c r="EE814" s="36"/>
      <c r="EF814" s="36"/>
      <c r="EG814" s="36"/>
      <c r="EH814" s="36"/>
      <c r="EI814" s="36"/>
      <c r="EJ814" s="36"/>
      <c r="EK814" s="36"/>
      <c r="EL814" s="36"/>
      <c r="EM814" s="36"/>
      <c r="EN814" s="36"/>
      <c r="EO814" s="36"/>
      <c r="EP814" s="36"/>
      <c r="EQ814" s="36"/>
      <c r="ER814" s="36"/>
      <c r="ES814" s="36"/>
      <c r="ET814" s="36"/>
      <c r="EU814" s="36"/>
      <c r="EV814" s="36"/>
      <c r="EW814" s="36"/>
      <c r="EX814" s="36"/>
      <c r="EY814" s="36"/>
      <c r="EZ814" s="36"/>
      <c r="FA814" s="36"/>
      <c r="FB814" s="36"/>
      <c r="FC814" s="36"/>
      <c r="FD814" s="36"/>
      <c r="FE814" s="36"/>
      <c r="FF814" s="36"/>
      <c r="FG814" s="36"/>
      <c r="FH814" s="36"/>
      <c r="FI814" s="36"/>
      <c r="FJ814" s="36"/>
      <c r="FK814" s="36"/>
      <c r="FL814" s="36"/>
      <c r="FM814" s="36"/>
      <c r="FN814" s="36"/>
      <c r="FO814" s="36"/>
      <c r="FP814" s="36"/>
      <c r="FQ814" s="36"/>
      <c r="FR814" s="36"/>
      <c r="FS814" s="36"/>
      <c r="FT814" s="36"/>
      <c r="FU814" s="36"/>
      <c r="FV814" s="36"/>
      <c r="FW814" s="36"/>
      <c r="FX814" s="36"/>
      <c r="FY814" s="36"/>
      <c r="FZ814" s="36"/>
      <c r="GA814" s="36"/>
      <c r="GB814" s="36"/>
      <c r="GC814" s="36"/>
      <c r="GD814" s="36"/>
      <c r="GE814" s="36"/>
      <c r="GF814" s="36"/>
      <c r="GG814" s="36"/>
      <c r="GH814" s="36"/>
      <c r="GI814" s="36"/>
      <c r="GJ814" s="36"/>
      <c r="GK814" s="36"/>
      <c r="GL814" s="36"/>
      <c r="GM814" s="36"/>
      <c r="GN814" s="36"/>
      <c r="GO814" s="36"/>
      <c r="GP814" s="36"/>
      <c r="GQ814" s="36"/>
      <c r="GR814" s="36"/>
      <c r="GS814" s="36"/>
      <c r="GT814" s="36"/>
      <c r="GU814" s="36"/>
      <c r="GV814" s="36"/>
      <c r="GW814" s="36"/>
      <c r="GX814" s="36"/>
      <c r="GY814" s="36"/>
      <c r="GZ814" s="36"/>
      <c r="HA814" s="36"/>
      <c r="HB814" s="36"/>
      <c r="HC814" s="36"/>
      <c r="HD814" s="36"/>
      <c r="HE814" s="36"/>
      <c r="HF814" s="36"/>
      <c r="HG814" s="36"/>
      <c r="HH814" s="36"/>
      <c r="HI814" s="36"/>
      <c r="HJ814" s="36"/>
      <c r="HK814" s="36"/>
      <c r="HL814" s="36"/>
      <c r="HM814" s="36"/>
      <c r="HN814" s="36"/>
      <c r="HO814" s="36"/>
      <c r="HP814" s="36"/>
      <c r="HQ814" s="36"/>
      <c r="HR814" s="36"/>
      <c r="HS814" s="36"/>
      <c r="HT814" s="36"/>
      <c r="HU814" s="36"/>
      <c r="HV814" s="36"/>
      <c r="HW814" s="36"/>
      <c r="HX814" s="36"/>
      <c r="HY814" s="36"/>
      <c r="HZ814" s="36"/>
      <c r="IA814" s="36"/>
      <c r="IB814" s="36"/>
      <c r="IC814" s="36"/>
      <c r="ID814" s="36"/>
      <c r="IE814" s="36"/>
      <c r="IF814" s="36"/>
      <c r="IG814" s="36"/>
      <c r="IH814" s="36"/>
      <c r="II814" s="36"/>
      <c r="IJ814" s="36"/>
      <c r="IK814" s="36"/>
      <c r="IL814" s="36"/>
      <c r="IM814" s="36"/>
      <c r="IN814" s="36"/>
      <c r="IO814" s="36"/>
      <c r="IP814" s="36"/>
      <c r="IQ814" s="36"/>
      <c r="IR814" s="36"/>
      <c r="IS814" s="36"/>
      <c r="IT814" s="36"/>
      <c r="IU814" s="36"/>
    </row>
    <row r="815" spans="1:255" ht="5.2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6"/>
      <c r="CB815" s="36"/>
      <c r="CC815" s="36"/>
      <c r="CD815" s="36"/>
      <c r="CE815" s="36"/>
      <c r="CF815" s="36"/>
      <c r="CG815" s="36"/>
      <c r="CH815" s="36"/>
      <c r="CI815" s="36"/>
      <c r="CJ815" s="36"/>
      <c r="CK815" s="36"/>
      <c r="CL815" s="36"/>
      <c r="CM815" s="36"/>
      <c r="CN815" s="36"/>
      <c r="CO815" s="36"/>
      <c r="CP815" s="36"/>
      <c r="CQ815" s="36"/>
      <c r="CR815" s="36"/>
      <c r="CS815" s="36"/>
      <c r="CT815" s="36"/>
      <c r="CU815" s="36"/>
      <c r="CV815" s="36"/>
      <c r="CW815" s="36"/>
      <c r="CX815" s="36"/>
      <c r="CY815" s="36"/>
      <c r="CZ815" s="36"/>
      <c r="DA815" s="36"/>
      <c r="DB815" s="36"/>
      <c r="DC815" s="36"/>
      <c r="DD815" s="36"/>
      <c r="DE815" s="36"/>
      <c r="DF815" s="36"/>
      <c r="DG815" s="36"/>
      <c r="DH815" s="36"/>
      <c r="DI815" s="36"/>
      <c r="DJ815" s="36"/>
      <c r="DK815" s="36"/>
      <c r="DL815" s="36"/>
      <c r="DM815" s="36"/>
      <c r="DN815" s="36"/>
      <c r="DO815" s="36"/>
      <c r="DP815" s="36"/>
      <c r="DQ815" s="36"/>
      <c r="DR815" s="36"/>
      <c r="DS815" s="36"/>
      <c r="DT815" s="36"/>
      <c r="DU815" s="36"/>
      <c r="DV815" s="36"/>
      <c r="DW815" s="36"/>
      <c r="DX815" s="36"/>
      <c r="DY815" s="36"/>
      <c r="DZ815" s="36"/>
      <c r="EA815" s="36"/>
      <c r="EB815" s="36"/>
      <c r="EC815" s="36"/>
      <c r="ED815" s="36"/>
      <c r="EE815" s="36"/>
      <c r="EF815" s="36"/>
      <c r="EG815" s="36"/>
      <c r="EH815" s="36"/>
      <c r="EI815" s="36"/>
      <c r="EJ815" s="36"/>
      <c r="EK815" s="36"/>
      <c r="EL815" s="36"/>
      <c r="EM815" s="36"/>
      <c r="EN815" s="36"/>
      <c r="EO815" s="36"/>
      <c r="EP815" s="36"/>
      <c r="EQ815" s="36"/>
      <c r="ER815" s="36"/>
      <c r="ES815" s="36"/>
      <c r="ET815" s="36"/>
      <c r="EU815" s="36"/>
      <c r="EV815" s="36"/>
      <c r="EW815" s="36"/>
      <c r="EX815" s="36"/>
      <c r="EY815" s="36"/>
      <c r="EZ815" s="36"/>
      <c r="FA815" s="36"/>
      <c r="FB815" s="36"/>
      <c r="FC815" s="36"/>
      <c r="FD815" s="36"/>
      <c r="FE815" s="36"/>
      <c r="FF815" s="36"/>
      <c r="FG815" s="36"/>
      <c r="FH815" s="36"/>
      <c r="FI815" s="36"/>
      <c r="FJ815" s="36"/>
      <c r="FK815" s="36"/>
      <c r="FL815" s="36"/>
      <c r="FM815" s="36"/>
      <c r="FN815" s="36"/>
      <c r="FO815" s="36"/>
      <c r="FP815" s="36"/>
      <c r="FQ815" s="36"/>
      <c r="FR815" s="36"/>
      <c r="FS815" s="36"/>
      <c r="FT815" s="36"/>
      <c r="FU815" s="36"/>
      <c r="FV815" s="36"/>
      <c r="FW815" s="36"/>
      <c r="FX815" s="36"/>
      <c r="FY815" s="36"/>
      <c r="FZ815" s="36"/>
      <c r="GA815" s="36"/>
      <c r="GB815" s="36"/>
      <c r="GC815" s="36"/>
      <c r="GD815" s="36"/>
      <c r="GE815" s="36"/>
      <c r="GF815" s="36"/>
      <c r="GG815" s="36"/>
      <c r="GH815" s="36"/>
      <c r="GI815" s="36"/>
      <c r="GJ815" s="36"/>
      <c r="GK815" s="36"/>
      <c r="GL815" s="36"/>
      <c r="GM815" s="36"/>
      <c r="GN815" s="36"/>
      <c r="GO815" s="36"/>
      <c r="GP815" s="36"/>
      <c r="GQ815" s="36"/>
      <c r="GR815" s="36"/>
      <c r="GS815" s="36"/>
      <c r="GT815" s="36"/>
      <c r="GU815" s="36"/>
      <c r="GV815" s="36"/>
      <c r="GW815" s="36"/>
      <c r="GX815" s="36"/>
      <c r="GY815" s="36"/>
      <c r="GZ815" s="36"/>
      <c r="HA815" s="36"/>
      <c r="HB815" s="36"/>
      <c r="HC815" s="36"/>
      <c r="HD815" s="36"/>
      <c r="HE815" s="36"/>
      <c r="HF815" s="36"/>
      <c r="HG815" s="36"/>
      <c r="HH815" s="36"/>
      <c r="HI815" s="36"/>
      <c r="HJ815" s="36"/>
      <c r="HK815" s="36"/>
      <c r="HL815" s="36"/>
      <c r="HM815" s="36"/>
      <c r="HN815" s="36"/>
      <c r="HO815" s="36"/>
      <c r="HP815" s="36"/>
      <c r="HQ815" s="36"/>
      <c r="HR815" s="36"/>
      <c r="HS815" s="36"/>
      <c r="HT815" s="36"/>
      <c r="HU815" s="36"/>
      <c r="HV815" s="36"/>
      <c r="HW815" s="36"/>
      <c r="HX815" s="36"/>
      <c r="HY815" s="36"/>
      <c r="HZ815" s="36"/>
      <c r="IA815" s="36"/>
      <c r="IB815" s="36"/>
      <c r="IC815" s="36"/>
      <c r="ID815" s="36"/>
      <c r="IE815" s="36"/>
      <c r="IF815" s="36"/>
      <c r="IG815" s="36"/>
      <c r="IH815" s="36"/>
      <c r="II815" s="36"/>
      <c r="IJ815" s="36"/>
      <c r="IK815" s="36"/>
      <c r="IL815" s="36"/>
      <c r="IM815" s="36"/>
      <c r="IN815" s="36"/>
      <c r="IO815" s="36"/>
      <c r="IP815" s="36"/>
      <c r="IQ815" s="36"/>
      <c r="IR815" s="36"/>
      <c r="IS815" s="36"/>
      <c r="IT815" s="36"/>
      <c r="IU815" s="36"/>
    </row>
    <row r="816" spans="1:255" ht="5.2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6"/>
      <c r="CB816" s="36"/>
      <c r="CC816" s="36"/>
      <c r="CD816" s="36"/>
      <c r="CE816" s="36"/>
      <c r="CF816" s="36"/>
      <c r="CG816" s="36"/>
      <c r="CH816" s="36"/>
      <c r="CI816" s="36"/>
      <c r="CJ816" s="36"/>
      <c r="CK816" s="36"/>
      <c r="CL816" s="36"/>
      <c r="CM816" s="36"/>
      <c r="CN816" s="36"/>
      <c r="CO816" s="36"/>
      <c r="CP816" s="36"/>
      <c r="CQ816" s="36"/>
      <c r="CR816" s="36"/>
      <c r="CS816" s="36"/>
      <c r="CT816" s="36"/>
      <c r="CU816" s="36"/>
      <c r="CV816" s="36"/>
      <c r="CW816" s="36"/>
      <c r="CX816" s="36"/>
      <c r="CY816" s="36"/>
      <c r="CZ816" s="36"/>
      <c r="DA816" s="36"/>
      <c r="DB816" s="36"/>
      <c r="DC816" s="36"/>
      <c r="DD816" s="36"/>
      <c r="DE816" s="36"/>
      <c r="DF816" s="36"/>
      <c r="DG816" s="36"/>
      <c r="DH816" s="36"/>
      <c r="DI816" s="36"/>
      <c r="DJ816" s="36"/>
      <c r="DK816" s="36"/>
      <c r="DL816" s="36"/>
      <c r="DM816" s="36"/>
      <c r="DN816" s="36"/>
      <c r="DO816" s="36"/>
      <c r="DP816" s="36"/>
      <c r="DQ816" s="36"/>
      <c r="DR816" s="36"/>
      <c r="DS816" s="36"/>
      <c r="DT816" s="36"/>
      <c r="DU816" s="36"/>
      <c r="DV816" s="36"/>
      <c r="DW816" s="36"/>
      <c r="DX816" s="36"/>
      <c r="DY816" s="36"/>
      <c r="DZ816" s="36"/>
      <c r="EA816" s="36"/>
      <c r="EB816" s="36"/>
      <c r="EC816" s="36"/>
      <c r="ED816" s="36"/>
      <c r="EE816" s="36"/>
      <c r="EF816" s="36"/>
      <c r="EG816" s="36"/>
      <c r="EH816" s="36"/>
      <c r="EI816" s="36"/>
      <c r="EJ816" s="36"/>
      <c r="EK816" s="36"/>
      <c r="EL816" s="36"/>
      <c r="EM816" s="36"/>
      <c r="EN816" s="36"/>
      <c r="EO816" s="36"/>
      <c r="EP816" s="36"/>
      <c r="EQ816" s="36"/>
      <c r="ER816" s="36"/>
      <c r="ES816" s="36"/>
      <c r="ET816" s="36"/>
      <c r="EU816" s="36"/>
      <c r="EV816" s="36"/>
      <c r="EW816" s="36"/>
      <c r="EX816" s="36"/>
      <c r="EY816" s="36"/>
      <c r="EZ816" s="36"/>
      <c r="FA816" s="36"/>
      <c r="FB816" s="36"/>
      <c r="FC816" s="36"/>
      <c r="FD816" s="36"/>
      <c r="FE816" s="36"/>
      <c r="FF816" s="36"/>
      <c r="FG816" s="36"/>
      <c r="FH816" s="36"/>
      <c r="FI816" s="36"/>
      <c r="FJ816" s="36"/>
      <c r="FK816" s="36"/>
      <c r="FL816" s="36"/>
      <c r="FM816" s="36"/>
      <c r="FN816" s="36"/>
      <c r="FO816" s="36"/>
      <c r="FP816" s="36"/>
      <c r="FQ816" s="36"/>
      <c r="FR816" s="36"/>
      <c r="FS816" s="36"/>
      <c r="FT816" s="36"/>
      <c r="FU816" s="36"/>
      <c r="FV816" s="36"/>
      <c r="FW816" s="36"/>
      <c r="FX816" s="36"/>
      <c r="FY816" s="36"/>
      <c r="FZ816" s="36"/>
      <c r="GA816" s="36"/>
      <c r="GB816" s="36"/>
      <c r="GC816" s="36"/>
      <c r="GD816" s="36"/>
      <c r="GE816" s="36"/>
      <c r="GF816" s="36"/>
      <c r="GG816" s="36"/>
      <c r="GH816" s="36"/>
      <c r="GI816" s="36"/>
      <c r="GJ816" s="36"/>
      <c r="GK816" s="36"/>
      <c r="GL816" s="36"/>
      <c r="GM816" s="36"/>
      <c r="GN816" s="36"/>
      <c r="GO816" s="36"/>
      <c r="GP816" s="36"/>
      <c r="GQ816" s="36"/>
      <c r="GR816" s="36"/>
      <c r="GS816" s="36"/>
      <c r="GT816" s="36"/>
      <c r="GU816" s="36"/>
      <c r="GV816" s="36"/>
      <c r="GW816" s="36"/>
      <c r="GX816" s="36"/>
      <c r="GY816" s="36"/>
      <c r="GZ816" s="36"/>
      <c r="HA816" s="36"/>
      <c r="HB816" s="36"/>
      <c r="HC816" s="36"/>
      <c r="HD816" s="36"/>
      <c r="HE816" s="36"/>
      <c r="HF816" s="36"/>
      <c r="HG816" s="36"/>
      <c r="HH816" s="36"/>
      <c r="HI816" s="36"/>
      <c r="HJ816" s="36"/>
      <c r="HK816" s="36"/>
      <c r="HL816" s="36"/>
      <c r="HM816" s="36"/>
      <c r="HN816" s="36"/>
      <c r="HO816" s="36"/>
      <c r="HP816" s="36"/>
      <c r="HQ816" s="36"/>
      <c r="HR816" s="36"/>
      <c r="HS816" s="36"/>
      <c r="HT816" s="36"/>
      <c r="HU816" s="36"/>
      <c r="HV816" s="36"/>
      <c r="HW816" s="36"/>
      <c r="HX816" s="36"/>
      <c r="HY816" s="36"/>
      <c r="HZ816" s="36"/>
      <c r="IA816" s="36"/>
      <c r="IB816" s="36"/>
      <c r="IC816" s="36"/>
      <c r="ID816" s="36"/>
      <c r="IE816" s="36"/>
      <c r="IF816" s="36"/>
      <c r="IG816" s="36"/>
      <c r="IH816" s="36"/>
      <c r="II816" s="36"/>
      <c r="IJ816" s="36"/>
      <c r="IK816" s="36"/>
      <c r="IL816" s="36"/>
      <c r="IM816" s="36"/>
      <c r="IN816" s="36"/>
      <c r="IO816" s="36"/>
      <c r="IP816" s="36"/>
      <c r="IQ816" s="36"/>
      <c r="IR816" s="36"/>
      <c r="IS816" s="36"/>
      <c r="IT816" s="36"/>
      <c r="IU816" s="36"/>
    </row>
    <row r="817" spans="1:255" ht="5.2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6"/>
      <c r="CB817" s="36"/>
      <c r="CC817" s="36"/>
      <c r="CD817" s="36"/>
      <c r="CE817" s="36"/>
      <c r="CF817" s="36"/>
      <c r="CG817" s="36"/>
      <c r="CH817" s="36"/>
      <c r="CI817" s="36"/>
      <c r="CJ817" s="36"/>
      <c r="CK817" s="36"/>
      <c r="CL817" s="36"/>
      <c r="CM817" s="36"/>
      <c r="CN817" s="36"/>
      <c r="CO817" s="36"/>
      <c r="CP817" s="36"/>
      <c r="CQ817" s="36"/>
      <c r="CR817" s="36"/>
      <c r="CS817" s="36"/>
      <c r="CT817" s="36"/>
      <c r="CU817" s="36"/>
      <c r="CV817" s="36"/>
      <c r="CW817" s="36"/>
      <c r="CX817" s="36"/>
      <c r="CY817" s="36"/>
      <c r="CZ817" s="36"/>
      <c r="DA817" s="36"/>
      <c r="DB817" s="36"/>
      <c r="DC817" s="36"/>
      <c r="DD817" s="36"/>
      <c r="DE817" s="36"/>
      <c r="DF817" s="36"/>
      <c r="DG817" s="36"/>
      <c r="DH817" s="36"/>
      <c r="DI817" s="36"/>
      <c r="DJ817" s="36"/>
      <c r="DK817" s="36"/>
      <c r="DL817" s="36"/>
      <c r="DM817" s="36"/>
      <c r="DN817" s="36"/>
      <c r="DO817" s="36"/>
      <c r="DP817" s="36"/>
      <c r="DQ817" s="36"/>
      <c r="DR817" s="36"/>
      <c r="DS817" s="36"/>
      <c r="DT817" s="36"/>
      <c r="DU817" s="36"/>
      <c r="DV817" s="36"/>
      <c r="DW817" s="36"/>
      <c r="DX817" s="36"/>
      <c r="DY817" s="36"/>
      <c r="DZ817" s="36"/>
      <c r="EA817" s="36"/>
      <c r="EB817" s="36"/>
      <c r="EC817" s="36"/>
      <c r="ED817" s="36"/>
      <c r="EE817" s="36"/>
      <c r="EF817" s="36"/>
      <c r="EG817" s="36"/>
      <c r="EH817" s="36"/>
      <c r="EI817" s="36"/>
      <c r="EJ817" s="36"/>
      <c r="EK817" s="36"/>
      <c r="EL817" s="36"/>
      <c r="EM817" s="36"/>
      <c r="EN817" s="36"/>
      <c r="EO817" s="36"/>
      <c r="EP817" s="36"/>
      <c r="EQ817" s="36"/>
      <c r="ER817" s="36"/>
      <c r="ES817" s="36"/>
      <c r="ET817" s="36"/>
      <c r="EU817" s="36"/>
      <c r="EV817" s="36"/>
      <c r="EW817" s="36"/>
      <c r="EX817" s="36"/>
      <c r="EY817" s="36"/>
      <c r="EZ817" s="36"/>
      <c r="FA817" s="36"/>
      <c r="FB817" s="36"/>
      <c r="FC817" s="36"/>
      <c r="FD817" s="36"/>
      <c r="FE817" s="36"/>
      <c r="FF817" s="36"/>
      <c r="FG817" s="36"/>
      <c r="FH817" s="36"/>
      <c r="FI817" s="36"/>
      <c r="FJ817" s="36"/>
      <c r="FK817" s="36"/>
      <c r="FL817" s="36"/>
      <c r="FM817" s="36"/>
      <c r="FN817" s="36"/>
      <c r="FO817" s="36"/>
      <c r="FP817" s="36"/>
      <c r="FQ817" s="36"/>
      <c r="FR817" s="36"/>
      <c r="FS817" s="36"/>
      <c r="FT817" s="36"/>
      <c r="FU817" s="36"/>
      <c r="FV817" s="36"/>
      <c r="FW817" s="36"/>
      <c r="FX817" s="36"/>
      <c r="FY817" s="36"/>
      <c r="FZ817" s="36"/>
      <c r="GA817" s="36"/>
      <c r="GB817" s="36"/>
      <c r="GC817" s="36"/>
      <c r="GD817" s="36"/>
      <c r="GE817" s="36"/>
      <c r="GF817" s="36"/>
      <c r="GG817" s="36"/>
      <c r="GH817" s="36"/>
      <c r="GI817" s="36"/>
      <c r="GJ817" s="36"/>
      <c r="GK817" s="36"/>
      <c r="GL817" s="36"/>
      <c r="GM817" s="36"/>
      <c r="GN817" s="36"/>
      <c r="GO817" s="36"/>
      <c r="GP817" s="36"/>
      <c r="GQ817" s="36"/>
      <c r="GR817" s="36"/>
      <c r="GS817" s="36"/>
      <c r="GT817" s="36"/>
      <c r="GU817" s="36"/>
      <c r="GV817" s="36"/>
      <c r="GW817" s="36"/>
      <c r="GX817" s="36"/>
      <c r="GY817" s="36"/>
      <c r="GZ817" s="36"/>
      <c r="HA817" s="36"/>
      <c r="HB817" s="36"/>
      <c r="HC817" s="36"/>
      <c r="HD817" s="36"/>
      <c r="HE817" s="36"/>
      <c r="HF817" s="36"/>
      <c r="HG817" s="36"/>
      <c r="HH817" s="36"/>
      <c r="HI817" s="36"/>
      <c r="HJ817" s="36"/>
      <c r="HK817" s="36"/>
      <c r="HL817" s="36"/>
      <c r="HM817" s="36"/>
      <c r="HN817" s="36"/>
      <c r="HO817" s="36"/>
      <c r="HP817" s="36"/>
      <c r="HQ817" s="36"/>
      <c r="HR817" s="36"/>
      <c r="HS817" s="36"/>
      <c r="HT817" s="36"/>
      <c r="HU817" s="36"/>
      <c r="HV817" s="36"/>
      <c r="HW817" s="36"/>
      <c r="HX817" s="36"/>
      <c r="HY817" s="36"/>
      <c r="HZ817" s="36"/>
      <c r="IA817" s="36"/>
      <c r="IB817" s="36"/>
      <c r="IC817" s="36"/>
      <c r="ID817" s="36"/>
      <c r="IE817" s="36"/>
      <c r="IF817" s="36"/>
      <c r="IG817" s="36"/>
      <c r="IH817" s="36"/>
      <c r="II817" s="36"/>
      <c r="IJ817" s="36"/>
      <c r="IK817" s="36"/>
      <c r="IL817" s="36"/>
      <c r="IM817" s="36"/>
      <c r="IN817" s="36"/>
      <c r="IO817" s="36"/>
      <c r="IP817" s="36"/>
      <c r="IQ817" s="36"/>
      <c r="IR817" s="36"/>
      <c r="IS817" s="36"/>
      <c r="IT817" s="36"/>
      <c r="IU817" s="36"/>
    </row>
    <row r="818" spans="1:255" ht="5.2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6"/>
      <c r="CB818" s="36"/>
      <c r="CC818" s="36"/>
      <c r="CD818" s="36"/>
      <c r="CE818" s="36"/>
      <c r="CF818" s="36"/>
      <c r="CG818" s="36"/>
      <c r="CH818" s="36"/>
      <c r="CI818" s="36"/>
      <c r="CJ818" s="36"/>
      <c r="CK818" s="36"/>
      <c r="CL818" s="36"/>
      <c r="CM818" s="36"/>
      <c r="CN818" s="36"/>
      <c r="CO818" s="36"/>
      <c r="CP818" s="36"/>
      <c r="CQ818" s="36"/>
      <c r="CR818" s="36"/>
      <c r="CS818" s="36"/>
      <c r="CT818" s="36"/>
      <c r="CU818" s="36"/>
      <c r="CV818" s="36"/>
      <c r="CW818" s="36"/>
      <c r="CX818" s="36"/>
      <c r="CY818" s="36"/>
      <c r="CZ818" s="36"/>
      <c r="DA818" s="36"/>
      <c r="DB818" s="36"/>
      <c r="DC818" s="36"/>
      <c r="DD818" s="36"/>
      <c r="DE818" s="36"/>
      <c r="DF818" s="36"/>
      <c r="DG818" s="36"/>
      <c r="DH818" s="36"/>
      <c r="DI818" s="36"/>
      <c r="DJ818" s="36"/>
      <c r="DK818" s="36"/>
      <c r="DL818" s="36"/>
      <c r="DM818" s="36"/>
      <c r="DN818" s="36"/>
      <c r="DO818" s="36"/>
      <c r="DP818" s="36"/>
      <c r="DQ818" s="36"/>
      <c r="DR818" s="36"/>
      <c r="DS818" s="36"/>
      <c r="DT818" s="36"/>
      <c r="DU818" s="36"/>
      <c r="DV818" s="36"/>
      <c r="DW818" s="36"/>
      <c r="DX818" s="36"/>
      <c r="DY818" s="36"/>
      <c r="DZ818" s="36"/>
      <c r="EA818" s="36"/>
      <c r="EB818" s="36"/>
      <c r="EC818" s="36"/>
      <c r="ED818" s="36"/>
      <c r="EE818" s="36"/>
      <c r="EF818" s="36"/>
      <c r="EG818" s="36"/>
      <c r="EH818" s="36"/>
      <c r="EI818" s="36"/>
      <c r="EJ818" s="36"/>
      <c r="EK818" s="36"/>
      <c r="EL818" s="36"/>
      <c r="EM818" s="36"/>
      <c r="EN818" s="36"/>
      <c r="EO818" s="36"/>
      <c r="EP818" s="36"/>
      <c r="EQ818" s="36"/>
      <c r="ER818" s="36"/>
      <c r="ES818" s="36"/>
      <c r="ET818" s="36"/>
      <c r="EU818" s="36"/>
      <c r="EV818" s="36"/>
      <c r="EW818" s="36"/>
      <c r="EX818" s="36"/>
      <c r="EY818" s="36"/>
      <c r="EZ818" s="36"/>
      <c r="FA818" s="36"/>
      <c r="FB818" s="36"/>
      <c r="FC818" s="36"/>
      <c r="FD818" s="36"/>
      <c r="FE818" s="36"/>
      <c r="FF818" s="36"/>
      <c r="FG818" s="36"/>
      <c r="FH818" s="36"/>
      <c r="FI818" s="36"/>
      <c r="FJ818" s="36"/>
      <c r="FK818" s="36"/>
      <c r="FL818" s="36"/>
      <c r="FM818" s="36"/>
      <c r="FN818" s="36"/>
      <c r="FO818" s="36"/>
      <c r="FP818" s="36"/>
      <c r="FQ818" s="36"/>
      <c r="FR818" s="36"/>
      <c r="FS818" s="36"/>
      <c r="FT818" s="36"/>
      <c r="FU818" s="36"/>
      <c r="FV818" s="36"/>
      <c r="FW818" s="36"/>
      <c r="FX818" s="36"/>
      <c r="FY818" s="36"/>
      <c r="FZ818" s="36"/>
      <c r="GA818" s="36"/>
      <c r="GB818" s="36"/>
      <c r="GC818" s="36"/>
      <c r="GD818" s="36"/>
      <c r="GE818" s="36"/>
      <c r="GF818" s="36"/>
      <c r="GG818" s="36"/>
      <c r="GH818" s="36"/>
      <c r="GI818" s="36"/>
      <c r="GJ818" s="36"/>
      <c r="GK818" s="36"/>
      <c r="GL818" s="36"/>
      <c r="GM818" s="36"/>
      <c r="GN818" s="36"/>
      <c r="GO818" s="36"/>
      <c r="GP818" s="36"/>
      <c r="GQ818" s="36"/>
      <c r="GR818" s="36"/>
      <c r="GS818" s="36"/>
      <c r="GT818" s="36"/>
      <c r="GU818" s="36"/>
      <c r="GV818" s="36"/>
      <c r="GW818" s="36"/>
      <c r="GX818" s="36"/>
      <c r="GY818" s="36"/>
      <c r="GZ818" s="36"/>
      <c r="HA818" s="36"/>
      <c r="HB818" s="36"/>
      <c r="HC818" s="36"/>
      <c r="HD818" s="36"/>
      <c r="HE818" s="36"/>
      <c r="HF818" s="36"/>
      <c r="HG818" s="36"/>
      <c r="HH818" s="36"/>
      <c r="HI818" s="36"/>
      <c r="HJ818" s="36"/>
      <c r="HK818" s="36"/>
      <c r="HL818" s="36"/>
      <c r="HM818" s="36"/>
      <c r="HN818" s="36"/>
      <c r="HO818" s="36"/>
      <c r="HP818" s="36"/>
      <c r="HQ818" s="36"/>
      <c r="HR818" s="36"/>
      <c r="HS818" s="36"/>
      <c r="HT818" s="36"/>
      <c r="HU818" s="36"/>
      <c r="HV818" s="36"/>
      <c r="HW818" s="36"/>
      <c r="HX818" s="36"/>
      <c r="HY818" s="36"/>
      <c r="HZ818" s="36"/>
      <c r="IA818" s="36"/>
      <c r="IB818" s="36"/>
      <c r="IC818" s="36"/>
      <c r="ID818" s="36"/>
      <c r="IE818" s="36"/>
      <c r="IF818" s="36"/>
      <c r="IG818" s="36"/>
      <c r="IH818" s="36"/>
      <c r="II818" s="36"/>
      <c r="IJ818" s="36"/>
      <c r="IK818" s="36"/>
      <c r="IL818" s="36"/>
      <c r="IM818" s="36"/>
      <c r="IN818" s="36"/>
      <c r="IO818" s="36"/>
      <c r="IP818" s="36"/>
      <c r="IQ818" s="36"/>
      <c r="IR818" s="36"/>
      <c r="IS818" s="36"/>
      <c r="IT818" s="36"/>
      <c r="IU818" s="36"/>
    </row>
    <row r="819" spans="1:255" ht="5.2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6"/>
      <c r="CB819" s="36"/>
      <c r="CC819" s="36"/>
      <c r="CD819" s="36"/>
      <c r="CE819" s="36"/>
      <c r="CF819" s="36"/>
      <c r="CG819" s="36"/>
      <c r="CH819" s="36"/>
      <c r="CI819" s="36"/>
      <c r="CJ819" s="36"/>
      <c r="CK819" s="36"/>
      <c r="CL819" s="36"/>
      <c r="CM819" s="36"/>
      <c r="CN819" s="36"/>
      <c r="CO819" s="36"/>
      <c r="CP819" s="36"/>
      <c r="CQ819" s="36"/>
      <c r="CR819" s="36"/>
      <c r="CS819" s="36"/>
      <c r="CT819" s="36"/>
      <c r="CU819" s="36"/>
      <c r="CV819" s="36"/>
      <c r="CW819" s="36"/>
      <c r="CX819" s="36"/>
      <c r="CY819" s="36"/>
      <c r="CZ819" s="36"/>
      <c r="DA819" s="36"/>
      <c r="DB819" s="36"/>
      <c r="DC819" s="36"/>
      <c r="DD819" s="36"/>
      <c r="DE819" s="36"/>
      <c r="DF819" s="36"/>
      <c r="DG819" s="36"/>
      <c r="DH819" s="36"/>
      <c r="DI819" s="36"/>
      <c r="DJ819" s="36"/>
      <c r="DK819" s="36"/>
      <c r="DL819" s="36"/>
      <c r="DM819" s="36"/>
      <c r="DN819" s="36"/>
      <c r="DO819" s="36"/>
      <c r="DP819" s="36"/>
      <c r="DQ819" s="36"/>
      <c r="DR819" s="36"/>
      <c r="DS819" s="36"/>
      <c r="DT819" s="36"/>
      <c r="DU819" s="36"/>
      <c r="DV819" s="36"/>
      <c r="DW819" s="36"/>
      <c r="DX819" s="36"/>
      <c r="DY819" s="36"/>
      <c r="DZ819" s="36"/>
      <c r="EA819" s="36"/>
      <c r="EB819" s="36"/>
      <c r="EC819" s="36"/>
      <c r="ED819" s="36"/>
      <c r="EE819" s="36"/>
      <c r="EF819" s="36"/>
      <c r="EG819" s="36"/>
      <c r="EH819" s="36"/>
      <c r="EI819" s="36"/>
      <c r="EJ819" s="36"/>
      <c r="EK819" s="36"/>
      <c r="EL819" s="36"/>
      <c r="EM819" s="36"/>
      <c r="EN819" s="36"/>
      <c r="EO819" s="36"/>
      <c r="EP819" s="36"/>
      <c r="EQ819" s="36"/>
      <c r="ER819" s="36"/>
      <c r="ES819" s="36"/>
      <c r="ET819" s="36"/>
      <c r="EU819" s="36"/>
      <c r="EV819" s="36"/>
      <c r="EW819" s="36"/>
      <c r="EX819" s="36"/>
      <c r="EY819" s="36"/>
      <c r="EZ819" s="36"/>
      <c r="FA819" s="36"/>
      <c r="FB819" s="36"/>
      <c r="FC819" s="36"/>
      <c r="FD819" s="36"/>
      <c r="FE819" s="36"/>
      <c r="FF819" s="36"/>
      <c r="FG819" s="36"/>
      <c r="FH819" s="36"/>
      <c r="FI819" s="36"/>
      <c r="FJ819" s="36"/>
      <c r="FK819" s="36"/>
      <c r="FL819" s="36"/>
      <c r="FM819" s="36"/>
      <c r="FN819" s="36"/>
      <c r="FO819" s="36"/>
      <c r="FP819" s="36"/>
      <c r="FQ819" s="36"/>
      <c r="FR819" s="36"/>
      <c r="FS819" s="36"/>
      <c r="FT819" s="36"/>
      <c r="FU819" s="36"/>
      <c r="FV819" s="36"/>
      <c r="FW819" s="36"/>
      <c r="FX819" s="36"/>
      <c r="FY819" s="36"/>
      <c r="FZ819" s="36"/>
      <c r="GA819" s="36"/>
      <c r="GB819" s="36"/>
      <c r="GC819" s="36"/>
      <c r="GD819" s="36"/>
      <c r="GE819" s="36"/>
      <c r="GF819" s="36"/>
      <c r="GG819" s="36"/>
      <c r="GH819" s="36"/>
      <c r="GI819" s="36"/>
      <c r="GJ819" s="36"/>
      <c r="GK819" s="36"/>
      <c r="GL819" s="36"/>
      <c r="GM819" s="36"/>
      <c r="GN819" s="36"/>
      <c r="GO819" s="36"/>
      <c r="GP819" s="36"/>
      <c r="GQ819" s="36"/>
      <c r="GR819" s="36"/>
      <c r="GS819" s="36"/>
      <c r="GT819" s="36"/>
      <c r="GU819" s="36"/>
      <c r="GV819" s="36"/>
      <c r="GW819" s="36"/>
      <c r="GX819" s="36"/>
      <c r="GY819" s="36"/>
      <c r="GZ819" s="36"/>
      <c r="HA819" s="36"/>
      <c r="HB819" s="36"/>
      <c r="HC819" s="36"/>
      <c r="HD819" s="36"/>
      <c r="HE819" s="36"/>
      <c r="HF819" s="36"/>
      <c r="HG819" s="36"/>
      <c r="HH819" s="36"/>
      <c r="HI819" s="36"/>
      <c r="HJ819" s="36"/>
      <c r="HK819" s="36"/>
      <c r="HL819" s="36"/>
      <c r="HM819" s="36"/>
      <c r="HN819" s="36"/>
      <c r="HO819" s="36"/>
      <c r="HP819" s="36"/>
      <c r="HQ819" s="36"/>
      <c r="HR819" s="36"/>
      <c r="HS819" s="36"/>
      <c r="HT819" s="36"/>
      <c r="HU819" s="36"/>
      <c r="HV819" s="36"/>
      <c r="HW819" s="36"/>
      <c r="HX819" s="36"/>
      <c r="HY819" s="36"/>
      <c r="HZ819" s="36"/>
      <c r="IA819" s="36"/>
      <c r="IB819" s="36"/>
      <c r="IC819" s="36"/>
      <c r="ID819" s="36"/>
      <c r="IE819" s="36"/>
      <c r="IF819" s="36"/>
      <c r="IG819" s="36"/>
      <c r="IH819" s="36"/>
      <c r="II819" s="36"/>
      <c r="IJ819" s="36"/>
      <c r="IK819" s="36"/>
      <c r="IL819" s="36"/>
      <c r="IM819" s="36"/>
      <c r="IN819" s="36"/>
      <c r="IO819" s="36"/>
      <c r="IP819" s="36"/>
      <c r="IQ819" s="36"/>
      <c r="IR819" s="36"/>
      <c r="IS819" s="36"/>
      <c r="IT819" s="36"/>
      <c r="IU819" s="36"/>
    </row>
    <row r="820" spans="1:255" ht="5.2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6"/>
      <c r="CB820" s="36"/>
      <c r="CC820" s="36"/>
      <c r="CD820" s="36"/>
      <c r="CE820" s="36"/>
      <c r="CF820" s="36"/>
      <c r="CG820" s="36"/>
      <c r="CH820" s="36"/>
      <c r="CI820" s="36"/>
      <c r="CJ820" s="36"/>
      <c r="CK820" s="36"/>
      <c r="CL820" s="36"/>
      <c r="CM820" s="36"/>
      <c r="CN820" s="36"/>
      <c r="CO820" s="36"/>
      <c r="CP820" s="36"/>
      <c r="CQ820" s="36"/>
      <c r="CR820" s="36"/>
      <c r="CS820" s="36"/>
      <c r="CT820" s="36"/>
      <c r="CU820" s="36"/>
      <c r="CV820" s="36"/>
      <c r="CW820" s="36"/>
      <c r="CX820" s="36"/>
      <c r="CY820" s="36"/>
      <c r="CZ820" s="36"/>
      <c r="DA820" s="36"/>
      <c r="DB820" s="36"/>
      <c r="DC820" s="36"/>
      <c r="DD820" s="36"/>
      <c r="DE820" s="36"/>
      <c r="DF820" s="36"/>
      <c r="DG820" s="36"/>
      <c r="DH820" s="36"/>
      <c r="DI820" s="36"/>
      <c r="DJ820" s="36"/>
      <c r="DK820" s="36"/>
      <c r="DL820" s="36"/>
      <c r="DM820" s="36"/>
      <c r="DN820" s="36"/>
      <c r="DO820" s="36"/>
      <c r="DP820" s="36"/>
      <c r="DQ820" s="36"/>
      <c r="DR820" s="36"/>
      <c r="DS820" s="36"/>
      <c r="DT820" s="36"/>
      <c r="DU820" s="36"/>
      <c r="DV820" s="36"/>
      <c r="DW820" s="36"/>
      <c r="DX820" s="36"/>
      <c r="DY820" s="36"/>
      <c r="DZ820" s="36"/>
      <c r="EA820" s="36"/>
      <c r="EB820" s="36"/>
      <c r="EC820" s="36"/>
      <c r="ED820" s="36"/>
      <c r="EE820" s="36"/>
      <c r="EF820" s="36"/>
      <c r="EG820" s="36"/>
      <c r="EH820" s="36"/>
      <c r="EI820" s="36"/>
      <c r="EJ820" s="36"/>
      <c r="EK820" s="36"/>
      <c r="EL820" s="36"/>
      <c r="EM820" s="36"/>
      <c r="EN820" s="36"/>
      <c r="EO820" s="36"/>
      <c r="EP820" s="36"/>
      <c r="EQ820" s="36"/>
      <c r="ER820" s="36"/>
      <c r="ES820" s="36"/>
      <c r="ET820" s="36"/>
      <c r="EU820" s="36"/>
      <c r="EV820" s="36"/>
      <c r="EW820" s="36"/>
      <c r="EX820" s="36"/>
      <c r="EY820" s="36"/>
      <c r="EZ820" s="36"/>
      <c r="FA820" s="36"/>
      <c r="FB820" s="36"/>
      <c r="FC820" s="36"/>
      <c r="FD820" s="36"/>
      <c r="FE820" s="36"/>
      <c r="FF820" s="36"/>
      <c r="FG820" s="36"/>
      <c r="FH820" s="36"/>
      <c r="FI820" s="36"/>
      <c r="FJ820" s="36"/>
      <c r="FK820" s="36"/>
      <c r="FL820" s="36"/>
      <c r="FM820" s="36"/>
      <c r="FN820" s="36"/>
      <c r="FO820" s="36"/>
      <c r="FP820" s="36"/>
      <c r="FQ820" s="36"/>
      <c r="FR820" s="36"/>
      <c r="FS820" s="36"/>
      <c r="FT820" s="36"/>
      <c r="FU820" s="36"/>
      <c r="FV820" s="36"/>
      <c r="FW820" s="36"/>
      <c r="FX820" s="36"/>
      <c r="FY820" s="36"/>
      <c r="FZ820" s="36"/>
      <c r="GA820" s="36"/>
      <c r="GB820" s="36"/>
      <c r="GC820" s="36"/>
      <c r="GD820" s="36"/>
      <c r="GE820" s="36"/>
      <c r="GF820" s="36"/>
      <c r="GG820" s="36"/>
      <c r="GH820" s="36"/>
      <c r="GI820" s="36"/>
      <c r="GJ820" s="36"/>
      <c r="GK820" s="36"/>
      <c r="GL820" s="36"/>
      <c r="GM820" s="36"/>
      <c r="GN820" s="36"/>
      <c r="GO820" s="36"/>
      <c r="GP820" s="36"/>
      <c r="GQ820" s="36"/>
      <c r="GR820" s="36"/>
      <c r="GS820" s="36"/>
      <c r="GT820" s="36"/>
      <c r="GU820" s="36"/>
      <c r="GV820" s="36"/>
      <c r="GW820" s="36"/>
      <c r="GX820" s="36"/>
      <c r="GY820" s="36"/>
      <c r="GZ820" s="36"/>
      <c r="HA820" s="36"/>
      <c r="HB820" s="36"/>
      <c r="HC820" s="36"/>
      <c r="HD820" s="36"/>
      <c r="HE820" s="36"/>
      <c r="HF820" s="36"/>
      <c r="HG820" s="36"/>
      <c r="HH820" s="36"/>
      <c r="HI820" s="36"/>
      <c r="HJ820" s="36"/>
      <c r="HK820" s="36"/>
      <c r="HL820" s="36"/>
      <c r="HM820" s="36"/>
      <c r="HN820" s="36"/>
      <c r="HO820" s="36"/>
      <c r="HP820" s="36"/>
      <c r="HQ820" s="36"/>
      <c r="HR820" s="36"/>
      <c r="HS820" s="36"/>
      <c r="HT820" s="36"/>
      <c r="HU820" s="36"/>
      <c r="HV820" s="36"/>
      <c r="HW820" s="36"/>
      <c r="HX820" s="36"/>
      <c r="HY820" s="36"/>
      <c r="HZ820" s="36"/>
      <c r="IA820" s="36"/>
      <c r="IB820" s="36"/>
      <c r="IC820" s="36"/>
      <c r="ID820" s="36"/>
      <c r="IE820" s="36"/>
      <c r="IF820" s="36"/>
      <c r="IG820" s="36"/>
      <c r="IH820" s="36"/>
      <c r="II820" s="36"/>
      <c r="IJ820" s="36"/>
      <c r="IK820" s="36"/>
      <c r="IL820" s="36"/>
      <c r="IM820" s="36"/>
      <c r="IN820" s="36"/>
      <c r="IO820" s="36"/>
      <c r="IP820" s="36"/>
      <c r="IQ820" s="36"/>
      <c r="IR820" s="36"/>
      <c r="IS820" s="36"/>
      <c r="IT820" s="36"/>
      <c r="IU820" s="36"/>
    </row>
    <row r="821" spans="1:255" ht="5.2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6"/>
      <c r="CB821" s="36"/>
      <c r="CC821" s="36"/>
      <c r="CD821" s="36"/>
      <c r="CE821" s="36"/>
      <c r="CF821" s="36"/>
      <c r="CG821" s="36"/>
      <c r="CH821" s="36"/>
      <c r="CI821" s="36"/>
      <c r="CJ821" s="36"/>
      <c r="CK821" s="36"/>
      <c r="CL821" s="36"/>
      <c r="CM821" s="36"/>
      <c r="CN821" s="36"/>
      <c r="CO821" s="36"/>
      <c r="CP821" s="36"/>
      <c r="CQ821" s="36"/>
      <c r="CR821" s="36"/>
      <c r="CS821" s="36"/>
      <c r="CT821" s="36"/>
      <c r="CU821" s="36"/>
      <c r="CV821" s="36"/>
      <c r="CW821" s="36"/>
      <c r="CX821" s="36"/>
      <c r="CY821" s="36"/>
      <c r="CZ821" s="36"/>
      <c r="DA821" s="36"/>
      <c r="DB821" s="36"/>
      <c r="DC821" s="36"/>
      <c r="DD821" s="36"/>
      <c r="DE821" s="36"/>
      <c r="DF821" s="36"/>
      <c r="DG821" s="36"/>
      <c r="DH821" s="36"/>
      <c r="DI821" s="36"/>
      <c r="DJ821" s="36"/>
      <c r="DK821" s="36"/>
      <c r="DL821" s="36"/>
      <c r="DM821" s="36"/>
      <c r="DN821" s="36"/>
      <c r="DO821" s="36"/>
      <c r="DP821" s="36"/>
      <c r="DQ821" s="36"/>
      <c r="DR821" s="36"/>
      <c r="DS821" s="36"/>
      <c r="DT821" s="36"/>
      <c r="DU821" s="36"/>
      <c r="DV821" s="36"/>
      <c r="DW821" s="36"/>
      <c r="DX821" s="36"/>
      <c r="DY821" s="36"/>
      <c r="DZ821" s="36"/>
      <c r="EA821" s="36"/>
      <c r="EB821" s="36"/>
      <c r="EC821" s="36"/>
      <c r="ED821" s="36"/>
      <c r="EE821" s="36"/>
      <c r="EF821" s="36"/>
      <c r="EG821" s="36"/>
      <c r="EH821" s="36"/>
      <c r="EI821" s="36"/>
      <c r="EJ821" s="36"/>
      <c r="EK821" s="36"/>
      <c r="EL821" s="36"/>
      <c r="EM821" s="36"/>
      <c r="EN821" s="36"/>
      <c r="EO821" s="36"/>
      <c r="EP821" s="36"/>
      <c r="EQ821" s="36"/>
      <c r="ER821" s="36"/>
      <c r="ES821" s="36"/>
      <c r="ET821" s="36"/>
      <c r="EU821" s="36"/>
      <c r="EV821" s="36"/>
      <c r="EW821" s="36"/>
      <c r="EX821" s="36"/>
      <c r="EY821" s="36"/>
      <c r="EZ821" s="36"/>
      <c r="FA821" s="36"/>
      <c r="FB821" s="36"/>
      <c r="FC821" s="36"/>
      <c r="FD821" s="36"/>
      <c r="FE821" s="36"/>
      <c r="FF821" s="36"/>
      <c r="FG821" s="36"/>
      <c r="FH821" s="36"/>
      <c r="FI821" s="36"/>
      <c r="FJ821" s="36"/>
      <c r="FK821" s="36"/>
      <c r="FL821" s="36"/>
      <c r="FM821" s="36"/>
      <c r="FN821" s="36"/>
      <c r="FO821" s="36"/>
      <c r="FP821" s="36"/>
      <c r="FQ821" s="36"/>
      <c r="FR821" s="36"/>
      <c r="FS821" s="36"/>
      <c r="FT821" s="36"/>
      <c r="FU821" s="36"/>
      <c r="FV821" s="36"/>
      <c r="FW821" s="36"/>
      <c r="FX821" s="36"/>
      <c r="FY821" s="36"/>
      <c r="FZ821" s="36"/>
      <c r="GA821" s="36"/>
      <c r="GB821" s="36"/>
      <c r="GC821" s="36"/>
      <c r="GD821" s="36"/>
      <c r="GE821" s="36"/>
      <c r="GF821" s="36"/>
      <c r="GG821" s="36"/>
      <c r="GH821" s="36"/>
      <c r="GI821" s="36"/>
      <c r="GJ821" s="36"/>
      <c r="GK821" s="36"/>
      <c r="GL821" s="36"/>
      <c r="GM821" s="36"/>
      <c r="GN821" s="36"/>
      <c r="GO821" s="36"/>
      <c r="GP821" s="36"/>
      <c r="GQ821" s="36"/>
      <c r="GR821" s="36"/>
      <c r="GS821" s="36"/>
      <c r="GT821" s="36"/>
      <c r="GU821" s="36"/>
      <c r="GV821" s="36"/>
      <c r="GW821" s="36"/>
      <c r="GX821" s="36"/>
      <c r="GY821" s="36"/>
      <c r="GZ821" s="36"/>
      <c r="HA821" s="36"/>
      <c r="HB821" s="36"/>
      <c r="HC821" s="36"/>
      <c r="HD821" s="36"/>
      <c r="HE821" s="36"/>
      <c r="HF821" s="36"/>
      <c r="HG821" s="36"/>
      <c r="HH821" s="36"/>
      <c r="HI821" s="36"/>
      <c r="HJ821" s="36"/>
      <c r="HK821" s="36"/>
      <c r="HL821" s="36"/>
      <c r="HM821" s="36"/>
      <c r="HN821" s="36"/>
      <c r="HO821" s="36"/>
      <c r="HP821" s="36"/>
      <c r="HQ821" s="36"/>
      <c r="HR821" s="36"/>
      <c r="HS821" s="36"/>
      <c r="HT821" s="36"/>
      <c r="HU821" s="36"/>
      <c r="HV821" s="36"/>
      <c r="HW821" s="36"/>
      <c r="HX821" s="36"/>
      <c r="HY821" s="36"/>
      <c r="HZ821" s="36"/>
      <c r="IA821" s="36"/>
      <c r="IB821" s="36"/>
      <c r="IC821" s="36"/>
      <c r="ID821" s="36"/>
      <c r="IE821" s="36"/>
      <c r="IF821" s="36"/>
      <c r="IG821" s="36"/>
      <c r="IH821" s="36"/>
      <c r="II821" s="36"/>
      <c r="IJ821" s="36"/>
      <c r="IK821" s="36"/>
      <c r="IL821" s="36"/>
      <c r="IM821" s="36"/>
      <c r="IN821" s="36"/>
      <c r="IO821" s="36"/>
      <c r="IP821" s="36"/>
      <c r="IQ821" s="36"/>
      <c r="IR821" s="36"/>
      <c r="IS821" s="36"/>
      <c r="IT821" s="36"/>
      <c r="IU821" s="36"/>
    </row>
    <row r="822" spans="1:255" ht="5.2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6"/>
      <c r="CB822" s="36"/>
      <c r="CC822" s="36"/>
      <c r="CD822" s="36"/>
      <c r="CE822" s="36"/>
      <c r="CF822" s="36"/>
      <c r="CG822" s="36"/>
      <c r="CH822" s="36"/>
      <c r="CI822" s="36"/>
      <c r="CJ822" s="36"/>
      <c r="CK822" s="36"/>
      <c r="CL822" s="36"/>
      <c r="CM822" s="36"/>
      <c r="CN822" s="36"/>
      <c r="CO822" s="36"/>
      <c r="CP822" s="36"/>
      <c r="CQ822" s="36"/>
      <c r="CR822" s="36"/>
      <c r="CS822" s="36"/>
      <c r="CT822" s="36"/>
      <c r="CU822" s="36"/>
      <c r="CV822" s="36"/>
      <c r="CW822" s="36"/>
      <c r="CX822" s="36"/>
      <c r="CY822" s="36"/>
      <c r="CZ822" s="36"/>
      <c r="DA822" s="36"/>
      <c r="DB822" s="36"/>
      <c r="DC822" s="36"/>
      <c r="DD822" s="36"/>
      <c r="DE822" s="36"/>
      <c r="DF822" s="36"/>
      <c r="DG822" s="36"/>
      <c r="DH822" s="36"/>
      <c r="DI822" s="36"/>
      <c r="DJ822" s="36"/>
      <c r="DK822" s="36"/>
      <c r="DL822" s="36"/>
      <c r="DM822" s="36"/>
      <c r="DN822" s="36"/>
      <c r="DO822" s="36"/>
      <c r="DP822" s="36"/>
      <c r="DQ822" s="36"/>
      <c r="DR822" s="36"/>
      <c r="DS822" s="36"/>
      <c r="DT822" s="36"/>
      <c r="DU822" s="36"/>
      <c r="DV822" s="36"/>
      <c r="DW822" s="36"/>
      <c r="DX822" s="36"/>
      <c r="DY822" s="36"/>
      <c r="DZ822" s="36"/>
      <c r="EA822" s="36"/>
      <c r="EB822" s="36"/>
      <c r="EC822" s="36"/>
      <c r="ED822" s="36"/>
      <c r="EE822" s="36"/>
      <c r="EF822" s="36"/>
      <c r="EG822" s="36"/>
      <c r="EH822" s="36"/>
      <c r="EI822" s="36"/>
      <c r="EJ822" s="36"/>
      <c r="EK822" s="36"/>
      <c r="EL822" s="36"/>
      <c r="EM822" s="36"/>
      <c r="EN822" s="36"/>
      <c r="EO822" s="36"/>
      <c r="EP822" s="36"/>
      <c r="EQ822" s="36"/>
      <c r="ER822" s="36"/>
      <c r="ES822" s="36"/>
      <c r="ET822" s="36"/>
      <c r="EU822" s="36"/>
      <c r="EV822" s="36"/>
      <c r="EW822" s="36"/>
      <c r="EX822" s="36"/>
      <c r="EY822" s="36"/>
      <c r="EZ822" s="36"/>
      <c r="FA822" s="36"/>
      <c r="FB822" s="36"/>
      <c r="FC822" s="36"/>
      <c r="FD822" s="36"/>
      <c r="FE822" s="36"/>
      <c r="FF822" s="36"/>
      <c r="FG822" s="36"/>
      <c r="FH822" s="36"/>
      <c r="FI822" s="36"/>
      <c r="FJ822" s="36"/>
      <c r="FK822" s="36"/>
      <c r="FL822" s="36"/>
      <c r="FM822" s="36"/>
      <c r="FN822" s="36"/>
      <c r="FO822" s="36"/>
      <c r="FP822" s="36"/>
      <c r="FQ822" s="36"/>
      <c r="FR822" s="36"/>
      <c r="FS822" s="36"/>
      <c r="FT822" s="36"/>
      <c r="FU822" s="36"/>
      <c r="FV822" s="36"/>
      <c r="FW822" s="36"/>
      <c r="FX822" s="36"/>
      <c r="FY822" s="36"/>
      <c r="FZ822" s="36"/>
      <c r="GA822" s="36"/>
      <c r="GB822" s="36"/>
      <c r="GC822" s="36"/>
      <c r="GD822" s="36"/>
      <c r="GE822" s="36"/>
      <c r="GF822" s="36"/>
      <c r="GG822" s="36"/>
      <c r="GH822" s="36"/>
      <c r="GI822" s="36"/>
      <c r="GJ822" s="36"/>
      <c r="GK822" s="36"/>
      <c r="GL822" s="36"/>
      <c r="GM822" s="36"/>
      <c r="GN822" s="36"/>
      <c r="GO822" s="36"/>
      <c r="GP822" s="36"/>
      <c r="GQ822" s="36"/>
      <c r="GR822" s="36"/>
      <c r="GS822" s="36"/>
      <c r="GT822" s="36"/>
      <c r="GU822" s="36"/>
      <c r="GV822" s="36"/>
      <c r="GW822" s="36"/>
      <c r="GX822" s="36"/>
      <c r="GY822" s="36"/>
      <c r="GZ822" s="36"/>
      <c r="HA822" s="36"/>
      <c r="HB822" s="36"/>
      <c r="HC822" s="36"/>
      <c r="HD822" s="36"/>
      <c r="HE822" s="36"/>
      <c r="HF822" s="36"/>
      <c r="HG822" s="36"/>
      <c r="HH822" s="36"/>
      <c r="HI822" s="36"/>
      <c r="HJ822" s="36"/>
      <c r="HK822" s="36"/>
      <c r="HL822" s="36"/>
      <c r="HM822" s="36"/>
      <c r="HN822" s="36"/>
      <c r="HO822" s="36"/>
      <c r="HP822" s="36"/>
      <c r="HQ822" s="36"/>
      <c r="HR822" s="36"/>
      <c r="HS822" s="36"/>
      <c r="HT822" s="36"/>
      <c r="HU822" s="36"/>
      <c r="HV822" s="36"/>
      <c r="HW822" s="36"/>
      <c r="HX822" s="36"/>
      <c r="HY822" s="36"/>
      <c r="HZ822" s="36"/>
      <c r="IA822" s="36"/>
      <c r="IB822" s="36"/>
      <c r="IC822" s="36"/>
      <c r="ID822" s="36"/>
      <c r="IE822" s="36"/>
      <c r="IF822" s="36"/>
      <c r="IG822" s="36"/>
      <c r="IH822" s="36"/>
      <c r="II822" s="36"/>
      <c r="IJ822" s="36"/>
      <c r="IK822" s="36"/>
      <c r="IL822" s="36"/>
      <c r="IM822" s="36"/>
      <c r="IN822" s="36"/>
      <c r="IO822" s="36"/>
      <c r="IP822" s="36"/>
      <c r="IQ822" s="36"/>
      <c r="IR822" s="36"/>
      <c r="IS822" s="36"/>
      <c r="IT822" s="36"/>
      <c r="IU822" s="36"/>
    </row>
    <row r="823" spans="1:255" ht="5.2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6"/>
      <c r="CB823" s="36"/>
      <c r="CC823" s="36"/>
      <c r="CD823" s="36"/>
      <c r="CE823" s="36"/>
      <c r="CF823" s="36"/>
      <c r="CG823" s="36"/>
      <c r="CH823" s="36"/>
      <c r="CI823" s="36"/>
      <c r="CJ823" s="36"/>
      <c r="CK823" s="36"/>
      <c r="CL823" s="36"/>
      <c r="CM823" s="36"/>
      <c r="CN823" s="36"/>
      <c r="CO823" s="36"/>
      <c r="CP823" s="36"/>
      <c r="CQ823" s="36"/>
      <c r="CR823" s="36"/>
      <c r="CS823" s="36"/>
      <c r="CT823" s="36"/>
      <c r="CU823" s="36"/>
      <c r="CV823" s="36"/>
      <c r="CW823" s="36"/>
      <c r="CX823" s="36"/>
      <c r="CY823" s="36"/>
      <c r="CZ823" s="36"/>
      <c r="DA823" s="36"/>
      <c r="DB823" s="36"/>
      <c r="DC823" s="36"/>
      <c r="DD823" s="36"/>
      <c r="DE823" s="36"/>
      <c r="DF823" s="36"/>
      <c r="DG823" s="36"/>
      <c r="DH823" s="36"/>
      <c r="DI823" s="36"/>
      <c r="DJ823" s="36"/>
      <c r="DK823" s="36"/>
      <c r="DL823" s="36"/>
      <c r="DM823" s="36"/>
      <c r="DN823" s="36"/>
      <c r="DO823" s="36"/>
      <c r="DP823" s="36"/>
      <c r="DQ823" s="36"/>
      <c r="DR823" s="36"/>
      <c r="DS823" s="36"/>
      <c r="DT823" s="36"/>
      <c r="DU823" s="36"/>
      <c r="DV823" s="36"/>
      <c r="DW823" s="36"/>
      <c r="DX823" s="36"/>
      <c r="DY823" s="36"/>
      <c r="DZ823" s="36"/>
      <c r="EA823" s="36"/>
      <c r="EB823" s="36"/>
      <c r="EC823" s="36"/>
      <c r="ED823" s="36"/>
      <c r="EE823" s="36"/>
      <c r="EF823" s="36"/>
      <c r="EG823" s="36"/>
      <c r="EH823" s="36"/>
      <c r="EI823" s="36"/>
      <c r="EJ823" s="36"/>
      <c r="EK823" s="36"/>
      <c r="EL823" s="36"/>
      <c r="EM823" s="36"/>
      <c r="EN823" s="36"/>
      <c r="EO823" s="36"/>
      <c r="EP823" s="36"/>
      <c r="EQ823" s="36"/>
      <c r="ER823" s="36"/>
      <c r="ES823" s="36"/>
      <c r="ET823" s="36"/>
      <c r="EU823" s="36"/>
      <c r="EV823" s="36"/>
      <c r="EW823" s="36"/>
      <c r="EX823" s="36"/>
      <c r="EY823" s="36"/>
      <c r="EZ823" s="36"/>
      <c r="FA823" s="36"/>
      <c r="FB823" s="36"/>
      <c r="FC823" s="36"/>
      <c r="FD823" s="36"/>
      <c r="FE823" s="36"/>
      <c r="FF823" s="36"/>
      <c r="FG823" s="36"/>
      <c r="FH823" s="36"/>
      <c r="FI823" s="36"/>
      <c r="FJ823" s="36"/>
      <c r="FK823" s="36"/>
      <c r="FL823" s="36"/>
      <c r="FM823" s="36"/>
      <c r="FN823" s="36"/>
      <c r="FO823" s="36"/>
      <c r="FP823" s="36"/>
      <c r="FQ823" s="36"/>
      <c r="FR823" s="36"/>
      <c r="FS823" s="36"/>
      <c r="FT823" s="36"/>
      <c r="FU823" s="36"/>
      <c r="FV823" s="36"/>
      <c r="FW823" s="36"/>
      <c r="FX823" s="36"/>
      <c r="FY823" s="36"/>
      <c r="FZ823" s="36"/>
      <c r="GA823" s="36"/>
      <c r="GB823" s="36"/>
      <c r="GC823" s="36"/>
      <c r="GD823" s="36"/>
      <c r="GE823" s="36"/>
      <c r="GF823" s="36"/>
      <c r="GG823" s="36"/>
      <c r="GH823" s="36"/>
      <c r="GI823" s="36"/>
      <c r="GJ823" s="36"/>
      <c r="GK823" s="36"/>
      <c r="GL823" s="36"/>
      <c r="GM823" s="36"/>
      <c r="GN823" s="36"/>
      <c r="GO823" s="36"/>
      <c r="GP823" s="36"/>
      <c r="GQ823" s="36"/>
      <c r="GR823" s="36"/>
      <c r="GS823" s="36"/>
      <c r="GT823" s="36"/>
      <c r="GU823" s="36"/>
      <c r="GV823" s="36"/>
      <c r="GW823" s="36"/>
      <c r="GX823" s="36"/>
      <c r="GY823" s="36"/>
      <c r="GZ823" s="36"/>
      <c r="HA823" s="36"/>
      <c r="HB823" s="36"/>
      <c r="HC823" s="36"/>
      <c r="HD823" s="36"/>
      <c r="HE823" s="36"/>
      <c r="HF823" s="36"/>
      <c r="HG823" s="36"/>
      <c r="HH823" s="36"/>
      <c r="HI823" s="36"/>
      <c r="HJ823" s="36"/>
      <c r="HK823" s="36"/>
      <c r="HL823" s="36"/>
      <c r="HM823" s="36"/>
      <c r="HN823" s="36"/>
      <c r="HO823" s="36"/>
      <c r="HP823" s="36"/>
      <c r="HQ823" s="36"/>
      <c r="HR823" s="36"/>
      <c r="HS823" s="36"/>
      <c r="HT823" s="36"/>
      <c r="HU823" s="36"/>
      <c r="HV823" s="36"/>
      <c r="HW823" s="36"/>
      <c r="HX823" s="36"/>
      <c r="HY823" s="36"/>
      <c r="HZ823" s="36"/>
      <c r="IA823" s="36"/>
      <c r="IB823" s="36"/>
      <c r="IC823" s="36"/>
      <c r="ID823" s="36"/>
      <c r="IE823" s="36"/>
      <c r="IF823" s="36"/>
      <c r="IG823" s="36"/>
      <c r="IH823" s="36"/>
      <c r="II823" s="36"/>
      <c r="IJ823" s="36"/>
      <c r="IK823" s="36"/>
      <c r="IL823" s="36"/>
      <c r="IM823" s="36"/>
      <c r="IN823" s="36"/>
      <c r="IO823" s="36"/>
      <c r="IP823" s="36"/>
      <c r="IQ823" s="36"/>
      <c r="IR823" s="36"/>
      <c r="IS823" s="36"/>
      <c r="IT823" s="36"/>
      <c r="IU823" s="36"/>
    </row>
    <row r="824" spans="1:255" ht="5.2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6"/>
      <c r="CB824" s="36"/>
      <c r="CC824" s="36"/>
      <c r="CD824" s="36"/>
      <c r="CE824" s="36"/>
      <c r="CF824" s="36"/>
      <c r="CG824" s="36"/>
      <c r="CH824" s="36"/>
      <c r="CI824" s="36"/>
      <c r="CJ824" s="36"/>
      <c r="CK824" s="36"/>
      <c r="CL824" s="36"/>
      <c r="CM824" s="36"/>
      <c r="CN824" s="36"/>
      <c r="CO824" s="36"/>
      <c r="CP824" s="36"/>
      <c r="CQ824" s="36"/>
      <c r="CR824" s="36"/>
      <c r="CS824" s="36"/>
      <c r="CT824" s="36"/>
      <c r="CU824" s="36"/>
      <c r="CV824" s="36"/>
      <c r="CW824" s="36"/>
      <c r="CX824" s="36"/>
      <c r="CY824" s="36"/>
      <c r="CZ824" s="36"/>
      <c r="DA824" s="36"/>
      <c r="DB824" s="36"/>
      <c r="DC824" s="36"/>
      <c r="DD824" s="36"/>
      <c r="DE824" s="36"/>
      <c r="DF824" s="36"/>
      <c r="DG824" s="36"/>
      <c r="DH824" s="36"/>
      <c r="DI824" s="36"/>
      <c r="DJ824" s="36"/>
      <c r="DK824" s="36"/>
      <c r="DL824" s="36"/>
      <c r="DM824" s="36"/>
      <c r="DN824" s="36"/>
      <c r="DO824" s="36"/>
      <c r="DP824" s="36"/>
      <c r="DQ824" s="36"/>
      <c r="DR824" s="36"/>
      <c r="DS824" s="36"/>
      <c r="DT824" s="36"/>
      <c r="DU824" s="36"/>
      <c r="DV824" s="36"/>
      <c r="DW824" s="36"/>
      <c r="DX824" s="36"/>
      <c r="DY824" s="36"/>
      <c r="DZ824" s="36"/>
      <c r="EA824" s="36"/>
      <c r="EB824" s="36"/>
      <c r="EC824" s="36"/>
      <c r="ED824" s="36"/>
      <c r="EE824" s="36"/>
      <c r="EF824" s="36"/>
      <c r="EG824" s="36"/>
      <c r="EH824" s="36"/>
      <c r="EI824" s="36"/>
      <c r="EJ824" s="36"/>
      <c r="EK824" s="36"/>
      <c r="EL824" s="36"/>
      <c r="EM824" s="36"/>
      <c r="EN824" s="36"/>
      <c r="EO824" s="36"/>
      <c r="EP824" s="36"/>
      <c r="EQ824" s="36"/>
      <c r="ER824" s="36"/>
      <c r="ES824" s="36"/>
      <c r="ET824" s="36"/>
      <c r="EU824" s="36"/>
      <c r="EV824" s="36"/>
      <c r="EW824" s="36"/>
      <c r="EX824" s="36"/>
      <c r="EY824" s="36"/>
      <c r="EZ824" s="36"/>
      <c r="FA824" s="36"/>
      <c r="FB824" s="36"/>
      <c r="FC824" s="36"/>
      <c r="FD824" s="36"/>
      <c r="FE824" s="36"/>
      <c r="FF824" s="36"/>
      <c r="FG824" s="36"/>
      <c r="FH824" s="36"/>
      <c r="FI824" s="36"/>
      <c r="FJ824" s="36"/>
      <c r="FK824" s="36"/>
      <c r="FL824" s="36"/>
      <c r="FM824" s="36"/>
      <c r="FN824" s="36"/>
      <c r="FO824" s="36"/>
      <c r="FP824" s="36"/>
      <c r="FQ824" s="36"/>
      <c r="FR824" s="36"/>
      <c r="FS824" s="36"/>
      <c r="FT824" s="36"/>
      <c r="FU824" s="36"/>
      <c r="FV824" s="36"/>
      <c r="FW824" s="36"/>
      <c r="FX824" s="36"/>
      <c r="FY824" s="36"/>
      <c r="FZ824" s="36"/>
      <c r="GA824" s="36"/>
      <c r="GB824" s="36"/>
      <c r="GC824" s="36"/>
      <c r="GD824" s="36"/>
      <c r="GE824" s="36"/>
      <c r="GF824" s="36"/>
      <c r="GG824" s="36"/>
      <c r="GH824" s="36"/>
      <c r="GI824" s="36"/>
      <c r="GJ824" s="36"/>
      <c r="GK824" s="36"/>
      <c r="GL824" s="36"/>
      <c r="GM824" s="36"/>
      <c r="GN824" s="36"/>
      <c r="GO824" s="36"/>
      <c r="GP824" s="36"/>
      <c r="GQ824" s="36"/>
      <c r="GR824" s="36"/>
      <c r="GS824" s="36"/>
      <c r="GT824" s="36"/>
      <c r="GU824" s="36"/>
      <c r="GV824" s="36"/>
      <c r="GW824" s="36"/>
      <c r="GX824" s="36"/>
      <c r="GY824" s="36"/>
      <c r="GZ824" s="36"/>
      <c r="HA824" s="36"/>
      <c r="HB824" s="36"/>
      <c r="HC824" s="36"/>
      <c r="HD824" s="36"/>
      <c r="HE824" s="36"/>
      <c r="HF824" s="36"/>
      <c r="HG824" s="36"/>
      <c r="HH824" s="36"/>
      <c r="HI824" s="36"/>
      <c r="HJ824" s="36"/>
      <c r="HK824" s="36"/>
      <c r="HL824" s="36"/>
      <c r="HM824" s="36"/>
      <c r="HN824" s="36"/>
      <c r="HO824" s="36"/>
      <c r="HP824" s="36"/>
      <c r="HQ824" s="36"/>
      <c r="HR824" s="36"/>
      <c r="HS824" s="36"/>
      <c r="HT824" s="36"/>
      <c r="HU824" s="36"/>
      <c r="HV824" s="36"/>
      <c r="HW824" s="36"/>
      <c r="HX824" s="36"/>
      <c r="HY824" s="36"/>
      <c r="HZ824" s="36"/>
      <c r="IA824" s="36"/>
      <c r="IB824" s="36"/>
      <c r="IC824" s="36"/>
      <c r="ID824" s="36"/>
      <c r="IE824" s="36"/>
      <c r="IF824" s="36"/>
      <c r="IG824" s="36"/>
      <c r="IH824" s="36"/>
      <c r="II824" s="36"/>
      <c r="IJ824" s="36"/>
      <c r="IK824" s="36"/>
      <c r="IL824" s="36"/>
      <c r="IM824" s="36"/>
      <c r="IN824" s="36"/>
      <c r="IO824" s="36"/>
      <c r="IP824" s="36"/>
      <c r="IQ824" s="36"/>
      <c r="IR824" s="36"/>
      <c r="IS824" s="36"/>
      <c r="IT824" s="36"/>
      <c r="IU824" s="36"/>
    </row>
    <row r="825" spans="1:255" ht="5.2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6"/>
      <c r="CB825" s="36"/>
      <c r="CC825" s="36"/>
      <c r="CD825" s="36"/>
      <c r="CE825" s="36"/>
      <c r="CF825" s="36"/>
      <c r="CG825" s="36"/>
      <c r="CH825" s="36"/>
      <c r="CI825" s="36"/>
      <c r="CJ825" s="36"/>
      <c r="CK825" s="36"/>
      <c r="CL825" s="36"/>
      <c r="CM825" s="36"/>
      <c r="CN825" s="36"/>
      <c r="CO825" s="36"/>
      <c r="CP825" s="36"/>
      <c r="CQ825" s="36"/>
      <c r="CR825" s="36"/>
      <c r="CS825" s="36"/>
      <c r="CT825" s="36"/>
      <c r="CU825" s="36"/>
      <c r="CV825" s="36"/>
      <c r="CW825" s="36"/>
      <c r="CX825" s="36"/>
      <c r="CY825" s="36"/>
      <c r="CZ825" s="36"/>
      <c r="DA825" s="36"/>
      <c r="DB825" s="36"/>
      <c r="DC825" s="36"/>
      <c r="DD825" s="36"/>
      <c r="DE825" s="36"/>
      <c r="DF825" s="36"/>
      <c r="DG825" s="36"/>
      <c r="DH825" s="36"/>
      <c r="DI825" s="36"/>
      <c r="DJ825" s="36"/>
      <c r="DK825" s="36"/>
      <c r="DL825" s="36"/>
      <c r="DM825" s="36"/>
      <c r="DN825" s="36"/>
      <c r="DO825" s="36"/>
      <c r="DP825" s="36"/>
      <c r="DQ825" s="36"/>
      <c r="DR825" s="36"/>
      <c r="DS825" s="36"/>
      <c r="DT825" s="36"/>
      <c r="DU825" s="36"/>
      <c r="DV825" s="36"/>
      <c r="DW825" s="36"/>
      <c r="DX825" s="36"/>
      <c r="DY825" s="36"/>
      <c r="DZ825" s="36"/>
      <c r="EA825" s="36"/>
      <c r="EB825" s="36"/>
      <c r="EC825" s="36"/>
      <c r="ED825" s="36"/>
      <c r="EE825" s="36"/>
      <c r="EF825" s="36"/>
      <c r="EG825" s="36"/>
      <c r="EH825" s="36"/>
      <c r="EI825" s="36"/>
      <c r="EJ825" s="36"/>
      <c r="EK825" s="36"/>
      <c r="EL825" s="36"/>
      <c r="EM825" s="36"/>
      <c r="EN825" s="36"/>
      <c r="EO825" s="36"/>
      <c r="EP825" s="36"/>
      <c r="EQ825" s="36"/>
      <c r="ER825" s="36"/>
      <c r="ES825" s="36"/>
      <c r="ET825" s="36"/>
      <c r="EU825" s="36"/>
      <c r="EV825" s="36"/>
      <c r="EW825" s="36"/>
      <c r="EX825" s="36"/>
      <c r="EY825" s="36"/>
      <c r="EZ825" s="36"/>
      <c r="FA825" s="36"/>
      <c r="FB825" s="36"/>
      <c r="FC825" s="36"/>
      <c r="FD825" s="36"/>
      <c r="FE825" s="36"/>
      <c r="FF825" s="36"/>
      <c r="FG825" s="36"/>
      <c r="FH825" s="36"/>
      <c r="FI825" s="36"/>
      <c r="FJ825" s="36"/>
      <c r="FK825" s="36"/>
      <c r="FL825" s="36"/>
      <c r="FM825" s="36"/>
      <c r="FN825" s="36"/>
      <c r="FO825" s="36"/>
      <c r="FP825" s="36"/>
      <c r="FQ825" s="36"/>
      <c r="FR825" s="36"/>
      <c r="FS825" s="36"/>
      <c r="FT825" s="36"/>
      <c r="FU825" s="36"/>
      <c r="FV825" s="36"/>
      <c r="FW825" s="36"/>
      <c r="FX825" s="36"/>
      <c r="FY825" s="36"/>
      <c r="FZ825" s="36"/>
      <c r="GA825" s="36"/>
      <c r="GB825" s="36"/>
      <c r="GC825" s="36"/>
      <c r="GD825" s="36"/>
      <c r="GE825" s="36"/>
      <c r="GF825" s="36"/>
      <c r="GG825" s="36"/>
      <c r="GH825" s="36"/>
      <c r="GI825" s="36"/>
      <c r="GJ825" s="36"/>
      <c r="GK825" s="36"/>
      <c r="GL825" s="36"/>
      <c r="GM825" s="36"/>
      <c r="GN825" s="36"/>
      <c r="GO825" s="36"/>
      <c r="GP825" s="36"/>
      <c r="GQ825" s="36"/>
      <c r="GR825" s="36"/>
      <c r="GS825" s="36"/>
      <c r="GT825" s="36"/>
      <c r="GU825" s="36"/>
      <c r="GV825" s="36"/>
      <c r="GW825" s="36"/>
      <c r="GX825" s="36"/>
      <c r="GY825" s="36"/>
      <c r="GZ825" s="36"/>
      <c r="HA825" s="36"/>
      <c r="HB825" s="36"/>
      <c r="HC825" s="36"/>
      <c r="HD825" s="36"/>
      <c r="HE825" s="36"/>
      <c r="HF825" s="36"/>
      <c r="HG825" s="36"/>
      <c r="HH825" s="36"/>
      <c r="HI825" s="36"/>
      <c r="HJ825" s="36"/>
      <c r="HK825" s="36"/>
      <c r="HL825" s="36"/>
      <c r="HM825" s="36"/>
      <c r="HN825" s="36"/>
      <c r="HO825" s="36"/>
      <c r="HP825" s="36"/>
      <c r="HQ825" s="36"/>
      <c r="HR825" s="36"/>
      <c r="HS825" s="36"/>
      <c r="HT825" s="36"/>
      <c r="HU825" s="36"/>
      <c r="HV825" s="36"/>
      <c r="HW825" s="36"/>
      <c r="HX825" s="36"/>
      <c r="HY825" s="36"/>
      <c r="HZ825" s="36"/>
      <c r="IA825" s="36"/>
      <c r="IB825" s="36"/>
      <c r="IC825" s="36"/>
      <c r="ID825" s="36"/>
      <c r="IE825" s="36"/>
      <c r="IF825" s="36"/>
      <c r="IG825" s="36"/>
      <c r="IH825" s="36"/>
      <c r="II825" s="36"/>
      <c r="IJ825" s="36"/>
      <c r="IK825" s="36"/>
      <c r="IL825" s="36"/>
      <c r="IM825" s="36"/>
      <c r="IN825" s="36"/>
      <c r="IO825" s="36"/>
      <c r="IP825" s="36"/>
      <c r="IQ825" s="36"/>
      <c r="IR825" s="36"/>
      <c r="IS825" s="36"/>
      <c r="IT825" s="36"/>
      <c r="IU825" s="36"/>
    </row>
    <row r="826" spans="1:255" ht="5.2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6"/>
      <c r="CB826" s="36"/>
      <c r="CC826" s="36"/>
      <c r="CD826" s="36"/>
      <c r="CE826" s="36"/>
      <c r="CF826" s="36"/>
      <c r="CG826" s="36"/>
      <c r="CH826" s="36"/>
      <c r="CI826" s="36"/>
      <c r="CJ826" s="36"/>
      <c r="CK826" s="36"/>
      <c r="CL826" s="36"/>
      <c r="CM826" s="36"/>
      <c r="CN826" s="36"/>
      <c r="CO826" s="36"/>
      <c r="CP826" s="36"/>
      <c r="CQ826" s="36"/>
      <c r="CR826" s="36"/>
      <c r="CS826" s="36"/>
      <c r="CT826" s="36"/>
      <c r="CU826" s="36"/>
      <c r="CV826" s="36"/>
      <c r="CW826" s="36"/>
      <c r="CX826" s="36"/>
      <c r="CY826" s="36"/>
      <c r="CZ826" s="36"/>
      <c r="DA826" s="36"/>
      <c r="DB826" s="36"/>
      <c r="DC826" s="36"/>
      <c r="DD826" s="36"/>
      <c r="DE826" s="36"/>
      <c r="DF826" s="36"/>
      <c r="DG826" s="36"/>
      <c r="DH826" s="36"/>
      <c r="DI826" s="36"/>
      <c r="DJ826" s="36"/>
      <c r="DK826" s="36"/>
      <c r="DL826" s="36"/>
      <c r="DM826" s="36"/>
      <c r="DN826" s="36"/>
      <c r="DO826" s="36"/>
      <c r="DP826" s="36"/>
      <c r="DQ826" s="36"/>
      <c r="DR826" s="36"/>
      <c r="DS826" s="36"/>
      <c r="DT826" s="36"/>
      <c r="DU826" s="36"/>
      <c r="DV826" s="36"/>
      <c r="DW826" s="36"/>
      <c r="DX826" s="36"/>
      <c r="DY826" s="36"/>
      <c r="DZ826" s="36"/>
      <c r="EA826" s="36"/>
      <c r="EB826" s="36"/>
      <c r="EC826" s="36"/>
      <c r="ED826" s="36"/>
      <c r="EE826" s="36"/>
      <c r="EF826" s="36"/>
      <c r="EG826" s="36"/>
      <c r="EH826" s="36"/>
      <c r="EI826" s="36"/>
      <c r="EJ826" s="36"/>
      <c r="EK826" s="36"/>
      <c r="EL826" s="36"/>
      <c r="EM826" s="36"/>
      <c r="EN826" s="36"/>
      <c r="EO826" s="36"/>
      <c r="EP826" s="36"/>
      <c r="EQ826" s="36"/>
      <c r="ER826" s="36"/>
      <c r="ES826" s="36"/>
      <c r="ET826" s="36"/>
      <c r="EU826" s="36"/>
      <c r="EV826" s="36"/>
      <c r="EW826" s="36"/>
      <c r="EX826" s="36"/>
      <c r="EY826" s="36"/>
      <c r="EZ826" s="36"/>
      <c r="FA826" s="36"/>
      <c r="FB826" s="36"/>
      <c r="FC826" s="36"/>
      <c r="FD826" s="36"/>
      <c r="FE826" s="36"/>
      <c r="FF826" s="36"/>
      <c r="FG826" s="36"/>
      <c r="FH826" s="36"/>
      <c r="FI826" s="36"/>
      <c r="FJ826" s="36"/>
      <c r="FK826" s="36"/>
      <c r="FL826" s="36"/>
      <c r="FM826" s="36"/>
      <c r="FN826" s="36"/>
      <c r="FO826" s="36"/>
      <c r="FP826" s="36"/>
      <c r="FQ826" s="36"/>
      <c r="FR826" s="36"/>
      <c r="FS826" s="36"/>
      <c r="FT826" s="36"/>
      <c r="FU826" s="36"/>
      <c r="FV826" s="36"/>
      <c r="FW826" s="36"/>
      <c r="FX826" s="36"/>
      <c r="FY826" s="36"/>
      <c r="FZ826" s="36"/>
      <c r="GA826" s="36"/>
      <c r="GB826" s="36"/>
      <c r="GC826" s="36"/>
      <c r="GD826" s="36"/>
      <c r="GE826" s="36"/>
      <c r="GF826" s="36"/>
      <c r="GG826" s="36"/>
      <c r="GH826" s="36"/>
      <c r="GI826" s="36"/>
      <c r="GJ826" s="36"/>
      <c r="GK826" s="36"/>
      <c r="GL826" s="36"/>
      <c r="GM826" s="36"/>
      <c r="GN826" s="36"/>
      <c r="GO826" s="36"/>
      <c r="GP826" s="36"/>
      <c r="GQ826" s="36"/>
      <c r="GR826" s="36"/>
      <c r="GS826" s="36"/>
      <c r="GT826" s="36"/>
      <c r="GU826" s="36"/>
      <c r="GV826" s="36"/>
      <c r="GW826" s="36"/>
      <c r="GX826" s="36"/>
      <c r="GY826" s="36"/>
      <c r="GZ826" s="36"/>
      <c r="HA826" s="36"/>
      <c r="HB826" s="36"/>
      <c r="HC826" s="36"/>
      <c r="HD826" s="36"/>
      <c r="HE826" s="36"/>
      <c r="HF826" s="36"/>
      <c r="HG826" s="36"/>
      <c r="HH826" s="36"/>
      <c r="HI826" s="36"/>
      <c r="HJ826" s="36"/>
      <c r="HK826" s="36"/>
      <c r="HL826" s="36"/>
      <c r="HM826" s="36"/>
      <c r="HN826" s="36"/>
      <c r="HO826" s="36"/>
      <c r="HP826" s="36"/>
      <c r="HQ826" s="36"/>
      <c r="HR826" s="36"/>
      <c r="HS826" s="36"/>
      <c r="HT826" s="36"/>
      <c r="HU826" s="36"/>
      <c r="HV826" s="36"/>
      <c r="HW826" s="36"/>
      <c r="HX826" s="36"/>
      <c r="HY826" s="36"/>
      <c r="HZ826" s="36"/>
      <c r="IA826" s="36"/>
      <c r="IB826" s="36"/>
      <c r="IC826" s="36"/>
      <c r="ID826" s="36"/>
      <c r="IE826" s="36"/>
      <c r="IF826" s="36"/>
      <c r="IG826" s="36"/>
      <c r="IH826" s="36"/>
      <c r="II826" s="36"/>
      <c r="IJ826" s="36"/>
      <c r="IK826" s="36"/>
      <c r="IL826" s="36"/>
      <c r="IM826" s="36"/>
      <c r="IN826" s="36"/>
      <c r="IO826" s="36"/>
      <c r="IP826" s="36"/>
      <c r="IQ826" s="36"/>
      <c r="IR826" s="36"/>
      <c r="IS826" s="36"/>
      <c r="IT826" s="36"/>
      <c r="IU826" s="36"/>
    </row>
    <row r="827" spans="1:255" ht="5.2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6"/>
      <c r="CB827" s="36"/>
      <c r="CC827" s="36"/>
      <c r="CD827" s="36"/>
      <c r="CE827" s="36"/>
      <c r="CF827" s="36"/>
      <c r="CG827" s="36"/>
      <c r="CH827" s="36"/>
      <c r="CI827" s="36"/>
      <c r="CJ827" s="36"/>
      <c r="CK827" s="36"/>
      <c r="CL827" s="36"/>
      <c r="CM827" s="36"/>
      <c r="CN827" s="36"/>
      <c r="CO827" s="36"/>
      <c r="CP827" s="36"/>
      <c r="CQ827" s="36"/>
      <c r="CR827" s="36"/>
      <c r="CS827" s="36"/>
      <c r="CT827" s="36"/>
      <c r="CU827" s="36"/>
      <c r="CV827" s="36"/>
      <c r="CW827" s="36"/>
      <c r="CX827" s="36"/>
      <c r="CY827" s="36"/>
      <c r="CZ827" s="36"/>
      <c r="DA827" s="36"/>
      <c r="DB827" s="36"/>
      <c r="DC827" s="36"/>
      <c r="DD827" s="36"/>
      <c r="DE827" s="36"/>
      <c r="DF827" s="36"/>
      <c r="DG827" s="36"/>
      <c r="DH827" s="36"/>
      <c r="DI827" s="36"/>
      <c r="DJ827" s="36"/>
      <c r="DK827" s="36"/>
      <c r="DL827" s="36"/>
      <c r="DM827" s="36"/>
      <c r="DN827" s="36"/>
      <c r="DO827" s="36"/>
      <c r="DP827" s="36"/>
      <c r="DQ827" s="36"/>
      <c r="DR827" s="36"/>
      <c r="DS827" s="36"/>
      <c r="DT827" s="36"/>
      <c r="DU827" s="36"/>
      <c r="DV827" s="36"/>
      <c r="DW827" s="36"/>
      <c r="DX827" s="36"/>
      <c r="DY827" s="36"/>
      <c r="DZ827" s="36"/>
      <c r="EA827" s="36"/>
      <c r="EB827" s="36"/>
      <c r="EC827" s="36"/>
      <c r="ED827" s="36"/>
      <c r="EE827" s="36"/>
      <c r="EF827" s="36"/>
      <c r="EG827" s="36"/>
      <c r="EH827" s="36"/>
      <c r="EI827" s="36"/>
      <c r="EJ827" s="36"/>
      <c r="EK827" s="36"/>
      <c r="EL827" s="36"/>
      <c r="EM827" s="36"/>
      <c r="EN827" s="36"/>
      <c r="EO827" s="36"/>
      <c r="EP827" s="36"/>
      <c r="EQ827" s="36"/>
      <c r="ER827" s="36"/>
      <c r="ES827" s="36"/>
      <c r="ET827" s="36"/>
      <c r="EU827" s="36"/>
      <c r="EV827" s="36"/>
      <c r="EW827" s="36"/>
      <c r="EX827" s="36"/>
      <c r="EY827" s="36"/>
      <c r="EZ827" s="36"/>
      <c r="FA827" s="36"/>
      <c r="FB827" s="36"/>
      <c r="FC827" s="36"/>
      <c r="FD827" s="36"/>
      <c r="FE827" s="36"/>
      <c r="FF827" s="36"/>
      <c r="FG827" s="36"/>
      <c r="FH827" s="36"/>
      <c r="FI827" s="36"/>
      <c r="FJ827" s="36"/>
      <c r="FK827" s="36"/>
      <c r="FL827" s="36"/>
      <c r="FM827" s="36"/>
      <c r="FN827" s="36"/>
      <c r="FO827" s="36"/>
      <c r="FP827" s="36"/>
      <c r="FQ827" s="36"/>
      <c r="FR827" s="36"/>
      <c r="FS827" s="36"/>
      <c r="FT827" s="36"/>
      <c r="FU827" s="36"/>
      <c r="FV827" s="36"/>
      <c r="FW827" s="36"/>
      <c r="FX827" s="36"/>
      <c r="FY827" s="36"/>
      <c r="FZ827" s="36"/>
      <c r="GA827" s="36"/>
      <c r="GB827" s="36"/>
      <c r="GC827" s="36"/>
      <c r="GD827" s="36"/>
      <c r="GE827" s="36"/>
      <c r="GF827" s="36"/>
      <c r="GG827" s="36"/>
      <c r="GH827" s="36"/>
      <c r="GI827" s="36"/>
      <c r="GJ827" s="36"/>
      <c r="GK827" s="36"/>
      <c r="GL827" s="36"/>
      <c r="GM827" s="36"/>
      <c r="GN827" s="36"/>
      <c r="GO827" s="36"/>
      <c r="GP827" s="36"/>
      <c r="GQ827" s="36"/>
      <c r="GR827" s="36"/>
      <c r="GS827" s="36"/>
      <c r="GT827" s="36"/>
      <c r="GU827" s="36"/>
      <c r="GV827" s="36"/>
      <c r="GW827" s="36"/>
      <c r="GX827" s="36"/>
      <c r="GY827" s="36"/>
      <c r="GZ827" s="36"/>
      <c r="HA827" s="36"/>
      <c r="HB827" s="36"/>
      <c r="HC827" s="36"/>
      <c r="HD827" s="36"/>
      <c r="HE827" s="36"/>
      <c r="HF827" s="36"/>
      <c r="HG827" s="36"/>
      <c r="HH827" s="36"/>
      <c r="HI827" s="36"/>
      <c r="HJ827" s="36"/>
      <c r="HK827" s="36"/>
      <c r="HL827" s="36"/>
      <c r="HM827" s="36"/>
      <c r="HN827" s="36"/>
      <c r="HO827" s="36"/>
      <c r="HP827" s="36"/>
      <c r="HQ827" s="36"/>
      <c r="HR827" s="36"/>
      <c r="HS827" s="36"/>
      <c r="HT827" s="36"/>
      <c r="HU827" s="36"/>
      <c r="HV827" s="36"/>
      <c r="HW827" s="36"/>
      <c r="HX827" s="36"/>
      <c r="HY827" s="36"/>
      <c r="HZ827" s="36"/>
      <c r="IA827" s="36"/>
      <c r="IB827" s="36"/>
      <c r="IC827" s="36"/>
      <c r="ID827" s="36"/>
      <c r="IE827" s="36"/>
      <c r="IF827" s="36"/>
      <c r="IG827" s="36"/>
      <c r="IH827" s="36"/>
      <c r="II827" s="36"/>
      <c r="IJ827" s="36"/>
      <c r="IK827" s="36"/>
      <c r="IL827" s="36"/>
      <c r="IM827" s="36"/>
      <c r="IN827" s="36"/>
      <c r="IO827" s="36"/>
      <c r="IP827" s="36"/>
      <c r="IQ827" s="36"/>
      <c r="IR827" s="36"/>
      <c r="IS827" s="36"/>
      <c r="IT827" s="36"/>
      <c r="IU827" s="36"/>
    </row>
    <row r="828" spans="1:255" ht="5.2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6"/>
      <c r="CB828" s="36"/>
      <c r="CC828" s="36"/>
      <c r="CD828" s="36"/>
      <c r="CE828" s="36"/>
      <c r="CF828" s="36"/>
      <c r="CG828" s="36"/>
      <c r="CH828" s="36"/>
      <c r="CI828" s="36"/>
      <c r="CJ828" s="36"/>
      <c r="CK828" s="36"/>
      <c r="CL828" s="36"/>
      <c r="CM828" s="36"/>
      <c r="CN828" s="36"/>
      <c r="CO828" s="36"/>
      <c r="CP828" s="36"/>
      <c r="CQ828" s="36"/>
      <c r="CR828" s="36"/>
      <c r="CS828" s="36"/>
      <c r="CT828" s="36"/>
      <c r="CU828" s="36"/>
      <c r="CV828" s="36"/>
      <c r="CW828" s="36"/>
      <c r="CX828" s="36"/>
      <c r="CY828" s="36"/>
      <c r="CZ828" s="36"/>
      <c r="DA828" s="36"/>
      <c r="DB828" s="36"/>
      <c r="DC828" s="36"/>
      <c r="DD828" s="36"/>
      <c r="DE828" s="36"/>
      <c r="DF828" s="36"/>
      <c r="DG828" s="36"/>
      <c r="DH828" s="36"/>
      <c r="DI828" s="36"/>
      <c r="DJ828" s="36"/>
      <c r="DK828" s="36"/>
      <c r="DL828" s="36"/>
      <c r="DM828" s="36"/>
      <c r="DN828" s="36"/>
      <c r="DO828" s="36"/>
      <c r="DP828" s="36"/>
      <c r="DQ828" s="36"/>
      <c r="DR828" s="36"/>
      <c r="DS828" s="36"/>
      <c r="DT828" s="36"/>
      <c r="DU828" s="36"/>
      <c r="DV828" s="36"/>
      <c r="DW828" s="36"/>
      <c r="DX828" s="36"/>
      <c r="DY828" s="36"/>
      <c r="DZ828" s="36"/>
      <c r="EA828" s="36"/>
      <c r="EB828" s="36"/>
      <c r="EC828" s="36"/>
      <c r="ED828" s="36"/>
      <c r="EE828" s="36"/>
      <c r="EF828" s="36"/>
      <c r="EG828" s="36"/>
      <c r="EH828" s="36"/>
      <c r="EI828" s="36"/>
      <c r="EJ828" s="36"/>
      <c r="EK828" s="36"/>
      <c r="EL828" s="36"/>
      <c r="EM828" s="36"/>
      <c r="EN828" s="36"/>
      <c r="EO828" s="36"/>
      <c r="EP828" s="36"/>
      <c r="EQ828" s="36"/>
      <c r="ER828" s="36"/>
      <c r="ES828" s="36"/>
      <c r="ET828" s="36"/>
      <c r="EU828" s="36"/>
      <c r="EV828" s="36"/>
      <c r="EW828" s="36"/>
      <c r="EX828" s="36"/>
      <c r="EY828" s="36"/>
      <c r="EZ828" s="36"/>
      <c r="FA828" s="36"/>
      <c r="FB828" s="36"/>
      <c r="FC828" s="36"/>
      <c r="FD828" s="36"/>
      <c r="FE828" s="36"/>
      <c r="FF828" s="36"/>
      <c r="FG828" s="36"/>
      <c r="FH828" s="36"/>
      <c r="FI828" s="36"/>
      <c r="FJ828" s="36"/>
      <c r="FK828" s="36"/>
      <c r="FL828" s="36"/>
      <c r="FM828" s="36"/>
      <c r="FN828" s="36"/>
      <c r="FO828" s="36"/>
      <c r="FP828" s="36"/>
      <c r="FQ828" s="36"/>
      <c r="FR828" s="36"/>
      <c r="FS828" s="36"/>
      <c r="FT828" s="36"/>
      <c r="FU828" s="36"/>
      <c r="FV828" s="36"/>
      <c r="FW828" s="36"/>
      <c r="FX828" s="36"/>
      <c r="FY828" s="36"/>
      <c r="FZ828" s="36"/>
      <c r="GA828" s="36"/>
      <c r="GB828" s="36"/>
      <c r="GC828" s="36"/>
      <c r="GD828" s="36"/>
      <c r="GE828" s="36"/>
      <c r="GF828" s="36"/>
      <c r="GG828" s="36"/>
      <c r="GH828" s="36"/>
      <c r="GI828" s="36"/>
      <c r="GJ828" s="36"/>
      <c r="GK828" s="36"/>
      <c r="GL828" s="36"/>
      <c r="GM828" s="36"/>
      <c r="GN828" s="36"/>
      <c r="GO828" s="36"/>
      <c r="GP828" s="36"/>
      <c r="GQ828" s="36"/>
      <c r="GR828" s="36"/>
      <c r="GS828" s="36"/>
      <c r="GT828" s="36"/>
      <c r="GU828" s="36"/>
      <c r="GV828" s="36"/>
      <c r="GW828" s="36"/>
      <c r="GX828" s="36"/>
      <c r="GY828" s="36"/>
      <c r="GZ828" s="36"/>
      <c r="HA828" s="36"/>
      <c r="HB828" s="36"/>
      <c r="HC828" s="36"/>
      <c r="HD828" s="36"/>
      <c r="HE828" s="36"/>
      <c r="HF828" s="36"/>
      <c r="HG828" s="36"/>
      <c r="HH828" s="36"/>
      <c r="HI828" s="36"/>
      <c r="HJ828" s="36"/>
      <c r="HK828" s="36"/>
      <c r="HL828" s="36"/>
      <c r="HM828" s="36"/>
      <c r="HN828" s="36"/>
      <c r="HO828" s="36"/>
      <c r="HP828" s="36"/>
      <c r="HQ828" s="36"/>
      <c r="HR828" s="36"/>
      <c r="HS828" s="36"/>
      <c r="HT828" s="36"/>
      <c r="HU828" s="36"/>
      <c r="HV828" s="36"/>
      <c r="HW828" s="36"/>
      <c r="HX828" s="36"/>
      <c r="HY828" s="36"/>
      <c r="HZ828" s="36"/>
      <c r="IA828" s="36"/>
      <c r="IB828" s="36"/>
      <c r="IC828" s="36"/>
      <c r="ID828" s="36"/>
      <c r="IE828" s="36"/>
      <c r="IF828" s="36"/>
      <c r="IG828" s="36"/>
      <c r="IH828" s="36"/>
      <c r="II828" s="36"/>
      <c r="IJ828" s="36"/>
      <c r="IK828" s="36"/>
      <c r="IL828" s="36"/>
      <c r="IM828" s="36"/>
      <c r="IN828" s="36"/>
      <c r="IO828" s="36"/>
      <c r="IP828" s="36"/>
      <c r="IQ828" s="36"/>
      <c r="IR828" s="36"/>
      <c r="IS828" s="36"/>
      <c r="IT828" s="36"/>
      <c r="IU828" s="36"/>
    </row>
    <row r="829" spans="1:255" ht="5.2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  <c r="FK829" s="36"/>
      <c r="FL829" s="36"/>
      <c r="FM829" s="36"/>
      <c r="FN829" s="36"/>
      <c r="FO829" s="36"/>
      <c r="FP829" s="36"/>
      <c r="FQ829" s="36"/>
      <c r="FR829" s="36"/>
      <c r="FS829" s="36"/>
      <c r="FT829" s="36"/>
      <c r="FU829" s="36"/>
      <c r="FV829" s="36"/>
      <c r="FW829" s="36"/>
      <c r="FX829" s="36"/>
      <c r="FY829" s="36"/>
      <c r="FZ829" s="36"/>
      <c r="GA829" s="36"/>
      <c r="GB829" s="36"/>
      <c r="GC829" s="36"/>
      <c r="GD829" s="36"/>
      <c r="GE829" s="36"/>
      <c r="GF829" s="36"/>
      <c r="GG829" s="36"/>
      <c r="GH829" s="36"/>
      <c r="GI829" s="36"/>
      <c r="GJ829" s="36"/>
      <c r="GK829" s="36"/>
      <c r="GL829" s="36"/>
      <c r="GM829" s="36"/>
      <c r="GN829" s="36"/>
      <c r="GO829" s="36"/>
      <c r="GP829" s="36"/>
      <c r="GQ829" s="36"/>
      <c r="GR829" s="36"/>
      <c r="GS829" s="36"/>
      <c r="GT829" s="36"/>
      <c r="GU829" s="36"/>
      <c r="GV829" s="36"/>
      <c r="GW829" s="36"/>
      <c r="GX829" s="36"/>
      <c r="GY829" s="36"/>
      <c r="GZ829" s="36"/>
      <c r="HA829" s="36"/>
      <c r="HB829" s="36"/>
      <c r="HC829" s="36"/>
      <c r="HD829" s="36"/>
      <c r="HE829" s="36"/>
      <c r="HF829" s="36"/>
      <c r="HG829" s="36"/>
      <c r="HH829" s="36"/>
      <c r="HI829" s="36"/>
      <c r="HJ829" s="36"/>
      <c r="HK829" s="36"/>
      <c r="HL829" s="36"/>
      <c r="HM829" s="36"/>
      <c r="HN829" s="36"/>
      <c r="HO829" s="36"/>
      <c r="HP829" s="36"/>
      <c r="HQ829" s="36"/>
      <c r="HR829" s="36"/>
      <c r="HS829" s="36"/>
      <c r="HT829" s="36"/>
      <c r="HU829" s="36"/>
      <c r="HV829" s="36"/>
      <c r="HW829" s="36"/>
      <c r="HX829" s="36"/>
      <c r="HY829" s="36"/>
      <c r="HZ829" s="36"/>
      <c r="IA829" s="36"/>
      <c r="IB829" s="36"/>
      <c r="IC829" s="36"/>
      <c r="ID829" s="36"/>
      <c r="IE829" s="36"/>
      <c r="IF829" s="36"/>
      <c r="IG829" s="36"/>
      <c r="IH829" s="36"/>
      <c r="II829" s="36"/>
      <c r="IJ829" s="36"/>
      <c r="IK829" s="36"/>
      <c r="IL829" s="36"/>
      <c r="IM829" s="36"/>
      <c r="IN829" s="36"/>
      <c r="IO829" s="36"/>
      <c r="IP829" s="36"/>
      <c r="IQ829" s="36"/>
      <c r="IR829" s="36"/>
      <c r="IS829" s="36"/>
      <c r="IT829" s="36"/>
      <c r="IU829" s="36"/>
    </row>
    <row r="830" spans="1:255" ht="5.2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  <c r="FK830" s="36"/>
      <c r="FL830" s="36"/>
      <c r="FM830" s="36"/>
      <c r="FN830" s="36"/>
      <c r="FO830" s="36"/>
      <c r="FP830" s="36"/>
      <c r="FQ830" s="36"/>
      <c r="FR830" s="36"/>
      <c r="FS830" s="36"/>
      <c r="FT830" s="36"/>
      <c r="FU830" s="36"/>
      <c r="FV830" s="36"/>
      <c r="FW830" s="36"/>
      <c r="FX830" s="36"/>
      <c r="FY830" s="36"/>
      <c r="FZ830" s="36"/>
      <c r="GA830" s="36"/>
      <c r="GB830" s="36"/>
      <c r="GC830" s="36"/>
      <c r="GD830" s="36"/>
      <c r="GE830" s="36"/>
      <c r="GF830" s="36"/>
      <c r="GG830" s="36"/>
      <c r="GH830" s="36"/>
      <c r="GI830" s="36"/>
      <c r="GJ830" s="36"/>
      <c r="GK830" s="36"/>
      <c r="GL830" s="36"/>
      <c r="GM830" s="36"/>
      <c r="GN830" s="36"/>
      <c r="GO830" s="36"/>
      <c r="GP830" s="36"/>
      <c r="GQ830" s="36"/>
      <c r="GR830" s="36"/>
      <c r="GS830" s="36"/>
      <c r="GT830" s="36"/>
      <c r="GU830" s="36"/>
      <c r="GV830" s="36"/>
      <c r="GW830" s="36"/>
      <c r="GX830" s="36"/>
      <c r="GY830" s="36"/>
      <c r="GZ830" s="36"/>
      <c r="HA830" s="36"/>
      <c r="HB830" s="36"/>
      <c r="HC830" s="36"/>
      <c r="HD830" s="36"/>
      <c r="HE830" s="36"/>
      <c r="HF830" s="36"/>
      <c r="HG830" s="36"/>
      <c r="HH830" s="36"/>
      <c r="HI830" s="36"/>
      <c r="HJ830" s="36"/>
      <c r="HK830" s="36"/>
      <c r="HL830" s="36"/>
      <c r="HM830" s="36"/>
      <c r="HN830" s="36"/>
      <c r="HO830" s="36"/>
      <c r="HP830" s="36"/>
      <c r="HQ830" s="36"/>
      <c r="HR830" s="36"/>
      <c r="HS830" s="36"/>
      <c r="HT830" s="36"/>
      <c r="HU830" s="36"/>
      <c r="HV830" s="36"/>
      <c r="HW830" s="36"/>
      <c r="HX830" s="36"/>
      <c r="HY830" s="36"/>
      <c r="HZ830" s="36"/>
      <c r="IA830" s="36"/>
      <c r="IB830" s="36"/>
      <c r="IC830" s="36"/>
      <c r="ID830" s="36"/>
      <c r="IE830" s="36"/>
      <c r="IF830" s="36"/>
      <c r="IG830" s="36"/>
      <c r="IH830" s="36"/>
      <c r="II830" s="36"/>
      <c r="IJ830" s="36"/>
      <c r="IK830" s="36"/>
      <c r="IL830" s="36"/>
      <c r="IM830" s="36"/>
      <c r="IN830" s="36"/>
      <c r="IO830" s="36"/>
      <c r="IP830" s="36"/>
      <c r="IQ830" s="36"/>
      <c r="IR830" s="36"/>
      <c r="IS830" s="36"/>
      <c r="IT830" s="36"/>
      <c r="IU830" s="36"/>
    </row>
    <row r="831" spans="1:255" ht="5.2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  <c r="FK831" s="36"/>
      <c r="FL831" s="36"/>
      <c r="FM831" s="36"/>
      <c r="FN831" s="36"/>
      <c r="FO831" s="36"/>
      <c r="FP831" s="36"/>
      <c r="FQ831" s="36"/>
      <c r="FR831" s="36"/>
      <c r="FS831" s="36"/>
      <c r="FT831" s="36"/>
      <c r="FU831" s="36"/>
      <c r="FV831" s="36"/>
      <c r="FW831" s="36"/>
      <c r="FX831" s="36"/>
      <c r="FY831" s="36"/>
      <c r="FZ831" s="36"/>
      <c r="GA831" s="36"/>
      <c r="GB831" s="36"/>
      <c r="GC831" s="36"/>
      <c r="GD831" s="36"/>
      <c r="GE831" s="36"/>
      <c r="GF831" s="36"/>
      <c r="GG831" s="36"/>
      <c r="GH831" s="36"/>
      <c r="GI831" s="36"/>
      <c r="GJ831" s="36"/>
      <c r="GK831" s="36"/>
      <c r="GL831" s="36"/>
      <c r="GM831" s="36"/>
      <c r="GN831" s="36"/>
      <c r="GO831" s="36"/>
      <c r="GP831" s="36"/>
      <c r="GQ831" s="36"/>
      <c r="GR831" s="36"/>
      <c r="GS831" s="36"/>
      <c r="GT831" s="36"/>
      <c r="GU831" s="36"/>
      <c r="GV831" s="36"/>
      <c r="GW831" s="36"/>
      <c r="GX831" s="36"/>
      <c r="GY831" s="36"/>
      <c r="GZ831" s="36"/>
      <c r="HA831" s="36"/>
      <c r="HB831" s="36"/>
      <c r="HC831" s="36"/>
      <c r="HD831" s="36"/>
      <c r="HE831" s="36"/>
      <c r="HF831" s="36"/>
      <c r="HG831" s="36"/>
      <c r="HH831" s="36"/>
      <c r="HI831" s="36"/>
      <c r="HJ831" s="36"/>
      <c r="HK831" s="36"/>
      <c r="HL831" s="36"/>
      <c r="HM831" s="36"/>
      <c r="HN831" s="36"/>
      <c r="HO831" s="36"/>
      <c r="HP831" s="36"/>
      <c r="HQ831" s="36"/>
      <c r="HR831" s="36"/>
      <c r="HS831" s="36"/>
      <c r="HT831" s="36"/>
      <c r="HU831" s="36"/>
      <c r="HV831" s="36"/>
      <c r="HW831" s="36"/>
      <c r="HX831" s="36"/>
      <c r="HY831" s="36"/>
      <c r="HZ831" s="36"/>
      <c r="IA831" s="36"/>
      <c r="IB831" s="36"/>
      <c r="IC831" s="36"/>
      <c r="ID831" s="36"/>
      <c r="IE831" s="36"/>
      <c r="IF831" s="36"/>
      <c r="IG831" s="36"/>
      <c r="IH831" s="36"/>
      <c r="II831" s="36"/>
      <c r="IJ831" s="36"/>
      <c r="IK831" s="36"/>
      <c r="IL831" s="36"/>
      <c r="IM831" s="36"/>
      <c r="IN831" s="36"/>
      <c r="IO831" s="36"/>
      <c r="IP831" s="36"/>
      <c r="IQ831" s="36"/>
      <c r="IR831" s="36"/>
      <c r="IS831" s="36"/>
      <c r="IT831" s="36"/>
      <c r="IU831" s="36"/>
    </row>
    <row r="832" spans="1:255" ht="5.2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  <c r="FK832" s="36"/>
      <c r="FL832" s="36"/>
      <c r="FM832" s="36"/>
      <c r="FN832" s="36"/>
      <c r="FO832" s="36"/>
      <c r="FP832" s="36"/>
      <c r="FQ832" s="36"/>
      <c r="FR832" s="36"/>
      <c r="FS832" s="36"/>
      <c r="FT832" s="36"/>
      <c r="FU832" s="36"/>
      <c r="FV832" s="36"/>
      <c r="FW832" s="36"/>
      <c r="FX832" s="36"/>
      <c r="FY832" s="36"/>
      <c r="FZ832" s="36"/>
      <c r="GA832" s="36"/>
      <c r="GB832" s="36"/>
      <c r="GC832" s="36"/>
      <c r="GD832" s="36"/>
      <c r="GE832" s="36"/>
      <c r="GF832" s="36"/>
      <c r="GG832" s="36"/>
      <c r="GH832" s="36"/>
      <c r="GI832" s="36"/>
      <c r="GJ832" s="36"/>
      <c r="GK832" s="36"/>
      <c r="GL832" s="36"/>
      <c r="GM832" s="36"/>
      <c r="GN832" s="36"/>
      <c r="GO832" s="36"/>
      <c r="GP832" s="36"/>
      <c r="GQ832" s="36"/>
      <c r="GR832" s="36"/>
      <c r="GS832" s="36"/>
      <c r="GT832" s="36"/>
      <c r="GU832" s="36"/>
      <c r="GV832" s="36"/>
      <c r="GW832" s="36"/>
      <c r="GX832" s="36"/>
      <c r="GY832" s="36"/>
      <c r="GZ832" s="36"/>
      <c r="HA832" s="36"/>
      <c r="HB832" s="36"/>
      <c r="HC832" s="36"/>
      <c r="HD832" s="36"/>
      <c r="HE832" s="36"/>
      <c r="HF832" s="36"/>
      <c r="HG832" s="36"/>
      <c r="HH832" s="36"/>
      <c r="HI832" s="36"/>
      <c r="HJ832" s="36"/>
      <c r="HK832" s="36"/>
      <c r="HL832" s="36"/>
      <c r="HM832" s="36"/>
      <c r="HN832" s="36"/>
      <c r="HO832" s="36"/>
      <c r="HP832" s="36"/>
      <c r="HQ832" s="36"/>
      <c r="HR832" s="36"/>
      <c r="HS832" s="36"/>
      <c r="HT832" s="36"/>
      <c r="HU832" s="36"/>
      <c r="HV832" s="36"/>
      <c r="HW832" s="36"/>
      <c r="HX832" s="36"/>
      <c r="HY832" s="36"/>
      <c r="HZ832" s="36"/>
      <c r="IA832" s="36"/>
      <c r="IB832" s="36"/>
      <c r="IC832" s="36"/>
      <c r="ID832" s="36"/>
      <c r="IE832" s="36"/>
      <c r="IF832" s="36"/>
      <c r="IG832" s="36"/>
      <c r="IH832" s="36"/>
      <c r="II832" s="36"/>
      <c r="IJ832" s="36"/>
      <c r="IK832" s="36"/>
      <c r="IL832" s="36"/>
      <c r="IM832" s="36"/>
      <c r="IN832" s="36"/>
      <c r="IO832" s="36"/>
      <c r="IP832" s="36"/>
      <c r="IQ832" s="36"/>
      <c r="IR832" s="36"/>
      <c r="IS832" s="36"/>
      <c r="IT832" s="36"/>
      <c r="IU832" s="36"/>
    </row>
    <row r="833" spans="1:255" ht="5.2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  <c r="FL833" s="36"/>
      <c r="FM833" s="36"/>
      <c r="FN833" s="36"/>
      <c r="FO833" s="36"/>
      <c r="FP833" s="36"/>
      <c r="FQ833" s="36"/>
      <c r="FR833" s="36"/>
      <c r="FS833" s="36"/>
      <c r="FT833" s="36"/>
      <c r="FU833" s="36"/>
      <c r="FV833" s="36"/>
      <c r="FW833" s="36"/>
      <c r="FX833" s="36"/>
      <c r="FY833" s="36"/>
      <c r="FZ833" s="36"/>
      <c r="GA833" s="36"/>
      <c r="GB833" s="36"/>
      <c r="GC833" s="36"/>
      <c r="GD833" s="36"/>
      <c r="GE833" s="36"/>
      <c r="GF833" s="36"/>
      <c r="GG833" s="36"/>
      <c r="GH833" s="36"/>
      <c r="GI833" s="36"/>
      <c r="GJ833" s="36"/>
      <c r="GK833" s="36"/>
      <c r="GL833" s="36"/>
      <c r="GM833" s="36"/>
      <c r="GN833" s="36"/>
      <c r="GO833" s="36"/>
      <c r="GP833" s="36"/>
      <c r="GQ833" s="36"/>
      <c r="GR833" s="36"/>
      <c r="GS833" s="36"/>
      <c r="GT833" s="36"/>
      <c r="GU833" s="36"/>
      <c r="GV833" s="36"/>
      <c r="GW833" s="36"/>
      <c r="GX833" s="36"/>
      <c r="GY833" s="36"/>
      <c r="GZ833" s="36"/>
      <c r="HA833" s="36"/>
      <c r="HB833" s="36"/>
      <c r="HC833" s="36"/>
      <c r="HD833" s="36"/>
      <c r="HE833" s="36"/>
      <c r="HF833" s="36"/>
      <c r="HG833" s="36"/>
      <c r="HH833" s="36"/>
      <c r="HI833" s="36"/>
      <c r="HJ833" s="36"/>
      <c r="HK833" s="36"/>
      <c r="HL833" s="36"/>
      <c r="HM833" s="36"/>
      <c r="HN833" s="36"/>
      <c r="HO833" s="36"/>
      <c r="HP833" s="36"/>
      <c r="HQ833" s="36"/>
      <c r="HR833" s="36"/>
      <c r="HS833" s="36"/>
      <c r="HT833" s="36"/>
      <c r="HU833" s="36"/>
      <c r="HV833" s="36"/>
      <c r="HW833" s="36"/>
      <c r="HX833" s="36"/>
      <c r="HY833" s="36"/>
      <c r="HZ833" s="36"/>
      <c r="IA833" s="36"/>
      <c r="IB833" s="36"/>
      <c r="IC833" s="36"/>
      <c r="ID833" s="36"/>
      <c r="IE833" s="36"/>
      <c r="IF833" s="36"/>
      <c r="IG833" s="36"/>
      <c r="IH833" s="36"/>
      <c r="II833" s="36"/>
      <c r="IJ833" s="36"/>
      <c r="IK833" s="36"/>
      <c r="IL833" s="36"/>
      <c r="IM833" s="36"/>
      <c r="IN833" s="36"/>
      <c r="IO833" s="36"/>
      <c r="IP833" s="36"/>
      <c r="IQ833" s="36"/>
      <c r="IR833" s="36"/>
      <c r="IS833" s="36"/>
      <c r="IT833" s="36"/>
      <c r="IU833" s="36"/>
    </row>
    <row r="834" spans="1:255" ht="5.2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  <c r="FK834" s="36"/>
      <c r="FL834" s="36"/>
      <c r="FM834" s="36"/>
      <c r="FN834" s="36"/>
      <c r="FO834" s="36"/>
      <c r="FP834" s="36"/>
      <c r="FQ834" s="36"/>
      <c r="FR834" s="36"/>
      <c r="FS834" s="36"/>
      <c r="FT834" s="36"/>
      <c r="FU834" s="36"/>
      <c r="FV834" s="36"/>
      <c r="FW834" s="36"/>
      <c r="FX834" s="36"/>
      <c r="FY834" s="36"/>
      <c r="FZ834" s="36"/>
      <c r="GA834" s="36"/>
      <c r="GB834" s="36"/>
      <c r="GC834" s="36"/>
      <c r="GD834" s="36"/>
      <c r="GE834" s="36"/>
      <c r="GF834" s="36"/>
      <c r="GG834" s="36"/>
      <c r="GH834" s="36"/>
      <c r="GI834" s="36"/>
      <c r="GJ834" s="36"/>
      <c r="GK834" s="36"/>
      <c r="GL834" s="36"/>
      <c r="GM834" s="36"/>
      <c r="GN834" s="36"/>
      <c r="GO834" s="36"/>
      <c r="GP834" s="36"/>
      <c r="GQ834" s="36"/>
      <c r="GR834" s="36"/>
      <c r="GS834" s="36"/>
      <c r="GT834" s="36"/>
      <c r="GU834" s="36"/>
      <c r="GV834" s="36"/>
      <c r="GW834" s="36"/>
      <c r="GX834" s="36"/>
      <c r="GY834" s="36"/>
      <c r="GZ834" s="36"/>
      <c r="HA834" s="36"/>
      <c r="HB834" s="36"/>
      <c r="HC834" s="36"/>
      <c r="HD834" s="36"/>
      <c r="HE834" s="36"/>
      <c r="HF834" s="36"/>
      <c r="HG834" s="36"/>
      <c r="HH834" s="36"/>
      <c r="HI834" s="36"/>
      <c r="HJ834" s="36"/>
      <c r="HK834" s="36"/>
      <c r="HL834" s="36"/>
      <c r="HM834" s="36"/>
      <c r="HN834" s="36"/>
      <c r="HO834" s="36"/>
      <c r="HP834" s="36"/>
      <c r="HQ834" s="36"/>
      <c r="HR834" s="36"/>
      <c r="HS834" s="36"/>
      <c r="HT834" s="36"/>
      <c r="HU834" s="36"/>
      <c r="HV834" s="36"/>
      <c r="HW834" s="36"/>
      <c r="HX834" s="36"/>
      <c r="HY834" s="36"/>
      <c r="HZ834" s="36"/>
      <c r="IA834" s="36"/>
      <c r="IB834" s="36"/>
      <c r="IC834" s="36"/>
      <c r="ID834" s="36"/>
      <c r="IE834" s="36"/>
      <c r="IF834" s="36"/>
      <c r="IG834" s="36"/>
      <c r="IH834" s="36"/>
      <c r="II834" s="36"/>
      <c r="IJ834" s="36"/>
      <c r="IK834" s="36"/>
      <c r="IL834" s="36"/>
      <c r="IM834" s="36"/>
      <c r="IN834" s="36"/>
      <c r="IO834" s="36"/>
      <c r="IP834" s="36"/>
      <c r="IQ834" s="36"/>
      <c r="IR834" s="36"/>
      <c r="IS834" s="36"/>
      <c r="IT834" s="36"/>
      <c r="IU834" s="36"/>
    </row>
    <row r="835" spans="1:255" ht="5.2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  <c r="FK835" s="36"/>
      <c r="FL835" s="36"/>
      <c r="FM835" s="36"/>
      <c r="FN835" s="36"/>
      <c r="FO835" s="36"/>
      <c r="FP835" s="36"/>
      <c r="FQ835" s="36"/>
      <c r="FR835" s="36"/>
      <c r="FS835" s="36"/>
      <c r="FT835" s="36"/>
      <c r="FU835" s="36"/>
      <c r="FV835" s="36"/>
      <c r="FW835" s="36"/>
      <c r="FX835" s="36"/>
      <c r="FY835" s="36"/>
      <c r="FZ835" s="36"/>
      <c r="GA835" s="36"/>
      <c r="GB835" s="36"/>
      <c r="GC835" s="36"/>
      <c r="GD835" s="36"/>
      <c r="GE835" s="36"/>
      <c r="GF835" s="36"/>
      <c r="GG835" s="36"/>
      <c r="GH835" s="36"/>
      <c r="GI835" s="36"/>
      <c r="GJ835" s="36"/>
      <c r="GK835" s="36"/>
      <c r="GL835" s="36"/>
      <c r="GM835" s="36"/>
      <c r="GN835" s="36"/>
      <c r="GO835" s="36"/>
      <c r="GP835" s="36"/>
      <c r="GQ835" s="36"/>
      <c r="GR835" s="36"/>
      <c r="GS835" s="36"/>
      <c r="GT835" s="36"/>
      <c r="GU835" s="36"/>
      <c r="GV835" s="36"/>
      <c r="GW835" s="36"/>
      <c r="GX835" s="36"/>
      <c r="GY835" s="36"/>
      <c r="GZ835" s="36"/>
      <c r="HA835" s="36"/>
      <c r="HB835" s="36"/>
      <c r="HC835" s="36"/>
      <c r="HD835" s="36"/>
      <c r="HE835" s="36"/>
      <c r="HF835" s="36"/>
      <c r="HG835" s="36"/>
      <c r="HH835" s="36"/>
      <c r="HI835" s="36"/>
      <c r="HJ835" s="36"/>
      <c r="HK835" s="36"/>
      <c r="HL835" s="36"/>
      <c r="HM835" s="36"/>
      <c r="HN835" s="36"/>
      <c r="HO835" s="36"/>
      <c r="HP835" s="36"/>
      <c r="HQ835" s="36"/>
      <c r="HR835" s="36"/>
      <c r="HS835" s="36"/>
      <c r="HT835" s="36"/>
      <c r="HU835" s="36"/>
      <c r="HV835" s="36"/>
      <c r="HW835" s="36"/>
      <c r="HX835" s="36"/>
      <c r="HY835" s="36"/>
      <c r="HZ835" s="36"/>
      <c r="IA835" s="36"/>
      <c r="IB835" s="36"/>
      <c r="IC835" s="36"/>
      <c r="ID835" s="36"/>
      <c r="IE835" s="36"/>
      <c r="IF835" s="36"/>
      <c r="IG835" s="36"/>
      <c r="IH835" s="36"/>
      <c r="II835" s="36"/>
      <c r="IJ835" s="36"/>
      <c r="IK835" s="36"/>
      <c r="IL835" s="36"/>
      <c r="IM835" s="36"/>
      <c r="IN835" s="36"/>
      <c r="IO835" s="36"/>
      <c r="IP835" s="36"/>
      <c r="IQ835" s="36"/>
      <c r="IR835" s="36"/>
      <c r="IS835" s="36"/>
      <c r="IT835" s="36"/>
      <c r="IU835" s="36"/>
    </row>
    <row r="836" spans="1:255" ht="5.2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  <c r="FK836" s="36"/>
      <c r="FL836" s="36"/>
      <c r="FM836" s="36"/>
      <c r="FN836" s="36"/>
      <c r="FO836" s="36"/>
      <c r="FP836" s="36"/>
      <c r="FQ836" s="36"/>
      <c r="FR836" s="36"/>
      <c r="FS836" s="36"/>
      <c r="FT836" s="36"/>
      <c r="FU836" s="36"/>
      <c r="FV836" s="36"/>
      <c r="FW836" s="36"/>
      <c r="FX836" s="36"/>
      <c r="FY836" s="36"/>
      <c r="FZ836" s="36"/>
      <c r="GA836" s="36"/>
      <c r="GB836" s="36"/>
      <c r="GC836" s="36"/>
      <c r="GD836" s="36"/>
      <c r="GE836" s="36"/>
      <c r="GF836" s="36"/>
      <c r="GG836" s="36"/>
      <c r="GH836" s="36"/>
      <c r="GI836" s="36"/>
      <c r="GJ836" s="36"/>
      <c r="GK836" s="36"/>
      <c r="GL836" s="36"/>
      <c r="GM836" s="36"/>
      <c r="GN836" s="36"/>
      <c r="GO836" s="36"/>
      <c r="GP836" s="36"/>
      <c r="GQ836" s="36"/>
      <c r="GR836" s="36"/>
      <c r="GS836" s="36"/>
      <c r="GT836" s="36"/>
      <c r="GU836" s="36"/>
      <c r="GV836" s="36"/>
      <c r="GW836" s="36"/>
      <c r="GX836" s="36"/>
      <c r="GY836" s="36"/>
      <c r="GZ836" s="36"/>
      <c r="HA836" s="36"/>
      <c r="HB836" s="36"/>
      <c r="HC836" s="36"/>
      <c r="HD836" s="36"/>
      <c r="HE836" s="36"/>
      <c r="HF836" s="36"/>
      <c r="HG836" s="36"/>
      <c r="HH836" s="36"/>
      <c r="HI836" s="36"/>
      <c r="HJ836" s="36"/>
      <c r="HK836" s="36"/>
      <c r="HL836" s="36"/>
      <c r="HM836" s="36"/>
      <c r="HN836" s="36"/>
      <c r="HO836" s="36"/>
      <c r="HP836" s="36"/>
      <c r="HQ836" s="36"/>
      <c r="HR836" s="36"/>
      <c r="HS836" s="36"/>
      <c r="HT836" s="36"/>
      <c r="HU836" s="36"/>
      <c r="HV836" s="36"/>
      <c r="HW836" s="36"/>
      <c r="HX836" s="36"/>
      <c r="HY836" s="36"/>
      <c r="HZ836" s="36"/>
      <c r="IA836" s="36"/>
      <c r="IB836" s="36"/>
      <c r="IC836" s="36"/>
      <c r="ID836" s="36"/>
      <c r="IE836" s="36"/>
      <c r="IF836" s="36"/>
      <c r="IG836" s="36"/>
      <c r="IH836" s="36"/>
      <c r="II836" s="36"/>
      <c r="IJ836" s="36"/>
      <c r="IK836" s="36"/>
      <c r="IL836" s="36"/>
      <c r="IM836" s="36"/>
      <c r="IN836" s="36"/>
      <c r="IO836" s="36"/>
      <c r="IP836" s="36"/>
      <c r="IQ836" s="36"/>
      <c r="IR836" s="36"/>
      <c r="IS836" s="36"/>
      <c r="IT836" s="36"/>
      <c r="IU836" s="36"/>
    </row>
    <row r="837" spans="1:255" ht="5.2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  <c r="FK837" s="36"/>
      <c r="FL837" s="36"/>
      <c r="FM837" s="36"/>
      <c r="FN837" s="36"/>
      <c r="FO837" s="36"/>
      <c r="FP837" s="36"/>
      <c r="FQ837" s="36"/>
      <c r="FR837" s="36"/>
      <c r="FS837" s="36"/>
      <c r="FT837" s="36"/>
      <c r="FU837" s="36"/>
      <c r="FV837" s="36"/>
      <c r="FW837" s="36"/>
      <c r="FX837" s="36"/>
      <c r="FY837" s="36"/>
      <c r="FZ837" s="36"/>
      <c r="GA837" s="36"/>
      <c r="GB837" s="36"/>
      <c r="GC837" s="36"/>
      <c r="GD837" s="36"/>
      <c r="GE837" s="36"/>
      <c r="GF837" s="36"/>
      <c r="GG837" s="36"/>
      <c r="GH837" s="36"/>
      <c r="GI837" s="36"/>
      <c r="GJ837" s="36"/>
      <c r="GK837" s="36"/>
      <c r="GL837" s="36"/>
      <c r="GM837" s="36"/>
      <c r="GN837" s="36"/>
      <c r="GO837" s="36"/>
      <c r="GP837" s="36"/>
      <c r="GQ837" s="36"/>
      <c r="GR837" s="36"/>
      <c r="GS837" s="36"/>
      <c r="GT837" s="36"/>
      <c r="GU837" s="36"/>
      <c r="GV837" s="36"/>
      <c r="GW837" s="36"/>
      <c r="GX837" s="36"/>
      <c r="GY837" s="36"/>
      <c r="GZ837" s="36"/>
      <c r="HA837" s="36"/>
      <c r="HB837" s="36"/>
      <c r="HC837" s="36"/>
      <c r="HD837" s="36"/>
      <c r="HE837" s="36"/>
      <c r="HF837" s="36"/>
      <c r="HG837" s="36"/>
      <c r="HH837" s="36"/>
      <c r="HI837" s="36"/>
      <c r="HJ837" s="36"/>
      <c r="HK837" s="36"/>
      <c r="HL837" s="36"/>
      <c r="HM837" s="36"/>
      <c r="HN837" s="36"/>
      <c r="HO837" s="36"/>
      <c r="HP837" s="36"/>
      <c r="HQ837" s="36"/>
      <c r="HR837" s="36"/>
      <c r="HS837" s="36"/>
      <c r="HT837" s="36"/>
      <c r="HU837" s="36"/>
      <c r="HV837" s="36"/>
      <c r="HW837" s="36"/>
      <c r="HX837" s="36"/>
      <c r="HY837" s="36"/>
      <c r="HZ837" s="36"/>
      <c r="IA837" s="36"/>
      <c r="IB837" s="36"/>
      <c r="IC837" s="36"/>
      <c r="ID837" s="36"/>
      <c r="IE837" s="36"/>
      <c r="IF837" s="36"/>
      <c r="IG837" s="36"/>
      <c r="IH837" s="36"/>
      <c r="II837" s="36"/>
      <c r="IJ837" s="36"/>
      <c r="IK837" s="36"/>
      <c r="IL837" s="36"/>
      <c r="IM837" s="36"/>
      <c r="IN837" s="36"/>
      <c r="IO837" s="36"/>
      <c r="IP837" s="36"/>
      <c r="IQ837" s="36"/>
      <c r="IR837" s="36"/>
      <c r="IS837" s="36"/>
      <c r="IT837" s="36"/>
      <c r="IU837" s="36"/>
    </row>
    <row r="838" spans="1:255" ht="5.2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  <c r="FK838" s="36"/>
      <c r="FL838" s="36"/>
      <c r="FM838" s="36"/>
      <c r="FN838" s="36"/>
      <c r="FO838" s="36"/>
      <c r="FP838" s="36"/>
      <c r="FQ838" s="36"/>
      <c r="FR838" s="36"/>
      <c r="FS838" s="36"/>
      <c r="FT838" s="36"/>
      <c r="FU838" s="36"/>
      <c r="FV838" s="36"/>
      <c r="FW838" s="36"/>
      <c r="FX838" s="36"/>
      <c r="FY838" s="36"/>
      <c r="FZ838" s="36"/>
      <c r="GA838" s="36"/>
      <c r="GB838" s="36"/>
      <c r="GC838" s="36"/>
      <c r="GD838" s="36"/>
      <c r="GE838" s="36"/>
      <c r="GF838" s="36"/>
      <c r="GG838" s="36"/>
      <c r="GH838" s="36"/>
      <c r="GI838" s="36"/>
      <c r="GJ838" s="36"/>
      <c r="GK838" s="36"/>
      <c r="GL838" s="36"/>
      <c r="GM838" s="36"/>
      <c r="GN838" s="36"/>
      <c r="GO838" s="36"/>
      <c r="GP838" s="36"/>
      <c r="GQ838" s="36"/>
      <c r="GR838" s="36"/>
      <c r="GS838" s="36"/>
      <c r="GT838" s="36"/>
      <c r="GU838" s="36"/>
      <c r="GV838" s="36"/>
      <c r="GW838" s="36"/>
      <c r="GX838" s="36"/>
      <c r="GY838" s="36"/>
      <c r="GZ838" s="36"/>
      <c r="HA838" s="36"/>
      <c r="HB838" s="36"/>
      <c r="HC838" s="36"/>
      <c r="HD838" s="36"/>
      <c r="HE838" s="36"/>
      <c r="HF838" s="36"/>
      <c r="HG838" s="36"/>
      <c r="HH838" s="36"/>
      <c r="HI838" s="36"/>
      <c r="HJ838" s="36"/>
      <c r="HK838" s="36"/>
      <c r="HL838" s="36"/>
      <c r="HM838" s="36"/>
      <c r="HN838" s="36"/>
      <c r="HO838" s="36"/>
      <c r="HP838" s="36"/>
      <c r="HQ838" s="36"/>
      <c r="HR838" s="36"/>
      <c r="HS838" s="36"/>
      <c r="HT838" s="36"/>
      <c r="HU838" s="36"/>
      <c r="HV838" s="36"/>
      <c r="HW838" s="36"/>
      <c r="HX838" s="36"/>
      <c r="HY838" s="36"/>
      <c r="HZ838" s="36"/>
      <c r="IA838" s="36"/>
      <c r="IB838" s="36"/>
      <c r="IC838" s="36"/>
      <c r="ID838" s="36"/>
      <c r="IE838" s="36"/>
      <c r="IF838" s="36"/>
      <c r="IG838" s="36"/>
      <c r="IH838" s="36"/>
      <c r="II838" s="36"/>
      <c r="IJ838" s="36"/>
      <c r="IK838" s="36"/>
      <c r="IL838" s="36"/>
      <c r="IM838" s="36"/>
      <c r="IN838" s="36"/>
      <c r="IO838" s="36"/>
      <c r="IP838" s="36"/>
      <c r="IQ838" s="36"/>
      <c r="IR838" s="36"/>
      <c r="IS838" s="36"/>
      <c r="IT838" s="36"/>
      <c r="IU838" s="36"/>
    </row>
    <row r="839" spans="1:255" ht="5.2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  <c r="FK839" s="36"/>
      <c r="FL839" s="36"/>
      <c r="FM839" s="36"/>
      <c r="FN839" s="36"/>
      <c r="FO839" s="36"/>
      <c r="FP839" s="36"/>
      <c r="FQ839" s="36"/>
      <c r="FR839" s="36"/>
      <c r="FS839" s="36"/>
      <c r="FT839" s="36"/>
      <c r="FU839" s="36"/>
      <c r="FV839" s="36"/>
      <c r="FW839" s="36"/>
      <c r="FX839" s="36"/>
      <c r="FY839" s="36"/>
      <c r="FZ839" s="36"/>
      <c r="GA839" s="36"/>
      <c r="GB839" s="36"/>
      <c r="GC839" s="36"/>
      <c r="GD839" s="36"/>
      <c r="GE839" s="36"/>
      <c r="GF839" s="36"/>
      <c r="GG839" s="36"/>
      <c r="GH839" s="36"/>
      <c r="GI839" s="36"/>
      <c r="GJ839" s="36"/>
      <c r="GK839" s="36"/>
      <c r="GL839" s="36"/>
      <c r="GM839" s="36"/>
      <c r="GN839" s="36"/>
      <c r="GO839" s="36"/>
      <c r="GP839" s="36"/>
      <c r="GQ839" s="36"/>
      <c r="GR839" s="36"/>
      <c r="GS839" s="36"/>
      <c r="GT839" s="36"/>
      <c r="GU839" s="36"/>
      <c r="GV839" s="36"/>
      <c r="GW839" s="36"/>
      <c r="GX839" s="36"/>
      <c r="GY839" s="36"/>
      <c r="GZ839" s="36"/>
      <c r="HA839" s="36"/>
      <c r="HB839" s="36"/>
      <c r="HC839" s="36"/>
      <c r="HD839" s="36"/>
      <c r="HE839" s="36"/>
      <c r="HF839" s="36"/>
      <c r="HG839" s="36"/>
      <c r="HH839" s="36"/>
      <c r="HI839" s="36"/>
      <c r="HJ839" s="36"/>
      <c r="HK839" s="36"/>
      <c r="HL839" s="36"/>
      <c r="HM839" s="36"/>
      <c r="HN839" s="36"/>
      <c r="HO839" s="36"/>
      <c r="HP839" s="36"/>
      <c r="HQ839" s="36"/>
      <c r="HR839" s="36"/>
      <c r="HS839" s="36"/>
      <c r="HT839" s="36"/>
      <c r="HU839" s="36"/>
      <c r="HV839" s="36"/>
      <c r="HW839" s="36"/>
      <c r="HX839" s="36"/>
      <c r="HY839" s="36"/>
      <c r="HZ839" s="36"/>
      <c r="IA839" s="36"/>
      <c r="IB839" s="36"/>
      <c r="IC839" s="36"/>
      <c r="ID839" s="36"/>
      <c r="IE839" s="36"/>
      <c r="IF839" s="36"/>
      <c r="IG839" s="36"/>
      <c r="IH839" s="36"/>
      <c r="II839" s="36"/>
      <c r="IJ839" s="36"/>
      <c r="IK839" s="36"/>
      <c r="IL839" s="36"/>
      <c r="IM839" s="36"/>
      <c r="IN839" s="36"/>
      <c r="IO839" s="36"/>
      <c r="IP839" s="36"/>
      <c r="IQ839" s="36"/>
      <c r="IR839" s="36"/>
      <c r="IS839" s="36"/>
      <c r="IT839" s="36"/>
      <c r="IU839" s="36"/>
    </row>
    <row r="840" spans="1:255" ht="5.2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  <c r="FK840" s="36"/>
      <c r="FL840" s="36"/>
      <c r="FM840" s="36"/>
      <c r="FN840" s="36"/>
      <c r="FO840" s="36"/>
      <c r="FP840" s="36"/>
      <c r="FQ840" s="36"/>
      <c r="FR840" s="36"/>
      <c r="FS840" s="36"/>
      <c r="FT840" s="36"/>
      <c r="FU840" s="36"/>
      <c r="FV840" s="36"/>
      <c r="FW840" s="36"/>
      <c r="FX840" s="36"/>
      <c r="FY840" s="36"/>
      <c r="FZ840" s="36"/>
      <c r="GA840" s="36"/>
      <c r="GB840" s="36"/>
      <c r="GC840" s="36"/>
      <c r="GD840" s="36"/>
      <c r="GE840" s="36"/>
      <c r="GF840" s="36"/>
      <c r="GG840" s="36"/>
      <c r="GH840" s="36"/>
      <c r="GI840" s="36"/>
      <c r="GJ840" s="36"/>
      <c r="GK840" s="36"/>
      <c r="GL840" s="36"/>
      <c r="GM840" s="36"/>
      <c r="GN840" s="36"/>
      <c r="GO840" s="36"/>
      <c r="GP840" s="36"/>
      <c r="GQ840" s="36"/>
      <c r="GR840" s="36"/>
      <c r="GS840" s="36"/>
      <c r="GT840" s="36"/>
      <c r="GU840" s="36"/>
      <c r="GV840" s="36"/>
      <c r="GW840" s="36"/>
      <c r="GX840" s="36"/>
      <c r="GY840" s="36"/>
      <c r="GZ840" s="36"/>
      <c r="HA840" s="36"/>
      <c r="HB840" s="36"/>
      <c r="HC840" s="36"/>
      <c r="HD840" s="36"/>
      <c r="HE840" s="36"/>
      <c r="HF840" s="36"/>
      <c r="HG840" s="36"/>
      <c r="HH840" s="36"/>
      <c r="HI840" s="36"/>
      <c r="HJ840" s="36"/>
      <c r="HK840" s="36"/>
      <c r="HL840" s="36"/>
      <c r="HM840" s="36"/>
      <c r="HN840" s="36"/>
      <c r="HO840" s="36"/>
      <c r="HP840" s="36"/>
      <c r="HQ840" s="36"/>
      <c r="HR840" s="36"/>
      <c r="HS840" s="36"/>
      <c r="HT840" s="36"/>
      <c r="HU840" s="36"/>
      <c r="HV840" s="36"/>
      <c r="HW840" s="36"/>
      <c r="HX840" s="36"/>
      <c r="HY840" s="36"/>
      <c r="HZ840" s="36"/>
      <c r="IA840" s="36"/>
      <c r="IB840" s="36"/>
      <c r="IC840" s="36"/>
      <c r="ID840" s="36"/>
      <c r="IE840" s="36"/>
      <c r="IF840" s="36"/>
      <c r="IG840" s="36"/>
      <c r="IH840" s="36"/>
      <c r="II840" s="36"/>
      <c r="IJ840" s="36"/>
      <c r="IK840" s="36"/>
      <c r="IL840" s="36"/>
      <c r="IM840" s="36"/>
      <c r="IN840" s="36"/>
      <c r="IO840" s="36"/>
      <c r="IP840" s="36"/>
      <c r="IQ840" s="36"/>
      <c r="IR840" s="36"/>
      <c r="IS840" s="36"/>
      <c r="IT840" s="36"/>
      <c r="IU840" s="36"/>
    </row>
    <row r="841" spans="1:255" ht="5.2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  <c r="FK841" s="36"/>
      <c r="FL841" s="36"/>
      <c r="FM841" s="36"/>
      <c r="FN841" s="36"/>
      <c r="FO841" s="36"/>
      <c r="FP841" s="36"/>
      <c r="FQ841" s="36"/>
      <c r="FR841" s="36"/>
      <c r="FS841" s="36"/>
      <c r="FT841" s="36"/>
      <c r="FU841" s="36"/>
      <c r="FV841" s="36"/>
      <c r="FW841" s="36"/>
      <c r="FX841" s="36"/>
      <c r="FY841" s="36"/>
      <c r="FZ841" s="36"/>
      <c r="GA841" s="36"/>
      <c r="GB841" s="36"/>
      <c r="GC841" s="36"/>
      <c r="GD841" s="36"/>
      <c r="GE841" s="36"/>
      <c r="GF841" s="36"/>
      <c r="GG841" s="36"/>
      <c r="GH841" s="36"/>
      <c r="GI841" s="36"/>
      <c r="GJ841" s="36"/>
      <c r="GK841" s="36"/>
      <c r="GL841" s="36"/>
      <c r="GM841" s="36"/>
      <c r="GN841" s="36"/>
      <c r="GO841" s="36"/>
      <c r="GP841" s="36"/>
      <c r="GQ841" s="36"/>
      <c r="GR841" s="36"/>
      <c r="GS841" s="36"/>
      <c r="GT841" s="36"/>
      <c r="GU841" s="36"/>
      <c r="GV841" s="36"/>
      <c r="GW841" s="36"/>
      <c r="GX841" s="36"/>
      <c r="GY841" s="36"/>
      <c r="GZ841" s="36"/>
      <c r="HA841" s="36"/>
      <c r="HB841" s="36"/>
      <c r="HC841" s="36"/>
      <c r="HD841" s="36"/>
      <c r="HE841" s="36"/>
      <c r="HF841" s="36"/>
      <c r="HG841" s="36"/>
      <c r="HH841" s="36"/>
      <c r="HI841" s="36"/>
      <c r="HJ841" s="36"/>
      <c r="HK841" s="36"/>
      <c r="HL841" s="36"/>
      <c r="HM841" s="36"/>
      <c r="HN841" s="36"/>
      <c r="HO841" s="36"/>
      <c r="HP841" s="36"/>
      <c r="HQ841" s="36"/>
      <c r="HR841" s="36"/>
      <c r="HS841" s="36"/>
      <c r="HT841" s="36"/>
      <c r="HU841" s="36"/>
      <c r="HV841" s="36"/>
      <c r="HW841" s="36"/>
      <c r="HX841" s="36"/>
      <c r="HY841" s="36"/>
      <c r="HZ841" s="36"/>
      <c r="IA841" s="36"/>
      <c r="IB841" s="36"/>
      <c r="IC841" s="36"/>
      <c r="ID841" s="36"/>
      <c r="IE841" s="36"/>
      <c r="IF841" s="36"/>
      <c r="IG841" s="36"/>
      <c r="IH841" s="36"/>
      <c r="II841" s="36"/>
      <c r="IJ841" s="36"/>
      <c r="IK841" s="36"/>
      <c r="IL841" s="36"/>
      <c r="IM841" s="36"/>
      <c r="IN841" s="36"/>
      <c r="IO841" s="36"/>
      <c r="IP841" s="36"/>
      <c r="IQ841" s="36"/>
      <c r="IR841" s="36"/>
      <c r="IS841" s="36"/>
      <c r="IT841" s="36"/>
      <c r="IU841" s="36"/>
    </row>
    <row r="842" spans="1:255" ht="5.2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  <c r="FK842" s="36"/>
      <c r="FL842" s="36"/>
      <c r="FM842" s="36"/>
      <c r="FN842" s="36"/>
      <c r="FO842" s="36"/>
      <c r="FP842" s="36"/>
      <c r="FQ842" s="36"/>
      <c r="FR842" s="36"/>
      <c r="FS842" s="36"/>
      <c r="FT842" s="36"/>
      <c r="FU842" s="36"/>
      <c r="FV842" s="36"/>
      <c r="FW842" s="36"/>
      <c r="FX842" s="36"/>
      <c r="FY842" s="36"/>
      <c r="FZ842" s="36"/>
      <c r="GA842" s="36"/>
      <c r="GB842" s="36"/>
      <c r="GC842" s="36"/>
      <c r="GD842" s="36"/>
      <c r="GE842" s="36"/>
      <c r="GF842" s="36"/>
      <c r="GG842" s="36"/>
      <c r="GH842" s="36"/>
      <c r="GI842" s="36"/>
      <c r="GJ842" s="36"/>
      <c r="GK842" s="36"/>
      <c r="GL842" s="36"/>
      <c r="GM842" s="36"/>
      <c r="GN842" s="36"/>
      <c r="GO842" s="36"/>
      <c r="GP842" s="36"/>
      <c r="GQ842" s="36"/>
      <c r="GR842" s="36"/>
      <c r="GS842" s="36"/>
      <c r="GT842" s="36"/>
      <c r="GU842" s="36"/>
      <c r="GV842" s="36"/>
      <c r="GW842" s="36"/>
      <c r="GX842" s="36"/>
      <c r="GY842" s="36"/>
      <c r="GZ842" s="36"/>
      <c r="HA842" s="36"/>
      <c r="HB842" s="36"/>
      <c r="HC842" s="36"/>
      <c r="HD842" s="36"/>
      <c r="HE842" s="36"/>
      <c r="HF842" s="36"/>
      <c r="HG842" s="36"/>
      <c r="HH842" s="36"/>
      <c r="HI842" s="36"/>
      <c r="HJ842" s="36"/>
      <c r="HK842" s="36"/>
      <c r="HL842" s="36"/>
      <c r="HM842" s="36"/>
      <c r="HN842" s="36"/>
      <c r="HO842" s="36"/>
      <c r="HP842" s="36"/>
      <c r="HQ842" s="36"/>
      <c r="HR842" s="36"/>
      <c r="HS842" s="36"/>
      <c r="HT842" s="36"/>
      <c r="HU842" s="36"/>
      <c r="HV842" s="36"/>
      <c r="HW842" s="36"/>
      <c r="HX842" s="36"/>
      <c r="HY842" s="36"/>
      <c r="HZ842" s="36"/>
      <c r="IA842" s="36"/>
      <c r="IB842" s="36"/>
      <c r="IC842" s="36"/>
      <c r="ID842" s="36"/>
      <c r="IE842" s="36"/>
      <c r="IF842" s="36"/>
      <c r="IG842" s="36"/>
      <c r="IH842" s="36"/>
      <c r="II842" s="36"/>
      <c r="IJ842" s="36"/>
      <c r="IK842" s="36"/>
      <c r="IL842" s="36"/>
      <c r="IM842" s="36"/>
      <c r="IN842" s="36"/>
      <c r="IO842" s="36"/>
      <c r="IP842" s="36"/>
      <c r="IQ842" s="36"/>
      <c r="IR842" s="36"/>
      <c r="IS842" s="36"/>
      <c r="IT842" s="36"/>
      <c r="IU842" s="36"/>
    </row>
    <row r="843" spans="1:255" ht="5.2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  <c r="FK843" s="36"/>
      <c r="FL843" s="36"/>
      <c r="FM843" s="36"/>
      <c r="FN843" s="36"/>
      <c r="FO843" s="36"/>
      <c r="FP843" s="36"/>
      <c r="FQ843" s="36"/>
      <c r="FR843" s="36"/>
      <c r="FS843" s="36"/>
      <c r="FT843" s="36"/>
      <c r="FU843" s="36"/>
      <c r="FV843" s="36"/>
      <c r="FW843" s="36"/>
      <c r="FX843" s="36"/>
      <c r="FY843" s="36"/>
      <c r="FZ843" s="36"/>
      <c r="GA843" s="36"/>
      <c r="GB843" s="36"/>
      <c r="GC843" s="36"/>
      <c r="GD843" s="36"/>
      <c r="GE843" s="36"/>
      <c r="GF843" s="36"/>
      <c r="GG843" s="36"/>
      <c r="GH843" s="36"/>
      <c r="GI843" s="36"/>
      <c r="GJ843" s="36"/>
      <c r="GK843" s="36"/>
      <c r="GL843" s="36"/>
      <c r="GM843" s="36"/>
      <c r="GN843" s="36"/>
      <c r="GO843" s="36"/>
      <c r="GP843" s="36"/>
      <c r="GQ843" s="36"/>
      <c r="GR843" s="36"/>
      <c r="GS843" s="36"/>
      <c r="GT843" s="36"/>
      <c r="GU843" s="36"/>
      <c r="GV843" s="36"/>
      <c r="GW843" s="36"/>
      <c r="GX843" s="36"/>
      <c r="GY843" s="36"/>
      <c r="GZ843" s="36"/>
      <c r="HA843" s="36"/>
      <c r="HB843" s="36"/>
      <c r="HC843" s="36"/>
      <c r="HD843" s="36"/>
      <c r="HE843" s="36"/>
      <c r="HF843" s="36"/>
      <c r="HG843" s="36"/>
      <c r="HH843" s="36"/>
      <c r="HI843" s="36"/>
      <c r="HJ843" s="36"/>
      <c r="HK843" s="36"/>
      <c r="HL843" s="36"/>
      <c r="HM843" s="36"/>
      <c r="HN843" s="36"/>
      <c r="HO843" s="36"/>
      <c r="HP843" s="36"/>
      <c r="HQ843" s="36"/>
      <c r="HR843" s="36"/>
      <c r="HS843" s="36"/>
      <c r="HT843" s="36"/>
      <c r="HU843" s="36"/>
      <c r="HV843" s="36"/>
      <c r="HW843" s="36"/>
      <c r="HX843" s="36"/>
      <c r="HY843" s="36"/>
      <c r="HZ843" s="36"/>
      <c r="IA843" s="36"/>
      <c r="IB843" s="36"/>
      <c r="IC843" s="36"/>
      <c r="ID843" s="36"/>
      <c r="IE843" s="36"/>
      <c r="IF843" s="36"/>
      <c r="IG843" s="36"/>
      <c r="IH843" s="36"/>
      <c r="II843" s="36"/>
      <c r="IJ843" s="36"/>
      <c r="IK843" s="36"/>
      <c r="IL843" s="36"/>
      <c r="IM843" s="36"/>
      <c r="IN843" s="36"/>
      <c r="IO843" s="36"/>
      <c r="IP843" s="36"/>
      <c r="IQ843" s="36"/>
      <c r="IR843" s="36"/>
      <c r="IS843" s="36"/>
      <c r="IT843" s="36"/>
      <c r="IU843" s="36"/>
    </row>
    <row r="844" spans="1:255" ht="5.2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  <c r="FK844" s="36"/>
      <c r="FL844" s="36"/>
      <c r="FM844" s="36"/>
      <c r="FN844" s="36"/>
      <c r="FO844" s="36"/>
      <c r="FP844" s="36"/>
      <c r="FQ844" s="36"/>
      <c r="FR844" s="36"/>
      <c r="FS844" s="36"/>
      <c r="FT844" s="36"/>
      <c r="FU844" s="36"/>
      <c r="FV844" s="36"/>
      <c r="FW844" s="36"/>
      <c r="FX844" s="36"/>
      <c r="FY844" s="36"/>
      <c r="FZ844" s="36"/>
      <c r="GA844" s="36"/>
      <c r="GB844" s="36"/>
      <c r="GC844" s="36"/>
      <c r="GD844" s="36"/>
      <c r="GE844" s="36"/>
      <c r="GF844" s="36"/>
      <c r="GG844" s="36"/>
      <c r="GH844" s="36"/>
      <c r="GI844" s="36"/>
      <c r="GJ844" s="36"/>
      <c r="GK844" s="36"/>
      <c r="GL844" s="36"/>
      <c r="GM844" s="36"/>
      <c r="GN844" s="36"/>
      <c r="GO844" s="36"/>
      <c r="GP844" s="36"/>
      <c r="GQ844" s="36"/>
      <c r="GR844" s="36"/>
      <c r="GS844" s="36"/>
      <c r="GT844" s="36"/>
      <c r="GU844" s="36"/>
      <c r="GV844" s="36"/>
      <c r="GW844" s="36"/>
      <c r="GX844" s="36"/>
      <c r="GY844" s="36"/>
      <c r="GZ844" s="36"/>
      <c r="HA844" s="36"/>
      <c r="HB844" s="36"/>
      <c r="HC844" s="36"/>
      <c r="HD844" s="36"/>
      <c r="HE844" s="36"/>
      <c r="HF844" s="36"/>
      <c r="HG844" s="36"/>
      <c r="HH844" s="36"/>
      <c r="HI844" s="36"/>
      <c r="HJ844" s="36"/>
      <c r="HK844" s="36"/>
      <c r="HL844" s="36"/>
      <c r="HM844" s="36"/>
      <c r="HN844" s="36"/>
      <c r="HO844" s="36"/>
      <c r="HP844" s="36"/>
      <c r="HQ844" s="36"/>
      <c r="HR844" s="36"/>
      <c r="HS844" s="36"/>
      <c r="HT844" s="36"/>
      <c r="HU844" s="36"/>
      <c r="HV844" s="36"/>
      <c r="HW844" s="36"/>
      <c r="HX844" s="36"/>
      <c r="HY844" s="36"/>
      <c r="HZ844" s="36"/>
      <c r="IA844" s="36"/>
      <c r="IB844" s="36"/>
      <c r="IC844" s="36"/>
      <c r="ID844" s="36"/>
      <c r="IE844" s="36"/>
      <c r="IF844" s="36"/>
      <c r="IG844" s="36"/>
      <c r="IH844" s="36"/>
      <c r="II844" s="36"/>
      <c r="IJ844" s="36"/>
      <c r="IK844" s="36"/>
      <c r="IL844" s="36"/>
      <c r="IM844" s="36"/>
      <c r="IN844" s="36"/>
      <c r="IO844" s="36"/>
      <c r="IP844" s="36"/>
      <c r="IQ844" s="36"/>
      <c r="IR844" s="36"/>
      <c r="IS844" s="36"/>
      <c r="IT844" s="36"/>
      <c r="IU844" s="36"/>
    </row>
    <row r="845" spans="1:255" ht="5.2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  <c r="FK845" s="36"/>
      <c r="FL845" s="36"/>
      <c r="FM845" s="36"/>
      <c r="FN845" s="36"/>
      <c r="FO845" s="36"/>
      <c r="FP845" s="36"/>
      <c r="FQ845" s="36"/>
      <c r="FR845" s="36"/>
      <c r="FS845" s="36"/>
      <c r="FT845" s="36"/>
      <c r="FU845" s="36"/>
      <c r="FV845" s="36"/>
      <c r="FW845" s="36"/>
      <c r="FX845" s="36"/>
      <c r="FY845" s="36"/>
      <c r="FZ845" s="36"/>
      <c r="GA845" s="36"/>
      <c r="GB845" s="36"/>
      <c r="GC845" s="36"/>
      <c r="GD845" s="36"/>
      <c r="GE845" s="36"/>
      <c r="GF845" s="36"/>
      <c r="GG845" s="36"/>
      <c r="GH845" s="36"/>
      <c r="GI845" s="36"/>
      <c r="GJ845" s="36"/>
      <c r="GK845" s="36"/>
      <c r="GL845" s="36"/>
      <c r="GM845" s="36"/>
      <c r="GN845" s="36"/>
      <c r="GO845" s="36"/>
      <c r="GP845" s="36"/>
      <c r="GQ845" s="36"/>
      <c r="GR845" s="36"/>
      <c r="GS845" s="36"/>
      <c r="GT845" s="36"/>
      <c r="GU845" s="36"/>
      <c r="GV845" s="36"/>
      <c r="GW845" s="36"/>
      <c r="GX845" s="36"/>
      <c r="GY845" s="36"/>
      <c r="GZ845" s="36"/>
      <c r="HA845" s="36"/>
      <c r="HB845" s="36"/>
      <c r="HC845" s="36"/>
      <c r="HD845" s="36"/>
      <c r="HE845" s="36"/>
      <c r="HF845" s="36"/>
      <c r="HG845" s="36"/>
      <c r="HH845" s="36"/>
      <c r="HI845" s="36"/>
      <c r="HJ845" s="36"/>
      <c r="HK845" s="36"/>
      <c r="HL845" s="36"/>
      <c r="HM845" s="36"/>
      <c r="HN845" s="36"/>
      <c r="HO845" s="36"/>
      <c r="HP845" s="36"/>
      <c r="HQ845" s="36"/>
      <c r="HR845" s="36"/>
      <c r="HS845" s="36"/>
      <c r="HT845" s="36"/>
      <c r="HU845" s="36"/>
      <c r="HV845" s="36"/>
      <c r="HW845" s="36"/>
      <c r="HX845" s="36"/>
      <c r="HY845" s="36"/>
      <c r="HZ845" s="36"/>
      <c r="IA845" s="36"/>
      <c r="IB845" s="36"/>
      <c r="IC845" s="36"/>
      <c r="ID845" s="36"/>
      <c r="IE845" s="36"/>
      <c r="IF845" s="36"/>
      <c r="IG845" s="36"/>
      <c r="IH845" s="36"/>
      <c r="II845" s="36"/>
      <c r="IJ845" s="36"/>
      <c r="IK845" s="36"/>
      <c r="IL845" s="36"/>
      <c r="IM845" s="36"/>
      <c r="IN845" s="36"/>
      <c r="IO845" s="36"/>
      <c r="IP845" s="36"/>
      <c r="IQ845" s="36"/>
      <c r="IR845" s="36"/>
      <c r="IS845" s="36"/>
      <c r="IT845" s="36"/>
      <c r="IU845" s="36"/>
    </row>
    <row r="846" spans="1:255" ht="5.2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  <c r="FK846" s="36"/>
      <c r="FL846" s="36"/>
      <c r="FM846" s="36"/>
      <c r="FN846" s="36"/>
      <c r="FO846" s="36"/>
      <c r="FP846" s="36"/>
      <c r="FQ846" s="36"/>
      <c r="FR846" s="36"/>
      <c r="FS846" s="36"/>
      <c r="FT846" s="36"/>
      <c r="FU846" s="36"/>
      <c r="FV846" s="36"/>
      <c r="FW846" s="36"/>
      <c r="FX846" s="36"/>
      <c r="FY846" s="36"/>
      <c r="FZ846" s="36"/>
      <c r="GA846" s="36"/>
      <c r="GB846" s="36"/>
      <c r="GC846" s="36"/>
      <c r="GD846" s="36"/>
      <c r="GE846" s="36"/>
      <c r="GF846" s="36"/>
      <c r="GG846" s="36"/>
      <c r="GH846" s="36"/>
      <c r="GI846" s="36"/>
      <c r="GJ846" s="36"/>
      <c r="GK846" s="36"/>
      <c r="GL846" s="36"/>
      <c r="GM846" s="36"/>
      <c r="GN846" s="36"/>
      <c r="GO846" s="36"/>
      <c r="GP846" s="36"/>
      <c r="GQ846" s="36"/>
      <c r="GR846" s="36"/>
      <c r="GS846" s="36"/>
      <c r="GT846" s="36"/>
      <c r="GU846" s="36"/>
      <c r="GV846" s="36"/>
      <c r="GW846" s="36"/>
      <c r="GX846" s="36"/>
      <c r="GY846" s="36"/>
      <c r="GZ846" s="36"/>
      <c r="HA846" s="36"/>
      <c r="HB846" s="36"/>
      <c r="HC846" s="36"/>
      <c r="HD846" s="36"/>
      <c r="HE846" s="36"/>
      <c r="HF846" s="36"/>
      <c r="HG846" s="36"/>
      <c r="HH846" s="36"/>
      <c r="HI846" s="36"/>
      <c r="HJ846" s="36"/>
      <c r="HK846" s="36"/>
      <c r="HL846" s="36"/>
      <c r="HM846" s="36"/>
      <c r="HN846" s="36"/>
      <c r="HO846" s="36"/>
      <c r="HP846" s="36"/>
      <c r="HQ846" s="36"/>
      <c r="HR846" s="36"/>
      <c r="HS846" s="36"/>
      <c r="HT846" s="36"/>
      <c r="HU846" s="36"/>
      <c r="HV846" s="36"/>
      <c r="HW846" s="36"/>
      <c r="HX846" s="36"/>
      <c r="HY846" s="36"/>
      <c r="HZ846" s="36"/>
      <c r="IA846" s="36"/>
      <c r="IB846" s="36"/>
      <c r="IC846" s="36"/>
      <c r="ID846" s="36"/>
      <c r="IE846" s="36"/>
      <c r="IF846" s="36"/>
      <c r="IG846" s="36"/>
      <c r="IH846" s="36"/>
      <c r="II846" s="36"/>
      <c r="IJ846" s="36"/>
      <c r="IK846" s="36"/>
      <c r="IL846" s="36"/>
      <c r="IM846" s="36"/>
      <c r="IN846" s="36"/>
      <c r="IO846" s="36"/>
      <c r="IP846" s="36"/>
      <c r="IQ846" s="36"/>
      <c r="IR846" s="36"/>
      <c r="IS846" s="36"/>
      <c r="IT846" s="36"/>
      <c r="IU846" s="36"/>
    </row>
    <row r="847" spans="1:255" ht="5.2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  <c r="FK847" s="36"/>
      <c r="FL847" s="36"/>
      <c r="FM847" s="36"/>
      <c r="FN847" s="36"/>
      <c r="FO847" s="36"/>
      <c r="FP847" s="36"/>
      <c r="FQ847" s="36"/>
      <c r="FR847" s="36"/>
      <c r="FS847" s="36"/>
      <c r="FT847" s="36"/>
      <c r="FU847" s="36"/>
      <c r="FV847" s="36"/>
      <c r="FW847" s="36"/>
      <c r="FX847" s="36"/>
      <c r="FY847" s="36"/>
      <c r="FZ847" s="36"/>
      <c r="GA847" s="36"/>
      <c r="GB847" s="36"/>
      <c r="GC847" s="36"/>
      <c r="GD847" s="36"/>
      <c r="GE847" s="36"/>
      <c r="GF847" s="36"/>
      <c r="GG847" s="36"/>
      <c r="GH847" s="36"/>
      <c r="GI847" s="36"/>
      <c r="GJ847" s="36"/>
      <c r="GK847" s="36"/>
      <c r="GL847" s="36"/>
      <c r="GM847" s="36"/>
      <c r="GN847" s="36"/>
      <c r="GO847" s="36"/>
      <c r="GP847" s="36"/>
      <c r="GQ847" s="36"/>
      <c r="GR847" s="36"/>
      <c r="GS847" s="36"/>
      <c r="GT847" s="36"/>
      <c r="GU847" s="36"/>
      <c r="GV847" s="36"/>
      <c r="GW847" s="36"/>
      <c r="GX847" s="36"/>
      <c r="GY847" s="36"/>
      <c r="GZ847" s="36"/>
      <c r="HA847" s="36"/>
      <c r="HB847" s="36"/>
      <c r="HC847" s="36"/>
      <c r="HD847" s="36"/>
      <c r="HE847" s="36"/>
      <c r="HF847" s="36"/>
      <c r="HG847" s="36"/>
      <c r="HH847" s="36"/>
      <c r="HI847" s="36"/>
      <c r="HJ847" s="36"/>
      <c r="HK847" s="36"/>
      <c r="HL847" s="36"/>
      <c r="HM847" s="36"/>
      <c r="HN847" s="36"/>
      <c r="HO847" s="36"/>
      <c r="HP847" s="36"/>
      <c r="HQ847" s="36"/>
      <c r="HR847" s="36"/>
      <c r="HS847" s="36"/>
      <c r="HT847" s="36"/>
      <c r="HU847" s="36"/>
      <c r="HV847" s="36"/>
      <c r="HW847" s="36"/>
      <c r="HX847" s="36"/>
      <c r="HY847" s="36"/>
      <c r="HZ847" s="36"/>
      <c r="IA847" s="36"/>
      <c r="IB847" s="36"/>
      <c r="IC847" s="36"/>
      <c r="ID847" s="36"/>
      <c r="IE847" s="36"/>
      <c r="IF847" s="36"/>
      <c r="IG847" s="36"/>
      <c r="IH847" s="36"/>
      <c r="II847" s="36"/>
      <c r="IJ847" s="36"/>
      <c r="IK847" s="36"/>
      <c r="IL847" s="36"/>
      <c r="IM847" s="36"/>
      <c r="IN847" s="36"/>
      <c r="IO847" s="36"/>
      <c r="IP847" s="36"/>
      <c r="IQ847" s="36"/>
      <c r="IR847" s="36"/>
      <c r="IS847" s="36"/>
      <c r="IT847" s="36"/>
      <c r="IU847" s="36"/>
    </row>
    <row r="848" spans="1:255" ht="5.2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  <c r="FK848" s="36"/>
      <c r="FL848" s="36"/>
      <c r="FM848" s="36"/>
      <c r="FN848" s="36"/>
      <c r="FO848" s="36"/>
      <c r="FP848" s="36"/>
      <c r="FQ848" s="36"/>
      <c r="FR848" s="36"/>
      <c r="FS848" s="36"/>
      <c r="FT848" s="36"/>
      <c r="FU848" s="36"/>
      <c r="FV848" s="36"/>
      <c r="FW848" s="36"/>
      <c r="FX848" s="36"/>
      <c r="FY848" s="36"/>
      <c r="FZ848" s="36"/>
      <c r="GA848" s="36"/>
      <c r="GB848" s="36"/>
      <c r="GC848" s="36"/>
      <c r="GD848" s="36"/>
      <c r="GE848" s="36"/>
      <c r="GF848" s="36"/>
      <c r="GG848" s="36"/>
      <c r="GH848" s="36"/>
      <c r="GI848" s="36"/>
      <c r="GJ848" s="36"/>
      <c r="GK848" s="36"/>
      <c r="GL848" s="36"/>
      <c r="GM848" s="36"/>
      <c r="GN848" s="36"/>
      <c r="GO848" s="36"/>
      <c r="GP848" s="36"/>
      <c r="GQ848" s="36"/>
      <c r="GR848" s="36"/>
      <c r="GS848" s="36"/>
      <c r="GT848" s="36"/>
      <c r="GU848" s="36"/>
      <c r="GV848" s="36"/>
      <c r="GW848" s="36"/>
      <c r="GX848" s="36"/>
      <c r="GY848" s="36"/>
      <c r="GZ848" s="36"/>
      <c r="HA848" s="36"/>
      <c r="HB848" s="36"/>
      <c r="HC848" s="36"/>
      <c r="HD848" s="36"/>
      <c r="HE848" s="36"/>
      <c r="HF848" s="36"/>
      <c r="HG848" s="36"/>
      <c r="HH848" s="36"/>
      <c r="HI848" s="36"/>
      <c r="HJ848" s="36"/>
      <c r="HK848" s="36"/>
      <c r="HL848" s="36"/>
      <c r="HM848" s="36"/>
      <c r="HN848" s="36"/>
      <c r="HO848" s="36"/>
      <c r="HP848" s="36"/>
      <c r="HQ848" s="36"/>
      <c r="HR848" s="36"/>
      <c r="HS848" s="36"/>
      <c r="HT848" s="36"/>
      <c r="HU848" s="36"/>
      <c r="HV848" s="36"/>
      <c r="HW848" s="36"/>
      <c r="HX848" s="36"/>
      <c r="HY848" s="36"/>
      <c r="HZ848" s="36"/>
      <c r="IA848" s="36"/>
      <c r="IB848" s="36"/>
      <c r="IC848" s="36"/>
      <c r="ID848" s="36"/>
      <c r="IE848" s="36"/>
      <c r="IF848" s="36"/>
      <c r="IG848" s="36"/>
      <c r="IH848" s="36"/>
      <c r="II848" s="36"/>
      <c r="IJ848" s="36"/>
      <c r="IK848" s="36"/>
      <c r="IL848" s="36"/>
      <c r="IM848" s="36"/>
      <c r="IN848" s="36"/>
      <c r="IO848" s="36"/>
      <c r="IP848" s="36"/>
      <c r="IQ848" s="36"/>
      <c r="IR848" s="36"/>
      <c r="IS848" s="36"/>
      <c r="IT848" s="36"/>
      <c r="IU848" s="36"/>
    </row>
    <row r="849" spans="1:255" ht="5.2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  <c r="FK849" s="36"/>
      <c r="FL849" s="36"/>
      <c r="FM849" s="36"/>
      <c r="FN849" s="36"/>
      <c r="FO849" s="36"/>
      <c r="FP849" s="36"/>
      <c r="FQ849" s="36"/>
      <c r="FR849" s="36"/>
      <c r="FS849" s="36"/>
      <c r="FT849" s="36"/>
      <c r="FU849" s="36"/>
      <c r="FV849" s="36"/>
      <c r="FW849" s="36"/>
      <c r="FX849" s="36"/>
      <c r="FY849" s="36"/>
      <c r="FZ849" s="36"/>
      <c r="GA849" s="36"/>
      <c r="GB849" s="36"/>
      <c r="GC849" s="36"/>
      <c r="GD849" s="36"/>
      <c r="GE849" s="36"/>
      <c r="GF849" s="36"/>
      <c r="GG849" s="36"/>
      <c r="GH849" s="36"/>
      <c r="GI849" s="36"/>
      <c r="GJ849" s="36"/>
      <c r="GK849" s="36"/>
      <c r="GL849" s="36"/>
      <c r="GM849" s="36"/>
      <c r="GN849" s="36"/>
      <c r="GO849" s="36"/>
      <c r="GP849" s="36"/>
      <c r="GQ849" s="36"/>
      <c r="GR849" s="36"/>
      <c r="GS849" s="36"/>
      <c r="GT849" s="36"/>
      <c r="GU849" s="36"/>
      <c r="GV849" s="36"/>
      <c r="GW849" s="36"/>
      <c r="GX849" s="36"/>
      <c r="GY849" s="36"/>
      <c r="GZ849" s="36"/>
      <c r="HA849" s="36"/>
      <c r="HB849" s="36"/>
      <c r="HC849" s="36"/>
      <c r="HD849" s="36"/>
      <c r="HE849" s="36"/>
      <c r="HF849" s="36"/>
      <c r="HG849" s="36"/>
      <c r="HH849" s="36"/>
      <c r="HI849" s="36"/>
      <c r="HJ849" s="36"/>
      <c r="HK849" s="36"/>
      <c r="HL849" s="36"/>
      <c r="HM849" s="36"/>
      <c r="HN849" s="36"/>
      <c r="HO849" s="36"/>
      <c r="HP849" s="36"/>
      <c r="HQ849" s="36"/>
      <c r="HR849" s="36"/>
      <c r="HS849" s="36"/>
      <c r="HT849" s="36"/>
      <c r="HU849" s="36"/>
      <c r="HV849" s="36"/>
      <c r="HW849" s="36"/>
      <c r="HX849" s="36"/>
      <c r="HY849" s="36"/>
      <c r="HZ849" s="36"/>
      <c r="IA849" s="36"/>
      <c r="IB849" s="36"/>
      <c r="IC849" s="36"/>
      <c r="ID849" s="36"/>
      <c r="IE849" s="36"/>
      <c r="IF849" s="36"/>
      <c r="IG849" s="36"/>
      <c r="IH849" s="36"/>
      <c r="II849" s="36"/>
      <c r="IJ849" s="36"/>
      <c r="IK849" s="36"/>
      <c r="IL849" s="36"/>
      <c r="IM849" s="36"/>
      <c r="IN849" s="36"/>
      <c r="IO849" s="36"/>
      <c r="IP849" s="36"/>
      <c r="IQ849" s="36"/>
      <c r="IR849" s="36"/>
      <c r="IS849" s="36"/>
      <c r="IT849" s="36"/>
      <c r="IU849" s="36"/>
    </row>
    <row r="850" spans="1:255" ht="5.2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  <c r="FK850" s="36"/>
      <c r="FL850" s="36"/>
      <c r="FM850" s="36"/>
      <c r="FN850" s="36"/>
      <c r="FO850" s="36"/>
      <c r="FP850" s="36"/>
      <c r="FQ850" s="36"/>
      <c r="FR850" s="36"/>
      <c r="FS850" s="36"/>
      <c r="FT850" s="36"/>
      <c r="FU850" s="36"/>
      <c r="FV850" s="36"/>
      <c r="FW850" s="36"/>
      <c r="FX850" s="36"/>
      <c r="FY850" s="36"/>
      <c r="FZ850" s="36"/>
      <c r="GA850" s="36"/>
      <c r="GB850" s="36"/>
      <c r="GC850" s="36"/>
      <c r="GD850" s="36"/>
      <c r="GE850" s="36"/>
      <c r="GF850" s="36"/>
      <c r="GG850" s="36"/>
      <c r="GH850" s="36"/>
      <c r="GI850" s="36"/>
      <c r="GJ850" s="36"/>
      <c r="GK850" s="36"/>
      <c r="GL850" s="36"/>
      <c r="GM850" s="36"/>
      <c r="GN850" s="36"/>
      <c r="GO850" s="36"/>
      <c r="GP850" s="36"/>
      <c r="GQ850" s="36"/>
      <c r="GR850" s="36"/>
      <c r="GS850" s="36"/>
      <c r="GT850" s="36"/>
      <c r="GU850" s="36"/>
      <c r="GV850" s="36"/>
      <c r="GW850" s="36"/>
      <c r="GX850" s="36"/>
      <c r="GY850" s="36"/>
      <c r="GZ850" s="36"/>
      <c r="HA850" s="36"/>
      <c r="HB850" s="36"/>
      <c r="HC850" s="36"/>
      <c r="HD850" s="36"/>
      <c r="HE850" s="36"/>
      <c r="HF850" s="36"/>
      <c r="HG850" s="36"/>
      <c r="HH850" s="36"/>
      <c r="HI850" s="36"/>
      <c r="HJ850" s="36"/>
      <c r="HK850" s="36"/>
      <c r="HL850" s="36"/>
      <c r="HM850" s="36"/>
      <c r="HN850" s="36"/>
      <c r="HO850" s="36"/>
      <c r="HP850" s="36"/>
      <c r="HQ850" s="36"/>
      <c r="HR850" s="36"/>
      <c r="HS850" s="36"/>
      <c r="HT850" s="36"/>
      <c r="HU850" s="36"/>
      <c r="HV850" s="36"/>
      <c r="HW850" s="36"/>
      <c r="HX850" s="36"/>
      <c r="HY850" s="36"/>
      <c r="HZ850" s="36"/>
      <c r="IA850" s="36"/>
      <c r="IB850" s="36"/>
      <c r="IC850" s="36"/>
      <c r="ID850" s="36"/>
      <c r="IE850" s="36"/>
      <c r="IF850" s="36"/>
      <c r="IG850" s="36"/>
      <c r="IH850" s="36"/>
      <c r="II850" s="36"/>
      <c r="IJ850" s="36"/>
      <c r="IK850" s="36"/>
      <c r="IL850" s="36"/>
      <c r="IM850" s="36"/>
      <c r="IN850" s="36"/>
      <c r="IO850" s="36"/>
      <c r="IP850" s="36"/>
      <c r="IQ850" s="36"/>
      <c r="IR850" s="36"/>
      <c r="IS850" s="36"/>
      <c r="IT850" s="36"/>
      <c r="IU850" s="36"/>
    </row>
    <row r="851" spans="1:255" ht="5.2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  <c r="FK851" s="36"/>
      <c r="FL851" s="36"/>
      <c r="FM851" s="36"/>
      <c r="FN851" s="36"/>
      <c r="FO851" s="36"/>
      <c r="FP851" s="36"/>
      <c r="FQ851" s="36"/>
      <c r="FR851" s="36"/>
      <c r="FS851" s="36"/>
      <c r="FT851" s="36"/>
      <c r="FU851" s="36"/>
      <c r="FV851" s="36"/>
      <c r="FW851" s="36"/>
      <c r="FX851" s="36"/>
      <c r="FY851" s="36"/>
      <c r="FZ851" s="36"/>
      <c r="GA851" s="36"/>
      <c r="GB851" s="36"/>
      <c r="GC851" s="36"/>
      <c r="GD851" s="36"/>
      <c r="GE851" s="36"/>
      <c r="GF851" s="36"/>
      <c r="GG851" s="36"/>
      <c r="GH851" s="36"/>
      <c r="GI851" s="36"/>
      <c r="GJ851" s="36"/>
      <c r="GK851" s="36"/>
      <c r="GL851" s="36"/>
      <c r="GM851" s="36"/>
      <c r="GN851" s="36"/>
      <c r="GO851" s="36"/>
      <c r="GP851" s="36"/>
      <c r="GQ851" s="36"/>
      <c r="GR851" s="36"/>
      <c r="GS851" s="36"/>
      <c r="GT851" s="36"/>
      <c r="GU851" s="36"/>
      <c r="GV851" s="36"/>
      <c r="GW851" s="36"/>
      <c r="GX851" s="36"/>
      <c r="GY851" s="36"/>
      <c r="GZ851" s="36"/>
      <c r="HA851" s="36"/>
      <c r="HB851" s="36"/>
      <c r="HC851" s="36"/>
      <c r="HD851" s="36"/>
      <c r="HE851" s="36"/>
      <c r="HF851" s="36"/>
      <c r="HG851" s="36"/>
      <c r="HH851" s="36"/>
      <c r="HI851" s="36"/>
      <c r="HJ851" s="36"/>
      <c r="HK851" s="36"/>
      <c r="HL851" s="36"/>
      <c r="HM851" s="36"/>
      <c r="HN851" s="36"/>
      <c r="HO851" s="36"/>
      <c r="HP851" s="36"/>
      <c r="HQ851" s="36"/>
      <c r="HR851" s="36"/>
      <c r="HS851" s="36"/>
      <c r="HT851" s="36"/>
      <c r="HU851" s="36"/>
      <c r="HV851" s="36"/>
      <c r="HW851" s="36"/>
      <c r="HX851" s="36"/>
      <c r="HY851" s="36"/>
      <c r="HZ851" s="36"/>
      <c r="IA851" s="36"/>
      <c r="IB851" s="36"/>
      <c r="IC851" s="36"/>
      <c r="ID851" s="36"/>
      <c r="IE851" s="36"/>
      <c r="IF851" s="36"/>
      <c r="IG851" s="36"/>
      <c r="IH851" s="36"/>
      <c r="II851" s="36"/>
      <c r="IJ851" s="36"/>
      <c r="IK851" s="36"/>
      <c r="IL851" s="36"/>
      <c r="IM851" s="36"/>
      <c r="IN851" s="36"/>
      <c r="IO851" s="36"/>
      <c r="IP851" s="36"/>
      <c r="IQ851" s="36"/>
      <c r="IR851" s="36"/>
      <c r="IS851" s="36"/>
      <c r="IT851" s="36"/>
      <c r="IU851" s="36"/>
    </row>
    <row r="852" spans="1:255" ht="5.2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  <c r="FK852" s="36"/>
      <c r="FL852" s="36"/>
      <c r="FM852" s="36"/>
      <c r="FN852" s="36"/>
      <c r="FO852" s="36"/>
      <c r="FP852" s="36"/>
      <c r="FQ852" s="36"/>
      <c r="FR852" s="36"/>
      <c r="FS852" s="36"/>
      <c r="FT852" s="36"/>
      <c r="FU852" s="36"/>
      <c r="FV852" s="36"/>
      <c r="FW852" s="36"/>
      <c r="FX852" s="36"/>
      <c r="FY852" s="36"/>
      <c r="FZ852" s="36"/>
      <c r="GA852" s="36"/>
      <c r="GB852" s="36"/>
      <c r="GC852" s="36"/>
      <c r="GD852" s="36"/>
      <c r="GE852" s="36"/>
      <c r="GF852" s="36"/>
      <c r="GG852" s="36"/>
      <c r="GH852" s="36"/>
      <c r="GI852" s="36"/>
      <c r="GJ852" s="36"/>
      <c r="GK852" s="36"/>
      <c r="GL852" s="36"/>
      <c r="GM852" s="36"/>
      <c r="GN852" s="36"/>
      <c r="GO852" s="36"/>
      <c r="GP852" s="36"/>
      <c r="GQ852" s="36"/>
      <c r="GR852" s="36"/>
      <c r="GS852" s="36"/>
      <c r="GT852" s="36"/>
      <c r="GU852" s="36"/>
      <c r="GV852" s="36"/>
      <c r="GW852" s="36"/>
      <c r="GX852" s="36"/>
      <c r="GY852" s="36"/>
      <c r="GZ852" s="36"/>
      <c r="HA852" s="36"/>
      <c r="HB852" s="36"/>
      <c r="HC852" s="36"/>
      <c r="HD852" s="36"/>
      <c r="HE852" s="36"/>
      <c r="HF852" s="36"/>
      <c r="HG852" s="36"/>
      <c r="HH852" s="36"/>
      <c r="HI852" s="36"/>
      <c r="HJ852" s="36"/>
      <c r="HK852" s="36"/>
      <c r="HL852" s="36"/>
      <c r="HM852" s="36"/>
      <c r="HN852" s="36"/>
      <c r="HO852" s="36"/>
      <c r="HP852" s="36"/>
      <c r="HQ852" s="36"/>
      <c r="HR852" s="36"/>
      <c r="HS852" s="36"/>
      <c r="HT852" s="36"/>
      <c r="HU852" s="36"/>
      <c r="HV852" s="36"/>
      <c r="HW852" s="36"/>
      <c r="HX852" s="36"/>
      <c r="HY852" s="36"/>
      <c r="HZ852" s="36"/>
      <c r="IA852" s="36"/>
      <c r="IB852" s="36"/>
      <c r="IC852" s="36"/>
      <c r="ID852" s="36"/>
      <c r="IE852" s="36"/>
      <c r="IF852" s="36"/>
      <c r="IG852" s="36"/>
      <c r="IH852" s="36"/>
      <c r="II852" s="36"/>
      <c r="IJ852" s="36"/>
      <c r="IK852" s="36"/>
      <c r="IL852" s="36"/>
      <c r="IM852" s="36"/>
      <c r="IN852" s="36"/>
      <c r="IO852" s="36"/>
      <c r="IP852" s="36"/>
      <c r="IQ852" s="36"/>
      <c r="IR852" s="36"/>
      <c r="IS852" s="36"/>
      <c r="IT852" s="36"/>
      <c r="IU852" s="36"/>
    </row>
    <row r="853" spans="1:255" ht="5.2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  <c r="FK853" s="36"/>
      <c r="FL853" s="36"/>
      <c r="FM853" s="36"/>
      <c r="FN853" s="36"/>
      <c r="FO853" s="36"/>
      <c r="FP853" s="36"/>
      <c r="FQ853" s="36"/>
      <c r="FR853" s="36"/>
      <c r="FS853" s="36"/>
      <c r="FT853" s="36"/>
      <c r="FU853" s="36"/>
      <c r="FV853" s="36"/>
      <c r="FW853" s="36"/>
      <c r="FX853" s="36"/>
      <c r="FY853" s="36"/>
      <c r="FZ853" s="36"/>
      <c r="GA853" s="36"/>
      <c r="GB853" s="36"/>
      <c r="GC853" s="36"/>
      <c r="GD853" s="36"/>
      <c r="GE853" s="36"/>
      <c r="GF853" s="36"/>
      <c r="GG853" s="36"/>
      <c r="GH853" s="36"/>
      <c r="GI853" s="36"/>
      <c r="GJ853" s="36"/>
      <c r="GK853" s="36"/>
      <c r="GL853" s="36"/>
      <c r="GM853" s="36"/>
      <c r="GN853" s="36"/>
      <c r="GO853" s="36"/>
      <c r="GP853" s="36"/>
      <c r="GQ853" s="36"/>
      <c r="GR853" s="36"/>
      <c r="GS853" s="36"/>
      <c r="GT853" s="36"/>
      <c r="GU853" s="36"/>
      <c r="GV853" s="36"/>
      <c r="GW853" s="36"/>
      <c r="GX853" s="36"/>
      <c r="GY853" s="36"/>
      <c r="GZ853" s="36"/>
      <c r="HA853" s="36"/>
      <c r="HB853" s="36"/>
      <c r="HC853" s="36"/>
      <c r="HD853" s="36"/>
      <c r="HE853" s="36"/>
      <c r="HF853" s="36"/>
      <c r="HG853" s="36"/>
      <c r="HH853" s="36"/>
      <c r="HI853" s="36"/>
      <c r="HJ853" s="36"/>
      <c r="HK853" s="36"/>
      <c r="HL853" s="36"/>
      <c r="HM853" s="36"/>
      <c r="HN853" s="36"/>
      <c r="HO853" s="36"/>
      <c r="HP853" s="36"/>
      <c r="HQ853" s="36"/>
      <c r="HR853" s="36"/>
      <c r="HS853" s="36"/>
      <c r="HT853" s="36"/>
      <c r="HU853" s="36"/>
      <c r="HV853" s="36"/>
      <c r="HW853" s="36"/>
      <c r="HX853" s="36"/>
      <c r="HY853" s="36"/>
      <c r="HZ853" s="36"/>
      <c r="IA853" s="36"/>
      <c r="IB853" s="36"/>
      <c r="IC853" s="36"/>
      <c r="ID853" s="36"/>
      <c r="IE853" s="36"/>
      <c r="IF853" s="36"/>
      <c r="IG853" s="36"/>
      <c r="IH853" s="36"/>
      <c r="II853" s="36"/>
      <c r="IJ853" s="36"/>
      <c r="IK853" s="36"/>
      <c r="IL853" s="36"/>
      <c r="IM853" s="36"/>
      <c r="IN853" s="36"/>
      <c r="IO853" s="36"/>
      <c r="IP853" s="36"/>
      <c r="IQ853" s="36"/>
      <c r="IR853" s="36"/>
      <c r="IS853" s="36"/>
      <c r="IT853" s="36"/>
      <c r="IU853" s="36"/>
    </row>
    <row r="854" spans="1:255" ht="5.2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  <c r="FK854" s="36"/>
      <c r="FL854" s="36"/>
      <c r="FM854" s="36"/>
      <c r="FN854" s="36"/>
      <c r="FO854" s="36"/>
      <c r="FP854" s="36"/>
      <c r="FQ854" s="36"/>
      <c r="FR854" s="36"/>
      <c r="FS854" s="36"/>
      <c r="FT854" s="36"/>
      <c r="FU854" s="36"/>
      <c r="FV854" s="36"/>
      <c r="FW854" s="36"/>
      <c r="FX854" s="36"/>
      <c r="FY854" s="36"/>
      <c r="FZ854" s="36"/>
      <c r="GA854" s="36"/>
      <c r="GB854" s="36"/>
      <c r="GC854" s="36"/>
      <c r="GD854" s="36"/>
      <c r="GE854" s="36"/>
      <c r="GF854" s="36"/>
      <c r="GG854" s="36"/>
      <c r="GH854" s="36"/>
      <c r="GI854" s="36"/>
      <c r="GJ854" s="36"/>
      <c r="GK854" s="36"/>
      <c r="GL854" s="36"/>
      <c r="GM854" s="36"/>
      <c r="GN854" s="36"/>
      <c r="GO854" s="36"/>
      <c r="GP854" s="36"/>
      <c r="GQ854" s="36"/>
      <c r="GR854" s="36"/>
      <c r="GS854" s="36"/>
      <c r="GT854" s="36"/>
      <c r="GU854" s="36"/>
      <c r="GV854" s="36"/>
      <c r="GW854" s="36"/>
      <c r="GX854" s="36"/>
      <c r="GY854" s="36"/>
      <c r="GZ854" s="36"/>
      <c r="HA854" s="36"/>
      <c r="HB854" s="36"/>
      <c r="HC854" s="36"/>
      <c r="HD854" s="36"/>
      <c r="HE854" s="36"/>
      <c r="HF854" s="36"/>
      <c r="HG854" s="36"/>
      <c r="HH854" s="36"/>
      <c r="HI854" s="36"/>
      <c r="HJ854" s="36"/>
      <c r="HK854" s="36"/>
      <c r="HL854" s="36"/>
      <c r="HM854" s="36"/>
      <c r="HN854" s="36"/>
      <c r="HO854" s="36"/>
      <c r="HP854" s="36"/>
      <c r="HQ854" s="36"/>
      <c r="HR854" s="36"/>
      <c r="HS854" s="36"/>
      <c r="HT854" s="36"/>
      <c r="HU854" s="36"/>
      <c r="HV854" s="36"/>
      <c r="HW854" s="36"/>
      <c r="HX854" s="36"/>
      <c r="HY854" s="36"/>
      <c r="HZ854" s="36"/>
      <c r="IA854" s="36"/>
      <c r="IB854" s="36"/>
      <c r="IC854" s="36"/>
      <c r="ID854" s="36"/>
      <c r="IE854" s="36"/>
      <c r="IF854" s="36"/>
      <c r="IG854" s="36"/>
      <c r="IH854" s="36"/>
      <c r="II854" s="36"/>
      <c r="IJ854" s="36"/>
      <c r="IK854" s="36"/>
      <c r="IL854" s="36"/>
      <c r="IM854" s="36"/>
      <c r="IN854" s="36"/>
      <c r="IO854" s="36"/>
      <c r="IP854" s="36"/>
      <c r="IQ854" s="36"/>
      <c r="IR854" s="36"/>
      <c r="IS854" s="36"/>
      <c r="IT854" s="36"/>
      <c r="IU854" s="36"/>
    </row>
    <row r="855" spans="1:255" ht="5.2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  <c r="FK855" s="36"/>
      <c r="FL855" s="36"/>
      <c r="FM855" s="36"/>
      <c r="FN855" s="36"/>
      <c r="FO855" s="36"/>
      <c r="FP855" s="36"/>
      <c r="FQ855" s="36"/>
      <c r="FR855" s="36"/>
      <c r="FS855" s="36"/>
      <c r="FT855" s="36"/>
      <c r="FU855" s="36"/>
      <c r="FV855" s="36"/>
      <c r="FW855" s="36"/>
      <c r="FX855" s="36"/>
      <c r="FY855" s="36"/>
      <c r="FZ855" s="36"/>
      <c r="GA855" s="36"/>
      <c r="GB855" s="36"/>
      <c r="GC855" s="36"/>
      <c r="GD855" s="36"/>
      <c r="GE855" s="36"/>
      <c r="GF855" s="36"/>
      <c r="GG855" s="36"/>
      <c r="GH855" s="36"/>
      <c r="GI855" s="36"/>
      <c r="GJ855" s="36"/>
      <c r="GK855" s="36"/>
      <c r="GL855" s="36"/>
      <c r="GM855" s="36"/>
      <c r="GN855" s="36"/>
      <c r="GO855" s="36"/>
      <c r="GP855" s="36"/>
      <c r="GQ855" s="36"/>
      <c r="GR855" s="36"/>
      <c r="GS855" s="36"/>
      <c r="GT855" s="36"/>
      <c r="GU855" s="36"/>
      <c r="GV855" s="36"/>
      <c r="GW855" s="36"/>
      <c r="GX855" s="36"/>
      <c r="GY855" s="36"/>
      <c r="GZ855" s="36"/>
      <c r="HA855" s="36"/>
      <c r="HB855" s="36"/>
      <c r="HC855" s="36"/>
      <c r="HD855" s="36"/>
      <c r="HE855" s="36"/>
      <c r="HF855" s="36"/>
      <c r="HG855" s="36"/>
      <c r="HH855" s="36"/>
      <c r="HI855" s="36"/>
      <c r="HJ855" s="36"/>
      <c r="HK855" s="36"/>
      <c r="HL855" s="36"/>
      <c r="HM855" s="36"/>
      <c r="HN855" s="36"/>
      <c r="HO855" s="36"/>
      <c r="HP855" s="36"/>
      <c r="HQ855" s="36"/>
      <c r="HR855" s="36"/>
      <c r="HS855" s="36"/>
      <c r="HT855" s="36"/>
      <c r="HU855" s="36"/>
      <c r="HV855" s="36"/>
      <c r="HW855" s="36"/>
      <c r="HX855" s="36"/>
      <c r="HY855" s="36"/>
      <c r="HZ855" s="36"/>
      <c r="IA855" s="36"/>
      <c r="IB855" s="36"/>
      <c r="IC855" s="36"/>
      <c r="ID855" s="36"/>
      <c r="IE855" s="36"/>
      <c r="IF855" s="36"/>
      <c r="IG855" s="36"/>
      <c r="IH855" s="36"/>
      <c r="II855" s="36"/>
      <c r="IJ855" s="36"/>
      <c r="IK855" s="36"/>
      <c r="IL855" s="36"/>
      <c r="IM855" s="36"/>
      <c r="IN855" s="36"/>
      <c r="IO855" s="36"/>
      <c r="IP855" s="36"/>
      <c r="IQ855" s="36"/>
      <c r="IR855" s="36"/>
      <c r="IS855" s="36"/>
      <c r="IT855" s="36"/>
      <c r="IU855" s="36"/>
    </row>
    <row r="856" spans="1:255" ht="5.2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  <c r="FK856" s="36"/>
      <c r="FL856" s="36"/>
      <c r="FM856" s="36"/>
      <c r="FN856" s="36"/>
      <c r="FO856" s="36"/>
      <c r="FP856" s="36"/>
      <c r="FQ856" s="36"/>
      <c r="FR856" s="36"/>
      <c r="FS856" s="36"/>
      <c r="FT856" s="36"/>
      <c r="FU856" s="36"/>
      <c r="FV856" s="36"/>
      <c r="FW856" s="36"/>
      <c r="FX856" s="36"/>
      <c r="FY856" s="36"/>
      <c r="FZ856" s="36"/>
      <c r="GA856" s="36"/>
      <c r="GB856" s="36"/>
      <c r="GC856" s="36"/>
      <c r="GD856" s="36"/>
      <c r="GE856" s="36"/>
      <c r="GF856" s="36"/>
      <c r="GG856" s="36"/>
      <c r="GH856" s="36"/>
      <c r="GI856" s="36"/>
      <c r="GJ856" s="36"/>
      <c r="GK856" s="36"/>
      <c r="GL856" s="36"/>
      <c r="GM856" s="36"/>
      <c r="GN856" s="36"/>
      <c r="GO856" s="36"/>
      <c r="GP856" s="36"/>
      <c r="GQ856" s="36"/>
      <c r="GR856" s="36"/>
      <c r="GS856" s="36"/>
      <c r="GT856" s="36"/>
      <c r="GU856" s="36"/>
      <c r="GV856" s="36"/>
      <c r="GW856" s="36"/>
      <c r="GX856" s="36"/>
      <c r="GY856" s="36"/>
      <c r="GZ856" s="36"/>
      <c r="HA856" s="36"/>
      <c r="HB856" s="36"/>
      <c r="HC856" s="36"/>
      <c r="HD856" s="36"/>
      <c r="HE856" s="36"/>
      <c r="HF856" s="36"/>
      <c r="HG856" s="36"/>
      <c r="HH856" s="36"/>
      <c r="HI856" s="36"/>
      <c r="HJ856" s="36"/>
      <c r="HK856" s="36"/>
      <c r="HL856" s="36"/>
      <c r="HM856" s="36"/>
      <c r="HN856" s="36"/>
      <c r="HO856" s="36"/>
      <c r="HP856" s="36"/>
      <c r="HQ856" s="36"/>
      <c r="HR856" s="36"/>
      <c r="HS856" s="36"/>
      <c r="HT856" s="36"/>
      <c r="HU856" s="36"/>
      <c r="HV856" s="36"/>
      <c r="HW856" s="36"/>
      <c r="HX856" s="36"/>
      <c r="HY856" s="36"/>
      <c r="HZ856" s="36"/>
      <c r="IA856" s="36"/>
      <c r="IB856" s="36"/>
      <c r="IC856" s="36"/>
      <c r="ID856" s="36"/>
      <c r="IE856" s="36"/>
      <c r="IF856" s="36"/>
      <c r="IG856" s="36"/>
      <c r="IH856" s="36"/>
      <c r="II856" s="36"/>
      <c r="IJ856" s="36"/>
      <c r="IK856" s="36"/>
      <c r="IL856" s="36"/>
      <c r="IM856" s="36"/>
      <c r="IN856" s="36"/>
      <c r="IO856" s="36"/>
      <c r="IP856" s="36"/>
      <c r="IQ856" s="36"/>
      <c r="IR856" s="36"/>
      <c r="IS856" s="36"/>
      <c r="IT856" s="36"/>
      <c r="IU856" s="36"/>
    </row>
    <row r="857" spans="1:255" ht="5.2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  <c r="FK857" s="36"/>
      <c r="FL857" s="36"/>
      <c r="FM857" s="36"/>
      <c r="FN857" s="36"/>
      <c r="FO857" s="36"/>
      <c r="FP857" s="36"/>
      <c r="FQ857" s="36"/>
      <c r="FR857" s="36"/>
      <c r="FS857" s="36"/>
      <c r="FT857" s="36"/>
      <c r="FU857" s="36"/>
      <c r="FV857" s="36"/>
      <c r="FW857" s="36"/>
      <c r="FX857" s="36"/>
      <c r="FY857" s="36"/>
      <c r="FZ857" s="36"/>
      <c r="GA857" s="36"/>
      <c r="GB857" s="36"/>
      <c r="GC857" s="36"/>
      <c r="GD857" s="36"/>
      <c r="GE857" s="36"/>
      <c r="GF857" s="36"/>
      <c r="GG857" s="36"/>
      <c r="GH857" s="36"/>
      <c r="GI857" s="36"/>
      <c r="GJ857" s="36"/>
      <c r="GK857" s="36"/>
      <c r="GL857" s="36"/>
      <c r="GM857" s="36"/>
      <c r="GN857" s="36"/>
      <c r="GO857" s="36"/>
      <c r="GP857" s="36"/>
      <c r="GQ857" s="36"/>
      <c r="GR857" s="36"/>
      <c r="GS857" s="36"/>
      <c r="GT857" s="36"/>
      <c r="GU857" s="36"/>
      <c r="GV857" s="36"/>
      <c r="GW857" s="36"/>
      <c r="GX857" s="36"/>
      <c r="GY857" s="36"/>
      <c r="GZ857" s="36"/>
      <c r="HA857" s="36"/>
      <c r="HB857" s="36"/>
      <c r="HC857" s="36"/>
      <c r="HD857" s="36"/>
      <c r="HE857" s="36"/>
      <c r="HF857" s="36"/>
      <c r="HG857" s="36"/>
      <c r="HH857" s="36"/>
      <c r="HI857" s="36"/>
      <c r="HJ857" s="36"/>
      <c r="HK857" s="36"/>
      <c r="HL857" s="36"/>
      <c r="HM857" s="36"/>
      <c r="HN857" s="36"/>
      <c r="HO857" s="36"/>
      <c r="HP857" s="36"/>
      <c r="HQ857" s="36"/>
      <c r="HR857" s="36"/>
      <c r="HS857" s="36"/>
      <c r="HT857" s="36"/>
      <c r="HU857" s="36"/>
      <c r="HV857" s="36"/>
      <c r="HW857" s="36"/>
      <c r="HX857" s="36"/>
      <c r="HY857" s="36"/>
      <c r="HZ857" s="36"/>
      <c r="IA857" s="36"/>
      <c r="IB857" s="36"/>
      <c r="IC857" s="36"/>
      <c r="ID857" s="36"/>
      <c r="IE857" s="36"/>
      <c r="IF857" s="36"/>
      <c r="IG857" s="36"/>
      <c r="IH857" s="36"/>
      <c r="II857" s="36"/>
      <c r="IJ857" s="36"/>
      <c r="IK857" s="36"/>
      <c r="IL857" s="36"/>
      <c r="IM857" s="36"/>
      <c r="IN857" s="36"/>
      <c r="IO857" s="36"/>
      <c r="IP857" s="36"/>
      <c r="IQ857" s="36"/>
      <c r="IR857" s="36"/>
      <c r="IS857" s="36"/>
      <c r="IT857" s="36"/>
      <c r="IU857" s="36"/>
    </row>
    <row r="858" spans="1:255" ht="5.2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  <c r="FK858" s="36"/>
      <c r="FL858" s="36"/>
      <c r="FM858" s="36"/>
      <c r="FN858" s="36"/>
      <c r="FO858" s="36"/>
      <c r="FP858" s="36"/>
      <c r="FQ858" s="36"/>
      <c r="FR858" s="36"/>
      <c r="FS858" s="36"/>
      <c r="FT858" s="36"/>
      <c r="FU858" s="36"/>
      <c r="FV858" s="36"/>
      <c r="FW858" s="36"/>
      <c r="FX858" s="36"/>
      <c r="FY858" s="36"/>
      <c r="FZ858" s="36"/>
      <c r="GA858" s="36"/>
      <c r="GB858" s="36"/>
      <c r="GC858" s="36"/>
      <c r="GD858" s="36"/>
      <c r="GE858" s="36"/>
      <c r="GF858" s="36"/>
      <c r="GG858" s="36"/>
      <c r="GH858" s="36"/>
      <c r="GI858" s="36"/>
      <c r="GJ858" s="36"/>
      <c r="GK858" s="36"/>
      <c r="GL858" s="36"/>
      <c r="GM858" s="36"/>
      <c r="GN858" s="36"/>
      <c r="GO858" s="36"/>
      <c r="GP858" s="36"/>
      <c r="GQ858" s="36"/>
      <c r="GR858" s="36"/>
      <c r="GS858" s="36"/>
      <c r="GT858" s="36"/>
      <c r="GU858" s="36"/>
      <c r="GV858" s="36"/>
      <c r="GW858" s="36"/>
      <c r="GX858" s="36"/>
      <c r="GY858" s="36"/>
      <c r="GZ858" s="36"/>
      <c r="HA858" s="36"/>
      <c r="HB858" s="36"/>
      <c r="HC858" s="36"/>
      <c r="HD858" s="36"/>
      <c r="HE858" s="36"/>
      <c r="HF858" s="36"/>
      <c r="HG858" s="36"/>
      <c r="HH858" s="36"/>
      <c r="HI858" s="36"/>
      <c r="HJ858" s="36"/>
      <c r="HK858" s="36"/>
      <c r="HL858" s="36"/>
      <c r="HM858" s="36"/>
      <c r="HN858" s="36"/>
      <c r="HO858" s="36"/>
      <c r="HP858" s="36"/>
      <c r="HQ858" s="36"/>
      <c r="HR858" s="36"/>
      <c r="HS858" s="36"/>
      <c r="HT858" s="36"/>
      <c r="HU858" s="36"/>
      <c r="HV858" s="36"/>
      <c r="HW858" s="36"/>
      <c r="HX858" s="36"/>
      <c r="HY858" s="36"/>
      <c r="HZ858" s="36"/>
      <c r="IA858" s="36"/>
      <c r="IB858" s="36"/>
      <c r="IC858" s="36"/>
      <c r="ID858" s="36"/>
      <c r="IE858" s="36"/>
      <c r="IF858" s="36"/>
      <c r="IG858" s="36"/>
      <c r="IH858" s="36"/>
      <c r="II858" s="36"/>
      <c r="IJ858" s="36"/>
      <c r="IK858" s="36"/>
      <c r="IL858" s="36"/>
      <c r="IM858" s="36"/>
      <c r="IN858" s="36"/>
      <c r="IO858" s="36"/>
      <c r="IP858" s="36"/>
      <c r="IQ858" s="36"/>
      <c r="IR858" s="36"/>
      <c r="IS858" s="36"/>
      <c r="IT858" s="36"/>
      <c r="IU858" s="36"/>
    </row>
    <row r="859" spans="1:255" ht="5.2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  <c r="FK859" s="36"/>
      <c r="FL859" s="36"/>
      <c r="FM859" s="36"/>
      <c r="FN859" s="36"/>
      <c r="FO859" s="36"/>
      <c r="FP859" s="36"/>
      <c r="FQ859" s="36"/>
      <c r="FR859" s="36"/>
      <c r="FS859" s="36"/>
      <c r="FT859" s="36"/>
      <c r="FU859" s="36"/>
      <c r="FV859" s="36"/>
      <c r="FW859" s="36"/>
      <c r="FX859" s="36"/>
      <c r="FY859" s="36"/>
      <c r="FZ859" s="36"/>
      <c r="GA859" s="36"/>
      <c r="GB859" s="36"/>
      <c r="GC859" s="36"/>
      <c r="GD859" s="36"/>
      <c r="GE859" s="36"/>
      <c r="GF859" s="36"/>
      <c r="GG859" s="36"/>
      <c r="GH859" s="36"/>
      <c r="GI859" s="36"/>
      <c r="GJ859" s="36"/>
      <c r="GK859" s="36"/>
      <c r="GL859" s="36"/>
      <c r="GM859" s="36"/>
      <c r="GN859" s="36"/>
      <c r="GO859" s="36"/>
      <c r="GP859" s="36"/>
      <c r="GQ859" s="36"/>
      <c r="GR859" s="36"/>
      <c r="GS859" s="36"/>
      <c r="GT859" s="36"/>
      <c r="GU859" s="36"/>
      <c r="GV859" s="36"/>
      <c r="GW859" s="36"/>
      <c r="GX859" s="36"/>
      <c r="GY859" s="36"/>
      <c r="GZ859" s="36"/>
      <c r="HA859" s="36"/>
      <c r="HB859" s="36"/>
      <c r="HC859" s="36"/>
      <c r="HD859" s="36"/>
      <c r="HE859" s="36"/>
      <c r="HF859" s="36"/>
      <c r="HG859" s="36"/>
      <c r="HH859" s="36"/>
      <c r="HI859" s="36"/>
      <c r="HJ859" s="36"/>
      <c r="HK859" s="36"/>
      <c r="HL859" s="36"/>
      <c r="HM859" s="36"/>
      <c r="HN859" s="36"/>
      <c r="HO859" s="36"/>
      <c r="HP859" s="36"/>
      <c r="HQ859" s="36"/>
      <c r="HR859" s="36"/>
      <c r="HS859" s="36"/>
      <c r="HT859" s="36"/>
      <c r="HU859" s="36"/>
      <c r="HV859" s="36"/>
      <c r="HW859" s="36"/>
      <c r="HX859" s="36"/>
      <c r="HY859" s="36"/>
      <c r="HZ859" s="36"/>
      <c r="IA859" s="36"/>
      <c r="IB859" s="36"/>
      <c r="IC859" s="36"/>
      <c r="ID859" s="36"/>
      <c r="IE859" s="36"/>
      <c r="IF859" s="36"/>
      <c r="IG859" s="36"/>
      <c r="IH859" s="36"/>
      <c r="II859" s="36"/>
      <c r="IJ859" s="36"/>
      <c r="IK859" s="36"/>
      <c r="IL859" s="36"/>
      <c r="IM859" s="36"/>
      <c r="IN859" s="36"/>
      <c r="IO859" s="36"/>
      <c r="IP859" s="36"/>
      <c r="IQ859" s="36"/>
      <c r="IR859" s="36"/>
      <c r="IS859" s="36"/>
      <c r="IT859" s="36"/>
      <c r="IU859" s="36"/>
    </row>
    <row r="860" spans="1:255" ht="5.2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  <c r="FK860" s="36"/>
      <c r="FL860" s="36"/>
      <c r="FM860" s="36"/>
      <c r="FN860" s="36"/>
      <c r="FO860" s="36"/>
      <c r="FP860" s="36"/>
      <c r="FQ860" s="36"/>
      <c r="FR860" s="36"/>
      <c r="FS860" s="36"/>
      <c r="FT860" s="36"/>
      <c r="FU860" s="36"/>
      <c r="FV860" s="36"/>
      <c r="FW860" s="36"/>
      <c r="FX860" s="36"/>
      <c r="FY860" s="36"/>
      <c r="FZ860" s="36"/>
      <c r="GA860" s="36"/>
      <c r="GB860" s="36"/>
      <c r="GC860" s="36"/>
      <c r="GD860" s="36"/>
      <c r="GE860" s="36"/>
      <c r="GF860" s="36"/>
      <c r="GG860" s="36"/>
      <c r="GH860" s="36"/>
      <c r="GI860" s="36"/>
      <c r="GJ860" s="36"/>
      <c r="GK860" s="36"/>
      <c r="GL860" s="36"/>
      <c r="GM860" s="36"/>
      <c r="GN860" s="36"/>
      <c r="GO860" s="36"/>
      <c r="GP860" s="36"/>
      <c r="GQ860" s="36"/>
      <c r="GR860" s="36"/>
      <c r="GS860" s="36"/>
      <c r="GT860" s="36"/>
      <c r="GU860" s="36"/>
      <c r="GV860" s="36"/>
      <c r="GW860" s="36"/>
      <c r="GX860" s="36"/>
      <c r="GY860" s="36"/>
      <c r="GZ860" s="36"/>
      <c r="HA860" s="36"/>
      <c r="HB860" s="36"/>
      <c r="HC860" s="36"/>
      <c r="HD860" s="36"/>
      <c r="HE860" s="36"/>
      <c r="HF860" s="36"/>
      <c r="HG860" s="36"/>
      <c r="HH860" s="36"/>
      <c r="HI860" s="36"/>
      <c r="HJ860" s="36"/>
      <c r="HK860" s="36"/>
      <c r="HL860" s="36"/>
      <c r="HM860" s="36"/>
      <c r="HN860" s="36"/>
      <c r="HO860" s="36"/>
      <c r="HP860" s="36"/>
      <c r="HQ860" s="36"/>
      <c r="HR860" s="36"/>
      <c r="HS860" s="36"/>
      <c r="HT860" s="36"/>
      <c r="HU860" s="36"/>
      <c r="HV860" s="36"/>
      <c r="HW860" s="36"/>
      <c r="HX860" s="36"/>
      <c r="HY860" s="36"/>
      <c r="HZ860" s="36"/>
      <c r="IA860" s="36"/>
      <c r="IB860" s="36"/>
      <c r="IC860" s="36"/>
      <c r="ID860" s="36"/>
      <c r="IE860" s="36"/>
      <c r="IF860" s="36"/>
      <c r="IG860" s="36"/>
      <c r="IH860" s="36"/>
      <c r="II860" s="36"/>
      <c r="IJ860" s="36"/>
      <c r="IK860" s="36"/>
      <c r="IL860" s="36"/>
      <c r="IM860" s="36"/>
      <c r="IN860" s="36"/>
      <c r="IO860" s="36"/>
      <c r="IP860" s="36"/>
      <c r="IQ860" s="36"/>
      <c r="IR860" s="36"/>
      <c r="IS860" s="36"/>
      <c r="IT860" s="36"/>
      <c r="IU860" s="36"/>
    </row>
    <row r="861" spans="1:255" ht="5.2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  <c r="FK861" s="36"/>
      <c r="FL861" s="36"/>
      <c r="FM861" s="36"/>
      <c r="FN861" s="36"/>
      <c r="FO861" s="36"/>
      <c r="FP861" s="36"/>
      <c r="FQ861" s="36"/>
      <c r="FR861" s="36"/>
      <c r="FS861" s="36"/>
      <c r="FT861" s="36"/>
      <c r="FU861" s="36"/>
      <c r="FV861" s="36"/>
      <c r="FW861" s="36"/>
      <c r="FX861" s="36"/>
      <c r="FY861" s="36"/>
      <c r="FZ861" s="36"/>
      <c r="GA861" s="36"/>
      <c r="GB861" s="36"/>
      <c r="GC861" s="36"/>
      <c r="GD861" s="36"/>
      <c r="GE861" s="36"/>
      <c r="GF861" s="36"/>
      <c r="GG861" s="36"/>
      <c r="GH861" s="36"/>
      <c r="GI861" s="36"/>
      <c r="GJ861" s="36"/>
      <c r="GK861" s="36"/>
      <c r="GL861" s="36"/>
      <c r="GM861" s="36"/>
      <c r="GN861" s="36"/>
      <c r="GO861" s="36"/>
      <c r="GP861" s="36"/>
      <c r="GQ861" s="36"/>
      <c r="GR861" s="36"/>
      <c r="GS861" s="36"/>
      <c r="GT861" s="36"/>
      <c r="GU861" s="36"/>
      <c r="GV861" s="36"/>
      <c r="GW861" s="36"/>
      <c r="GX861" s="36"/>
      <c r="GY861" s="36"/>
      <c r="GZ861" s="36"/>
      <c r="HA861" s="36"/>
      <c r="HB861" s="36"/>
      <c r="HC861" s="36"/>
      <c r="HD861" s="36"/>
      <c r="HE861" s="36"/>
      <c r="HF861" s="36"/>
      <c r="HG861" s="36"/>
      <c r="HH861" s="36"/>
      <c r="HI861" s="36"/>
      <c r="HJ861" s="36"/>
      <c r="HK861" s="36"/>
      <c r="HL861" s="36"/>
      <c r="HM861" s="36"/>
      <c r="HN861" s="36"/>
      <c r="HO861" s="36"/>
      <c r="HP861" s="36"/>
      <c r="HQ861" s="36"/>
      <c r="HR861" s="36"/>
      <c r="HS861" s="36"/>
      <c r="HT861" s="36"/>
      <c r="HU861" s="36"/>
      <c r="HV861" s="36"/>
      <c r="HW861" s="36"/>
      <c r="HX861" s="36"/>
      <c r="HY861" s="36"/>
      <c r="HZ861" s="36"/>
      <c r="IA861" s="36"/>
      <c r="IB861" s="36"/>
      <c r="IC861" s="36"/>
      <c r="ID861" s="36"/>
      <c r="IE861" s="36"/>
      <c r="IF861" s="36"/>
      <c r="IG861" s="36"/>
      <c r="IH861" s="36"/>
      <c r="II861" s="36"/>
      <c r="IJ861" s="36"/>
      <c r="IK861" s="36"/>
      <c r="IL861" s="36"/>
      <c r="IM861" s="36"/>
      <c r="IN861" s="36"/>
      <c r="IO861" s="36"/>
      <c r="IP861" s="36"/>
      <c r="IQ861" s="36"/>
      <c r="IR861" s="36"/>
      <c r="IS861" s="36"/>
      <c r="IT861" s="36"/>
      <c r="IU861" s="36"/>
    </row>
    <row r="862" spans="1:255" ht="5.2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  <c r="FK862" s="36"/>
      <c r="FL862" s="36"/>
      <c r="FM862" s="36"/>
      <c r="FN862" s="36"/>
      <c r="FO862" s="36"/>
      <c r="FP862" s="36"/>
      <c r="FQ862" s="36"/>
      <c r="FR862" s="36"/>
      <c r="FS862" s="36"/>
      <c r="FT862" s="36"/>
      <c r="FU862" s="36"/>
      <c r="FV862" s="36"/>
      <c r="FW862" s="36"/>
      <c r="FX862" s="36"/>
      <c r="FY862" s="36"/>
      <c r="FZ862" s="36"/>
      <c r="GA862" s="36"/>
      <c r="GB862" s="36"/>
      <c r="GC862" s="36"/>
      <c r="GD862" s="36"/>
      <c r="GE862" s="36"/>
      <c r="GF862" s="36"/>
      <c r="GG862" s="36"/>
      <c r="GH862" s="36"/>
      <c r="GI862" s="36"/>
      <c r="GJ862" s="36"/>
      <c r="GK862" s="36"/>
      <c r="GL862" s="36"/>
      <c r="GM862" s="36"/>
      <c r="GN862" s="36"/>
      <c r="GO862" s="36"/>
      <c r="GP862" s="36"/>
      <c r="GQ862" s="36"/>
      <c r="GR862" s="36"/>
      <c r="GS862" s="36"/>
      <c r="GT862" s="36"/>
      <c r="GU862" s="36"/>
      <c r="GV862" s="36"/>
      <c r="GW862" s="36"/>
      <c r="GX862" s="36"/>
      <c r="GY862" s="36"/>
      <c r="GZ862" s="36"/>
      <c r="HA862" s="36"/>
      <c r="HB862" s="36"/>
      <c r="HC862" s="36"/>
      <c r="HD862" s="36"/>
      <c r="HE862" s="36"/>
      <c r="HF862" s="36"/>
      <c r="HG862" s="36"/>
      <c r="HH862" s="36"/>
      <c r="HI862" s="36"/>
      <c r="HJ862" s="36"/>
      <c r="HK862" s="36"/>
      <c r="HL862" s="36"/>
      <c r="HM862" s="36"/>
      <c r="HN862" s="36"/>
      <c r="HO862" s="36"/>
      <c r="HP862" s="36"/>
      <c r="HQ862" s="36"/>
      <c r="HR862" s="36"/>
      <c r="HS862" s="36"/>
      <c r="HT862" s="36"/>
      <c r="HU862" s="36"/>
      <c r="HV862" s="36"/>
      <c r="HW862" s="36"/>
      <c r="HX862" s="36"/>
      <c r="HY862" s="36"/>
      <c r="HZ862" s="36"/>
      <c r="IA862" s="36"/>
      <c r="IB862" s="36"/>
      <c r="IC862" s="36"/>
      <c r="ID862" s="36"/>
      <c r="IE862" s="36"/>
      <c r="IF862" s="36"/>
      <c r="IG862" s="36"/>
      <c r="IH862" s="36"/>
      <c r="II862" s="36"/>
      <c r="IJ862" s="36"/>
      <c r="IK862" s="36"/>
      <c r="IL862" s="36"/>
      <c r="IM862" s="36"/>
      <c r="IN862" s="36"/>
      <c r="IO862" s="36"/>
      <c r="IP862" s="36"/>
      <c r="IQ862" s="36"/>
      <c r="IR862" s="36"/>
      <c r="IS862" s="36"/>
      <c r="IT862" s="36"/>
      <c r="IU862" s="36"/>
    </row>
    <row r="863" spans="1:255" ht="5.2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  <c r="FK863" s="36"/>
      <c r="FL863" s="36"/>
      <c r="FM863" s="36"/>
      <c r="FN863" s="36"/>
      <c r="FO863" s="36"/>
      <c r="FP863" s="36"/>
      <c r="FQ863" s="36"/>
      <c r="FR863" s="36"/>
      <c r="FS863" s="36"/>
      <c r="FT863" s="36"/>
      <c r="FU863" s="36"/>
      <c r="FV863" s="36"/>
      <c r="FW863" s="36"/>
      <c r="FX863" s="36"/>
      <c r="FY863" s="36"/>
      <c r="FZ863" s="36"/>
      <c r="GA863" s="36"/>
      <c r="GB863" s="36"/>
      <c r="GC863" s="36"/>
      <c r="GD863" s="36"/>
      <c r="GE863" s="36"/>
      <c r="GF863" s="36"/>
      <c r="GG863" s="36"/>
      <c r="GH863" s="36"/>
      <c r="GI863" s="36"/>
      <c r="GJ863" s="36"/>
      <c r="GK863" s="36"/>
      <c r="GL863" s="36"/>
      <c r="GM863" s="36"/>
      <c r="GN863" s="36"/>
      <c r="GO863" s="36"/>
      <c r="GP863" s="36"/>
      <c r="GQ863" s="36"/>
      <c r="GR863" s="36"/>
      <c r="GS863" s="36"/>
      <c r="GT863" s="36"/>
      <c r="GU863" s="36"/>
      <c r="GV863" s="36"/>
      <c r="GW863" s="36"/>
      <c r="GX863" s="36"/>
      <c r="GY863" s="36"/>
      <c r="GZ863" s="36"/>
      <c r="HA863" s="36"/>
      <c r="HB863" s="36"/>
      <c r="HC863" s="36"/>
      <c r="HD863" s="36"/>
      <c r="HE863" s="36"/>
      <c r="HF863" s="36"/>
      <c r="HG863" s="36"/>
      <c r="HH863" s="36"/>
      <c r="HI863" s="36"/>
      <c r="HJ863" s="36"/>
      <c r="HK863" s="36"/>
      <c r="HL863" s="36"/>
      <c r="HM863" s="36"/>
      <c r="HN863" s="36"/>
      <c r="HO863" s="36"/>
      <c r="HP863" s="36"/>
      <c r="HQ863" s="36"/>
      <c r="HR863" s="36"/>
      <c r="HS863" s="36"/>
      <c r="HT863" s="36"/>
      <c r="HU863" s="36"/>
      <c r="HV863" s="36"/>
      <c r="HW863" s="36"/>
      <c r="HX863" s="36"/>
      <c r="HY863" s="36"/>
      <c r="HZ863" s="36"/>
      <c r="IA863" s="36"/>
      <c r="IB863" s="36"/>
      <c r="IC863" s="36"/>
      <c r="ID863" s="36"/>
      <c r="IE863" s="36"/>
      <c r="IF863" s="36"/>
      <c r="IG863" s="36"/>
      <c r="IH863" s="36"/>
      <c r="II863" s="36"/>
      <c r="IJ863" s="36"/>
      <c r="IK863" s="36"/>
      <c r="IL863" s="36"/>
      <c r="IM863" s="36"/>
      <c r="IN863" s="36"/>
      <c r="IO863" s="36"/>
      <c r="IP863" s="36"/>
      <c r="IQ863" s="36"/>
      <c r="IR863" s="36"/>
      <c r="IS863" s="36"/>
      <c r="IT863" s="36"/>
      <c r="IU863" s="36"/>
    </row>
    <row r="864" spans="1:255" ht="5.2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  <c r="FK864" s="36"/>
      <c r="FL864" s="36"/>
      <c r="FM864" s="36"/>
      <c r="FN864" s="36"/>
      <c r="FO864" s="36"/>
      <c r="FP864" s="36"/>
      <c r="FQ864" s="36"/>
      <c r="FR864" s="36"/>
      <c r="FS864" s="36"/>
      <c r="FT864" s="36"/>
      <c r="FU864" s="36"/>
      <c r="FV864" s="36"/>
      <c r="FW864" s="36"/>
      <c r="FX864" s="36"/>
      <c r="FY864" s="36"/>
      <c r="FZ864" s="36"/>
      <c r="GA864" s="36"/>
      <c r="GB864" s="36"/>
      <c r="GC864" s="36"/>
      <c r="GD864" s="36"/>
      <c r="GE864" s="36"/>
      <c r="GF864" s="36"/>
      <c r="GG864" s="36"/>
      <c r="GH864" s="36"/>
      <c r="GI864" s="36"/>
      <c r="GJ864" s="36"/>
      <c r="GK864" s="36"/>
      <c r="GL864" s="36"/>
      <c r="GM864" s="36"/>
      <c r="GN864" s="36"/>
      <c r="GO864" s="36"/>
      <c r="GP864" s="36"/>
      <c r="GQ864" s="36"/>
      <c r="GR864" s="36"/>
      <c r="GS864" s="36"/>
      <c r="GT864" s="36"/>
      <c r="GU864" s="36"/>
      <c r="GV864" s="36"/>
      <c r="GW864" s="36"/>
      <c r="GX864" s="36"/>
      <c r="GY864" s="36"/>
      <c r="GZ864" s="36"/>
      <c r="HA864" s="36"/>
      <c r="HB864" s="36"/>
      <c r="HC864" s="36"/>
      <c r="HD864" s="36"/>
      <c r="HE864" s="36"/>
      <c r="HF864" s="36"/>
      <c r="HG864" s="36"/>
      <c r="HH864" s="36"/>
      <c r="HI864" s="36"/>
      <c r="HJ864" s="36"/>
      <c r="HK864" s="36"/>
      <c r="HL864" s="36"/>
      <c r="HM864" s="36"/>
      <c r="HN864" s="36"/>
      <c r="HO864" s="36"/>
      <c r="HP864" s="36"/>
      <c r="HQ864" s="36"/>
      <c r="HR864" s="36"/>
      <c r="HS864" s="36"/>
      <c r="HT864" s="36"/>
      <c r="HU864" s="36"/>
      <c r="HV864" s="36"/>
      <c r="HW864" s="36"/>
      <c r="HX864" s="36"/>
      <c r="HY864" s="36"/>
      <c r="HZ864" s="36"/>
      <c r="IA864" s="36"/>
      <c r="IB864" s="36"/>
      <c r="IC864" s="36"/>
      <c r="ID864" s="36"/>
      <c r="IE864" s="36"/>
      <c r="IF864" s="36"/>
      <c r="IG864" s="36"/>
      <c r="IH864" s="36"/>
      <c r="II864" s="36"/>
      <c r="IJ864" s="36"/>
      <c r="IK864" s="36"/>
      <c r="IL864" s="36"/>
      <c r="IM864" s="36"/>
      <c r="IN864" s="36"/>
      <c r="IO864" s="36"/>
      <c r="IP864" s="36"/>
      <c r="IQ864" s="36"/>
      <c r="IR864" s="36"/>
      <c r="IS864" s="36"/>
      <c r="IT864" s="36"/>
      <c r="IU864" s="36"/>
    </row>
    <row r="865" spans="1:255" ht="5.2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  <c r="FK865" s="36"/>
      <c r="FL865" s="36"/>
      <c r="FM865" s="36"/>
      <c r="FN865" s="36"/>
      <c r="FO865" s="36"/>
      <c r="FP865" s="36"/>
      <c r="FQ865" s="36"/>
      <c r="FR865" s="36"/>
      <c r="FS865" s="36"/>
      <c r="FT865" s="36"/>
      <c r="FU865" s="36"/>
      <c r="FV865" s="36"/>
      <c r="FW865" s="36"/>
      <c r="FX865" s="36"/>
      <c r="FY865" s="36"/>
      <c r="FZ865" s="36"/>
      <c r="GA865" s="36"/>
      <c r="GB865" s="36"/>
      <c r="GC865" s="36"/>
      <c r="GD865" s="36"/>
      <c r="GE865" s="36"/>
      <c r="GF865" s="36"/>
      <c r="GG865" s="36"/>
      <c r="GH865" s="36"/>
      <c r="GI865" s="36"/>
      <c r="GJ865" s="36"/>
      <c r="GK865" s="36"/>
      <c r="GL865" s="36"/>
      <c r="GM865" s="36"/>
      <c r="GN865" s="36"/>
      <c r="GO865" s="36"/>
      <c r="GP865" s="36"/>
      <c r="GQ865" s="36"/>
      <c r="GR865" s="36"/>
      <c r="GS865" s="36"/>
      <c r="GT865" s="36"/>
      <c r="GU865" s="36"/>
      <c r="GV865" s="36"/>
      <c r="GW865" s="36"/>
      <c r="GX865" s="36"/>
      <c r="GY865" s="36"/>
      <c r="GZ865" s="36"/>
      <c r="HA865" s="36"/>
      <c r="HB865" s="36"/>
      <c r="HC865" s="36"/>
      <c r="HD865" s="36"/>
      <c r="HE865" s="36"/>
      <c r="HF865" s="36"/>
      <c r="HG865" s="36"/>
      <c r="HH865" s="36"/>
      <c r="HI865" s="36"/>
      <c r="HJ865" s="36"/>
      <c r="HK865" s="36"/>
      <c r="HL865" s="36"/>
      <c r="HM865" s="36"/>
      <c r="HN865" s="36"/>
      <c r="HO865" s="36"/>
      <c r="HP865" s="36"/>
      <c r="HQ865" s="36"/>
      <c r="HR865" s="36"/>
      <c r="HS865" s="36"/>
      <c r="HT865" s="36"/>
      <c r="HU865" s="36"/>
      <c r="HV865" s="36"/>
      <c r="HW865" s="36"/>
      <c r="HX865" s="36"/>
      <c r="HY865" s="36"/>
      <c r="HZ865" s="36"/>
      <c r="IA865" s="36"/>
      <c r="IB865" s="36"/>
      <c r="IC865" s="36"/>
      <c r="ID865" s="36"/>
      <c r="IE865" s="36"/>
      <c r="IF865" s="36"/>
      <c r="IG865" s="36"/>
      <c r="IH865" s="36"/>
      <c r="II865" s="36"/>
      <c r="IJ865" s="36"/>
      <c r="IK865" s="36"/>
      <c r="IL865" s="36"/>
      <c r="IM865" s="36"/>
      <c r="IN865" s="36"/>
      <c r="IO865" s="36"/>
      <c r="IP865" s="36"/>
      <c r="IQ865" s="36"/>
      <c r="IR865" s="36"/>
      <c r="IS865" s="36"/>
      <c r="IT865" s="36"/>
      <c r="IU865" s="36"/>
    </row>
    <row r="866" spans="1:255" ht="5.2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  <c r="FK866" s="36"/>
      <c r="FL866" s="36"/>
      <c r="FM866" s="36"/>
      <c r="FN866" s="36"/>
      <c r="FO866" s="36"/>
      <c r="FP866" s="36"/>
      <c r="FQ866" s="36"/>
      <c r="FR866" s="36"/>
      <c r="FS866" s="36"/>
      <c r="FT866" s="36"/>
      <c r="FU866" s="36"/>
      <c r="FV866" s="36"/>
      <c r="FW866" s="36"/>
      <c r="FX866" s="36"/>
      <c r="FY866" s="36"/>
      <c r="FZ866" s="36"/>
      <c r="GA866" s="36"/>
      <c r="GB866" s="36"/>
      <c r="GC866" s="36"/>
      <c r="GD866" s="36"/>
      <c r="GE866" s="36"/>
      <c r="GF866" s="36"/>
      <c r="GG866" s="36"/>
      <c r="GH866" s="36"/>
      <c r="GI866" s="36"/>
      <c r="GJ866" s="36"/>
      <c r="GK866" s="36"/>
      <c r="GL866" s="36"/>
      <c r="GM866" s="36"/>
      <c r="GN866" s="36"/>
      <c r="GO866" s="36"/>
      <c r="GP866" s="36"/>
      <c r="GQ866" s="36"/>
      <c r="GR866" s="36"/>
      <c r="GS866" s="36"/>
      <c r="GT866" s="36"/>
      <c r="GU866" s="36"/>
      <c r="GV866" s="36"/>
      <c r="GW866" s="36"/>
      <c r="GX866" s="36"/>
      <c r="GY866" s="36"/>
      <c r="GZ866" s="36"/>
      <c r="HA866" s="36"/>
      <c r="HB866" s="36"/>
      <c r="HC866" s="36"/>
      <c r="HD866" s="36"/>
      <c r="HE866" s="36"/>
      <c r="HF866" s="36"/>
      <c r="HG866" s="36"/>
      <c r="HH866" s="36"/>
      <c r="HI866" s="36"/>
      <c r="HJ866" s="36"/>
      <c r="HK866" s="36"/>
      <c r="HL866" s="36"/>
      <c r="HM866" s="36"/>
      <c r="HN866" s="36"/>
      <c r="HO866" s="36"/>
      <c r="HP866" s="36"/>
      <c r="HQ866" s="36"/>
      <c r="HR866" s="36"/>
      <c r="HS866" s="36"/>
      <c r="HT866" s="36"/>
      <c r="HU866" s="36"/>
      <c r="HV866" s="36"/>
      <c r="HW866" s="36"/>
      <c r="HX866" s="36"/>
      <c r="HY866" s="36"/>
      <c r="HZ866" s="36"/>
      <c r="IA866" s="36"/>
      <c r="IB866" s="36"/>
      <c r="IC866" s="36"/>
      <c r="ID866" s="36"/>
      <c r="IE866" s="36"/>
      <c r="IF866" s="36"/>
      <c r="IG866" s="36"/>
      <c r="IH866" s="36"/>
      <c r="II866" s="36"/>
      <c r="IJ866" s="36"/>
      <c r="IK866" s="36"/>
      <c r="IL866" s="36"/>
      <c r="IM866" s="36"/>
      <c r="IN866" s="36"/>
      <c r="IO866" s="36"/>
      <c r="IP866" s="36"/>
      <c r="IQ866" s="36"/>
      <c r="IR866" s="36"/>
      <c r="IS866" s="36"/>
      <c r="IT866" s="36"/>
      <c r="IU866" s="36"/>
    </row>
    <row r="867" spans="1:255" ht="5.2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  <c r="FK867" s="36"/>
      <c r="FL867" s="36"/>
      <c r="FM867" s="36"/>
      <c r="FN867" s="36"/>
      <c r="FO867" s="36"/>
      <c r="FP867" s="36"/>
      <c r="FQ867" s="36"/>
      <c r="FR867" s="36"/>
      <c r="FS867" s="36"/>
      <c r="FT867" s="36"/>
      <c r="FU867" s="36"/>
      <c r="FV867" s="36"/>
      <c r="FW867" s="36"/>
      <c r="FX867" s="36"/>
      <c r="FY867" s="36"/>
      <c r="FZ867" s="36"/>
      <c r="GA867" s="36"/>
      <c r="GB867" s="36"/>
      <c r="GC867" s="36"/>
      <c r="GD867" s="36"/>
      <c r="GE867" s="36"/>
      <c r="GF867" s="36"/>
      <c r="GG867" s="36"/>
      <c r="GH867" s="36"/>
      <c r="GI867" s="36"/>
      <c r="GJ867" s="36"/>
      <c r="GK867" s="36"/>
      <c r="GL867" s="36"/>
      <c r="GM867" s="36"/>
      <c r="GN867" s="36"/>
      <c r="GO867" s="36"/>
      <c r="GP867" s="36"/>
      <c r="GQ867" s="36"/>
      <c r="GR867" s="36"/>
      <c r="GS867" s="36"/>
      <c r="GT867" s="36"/>
      <c r="GU867" s="36"/>
      <c r="GV867" s="36"/>
      <c r="GW867" s="36"/>
      <c r="GX867" s="36"/>
      <c r="GY867" s="36"/>
      <c r="GZ867" s="36"/>
      <c r="HA867" s="36"/>
      <c r="HB867" s="36"/>
      <c r="HC867" s="36"/>
      <c r="HD867" s="36"/>
      <c r="HE867" s="36"/>
      <c r="HF867" s="36"/>
      <c r="HG867" s="36"/>
      <c r="HH867" s="36"/>
      <c r="HI867" s="36"/>
      <c r="HJ867" s="36"/>
      <c r="HK867" s="36"/>
      <c r="HL867" s="36"/>
      <c r="HM867" s="36"/>
      <c r="HN867" s="36"/>
      <c r="HO867" s="36"/>
      <c r="HP867" s="36"/>
      <c r="HQ867" s="36"/>
      <c r="HR867" s="36"/>
      <c r="HS867" s="36"/>
      <c r="HT867" s="36"/>
      <c r="HU867" s="36"/>
      <c r="HV867" s="36"/>
      <c r="HW867" s="36"/>
      <c r="HX867" s="36"/>
      <c r="HY867" s="36"/>
      <c r="HZ867" s="36"/>
      <c r="IA867" s="36"/>
      <c r="IB867" s="36"/>
      <c r="IC867" s="36"/>
      <c r="ID867" s="36"/>
      <c r="IE867" s="36"/>
      <c r="IF867" s="36"/>
      <c r="IG867" s="36"/>
      <c r="IH867" s="36"/>
      <c r="II867" s="36"/>
      <c r="IJ867" s="36"/>
      <c r="IK867" s="36"/>
      <c r="IL867" s="36"/>
      <c r="IM867" s="36"/>
      <c r="IN867" s="36"/>
      <c r="IO867" s="36"/>
      <c r="IP867" s="36"/>
      <c r="IQ867" s="36"/>
      <c r="IR867" s="36"/>
      <c r="IS867" s="36"/>
      <c r="IT867" s="36"/>
      <c r="IU867" s="36"/>
    </row>
    <row r="868" spans="1:255" ht="5.2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  <c r="FK868" s="36"/>
      <c r="FL868" s="36"/>
      <c r="FM868" s="36"/>
      <c r="FN868" s="36"/>
      <c r="FO868" s="36"/>
      <c r="FP868" s="36"/>
      <c r="FQ868" s="36"/>
      <c r="FR868" s="36"/>
      <c r="FS868" s="36"/>
      <c r="FT868" s="36"/>
      <c r="FU868" s="36"/>
      <c r="FV868" s="36"/>
      <c r="FW868" s="36"/>
      <c r="FX868" s="36"/>
      <c r="FY868" s="36"/>
      <c r="FZ868" s="36"/>
      <c r="GA868" s="36"/>
      <c r="GB868" s="36"/>
      <c r="GC868" s="36"/>
      <c r="GD868" s="36"/>
      <c r="GE868" s="36"/>
      <c r="GF868" s="36"/>
      <c r="GG868" s="36"/>
      <c r="GH868" s="36"/>
      <c r="GI868" s="36"/>
      <c r="GJ868" s="36"/>
      <c r="GK868" s="36"/>
      <c r="GL868" s="36"/>
      <c r="GM868" s="36"/>
      <c r="GN868" s="36"/>
      <c r="GO868" s="36"/>
      <c r="GP868" s="36"/>
      <c r="GQ868" s="36"/>
      <c r="GR868" s="36"/>
      <c r="GS868" s="36"/>
      <c r="GT868" s="36"/>
      <c r="GU868" s="36"/>
      <c r="GV868" s="36"/>
      <c r="GW868" s="36"/>
      <c r="GX868" s="36"/>
      <c r="GY868" s="36"/>
      <c r="GZ868" s="36"/>
      <c r="HA868" s="36"/>
      <c r="HB868" s="36"/>
      <c r="HC868" s="36"/>
      <c r="HD868" s="36"/>
      <c r="HE868" s="36"/>
      <c r="HF868" s="36"/>
      <c r="HG868" s="36"/>
      <c r="HH868" s="36"/>
      <c r="HI868" s="36"/>
      <c r="HJ868" s="36"/>
      <c r="HK868" s="36"/>
      <c r="HL868" s="36"/>
      <c r="HM868" s="36"/>
      <c r="HN868" s="36"/>
      <c r="HO868" s="36"/>
      <c r="HP868" s="36"/>
      <c r="HQ868" s="36"/>
      <c r="HR868" s="36"/>
      <c r="HS868" s="36"/>
      <c r="HT868" s="36"/>
      <c r="HU868" s="36"/>
      <c r="HV868" s="36"/>
      <c r="HW868" s="36"/>
      <c r="HX868" s="36"/>
      <c r="HY868" s="36"/>
      <c r="HZ868" s="36"/>
      <c r="IA868" s="36"/>
      <c r="IB868" s="36"/>
      <c r="IC868" s="36"/>
      <c r="ID868" s="36"/>
      <c r="IE868" s="36"/>
      <c r="IF868" s="36"/>
      <c r="IG868" s="36"/>
      <c r="IH868" s="36"/>
      <c r="II868" s="36"/>
      <c r="IJ868" s="36"/>
      <c r="IK868" s="36"/>
      <c r="IL868" s="36"/>
      <c r="IM868" s="36"/>
      <c r="IN868" s="36"/>
      <c r="IO868" s="36"/>
      <c r="IP868" s="36"/>
      <c r="IQ868" s="36"/>
      <c r="IR868" s="36"/>
      <c r="IS868" s="36"/>
      <c r="IT868" s="36"/>
      <c r="IU868" s="36"/>
    </row>
    <row r="869" spans="1:255" ht="5.2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  <c r="FK869" s="36"/>
      <c r="FL869" s="36"/>
      <c r="FM869" s="36"/>
      <c r="FN869" s="36"/>
      <c r="FO869" s="36"/>
      <c r="FP869" s="36"/>
      <c r="FQ869" s="36"/>
      <c r="FR869" s="36"/>
      <c r="FS869" s="36"/>
      <c r="FT869" s="36"/>
      <c r="FU869" s="36"/>
      <c r="FV869" s="36"/>
      <c r="FW869" s="36"/>
      <c r="FX869" s="36"/>
      <c r="FY869" s="36"/>
      <c r="FZ869" s="36"/>
      <c r="GA869" s="36"/>
      <c r="GB869" s="36"/>
      <c r="GC869" s="36"/>
      <c r="GD869" s="36"/>
      <c r="GE869" s="36"/>
      <c r="GF869" s="36"/>
      <c r="GG869" s="36"/>
      <c r="GH869" s="36"/>
      <c r="GI869" s="36"/>
      <c r="GJ869" s="36"/>
      <c r="GK869" s="36"/>
      <c r="GL869" s="36"/>
      <c r="GM869" s="36"/>
      <c r="GN869" s="36"/>
      <c r="GO869" s="36"/>
      <c r="GP869" s="36"/>
      <c r="GQ869" s="36"/>
      <c r="GR869" s="36"/>
      <c r="GS869" s="36"/>
      <c r="GT869" s="36"/>
      <c r="GU869" s="36"/>
      <c r="GV869" s="36"/>
      <c r="GW869" s="36"/>
      <c r="GX869" s="36"/>
      <c r="GY869" s="36"/>
      <c r="GZ869" s="36"/>
      <c r="HA869" s="36"/>
      <c r="HB869" s="36"/>
      <c r="HC869" s="36"/>
      <c r="HD869" s="36"/>
      <c r="HE869" s="36"/>
      <c r="HF869" s="36"/>
      <c r="HG869" s="36"/>
      <c r="HH869" s="36"/>
      <c r="HI869" s="36"/>
      <c r="HJ869" s="36"/>
      <c r="HK869" s="36"/>
      <c r="HL869" s="36"/>
      <c r="HM869" s="36"/>
      <c r="HN869" s="36"/>
      <c r="HO869" s="36"/>
      <c r="HP869" s="36"/>
      <c r="HQ869" s="36"/>
      <c r="HR869" s="36"/>
      <c r="HS869" s="36"/>
      <c r="HT869" s="36"/>
      <c r="HU869" s="36"/>
      <c r="HV869" s="36"/>
      <c r="HW869" s="36"/>
      <c r="HX869" s="36"/>
      <c r="HY869" s="36"/>
      <c r="HZ869" s="36"/>
      <c r="IA869" s="36"/>
      <c r="IB869" s="36"/>
      <c r="IC869" s="36"/>
      <c r="ID869" s="36"/>
      <c r="IE869" s="36"/>
      <c r="IF869" s="36"/>
      <c r="IG869" s="36"/>
      <c r="IH869" s="36"/>
      <c r="II869" s="36"/>
      <c r="IJ869" s="36"/>
      <c r="IK869" s="36"/>
      <c r="IL869" s="36"/>
      <c r="IM869" s="36"/>
      <c r="IN869" s="36"/>
      <c r="IO869" s="36"/>
      <c r="IP869" s="36"/>
      <c r="IQ869" s="36"/>
      <c r="IR869" s="36"/>
      <c r="IS869" s="36"/>
      <c r="IT869" s="36"/>
      <c r="IU869" s="36"/>
    </row>
    <row r="870" spans="1:255" ht="5.2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  <c r="FK870" s="36"/>
      <c r="FL870" s="36"/>
      <c r="FM870" s="36"/>
      <c r="FN870" s="36"/>
      <c r="FO870" s="36"/>
      <c r="FP870" s="36"/>
      <c r="FQ870" s="36"/>
      <c r="FR870" s="36"/>
      <c r="FS870" s="36"/>
      <c r="FT870" s="36"/>
      <c r="FU870" s="36"/>
      <c r="FV870" s="36"/>
      <c r="FW870" s="36"/>
      <c r="FX870" s="36"/>
      <c r="FY870" s="36"/>
      <c r="FZ870" s="36"/>
      <c r="GA870" s="36"/>
      <c r="GB870" s="36"/>
      <c r="GC870" s="36"/>
      <c r="GD870" s="36"/>
      <c r="GE870" s="36"/>
      <c r="GF870" s="36"/>
      <c r="GG870" s="36"/>
      <c r="GH870" s="36"/>
      <c r="GI870" s="36"/>
      <c r="GJ870" s="36"/>
      <c r="GK870" s="36"/>
      <c r="GL870" s="36"/>
      <c r="GM870" s="36"/>
      <c r="GN870" s="36"/>
      <c r="GO870" s="36"/>
      <c r="GP870" s="36"/>
      <c r="GQ870" s="36"/>
      <c r="GR870" s="36"/>
      <c r="GS870" s="36"/>
      <c r="GT870" s="36"/>
      <c r="GU870" s="36"/>
      <c r="GV870" s="36"/>
      <c r="GW870" s="36"/>
      <c r="GX870" s="36"/>
      <c r="GY870" s="36"/>
      <c r="GZ870" s="36"/>
      <c r="HA870" s="36"/>
      <c r="HB870" s="36"/>
      <c r="HC870" s="36"/>
      <c r="HD870" s="36"/>
      <c r="HE870" s="36"/>
      <c r="HF870" s="36"/>
      <c r="HG870" s="36"/>
      <c r="HH870" s="36"/>
      <c r="HI870" s="36"/>
      <c r="HJ870" s="36"/>
      <c r="HK870" s="36"/>
      <c r="HL870" s="36"/>
      <c r="HM870" s="36"/>
      <c r="HN870" s="36"/>
      <c r="HO870" s="36"/>
      <c r="HP870" s="36"/>
      <c r="HQ870" s="36"/>
      <c r="HR870" s="36"/>
      <c r="HS870" s="36"/>
      <c r="HT870" s="36"/>
      <c r="HU870" s="36"/>
      <c r="HV870" s="36"/>
      <c r="HW870" s="36"/>
      <c r="HX870" s="36"/>
      <c r="HY870" s="36"/>
      <c r="HZ870" s="36"/>
      <c r="IA870" s="36"/>
      <c r="IB870" s="36"/>
      <c r="IC870" s="36"/>
      <c r="ID870" s="36"/>
      <c r="IE870" s="36"/>
      <c r="IF870" s="36"/>
      <c r="IG870" s="36"/>
      <c r="IH870" s="36"/>
      <c r="II870" s="36"/>
      <c r="IJ870" s="36"/>
      <c r="IK870" s="36"/>
      <c r="IL870" s="36"/>
      <c r="IM870" s="36"/>
      <c r="IN870" s="36"/>
      <c r="IO870" s="36"/>
      <c r="IP870" s="36"/>
      <c r="IQ870" s="36"/>
      <c r="IR870" s="36"/>
      <c r="IS870" s="36"/>
      <c r="IT870" s="36"/>
      <c r="IU870" s="36"/>
    </row>
    <row r="871" spans="1:255" ht="5.2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  <c r="FK871" s="36"/>
      <c r="FL871" s="36"/>
      <c r="FM871" s="36"/>
      <c r="FN871" s="36"/>
      <c r="FO871" s="36"/>
      <c r="FP871" s="36"/>
      <c r="FQ871" s="36"/>
      <c r="FR871" s="36"/>
      <c r="FS871" s="36"/>
      <c r="FT871" s="36"/>
      <c r="FU871" s="36"/>
      <c r="FV871" s="36"/>
      <c r="FW871" s="36"/>
      <c r="FX871" s="36"/>
      <c r="FY871" s="36"/>
      <c r="FZ871" s="36"/>
      <c r="GA871" s="36"/>
      <c r="GB871" s="36"/>
      <c r="GC871" s="36"/>
      <c r="GD871" s="36"/>
      <c r="GE871" s="36"/>
      <c r="GF871" s="36"/>
      <c r="GG871" s="36"/>
      <c r="GH871" s="36"/>
      <c r="GI871" s="36"/>
      <c r="GJ871" s="36"/>
      <c r="GK871" s="36"/>
      <c r="GL871" s="36"/>
      <c r="GM871" s="36"/>
      <c r="GN871" s="36"/>
      <c r="GO871" s="36"/>
      <c r="GP871" s="36"/>
      <c r="GQ871" s="36"/>
      <c r="GR871" s="36"/>
      <c r="GS871" s="36"/>
      <c r="GT871" s="36"/>
      <c r="GU871" s="36"/>
      <c r="GV871" s="36"/>
      <c r="GW871" s="36"/>
      <c r="GX871" s="36"/>
      <c r="GY871" s="36"/>
      <c r="GZ871" s="36"/>
      <c r="HA871" s="36"/>
      <c r="HB871" s="36"/>
      <c r="HC871" s="36"/>
      <c r="HD871" s="36"/>
      <c r="HE871" s="36"/>
      <c r="HF871" s="36"/>
      <c r="HG871" s="36"/>
      <c r="HH871" s="36"/>
      <c r="HI871" s="36"/>
      <c r="HJ871" s="36"/>
      <c r="HK871" s="36"/>
      <c r="HL871" s="36"/>
      <c r="HM871" s="36"/>
      <c r="HN871" s="36"/>
      <c r="HO871" s="36"/>
      <c r="HP871" s="36"/>
      <c r="HQ871" s="36"/>
      <c r="HR871" s="36"/>
      <c r="HS871" s="36"/>
      <c r="HT871" s="36"/>
      <c r="HU871" s="36"/>
      <c r="HV871" s="36"/>
      <c r="HW871" s="36"/>
      <c r="HX871" s="36"/>
      <c r="HY871" s="36"/>
      <c r="HZ871" s="36"/>
      <c r="IA871" s="36"/>
      <c r="IB871" s="36"/>
      <c r="IC871" s="36"/>
      <c r="ID871" s="36"/>
      <c r="IE871" s="36"/>
      <c r="IF871" s="36"/>
      <c r="IG871" s="36"/>
      <c r="IH871" s="36"/>
      <c r="II871" s="36"/>
      <c r="IJ871" s="36"/>
      <c r="IK871" s="36"/>
      <c r="IL871" s="36"/>
      <c r="IM871" s="36"/>
      <c r="IN871" s="36"/>
      <c r="IO871" s="36"/>
      <c r="IP871" s="36"/>
      <c r="IQ871" s="36"/>
      <c r="IR871" s="36"/>
      <c r="IS871" s="36"/>
      <c r="IT871" s="36"/>
      <c r="IU871" s="36"/>
    </row>
    <row r="872" spans="1:255" ht="5.2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  <c r="FK872" s="36"/>
      <c r="FL872" s="36"/>
      <c r="FM872" s="36"/>
      <c r="FN872" s="36"/>
      <c r="FO872" s="36"/>
      <c r="FP872" s="36"/>
      <c r="FQ872" s="36"/>
      <c r="FR872" s="36"/>
      <c r="FS872" s="36"/>
      <c r="FT872" s="36"/>
      <c r="FU872" s="36"/>
      <c r="FV872" s="36"/>
      <c r="FW872" s="36"/>
      <c r="FX872" s="36"/>
      <c r="FY872" s="36"/>
      <c r="FZ872" s="36"/>
      <c r="GA872" s="36"/>
      <c r="GB872" s="36"/>
      <c r="GC872" s="36"/>
      <c r="GD872" s="36"/>
      <c r="GE872" s="36"/>
      <c r="GF872" s="36"/>
      <c r="GG872" s="36"/>
      <c r="GH872" s="36"/>
      <c r="GI872" s="36"/>
      <c r="GJ872" s="36"/>
      <c r="GK872" s="36"/>
      <c r="GL872" s="36"/>
      <c r="GM872" s="36"/>
      <c r="GN872" s="36"/>
      <c r="GO872" s="36"/>
      <c r="GP872" s="36"/>
      <c r="GQ872" s="36"/>
      <c r="GR872" s="36"/>
      <c r="GS872" s="36"/>
      <c r="GT872" s="36"/>
      <c r="GU872" s="36"/>
      <c r="GV872" s="36"/>
      <c r="GW872" s="36"/>
      <c r="GX872" s="36"/>
      <c r="GY872" s="36"/>
      <c r="GZ872" s="36"/>
      <c r="HA872" s="36"/>
      <c r="HB872" s="36"/>
      <c r="HC872" s="36"/>
      <c r="HD872" s="36"/>
      <c r="HE872" s="36"/>
      <c r="HF872" s="36"/>
      <c r="HG872" s="36"/>
      <c r="HH872" s="36"/>
      <c r="HI872" s="36"/>
      <c r="HJ872" s="36"/>
      <c r="HK872" s="36"/>
      <c r="HL872" s="36"/>
      <c r="HM872" s="36"/>
      <c r="HN872" s="36"/>
      <c r="HO872" s="36"/>
      <c r="HP872" s="36"/>
      <c r="HQ872" s="36"/>
      <c r="HR872" s="36"/>
      <c r="HS872" s="36"/>
      <c r="HT872" s="36"/>
      <c r="HU872" s="36"/>
      <c r="HV872" s="36"/>
      <c r="HW872" s="36"/>
      <c r="HX872" s="36"/>
      <c r="HY872" s="36"/>
      <c r="HZ872" s="36"/>
      <c r="IA872" s="36"/>
      <c r="IB872" s="36"/>
      <c r="IC872" s="36"/>
      <c r="ID872" s="36"/>
      <c r="IE872" s="36"/>
      <c r="IF872" s="36"/>
      <c r="IG872" s="36"/>
      <c r="IH872" s="36"/>
      <c r="II872" s="36"/>
      <c r="IJ872" s="36"/>
      <c r="IK872" s="36"/>
      <c r="IL872" s="36"/>
      <c r="IM872" s="36"/>
      <c r="IN872" s="36"/>
      <c r="IO872" s="36"/>
      <c r="IP872" s="36"/>
      <c r="IQ872" s="36"/>
      <c r="IR872" s="36"/>
      <c r="IS872" s="36"/>
      <c r="IT872" s="36"/>
      <c r="IU872" s="36"/>
    </row>
    <row r="873" spans="1:255" ht="5.2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  <c r="FK873" s="36"/>
      <c r="FL873" s="36"/>
      <c r="FM873" s="36"/>
      <c r="FN873" s="36"/>
      <c r="FO873" s="36"/>
      <c r="FP873" s="36"/>
      <c r="FQ873" s="36"/>
      <c r="FR873" s="36"/>
      <c r="FS873" s="36"/>
      <c r="FT873" s="36"/>
      <c r="FU873" s="36"/>
      <c r="FV873" s="36"/>
      <c r="FW873" s="36"/>
      <c r="FX873" s="36"/>
      <c r="FY873" s="36"/>
      <c r="FZ873" s="36"/>
      <c r="GA873" s="36"/>
      <c r="GB873" s="36"/>
      <c r="GC873" s="36"/>
      <c r="GD873" s="36"/>
      <c r="GE873" s="36"/>
      <c r="GF873" s="36"/>
      <c r="GG873" s="36"/>
      <c r="GH873" s="36"/>
      <c r="GI873" s="36"/>
      <c r="GJ873" s="36"/>
      <c r="GK873" s="36"/>
      <c r="GL873" s="36"/>
      <c r="GM873" s="36"/>
      <c r="GN873" s="36"/>
      <c r="GO873" s="36"/>
      <c r="GP873" s="36"/>
      <c r="GQ873" s="36"/>
      <c r="GR873" s="36"/>
      <c r="GS873" s="36"/>
      <c r="GT873" s="36"/>
      <c r="GU873" s="36"/>
      <c r="GV873" s="36"/>
      <c r="GW873" s="36"/>
      <c r="GX873" s="36"/>
      <c r="GY873" s="36"/>
      <c r="GZ873" s="36"/>
      <c r="HA873" s="36"/>
      <c r="HB873" s="36"/>
      <c r="HC873" s="36"/>
      <c r="HD873" s="36"/>
      <c r="HE873" s="36"/>
      <c r="HF873" s="36"/>
      <c r="HG873" s="36"/>
      <c r="HH873" s="36"/>
      <c r="HI873" s="36"/>
      <c r="HJ873" s="36"/>
      <c r="HK873" s="36"/>
      <c r="HL873" s="36"/>
      <c r="HM873" s="36"/>
      <c r="HN873" s="36"/>
      <c r="HO873" s="36"/>
      <c r="HP873" s="36"/>
      <c r="HQ873" s="36"/>
      <c r="HR873" s="36"/>
      <c r="HS873" s="36"/>
      <c r="HT873" s="36"/>
      <c r="HU873" s="36"/>
      <c r="HV873" s="36"/>
      <c r="HW873" s="36"/>
      <c r="HX873" s="36"/>
      <c r="HY873" s="36"/>
      <c r="HZ873" s="36"/>
      <c r="IA873" s="36"/>
      <c r="IB873" s="36"/>
      <c r="IC873" s="36"/>
      <c r="ID873" s="36"/>
      <c r="IE873" s="36"/>
      <c r="IF873" s="36"/>
      <c r="IG873" s="36"/>
      <c r="IH873" s="36"/>
      <c r="II873" s="36"/>
      <c r="IJ873" s="36"/>
      <c r="IK873" s="36"/>
      <c r="IL873" s="36"/>
      <c r="IM873" s="36"/>
      <c r="IN873" s="36"/>
      <c r="IO873" s="36"/>
      <c r="IP873" s="36"/>
      <c r="IQ873" s="36"/>
      <c r="IR873" s="36"/>
      <c r="IS873" s="36"/>
      <c r="IT873" s="36"/>
      <c r="IU873" s="36"/>
    </row>
    <row r="874" spans="1:255" ht="5.2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  <c r="FK874" s="36"/>
      <c r="FL874" s="36"/>
      <c r="FM874" s="36"/>
      <c r="FN874" s="36"/>
      <c r="FO874" s="36"/>
      <c r="FP874" s="36"/>
      <c r="FQ874" s="36"/>
      <c r="FR874" s="36"/>
      <c r="FS874" s="36"/>
      <c r="FT874" s="36"/>
      <c r="FU874" s="36"/>
      <c r="FV874" s="36"/>
      <c r="FW874" s="36"/>
      <c r="FX874" s="36"/>
      <c r="FY874" s="36"/>
      <c r="FZ874" s="36"/>
      <c r="GA874" s="36"/>
      <c r="GB874" s="36"/>
      <c r="GC874" s="36"/>
      <c r="GD874" s="36"/>
      <c r="GE874" s="36"/>
      <c r="GF874" s="36"/>
      <c r="GG874" s="36"/>
      <c r="GH874" s="36"/>
      <c r="GI874" s="36"/>
      <c r="GJ874" s="36"/>
      <c r="GK874" s="36"/>
      <c r="GL874" s="36"/>
      <c r="GM874" s="36"/>
      <c r="GN874" s="36"/>
      <c r="GO874" s="36"/>
      <c r="GP874" s="36"/>
      <c r="GQ874" s="36"/>
      <c r="GR874" s="36"/>
      <c r="GS874" s="36"/>
      <c r="GT874" s="36"/>
      <c r="GU874" s="36"/>
      <c r="GV874" s="36"/>
      <c r="GW874" s="36"/>
      <c r="GX874" s="36"/>
      <c r="GY874" s="36"/>
      <c r="GZ874" s="36"/>
      <c r="HA874" s="36"/>
      <c r="HB874" s="36"/>
      <c r="HC874" s="36"/>
      <c r="HD874" s="36"/>
      <c r="HE874" s="36"/>
      <c r="HF874" s="36"/>
      <c r="HG874" s="36"/>
      <c r="HH874" s="36"/>
      <c r="HI874" s="36"/>
      <c r="HJ874" s="36"/>
      <c r="HK874" s="36"/>
      <c r="HL874" s="36"/>
      <c r="HM874" s="36"/>
      <c r="HN874" s="36"/>
      <c r="HO874" s="36"/>
      <c r="HP874" s="36"/>
      <c r="HQ874" s="36"/>
      <c r="HR874" s="36"/>
      <c r="HS874" s="36"/>
      <c r="HT874" s="36"/>
      <c r="HU874" s="36"/>
      <c r="HV874" s="36"/>
      <c r="HW874" s="36"/>
      <c r="HX874" s="36"/>
      <c r="HY874" s="36"/>
      <c r="HZ874" s="36"/>
      <c r="IA874" s="36"/>
      <c r="IB874" s="36"/>
      <c r="IC874" s="36"/>
      <c r="ID874" s="36"/>
      <c r="IE874" s="36"/>
      <c r="IF874" s="36"/>
      <c r="IG874" s="36"/>
      <c r="IH874" s="36"/>
      <c r="II874" s="36"/>
      <c r="IJ874" s="36"/>
      <c r="IK874" s="36"/>
      <c r="IL874" s="36"/>
      <c r="IM874" s="36"/>
      <c r="IN874" s="36"/>
      <c r="IO874" s="36"/>
      <c r="IP874" s="36"/>
      <c r="IQ874" s="36"/>
      <c r="IR874" s="36"/>
      <c r="IS874" s="36"/>
      <c r="IT874" s="36"/>
      <c r="IU874" s="36"/>
    </row>
    <row r="875" spans="1:255" ht="5.2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  <c r="FK875" s="36"/>
      <c r="FL875" s="36"/>
      <c r="FM875" s="36"/>
      <c r="FN875" s="36"/>
      <c r="FO875" s="36"/>
      <c r="FP875" s="36"/>
      <c r="FQ875" s="36"/>
      <c r="FR875" s="36"/>
      <c r="FS875" s="36"/>
      <c r="FT875" s="36"/>
      <c r="FU875" s="36"/>
      <c r="FV875" s="36"/>
      <c r="FW875" s="36"/>
      <c r="FX875" s="36"/>
      <c r="FY875" s="36"/>
      <c r="FZ875" s="36"/>
      <c r="GA875" s="36"/>
      <c r="GB875" s="36"/>
      <c r="GC875" s="36"/>
      <c r="GD875" s="36"/>
      <c r="GE875" s="36"/>
      <c r="GF875" s="36"/>
      <c r="GG875" s="36"/>
      <c r="GH875" s="36"/>
      <c r="GI875" s="36"/>
      <c r="GJ875" s="36"/>
      <c r="GK875" s="36"/>
      <c r="GL875" s="36"/>
      <c r="GM875" s="36"/>
      <c r="GN875" s="36"/>
      <c r="GO875" s="36"/>
      <c r="GP875" s="36"/>
      <c r="GQ875" s="36"/>
      <c r="GR875" s="36"/>
      <c r="GS875" s="36"/>
      <c r="GT875" s="36"/>
      <c r="GU875" s="36"/>
      <c r="GV875" s="36"/>
      <c r="GW875" s="36"/>
      <c r="GX875" s="36"/>
      <c r="GY875" s="36"/>
      <c r="GZ875" s="36"/>
      <c r="HA875" s="36"/>
      <c r="HB875" s="36"/>
      <c r="HC875" s="36"/>
      <c r="HD875" s="36"/>
      <c r="HE875" s="36"/>
      <c r="HF875" s="36"/>
      <c r="HG875" s="36"/>
      <c r="HH875" s="36"/>
      <c r="HI875" s="36"/>
      <c r="HJ875" s="36"/>
      <c r="HK875" s="36"/>
      <c r="HL875" s="36"/>
      <c r="HM875" s="36"/>
      <c r="HN875" s="36"/>
      <c r="HO875" s="36"/>
      <c r="HP875" s="36"/>
      <c r="HQ875" s="36"/>
      <c r="HR875" s="36"/>
      <c r="HS875" s="36"/>
      <c r="HT875" s="36"/>
      <c r="HU875" s="36"/>
      <c r="HV875" s="36"/>
      <c r="HW875" s="36"/>
      <c r="HX875" s="36"/>
      <c r="HY875" s="36"/>
      <c r="HZ875" s="36"/>
      <c r="IA875" s="36"/>
      <c r="IB875" s="36"/>
      <c r="IC875" s="36"/>
      <c r="ID875" s="36"/>
      <c r="IE875" s="36"/>
      <c r="IF875" s="36"/>
      <c r="IG875" s="36"/>
      <c r="IH875" s="36"/>
      <c r="II875" s="36"/>
      <c r="IJ875" s="36"/>
      <c r="IK875" s="36"/>
      <c r="IL875" s="36"/>
      <c r="IM875" s="36"/>
      <c r="IN875" s="36"/>
      <c r="IO875" s="36"/>
      <c r="IP875" s="36"/>
      <c r="IQ875" s="36"/>
      <c r="IR875" s="36"/>
      <c r="IS875" s="36"/>
      <c r="IT875" s="36"/>
      <c r="IU875" s="36"/>
    </row>
    <row r="876" spans="1:255" ht="5.2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  <c r="FK876" s="36"/>
      <c r="FL876" s="36"/>
      <c r="FM876" s="36"/>
      <c r="FN876" s="36"/>
      <c r="FO876" s="36"/>
      <c r="FP876" s="36"/>
      <c r="FQ876" s="36"/>
      <c r="FR876" s="36"/>
      <c r="FS876" s="36"/>
      <c r="FT876" s="36"/>
      <c r="FU876" s="36"/>
      <c r="FV876" s="36"/>
      <c r="FW876" s="36"/>
      <c r="FX876" s="36"/>
      <c r="FY876" s="36"/>
      <c r="FZ876" s="36"/>
      <c r="GA876" s="36"/>
      <c r="GB876" s="36"/>
      <c r="GC876" s="36"/>
      <c r="GD876" s="36"/>
      <c r="GE876" s="36"/>
      <c r="GF876" s="36"/>
      <c r="GG876" s="36"/>
      <c r="GH876" s="36"/>
      <c r="GI876" s="36"/>
      <c r="GJ876" s="36"/>
      <c r="GK876" s="36"/>
      <c r="GL876" s="36"/>
      <c r="GM876" s="36"/>
      <c r="GN876" s="36"/>
      <c r="GO876" s="36"/>
      <c r="GP876" s="36"/>
      <c r="GQ876" s="36"/>
      <c r="GR876" s="36"/>
      <c r="GS876" s="36"/>
      <c r="GT876" s="36"/>
      <c r="GU876" s="36"/>
      <c r="GV876" s="36"/>
      <c r="GW876" s="36"/>
      <c r="GX876" s="36"/>
      <c r="GY876" s="36"/>
      <c r="GZ876" s="36"/>
      <c r="HA876" s="36"/>
      <c r="HB876" s="36"/>
      <c r="HC876" s="36"/>
      <c r="HD876" s="36"/>
      <c r="HE876" s="36"/>
      <c r="HF876" s="36"/>
      <c r="HG876" s="36"/>
      <c r="HH876" s="36"/>
      <c r="HI876" s="36"/>
      <c r="HJ876" s="36"/>
      <c r="HK876" s="36"/>
      <c r="HL876" s="36"/>
      <c r="HM876" s="36"/>
      <c r="HN876" s="36"/>
      <c r="HO876" s="36"/>
      <c r="HP876" s="36"/>
      <c r="HQ876" s="36"/>
      <c r="HR876" s="36"/>
      <c r="HS876" s="36"/>
      <c r="HT876" s="36"/>
      <c r="HU876" s="36"/>
      <c r="HV876" s="36"/>
      <c r="HW876" s="36"/>
      <c r="HX876" s="36"/>
      <c r="HY876" s="36"/>
      <c r="HZ876" s="36"/>
      <c r="IA876" s="36"/>
      <c r="IB876" s="36"/>
      <c r="IC876" s="36"/>
      <c r="ID876" s="36"/>
      <c r="IE876" s="36"/>
      <c r="IF876" s="36"/>
      <c r="IG876" s="36"/>
      <c r="IH876" s="36"/>
      <c r="II876" s="36"/>
      <c r="IJ876" s="36"/>
      <c r="IK876" s="36"/>
      <c r="IL876" s="36"/>
      <c r="IM876" s="36"/>
      <c r="IN876" s="36"/>
      <c r="IO876" s="36"/>
      <c r="IP876" s="36"/>
      <c r="IQ876" s="36"/>
      <c r="IR876" s="36"/>
      <c r="IS876" s="36"/>
      <c r="IT876" s="36"/>
      <c r="IU876" s="36"/>
    </row>
    <row r="877" spans="1:255" ht="5.2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6"/>
      <c r="CB877" s="36"/>
      <c r="CC877" s="36"/>
      <c r="CD877" s="36"/>
      <c r="CE877" s="36"/>
      <c r="CF877" s="36"/>
      <c r="CG877" s="36"/>
      <c r="CH877" s="36"/>
      <c r="CI877" s="36"/>
      <c r="CJ877" s="36"/>
      <c r="CK877" s="36"/>
      <c r="CL877" s="36"/>
      <c r="CM877" s="36"/>
      <c r="CN877" s="36"/>
      <c r="CO877" s="36"/>
      <c r="CP877" s="36"/>
      <c r="CQ877" s="36"/>
      <c r="CR877" s="36"/>
      <c r="CS877" s="36"/>
      <c r="CT877" s="36"/>
      <c r="CU877" s="36"/>
      <c r="CV877" s="36"/>
      <c r="CW877" s="36"/>
      <c r="CX877" s="36"/>
      <c r="CY877" s="36"/>
      <c r="CZ877" s="36"/>
      <c r="DA877" s="36"/>
      <c r="DB877" s="36"/>
      <c r="DC877" s="36"/>
      <c r="DD877" s="36"/>
      <c r="DE877" s="36"/>
      <c r="DF877" s="36"/>
      <c r="DG877" s="36"/>
      <c r="DH877" s="36"/>
      <c r="DI877" s="36"/>
      <c r="DJ877" s="36"/>
      <c r="DK877" s="36"/>
      <c r="DL877" s="36"/>
      <c r="DM877" s="36"/>
      <c r="DN877" s="36"/>
      <c r="DO877" s="36"/>
      <c r="DP877" s="36"/>
      <c r="DQ877" s="36"/>
      <c r="DR877" s="36"/>
      <c r="DS877" s="36"/>
      <c r="DT877" s="36"/>
      <c r="DU877" s="36"/>
      <c r="DV877" s="36"/>
      <c r="DW877" s="36"/>
      <c r="DX877" s="36"/>
      <c r="DY877" s="36"/>
      <c r="DZ877" s="36"/>
      <c r="EA877" s="36"/>
      <c r="EB877" s="36"/>
      <c r="EC877" s="36"/>
      <c r="ED877" s="36"/>
      <c r="EE877" s="36"/>
      <c r="EF877" s="36"/>
      <c r="EG877" s="36"/>
      <c r="EH877" s="36"/>
      <c r="EI877" s="36"/>
      <c r="EJ877" s="36"/>
      <c r="EK877" s="36"/>
      <c r="EL877" s="36"/>
      <c r="EM877" s="36"/>
      <c r="EN877" s="36"/>
      <c r="EO877" s="36"/>
      <c r="EP877" s="36"/>
      <c r="EQ877" s="36"/>
      <c r="ER877" s="36"/>
      <c r="ES877" s="36"/>
      <c r="ET877" s="36"/>
      <c r="EU877" s="36"/>
      <c r="EV877" s="36"/>
      <c r="EW877" s="36"/>
      <c r="EX877" s="36"/>
      <c r="EY877" s="36"/>
      <c r="EZ877" s="36"/>
      <c r="FA877" s="36"/>
      <c r="FB877" s="36"/>
      <c r="FC877" s="36"/>
      <c r="FD877" s="36"/>
      <c r="FE877" s="36"/>
      <c r="FF877" s="36"/>
      <c r="FG877" s="36"/>
      <c r="FH877" s="36"/>
      <c r="FI877" s="36"/>
      <c r="FJ877" s="36"/>
      <c r="FK877" s="36"/>
      <c r="FL877" s="36"/>
      <c r="FM877" s="36"/>
      <c r="FN877" s="36"/>
      <c r="FO877" s="36"/>
      <c r="FP877" s="36"/>
      <c r="FQ877" s="36"/>
      <c r="FR877" s="36"/>
      <c r="FS877" s="36"/>
      <c r="FT877" s="36"/>
      <c r="FU877" s="36"/>
      <c r="FV877" s="36"/>
      <c r="FW877" s="36"/>
      <c r="FX877" s="36"/>
      <c r="FY877" s="36"/>
      <c r="FZ877" s="36"/>
      <c r="GA877" s="36"/>
      <c r="GB877" s="36"/>
      <c r="GC877" s="36"/>
      <c r="GD877" s="36"/>
      <c r="GE877" s="36"/>
      <c r="GF877" s="36"/>
      <c r="GG877" s="36"/>
      <c r="GH877" s="36"/>
      <c r="GI877" s="36"/>
      <c r="GJ877" s="36"/>
      <c r="GK877" s="36"/>
      <c r="GL877" s="36"/>
      <c r="GM877" s="36"/>
      <c r="GN877" s="36"/>
      <c r="GO877" s="36"/>
      <c r="GP877" s="36"/>
      <c r="GQ877" s="36"/>
      <c r="GR877" s="36"/>
      <c r="GS877" s="36"/>
      <c r="GT877" s="36"/>
      <c r="GU877" s="36"/>
      <c r="GV877" s="36"/>
      <c r="GW877" s="36"/>
      <c r="GX877" s="36"/>
      <c r="GY877" s="36"/>
      <c r="GZ877" s="36"/>
      <c r="HA877" s="36"/>
      <c r="HB877" s="36"/>
      <c r="HC877" s="36"/>
      <c r="HD877" s="36"/>
      <c r="HE877" s="36"/>
      <c r="HF877" s="36"/>
      <c r="HG877" s="36"/>
      <c r="HH877" s="36"/>
      <c r="HI877" s="36"/>
      <c r="HJ877" s="36"/>
      <c r="HK877" s="36"/>
      <c r="HL877" s="36"/>
      <c r="HM877" s="36"/>
      <c r="HN877" s="36"/>
      <c r="HO877" s="36"/>
      <c r="HP877" s="36"/>
      <c r="HQ877" s="36"/>
      <c r="HR877" s="36"/>
      <c r="HS877" s="36"/>
      <c r="HT877" s="36"/>
      <c r="HU877" s="36"/>
      <c r="HV877" s="36"/>
      <c r="HW877" s="36"/>
      <c r="HX877" s="36"/>
      <c r="HY877" s="36"/>
      <c r="HZ877" s="36"/>
      <c r="IA877" s="36"/>
      <c r="IB877" s="36"/>
      <c r="IC877" s="36"/>
      <c r="ID877" s="36"/>
      <c r="IE877" s="36"/>
      <c r="IF877" s="36"/>
      <c r="IG877" s="36"/>
      <c r="IH877" s="36"/>
      <c r="II877" s="36"/>
      <c r="IJ877" s="36"/>
      <c r="IK877" s="36"/>
      <c r="IL877" s="36"/>
      <c r="IM877" s="36"/>
      <c r="IN877" s="36"/>
      <c r="IO877" s="36"/>
      <c r="IP877" s="36"/>
      <c r="IQ877" s="36"/>
      <c r="IR877" s="36"/>
      <c r="IS877" s="36"/>
      <c r="IT877" s="36"/>
      <c r="IU877" s="36"/>
    </row>
    <row r="878" spans="1:255" ht="5.2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6"/>
      <c r="CB878" s="36"/>
      <c r="CC878" s="36"/>
      <c r="CD878" s="36"/>
      <c r="CE878" s="36"/>
      <c r="CF878" s="36"/>
      <c r="CG878" s="36"/>
      <c r="CH878" s="36"/>
      <c r="CI878" s="36"/>
      <c r="CJ878" s="36"/>
      <c r="CK878" s="36"/>
      <c r="CL878" s="36"/>
      <c r="CM878" s="36"/>
      <c r="CN878" s="36"/>
      <c r="CO878" s="36"/>
      <c r="CP878" s="36"/>
      <c r="CQ878" s="36"/>
      <c r="CR878" s="36"/>
      <c r="CS878" s="36"/>
      <c r="CT878" s="36"/>
      <c r="CU878" s="36"/>
      <c r="CV878" s="36"/>
      <c r="CW878" s="36"/>
      <c r="CX878" s="36"/>
      <c r="CY878" s="36"/>
      <c r="CZ878" s="36"/>
      <c r="DA878" s="36"/>
      <c r="DB878" s="36"/>
      <c r="DC878" s="36"/>
      <c r="DD878" s="36"/>
      <c r="DE878" s="36"/>
      <c r="DF878" s="36"/>
      <c r="DG878" s="36"/>
      <c r="DH878" s="36"/>
      <c r="DI878" s="36"/>
      <c r="DJ878" s="36"/>
      <c r="DK878" s="36"/>
      <c r="DL878" s="36"/>
      <c r="DM878" s="36"/>
      <c r="DN878" s="36"/>
      <c r="DO878" s="36"/>
      <c r="DP878" s="36"/>
      <c r="DQ878" s="36"/>
      <c r="DR878" s="36"/>
      <c r="DS878" s="36"/>
      <c r="DT878" s="36"/>
      <c r="DU878" s="36"/>
      <c r="DV878" s="36"/>
      <c r="DW878" s="36"/>
      <c r="DX878" s="36"/>
      <c r="DY878" s="36"/>
      <c r="DZ878" s="36"/>
      <c r="EA878" s="36"/>
      <c r="EB878" s="36"/>
      <c r="EC878" s="36"/>
      <c r="ED878" s="36"/>
      <c r="EE878" s="36"/>
      <c r="EF878" s="36"/>
      <c r="EG878" s="36"/>
      <c r="EH878" s="36"/>
      <c r="EI878" s="36"/>
      <c r="EJ878" s="36"/>
      <c r="EK878" s="36"/>
      <c r="EL878" s="36"/>
      <c r="EM878" s="36"/>
      <c r="EN878" s="36"/>
      <c r="EO878" s="36"/>
      <c r="EP878" s="36"/>
      <c r="EQ878" s="36"/>
      <c r="ER878" s="36"/>
      <c r="ES878" s="36"/>
      <c r="ET878" s="36"/>
      <c r="EU878" s="36"/>
      <c r="EV878" s="36"/>
      <c r="EW878" s="36"/>
      <c r="EX878" s="36"/>
      <c r="EY878" s="36"/>
      <c r="EZ878" s="36"/>
      <c r="FA878" s="36"/>
      <c r="FB878" s="36"/>
      <c r="FC878" s="36"/>
      <c r="FD878" s="36"/>
      <c r="FE878" s="36"/>
      <c r="FF878" s="36"/>
      <c r="FG878" s="36"/>
      <c r="FH878" s="36"/>
      <c r="FI878" s="36"/>
      <c r="FJ878" s="36"/>
      <c r="FK878" s="36"/>
      <c r="FL878" s="36"/>
      <c r="FM878" s="36"/>
      <c r="FN878" s="36"/>
      <c r="FO878" s="36"/>
      <c r="FP878" s="36"/>
      <c r="FQ878" s="36"/>
      <c r="FR878" s="36"/>
      <c r="FS878" s="36"/>
      <c r="FT878" s="36"/>
      <c r="FU878" s="36"/>
      <c r="FV878" s="36"/>
      <c r="FW878" s="36"/>
      <c r="FX878" s="36"/>
      <c r="FY878" s="36"/>
      <c r="FZ878" s="36"/>
      <c r="GA878" s="36"/>
      <c r="GB878" s="36"/>
      <c r="GC878" s="36"/>
      <c r="GD878" s="36"/>
      <c r="GE878" s="36"/>
      <c r="GF878" s="36"/>
      <c r="GG878" s="36"/>
      <c r="GH878" s="36"/>
      <c r="GI878" s="36"/>
      <c r="GJ878" s="36"/>
      <c r="GK878" s="36"/>
      <c r="GL878" s="36"/>
      <c r="GM878" s="36"/>
      <c r="GN878" s="36"/>
      <c r="GO878" s="36"/>
      <c r="GP878" s="36"/>
      <c r="GQ878" s="36"/>
      <c r="GR878" s="36"/>
      <c r="GS878" s="36"/>
      <c r="GT878" s="36"/>
      <c r="GU878" s="36"/>
      <c r="GV878" s="36"/>
      <c r="GW878" s="36"/>
      <c r="GX878" s="36"/>
      <c r="GY878" s="36"/>
      <c r="GZ878" s="36"/>
      <c r="HA878" s="36"/>
      <c r="HB878" s="36"/>
      <c r="HC878" s="36"/>
      <c r="HD878" s="36"/>
      <c r="HE878" s="36"/>
      <c r="HF878" s="36"/>
      <c r="HG878" s="36"/>
      <c r="HH878" s="36"/>
      <c r="HI878" s="36"/>
      <c r="HJ878" s="36"/>
      <c r="HK878" s="36"/>
      <c r="HL878" s="36"/>
      <c r="HM878" s="36"/>
      <c r="HN878" s="36"/>
      <c r="HO878" s="36"/>
      <c r="HP878" s="36"/>
      <c r="HQ878" s="36"/>
      <c r="HR878" s="36"/>
      <c r="HS878" s="36"/>
      <c r="HT878" s="36"/>
      <c r="HU878" s="36"/>
      <c r="HV878" s="36"/>
      <c r="HW878" s="36"/>
      <c r="HX878" s="36"/>
      <c r="HY878" s="36"/>
      <c r="HZ878" s="36"/>
      <c r="IA878" s="36"/>
      <c r="IB878" s="36"/>
      <c r="IC878" s="36"/>
      <c r="ID878" s="36"/>
      <c r="IE878" s="36"/>
      <c r="IF878" s="36"/>
      <c r="IG878" s="36"/>
      <c r="IH878" s="36"/>
      <c r="II878" s="36"/>
      <c r="IJ878" s="36"/>
      <c r="IK878" s="36"/>
      <c r="IL878" s="36"/>
      <c r="IM878" s="36"/>
      <c r="IN878" s="36"/>
      <c r="IO878" s="36"/>
      <c r="IP878" s="36"/>
      <c r="IQ878" s="36"/>
      <c r="IR878" s="36"/>
      <c r="IS878" s="36"/>
      <c r="IT878" s="36"/>
      <c r="IU878" s="36"/>
    </row>
    <row r="879" spans="1:255" ht="5.2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6"/>
      <c r="CB879" s="36"/>
      <c r="CC879" s="36"/>
      <c r="CD879" s="36"/>
      <c r="CE879" s="36"/>
      <c r="CF879" s="36"/>
      <c r="CG879" s="36"/>
      <c r="CH879" s="36"/>
      <c r="CI879" s="36"/>
      <c r="CJ879" s="36"/>
      <c r="CK879" s="36"/>
      <c r="CL879" s="36"/>
      <c r="CM879" s="36"/>
      <c r="CN879" s="36"/>
      <c r="CO879" s="36"/>
      <c r="CP879" s="36"/>
      <c r="CQ879" s="36"/>
      <c r="CR879" s="36"/>
      <c r="CS879" s="36"/>
      <c r="CT879" s="36"/>
      <c r="CU879" s="36"/>
      <c r="CV879" s="36"/>
      <c r="CW879" s="36"/>
      <c r="CX879" s="36"/>
      <c r="CY879" s="36"/>
      <c r="CZ879" s="36"/>
      <c r="DA879" s="36"/>
      <c r="DB879" s="36"/>
      <c r="DC879" s="36"/>
      <c r="DD879" s="36"/>
      <c r="DE879" s="36"/>
      <c r="DF879" s="36"/>
      <c r="DG879" s="36"/>
      <c r="DH879" s="36"/>
      <c r="DI879" s="36"/>
      <c r="DJ879" s="36"/>
      <c r="DK879" s="36"/>
      <c r="DL879" s="36"/>
      <c r="DM879" s="36"/>
      <c r="DN879" s="36"/>
      <c r="DO879" s="36"/>
      <c r="DP879" s="36"/>
      <c r="DQ879" s="36"/>
      <c r="DR879" s="36"/>
      <c r="DS879" s="36"/>
      <c r="DT879" s="36"/>
      <c r="DU879" s="36"/>
      <c r="DV879" s="36"/>
      <c r="DW879" s="36"/>
      <c r="DX879" s="36"/>
      <c r="DY879" s="36"/>
      <c r="DZ879" s="36"/>
      <c r="EA879" s="36"/>
      <c r="EB879" s="36"/>
      <c r="EC879" s="36"/>
      <c r="ED879" s="36"/>
      <c r="EE879" s="36"/>
      <c r="EF879" s="36"/>
      <c r="EG879" s="36"/>
      <c r="EH879" s="36"/>
      <c r="EI879" s="36"/>
      <c r="EJ879" s="36"/>
      <c r="EK879" s="36"/>
      <c r="EL879" s="36"/>
      <c r="EM879" s="36"/>
      <c r="EN879" s="36"/>
      <c r="EO879" s="36"/>
      <c r="EP879" s="36"/>
      <c r="EQ879" s="36"/>
      <c r="ER879" s="36"/>
      <c r="ES879" s="36"/>
      <c r="ET879" s="36"/>
      <c r="EU879" s="36"/>
      <c r="EV879" s="36"/>
      <c r="EW879" s="36"/>
      <c r="EX879" s="36"/>
      <c r="EY879" s="36"/>
      <c r="EZ879" s="36"/>
      <c r="FA879" s="36"/>
      <c r="FB879" s="36"/>
      <c r="FC879" s="36"/>
      <c r="FD879" s="36"/>
      <c r="FE879" s="36"/>
      <c r="FF879" s="36"/>
      <c r="FG879" s="36"/>
      <c r="FH879" s="36"/>
      <c r="FI879" s="36"/>
      <c r="FJ879" s="36"/>
      <c r="FK879" s="36"/>
      <c r="FL879" s="36"/>
      <c r="FM879" s="36"/>
      <c r="FN879" s="36"/>
      <c r="FO879" s="36"/>
      <c r="FP879" s="36"/>
      <c r="FQ879" s="36"/>
      <c r="FR879" s="36"/>
      <c r="FS879" s="36"/>
      <c r="FT879" s="36"/>
      <c r="FU879" s="36"/>
      <c r="FV879" s="36"/>
      <c r="FW879" s="36"/>
      <c r="FX879" s="36"/>
      <c r="FY879" s="36"/>
      <c r="FZ879" s="36"/>
      <c r="GA879" s="36"/>
      <c r="GB879" s="36"/>
      <c r="GC879" s="36"/>
      <c r="GD879" s="36"/>
      <c r="GE879" s="36"/>
      <c r="GF879" s="36"/>
      <c r="GG879" s="36"/>
      <c r="GH879" s="36"/>
      <c r="GI879" s="36"/>
      <c r="GJ879" s="36"/>
      <c r="GK879" s="36"/>
      <c r="GL879" s="36"/>
      <c r="GM879" s="36"/>
      <c r="GN879" s="36"/>
      <c r="GO879" s="36"/>
      <c r="GP879" s="36"/>
      <c r="GQ879" s="36"/>
      <c r="GR879" s="36"/>
      <c r="GS879" s="36"/>
      <c r="GT879" s="36"/>
      <c r="GU879" s="36"/>
      <c r="GV879" s="36"/>
      <c r="GW879" s="36"/>
      <c r="GX879" s="36"/>
      <c r="GY879" s="36"/>
      <c r="GZ879" s="36"/>
      <c r="HA879" s="36"/>
      <c r="HB879" s="36"/>
      <c r="HC879" s="36"/>
      <c r="HD879" s="36"/>
      <c r="HE879" s="36"/>
      <c r="HF879" s="36"/>
      <c r="HG879" s="36"/>
      <c r="HH879" s="36"/>
      <c r="HI879" s="36"/>
      <c r="HJ879" s="36"/>
      <c r="HK879" s="36"/>
      <c r="HL879" s="36"/>
      <c r="HM879" s="36"/>
      <c r="HN879" s="36"/>
      <c r="HO879" s="36"/>
      <c r="HP879" s="36"/>
      <c r="HQ879" s="36"/>
      <c r="HR879" s="36"/>
      <c r="HS879" s="36"/>
      <c r="HT879" s="36"/>
      <c r="HU879" s="36"/>
      <c r="HV879" s="36"/>
      <c r="HW879" s="36"/>
      <c r="HX879" s="36"/>
      <c r="HY879" s="36"/>
      <c r="HZ879" s="36"/>
      <c r="IA879" s="36"/>
      <c r="IB879" s="36"/>
      <c r="IC879" s="36"/>
      <c r="ID879" s="36"/>
      <c r="IE879" s="36"/>
      <c r="IF879" s="36"/>
      <c r="IG879" s="36"/>
      <c r="IH879" s="36"/>
      <c r="II879" s="36"/>
      <c r="IJ879" s="36"/>
      <c r="IK879" s="36"/>
      <c r="IL879" s="36"/>
      <c r="IM879" s="36"/>
      <c r="IN879" s="36"/>
      <c r="IO879" s="36"/>
      <c r="IP879" s="36"/>
      <c r="IQ879" s="36"/>
      <c r="IR879" s="36"/>
      <c r="IS879" s="36"/>
      <c r="IT879" s="36"/>
      <c r="IU879" s="36"/>
    </row>
    <row r="880" spans="1:255" ht="5.2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6"/>
      <c r="CB880" s="36"/>
      <c r="CC880" s="36"/>
      <c r="CD880" s="36"/>
      <c r="CE880" s="36"/>
      <c r="CF880" s="36"/>
      <c r="CG880" s="36"/>
      <c r="CH880" s="36"/>
      <c r="CI880" s="36"/>
      <c r="CJ880" s="36"/>
      <c r="CK880" s="36"/>
      <c r="CL880" s="36"/>
      <c r="CM880" s="36"/>
      <c r="CN880" s="36"/>
      <c r="CO880" s="36"/>
      <c r="CP880" s="36"/>
      <c r="CQ880" s="36"/>
      <c r="CR880" s="36"/>
      <c r="CS880" s="36"/>
      <c r="CT880" s="36"/>
      <c r="CU880" s="36"/>
      <c r="CV880" s="36"/>
      <c r="CW880" s="36"/>
      <c r="CX880" s="36"/>
      <c r="CY880" s="36"/>
      <c r="CZ880" s="36"/>
      <c r="DA880" s="36"/>
      <c r="DB880" s="36"/>
      <c r="DC880" s="36"/>
      <c r="DD880" s="36"/>
      <c r="DE880" s="36"/>
      <c r="DF880" s="36"/>
      <c r="DG880" s="36"/>
      <c r="DH880" s="36"/>
      <c r="DI880" s="36"/>
      <c r="DJ880" s="36"/>
      <c r="DK880" s="36"/>
      <c r="DL880" s="36"/>
      <c r="DM880" s="36"/>
      <c r="DN880" s="36"/>
      <c r="DO880" s="36"/>
      <c r="DP880" s="36"/>
      <c r="DQ880" s="36"/>
      <c r="DR880" s="36"/>
      <c r="DS880" s="36"/>
      <c r="DT880" s="36"/>
      <c r="DU880" s="36"/>
      <c r="DV880" s="36"/>
      <c r="DW880" s="36"/>
      <c r="DX880" s="36"/>
      <c r="DY880" s="36"/>
      <c r="DZ880" s="36"/>
      <c r="EA880" s="36"/>
      <c r="EB880" s="36"/>
      <c r="EC880" s="36"/>
      <c r="ED880" s="36"/>
      <c r="EE880" s="36"/>
      <c r="EF880" s="36"/>
      <c r="EG880" s="36"/>
      <c r="EH880" s="36"/>
      <c r="EI880" s="36"/>
      <c r="EJ880" s="36"/>
      <c r="EK880" s="36"/>
      <c r="EL880" s="36"/>
      <c r="EM880" s="36"/>
      <c r="EN880" s="36"/>
      <c r="EO880" s="36"/>
      <c r="EP880" s="36"/>
      <c r="EQ880" s="36"/>
      <c r="ER880" s="36"/>
      <c r="ES880" s="36"/>
      <c r="ET880" s="36"/>
      <c r="EU880" s="36"/>
      <c r="EV880" s="36"/>
      <c r="EW880" s="36"/>
      <c r="EX880" s="36"/>
      <c r="EY880" s="36"/>
      <c r="EZ880" s="36"/>
      <c r="FA880" s="36"/>
      <c r="FB880" s="36"/>
      <c r="FC880" s="36"/>
      <c r="FD880" s="36"/>
      <c r="FE880" s="36"/>
      <c r="FF880" s="36"/>
      <c r="FG880" s="36"/>
      <c r="FH880" s="36"/>
      <c r="FI880" s="36"/>
      <c r="FJ880" s="36"/>
      <c r="FK880" s="36"/>
      <c r="FL880" s="36"/>
      <c r="FM880" s="36"/>
      <c r="FN880" s="36"/>
      <c r="FO880" s="36"/>
      <c r="FP880" s="36"/>
      <c r="FQ880" s="36"/>
      <c r="FR880" s="36"/>
      <c r="FS880" s="36"/>
      <c r="FT880" s="36"/>
      <c r="FU880" s="36"/>
      <c r="FV880" s="36"/>
      <c r="FW880" s="36"/>
      <c r="FX880" s="36"/>
      <c r="FY880" s="36"/>
      <c r="FZ880" s="36"/>
      <c r="GA880" s="36"/>
      <c r="GB880" s="36"/>
      <c r="GC880" s="36"/>
      <c r="GD880" s="36"/>
      <c r="GE880" s="36"/>
      <c r="GF880" s="36"/>
      <c r="GG880" s="36"/>
      <c r="GH880" s="36"/>
      <c r="GI880" s="36"/>
      <c r="GJ880" s="36"/>
      <c r="GK880" s="36"/>
      <c r="GL880" s="36"/>
      <c r="GM880" s="36"/>
      <c r="GN880" s="36"/>
      <c r="GO880" s="36"/>
      <c r="GP880" s="36"/>
      <c r="GQ880" s="36"/>
      <c r="GR880" s="36"/>
      <c r="GS880" s="36"/>
      <c r="GT880" s="36"/>
      <c r="GU880" s="36"/>
      <c r="GV880" s="36"/>
      <c r="GW880" s="36"/>
      <c r="GX880" s="36"/>
      <c r="GY880" s="36"/>
      <c r="GZ880" s="36"/>
      <c r="HA880" s="36"/>
      <c r="HB880" s="36"/>
      <c r="HC880" s="36"/>
      <c r="HD880" s="36"/>
      <c r="HE880" s="36"/>
      <c r="HF880" s="36"/>
      <c r="HG880" s="36"/>
      <c r="HH880" s="36"/>
      <c r="HI880" s="36"/>
      <c r="HJ880" s="36"/>
      <c r="HK880" s="36"/>
      <c r="HL880" s="36"/>
      <c r="HM880" s="36"/>
      <c r="HN880" s="36"/>
      <c r="HO880" s="36"/>
      <c r="HP880" s="36"/>
      <c r="HQ880" s="36"/>
      <c r="HR880" s="36"/>
      <c r="HS880" s="36"/>
      <c r="HT880" s="36"/>
      <c r="HU880" s="36"/>
      <c r="HV880" s="36"/>
      <c r="HW880" s="36"/>
      <c r="HX880" s="36"/>
      <c r="HY880" s="36"/>
      <c r="HZ880" s="36"/>
      <c r="IA880" s="36"/>
      <c r="IB880" s="36"/>
      <c r="IC880" s="36"/>
      <c r="ID880" s="36"/>
      <c r="IE880" s="36"/>
      <c r="IF880" s="36"/>
      <c r="IG880" s="36"/>
      <c r="IH880" s="36"/>
      <c r="II880" s="36"/>
      <c r="IJ880" s="36"/>
      <c r="IK880" s="36"/>
      <c r="IL880" s="36"/>
      <c r="IM880" s="36"/>
      <c r="IN880" s="36"/>
      <c r="IO880" s="36"/>
      <c r="IP880" s="36"/>
      <c r="IQ880" s="36"/>
      <c r="IR880" s="36"/>
      <c r="IS880" s="36"/>
      <c r="IT880" s="36"/>
      <c r="IU880" s="36"/>
    </row>
    <row r="881" spans="1:255" ht="5.2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6"/>
      <c r="CB881" s="36"/>
      <c r="CC881" s="36"/>
      <c r="CD881" s="36"/>
      <c r="CE881" s="36"/>
      <c r="CF881" s="36"/>
      <c r="CG881" s="36"/>
      <c r="CH881" s="36"/>
      <c r="CI881" s="36"/>
      <c r="CJ881" s="36"/>
      <c r="CK881" s="36"/>
      <c r="CL881" s="36"/>
      <c r="CM881" s="36"/>
      <c r="CN881" s="36"/>
      <c r="CO881" s="36"/>
      <c r="CP881" s="36"/>
      <c r="CQ881" s="36"/>
      <c r="CR881" s="36"/>
      <c r="CS881" s="36"/>
      <c r="CT881" s="36"/>
      <c r="CU881" s="36"/>
      <c r="CV881" s="36"/>
      <c r="CW881" s="36"/>
      <c r="CX881" s="36"/>
      <c r="CY881" s="36"/>
      <c r="CZ881" s="36"/>
      <c r="DA881" s="36"/>
      <c r="DB881" s="36"/>
      <c r="DC881" s="36"/>
      <c r="DD881" s="36"/>
      <c r="DE881" s="36"/>
      <c r="DF881" s="36"/>
      <c r="DG881" s="36"/>
      <c r="DH881" s="36"/>
      <c r="DI881" s="36"/>
      <c r="DJ881" s="36"/>
      <c r="DK881" s="36"/>
      <c r="DL881" s="36"/>
      <c r="DM881" s="36"/>
      <c r="DN881" s="36"/>
      <c r="DO881" s="36"/>
      <c r="DP881" s="36"/>
      <c r="DQ881" s="36"/>
      <c r="DR881" s="36"/>
      <c r="DS881" s="36"/>
      <c r="DT881" s="36"/>
      <c r="DU881" s="36"/>
      <c r="DV881" s="36"/>
      <c r="DW881" s="36"/>
      <c r="DX881" s="36"/>
      <c r="DY881" s="36"/>
      <c r="DZ881" s="36"/>
      <c r="EA881" s="36"/>
      <c r="EB881" s="36"/>
      <c r="EC881" s="36"/>
      <c r="ED881" s="36"/>
      <c r="EE881" s="36"/>
      <c r="EF881" s="36"/>
      <c r="EG881" s="36"/>
      <c r="EH881" s="36"/>
      <c r="EI881" s="36"/>
      <c r="EJ881" s="36"/>
      <c r="EK881" s="36"/>
      <c r="EL881" s="36"/>
      <c r="EM881" s="36"/>
      <c r="EN881" s="36"/>
      <c r="EO881" s="36"/>
      <c r="EP881" s="36"/>
      <c r="EQ881" s="36"/>
      <c r="ER881" s="36"/>
      <c r="ES881" s="36"/>
      <c r="ET881" s="36"/>
      <c r="EU881" s="36"/>
      <c r="EV881" s="36"/>
      <c r="EW881" s="36"/>
      <c r="EX881" s="36"/>
      <c r="EY881" s="36"/>
      <c r="EZ881" s="36"/>
      <c r="FA881" s="36"/>
      <c r="FB881" s="36"/>
      <c r="FC881" s="36"/>
      <c r="FD881" s="36"/>
      <c r="FE881" s="36"/>
      <c r="FF881" s="36"/>
      <c r="FG881" s="36"/>
      <c r="FH881" s="36"/>
      <c r="FI881" s="36"/>
      <c r="FJ881" s="36"/>
      <c r="FK881" s="36"/>
      <c r="FL881" s="36"/>
      <c r="FM881" s="36"/>
      <c r="FN881" s="36"/>
      <c r="FO881" s="36"/>
      <c r="FP881" s="36"/>
      <c r="FQ881" s="36"/>
      <c r="FR881" s="36"/>
      <c r="FS881" s="36"/>
      <c r="FT881" s="36"/>
      <c r="FU881" s="36"/>
      <c r="FV881" s="36"/>
      <c r="FW881" s="36"/>
      <c r="FX881" s="36"/>
      <c r="FY881" s="36"/>
      <c r="FZ881" s="36"/>
      <c r="GA881" s="36"/>
      <c r="GB881" s="36"/>
      <c r="GC881" s="36"/>
      <c r="GD881" s="36"/>
      <c r="GE881" s="36"/>
      <c r="GF881" s="36"/>
      <c r="GG881" s="36"/>
      <c r="GH881" s="36"/>
      <c r="GI881" s="36"/>
      <c r="GJ881" s="36"/>
      <c r="GK881" s="36"/>
      <c r="GL881" s="36"/>
      <c r="GM881" s="36"/>
      <c r="GN881" s="36"/>
      <c r="GO881" s="36"/>
      <c r="GP881" s="36"/>
      <c r="GQ881" s="36"/>
      <c r="GR881" s="36"/>
      <c r="GS881" s="36"/>
      <c r="GT881" s="36"/>
      <c r="GU881" s="36"/>
      <c r="GV881" s="36"/>
      <c r="GW881" s="36"/>
      <c r="GX881" s="36"/>
      <c r="GY881" s="36"/>
      <c r="GZ881" s="36"/>
      <c r="HA881" s="36"/>
      <c r="HB881" s="36"/>
      <c r="HC881" s="36"/>
      <c r="HD881" s="36"/>
      <c r="HE881" s="36"/>
      <c r="HF881" s="36"/>
      <c r="HG881" s="36"/>
      <c r="HH881" s="36"/>
      <c r="HI881" s="36"/>
      <c r="HJ881" s="36"/>
      <c r="HK881" s="36"/>
      <c r="HL881" s="36"/>
      <c r="HM881" s="36"/>
      <c r="HN881" s="36"/>
      <c r="HO881" s="36"/>
      <c r="HP881" s="36"/>
      <c r="HQ881" s="36"/>
      <c r="HR881" s="36"/>
      <c r="HS881" s="36"/>
      <c r="HT881" s="36"/>
      <c r="HU881" s="36"/>
      <c r="HV881" s="36"/>
      <c r="HW881" s="36"/>
      <c r="HX881" s="36"/>
      <c r="HY881" s="36"/>
      <c r="HZ881" s="36"/>
      <c r="IA881" s="36"/>
      <c r="IB881" s="36"/>
      <c r="IC881" s="36"/>
      <c r="ID881" s="36"/>
      <c r="IE881" s="36"/>
      <c r="IF881" s="36"/>
      <c r="IG881" s="36"/>
      <c r="IH881" s="36"/>
      <c r="II881" s="36"/>
      <c r="IJ881" s="36"/>
      <c r="IK881" s="36"/>
      <c r="IL881" s="36"/>
      <c r="IM881" s="36"/>
      <c r="IN881" s="36"/>
      <c r="IO881" s="36"/>
      <c r="IP881" s="36"/>
      <c r="IQ881" s="36"/>
      <c r="IR881" s="36"/>
      <c r="IS881" s="36"/>
      <c r="IT881" s="36"/>
      <c r="IU881" s="36"/>
    </row>
    <row r="882" spans="1:255" ht="5.2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6"/>
      <c r="CB882" s="36"/>
      <c r="CC882" s="36"/>
      <c r="CD882" s="36"/>
      <c r="CE882" s="36"/>
      <c r="CF882" s="36"/>
      <c r="CG882" s="36"/>
      <c r="CH882" s="36"/>
      <c r="CI882" s="36"/>
      <c r="CJ882" s="36"/>
      <c r="CK882" s="36"/>
      <c r="CL882" s="36"/>
      <c r="CM882" s="36"/>
      <c r="CN882" s="36"/>
      <c r="CO882" s="36"/>
      <c r="CP882" s="36"/>
      <c r="CQ882" s="36"/>
      <c r="CR882" s="36"/>
      <c r="CS882" s="36"/>
      <c r="CT882" s="36"/>
      <c r="CU882" s="36"/>
      <c r="CV882" s="36"/>
      <c r="CW882" s="36"/>
      <c r="CX882" s="36"/>
      <c r="CY882" s="36"/>
      <c r="CZ882" s="36"/>
      <c r="DA882" s="36"/>
      <c r="DB882" s="36"/>
      <c r="DC882" s="36"/>
      <c r="DD882" s="36"/>
      <c r="DE882" s="36"/>
      <c r="DF882" s="36"/>
      <c r="DG882" s="36"/>
      <c r="DH882" s="36"/>
      <c r="DI882" s="36"/>
      <c r="DJ882" s="36"/>
      <c r="DK882" s="36"/>
      <c r="DL882" s="36"/>
      <c r="DM882" s="36"/>
      <c r="DN882" s="36"/>
      <c r="DO882" s="36"/>
      <c r="DP882" s="36"/>
      <c r="DQ882" s="36"/>
      <c r="DR882" s="36"/>
      <c r="DS882" s="36"/>
      <c r="DT882" s="36"/>
      <c r="DU882" s="36"/>
      <c r="DV882" s="36"/>
      <c r="DW882" s="36"/>
      <c r="DX882" s="36"/>
      <c r="DY882" s="36"/>
      <c r="DZ882" s="36"/>
      <c r="EA882" s="36"/>
      <c r="EB882" s="36"/>
      <c r="EC882" s="36"/>
      <c r="ED882" s="36"/>
      <c r="EE882" s="36"/>
      <c r="EF882" s="36"/>
      <c r="EG882" s="36"/>
      <c r="EH882" s="36"/>
      <c r="EI882" s="36"/>
      <c r="EJ882" s="36"/>
      <c r="EK882" s="36"/>
      <c r="EL882" s="36"/>
      <c r="EM882" s="36"/>
      <c r="EN882" s="36"/>
      <c r="EO882" s="36"/>
      <c r="EP882" s="36"/>
      <c r="EQ882" s="36"/>
      <c r="ER882" s="36"/>
      <c r="ES882" s="36"/>
      <c r="ET882" s="36"/>
      <c r="EU882" s="36"/>
      <c r="EV882" s="36"/>
      <c r="EW882" s="36"/>
      <c r="EX882" s="36"/>
      <c r="EY882" s="36"/>
      <c r="EZ882" s="36"/>
      <c r="FA882" s="36"/>
      <c r="FB882" s="36"/>
      <c r="FC882" s="36"/>
      <c r="FD882" s="36"/>
      <c r="FE882" s="36"/>
      <c r="FF882" s="36"/>
      <c r="FG882" s="36"/>
      <c r="FH882" s="36"/>
      <c r="FI882" s="36"/>
      <c r="FJ882" s="36"/>
      <c r="FK882" s="36"/>
      <c r="FL882" s="36"/>
      <c r="FM882" s="36"/>
      <c r="FN882" s="36"/>
      <c r="FO882" s="36"/>
      <c r="FP882" s="36"/>
      <c r="FQ882" s="36"/>
      <c r="FR882" s="36"/>
      <c r="FS882" s="36"/>
      <c r="FT882" s="36"/>
      <c r="FU882" s="36"/>
      <c r="FV882" s="36"/>
      <c r="FW882" s="36"/>
      <c r="FX882" s="36"/>
      <c r="FY882" s="36"/>
      <c r="FZ882" s="36"/>
      <c r="GA882" s="36"/>
      <c r="GB882" s="36"/>
      <c r="GC882" s="36"/>
      <c r="GD882" s="36"/>
      <c r="GE882" s="36"/>
      <c r="GF882" s="36"/>
      <c r="GG882" s="36"/>
      <c r="GH882" s="36"/>
      <c r="GI882" s="36"/>
      <c r="GJ882" s="36"/>
      <c r="GK882" s="36"/>
      <c r="GL882" s="36"/>
      <c r="GM882" s="36"/>
      <c r="GN882" s="36"/>
      <c r="GO882" s="36"/>
      <c r="GP882" s="36"/>
      <c r="GQ882" s="36"/>
      <c r="GR882" s="36"/>
      <c r="GS882" s="36"/>
      <c r="GT882" s="36"/>
      <c r="GU882" s="36"/>
      <c r="GV882" s="36"/>
      <c r="GW882" s="36"/>
      <c r="GX882" s="36"/>
      <c r="GY882" s="36"/>
      <c r="GZ882" s="36"/>
      <c r="HA882" s="36"/>
      <c r="HB882" s="36"/>
      <c r="HC882" s="36"/>
      <c r="HD882" s="36"/>
      <c r="HE882" s="36"/>
      <c r="HF882" s="36"/>
      <c r="HG882" s="36"/>
      <c r="HH882" s="36"/>
      <c r="HI882" s="36"/>
      <c r="HJ882" s="36"/>
      <c r="HK882" s="36"/>
      <c r="HL882" s="36"/>
      <c r="HM882" s="36"/>
      <c r="HN882" s="36"/>
      <c r="HO882" s="36"/>
      <c r="HP882" s="36"/>
      <c r="HQ882" s="36"/>
      <c r="HR882" s="36"/>
      <c r="HS882" s="36"/>
      <c r="HT882" s="36"/>
      <c r="HU882" s="36"/>
      <c r="HV882" s="36"/>
      <c r="HW882" s="36"/>
      <c r="HX882" s="36"/>
      <c r="HY882" s="36"/>
      <c r="HZ882" s="36"/>
      <c r="IA882" s="36"/>
      <c r="IB882" s="36"/>
      <c r="IC882" s="36"/>
      <c r="ID882" s="36"/>
      <c r="IE882" s="36"/>
      <c r="IF882" s="36"/>
      <c r="IG882" s="36"/>
      <c r="IH882" s="36"/>
      <c r="II882" s="36"/>
      <c r="IJ882" s="36"/>
      <c r="IK882" s="36"/>
      <c r="IL882" s="36"/>
      <c r="IM882" s="36"/>
      <c r="IN882" s="36"/>
      <c r="IO882" s="36"/>
      <c r="IP882" s="36"/>
      <c r="IQ882" s="36"/>
      <c r="IR882" s="36"/>
      <c r="IS882" s="36"/>
      <c r="IT882" s="36"/>
      <c r="IU882" s="36"/>
    </row>
    <row r="883" spans="1:255" ht="5.2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6"/>
      <c r="CB883" s="36"/>
      <c r="CC883" s="36"/>
      <c r="CD883" s="36"/>
      <c r="CE883" s="36"/>
      <c r="CF883" s="36"/>
      <c r="CG883" s="36"/>
      <c r="CH883" s="36"/>
      <c r="CI883" s="36"/>
      <c r="CJ883" s="36"/>
      <c r="CK883" s="36"/>
      <c r="CL883" s="36"/>
      <c r="CM883" s="36"/>
      <c r="CN883" s="36"/>
      <c r="CO883" s="36"/>
      <c r="CP883" s="36"/>
      <c r="CQ883" s="36"/>
      <c r="CR883" s="36"/>
      <c r="CS883" s="36"/>
      <c r="CT883" s="36"/>
      <c r="CU883" s="36"/>
      <c r="CV883" s="36"/>
      <c r="CW883" s="36"/>
      <c r="CX883" s="36"/>
      <c r="CY883" s="36"/>
      <c r="CZ883" s="36"/>
      <c r="DA883" s="36"/>
      <c r="DB883" s="36"/>
      <c r="DC883" s="36"/>
      <c r="DD883" s="36"/>
      <c r="DE883" s="36"/>
      <c r="DF883" s="36"/>
      <c r="DG883" s="36"/>
      <c r="DH883" s="36"/>
      <c r="DI883" s="36"/>
      <c r="DJ883" s="36"/>
      <c r="DK883" s="36"/>
      <c r="DL883" s="36"/>
      <c r="DM883" s="36"/>
      <c r="DN883" s="36"/>
      <c r="DO883" s="36"/>
      <c r="DP883" s="36"/>
      <c r="DQ883" s="36"/>
      <c r="DR883" s="36"/>
      <c r="DS883" s="36"/>
      <c r="DT883" s="36"/>
      <c r="DU883" s="36"/>
      <c r="DV883" s="36"/>
      <c r="DW883" s="36"/>
      <c r="DX883" s="36"/>
      <c r="DY883" s="36"/>
      <c r="DZ883" s="36"/>
      <c r="EA883" s="36"/>
      <c r="EB883" s="36"/>
      <c r="EC883" s="36"/>
      <c r="ED883" s="36"/>
      <c r="EE883" s="36"/>
      <c r="EF883" s="36"/>
      <c r="EG883" s="36"/>
      <c r="EH883" s="36"/>
      <c r="EI883" s="36"/>
      <c r="EJ883" s="36"/>
      <c r="EK883" s="36"/>
      <c r="EL883" s="36"/>
      <c r="EM883" s="36"/>
      <c r="EN883" s="36"/>
      <c r="EO883" s="36"/>
      <c r="EP883" s="36"/>
      <c r="EQ883" s="36"/>
      <c r="ER883" s="36"/>
      <c r="ES883" s="36"/>
      <c r="ET883" s="36"/>
      <c r="EU883" s="36"/>
      <c r="EV883" s="36"/>
      <c r="EW883" s="36"/>
      <c r="EX883" s="36"/>
      <c r="EY883" s="36"/>
      <c r="EZ883" s="36"/>
      <c r="FA883" s="36"/>
      <c r="FB883" s="36"/>
      <c r="FC883" s="36"/>
      <c r="FD883" s="36"/>
      <c r="FE883" s="36"/>
      <c r="FF883" s="36"/>
      <c r="FG883" s="36"/>
      <c r="FH883" s="36"/>
      <c r="FI883" s="36"/>
      <c r="FJ883" s="36"/>
      <c r="FK883" s="36"/>
      <c r="FL883" s="36"/>
      <c r="FM883" s="36"/>
      <c r="FN883" s="36"/>
      <c r="FO883" s="36"/>
      <c r="FP883" s="36"/>
      <c r="FQ883" s="36"/>
      <c r="FR883" s="36"/>
      <c r="FS883" s="36"/>
      <c r="FT883" s="36"/>
      <c r="FU883" s="36"/>
      <c r="FV883" s="36"/>
      <c r="FW883" s="36"/>
      <c r="FX883" s="36"/>
      <c r="FY883" s="36"/>
      <c r="FZ883" s="36"/>
      <c r="GA883" s="36"/>
      <c r="GB883" s="36"/>
      <c r="GC883" s="36"/>
      <c r="GD883" s="36"/>
      <c r="GE883" s="36"/>
      <c r="GF883" s="36"/>
      <c r="GG883" s="36"/>
      <c r="GH883" s="36"/>
      <c r="GI883" s="36"/>
      <c r="GJ883" s="36"/>
      <c r="GK883" s="36"/>
      <c r="GL883" s="36"/>
      <c r="GM883" s="36"/>
      <c r="GN883" s="36"/>
      <c r="GO883" s="36"/>
      <c r="GP883" s="36"/>
      <c r="GQ883" s="36"/>
      <c r="GR883" s="36"/>
      <c r="GS883" s="36"/>
      <c r="GT883" s="36"/>
      <c r="GU883" s="36"/>
      <c r="GV883" s="36"/>
      <c r="GW883" s="36"/>
      <c r="GX883" s="36"/>
      <c r="GY883" s="36"/>
      <c r="GZ883" s="36"/>
      <c r="HA883" s="36"/>
      <c r="HB883" s="36"/>
      <c r="HC883" s="36"/>
      <c r="HD883" s="36"/>
      <c r="HE883" s="36"/>
      <c r="HF883" s="36"/>
      <c r="HG883" s="36"/>
      <c r="HH883" s="36"/>
      <c r="HI883" s="36"/>
      <c r="HJ883" s="36"/>
      <c r="HK883" s="36"/>
      <c r="HL883" s="36"/>
      <c r="HM883" s="36"/>
      <c r="HN883" s="36"/>
      <c r="HO883" s="36"/>
      <c r="HP883" s="36"/>
      <c r="HQ883" s="36"/>
      <c r="HR883" s="36"/>
      <c r="HS883" s="36"/>
      <c r="HT883" s="36"/>
      <c r="HU883" s="36"/>
      <c r="HV883" s="36"/>
      <c r="HW883" s="36"/>
      <c r="HX883" s="36"/>
      <c r="HY883" s="36"/>
      <c r="HZ883" s="36"/>
      <c r="IA883" s="36"/>
      <c r="IB883" s="36"/>
      <c r="IC883" s="36"/>
      <c r="ID883" s="36"/>
      <c r="IE883" s="36"/>
      <c r="IF883" s="36"/>
      <c r="IG883" s="36"/>
      <c r="IH883" s="36"/>
      <c r="II883" s="36"/>
      <c r="IJ883" s="36"/>
      <c r="IK883" s="36"/>
      <c r="IL883" s="36"/>
      <c r="IM883" s="36"/>
      <c r="IN883" s="36"/>
      <c r="IO883" s="36"/>
      <c r="IP883" s="36"/>
      <c r="IQ883" s="36"/>
      <c r="IR883" s="36"/>
      <c r="IS883" s="36"/>
      <c r="IT883" s="36"/>
      <c r="IU883" s="36"/>
    </row>
    <row r="884" spans="1:255" ht="5.2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6"/>
      <c r="CB884" s="36"/>
      <c r="CC884" s="36"/>
      <c r="CD884" s="36"/>
      <c r="CE884" s="36"/>
      <c r="CF884" s="36"/>
      <c r="CG884" s="36"/>
      <c r="CH884" s="36"/>
      <c r="CI884" s="36"/>
      <c r="CJ884" s="36"/>
      <c r="CK884" s="36"/>
      <c r="CL884" s="36"/>
      <c r="CM884" s="36"/>
      <c r="CN884" s="36"/>
      <c r="CO884" s="36"/>
      <c r="CP884" s="36"/>
      <c r="CQ884" s="36"/>
      <c r="CR884" s="36"/>
      <c r="CS884" s="36"/>
      <c r="CT884" s="36"/>
      <c r="CU884" s="36"/>
      <c r="CV884" s="36"/>
      <c r="CW884" s="36"/>
      <c r="CX884" s="36"/>
      <c r="CY884" s="36"/>
      <c r="CZ884" s="36"/>
      <c r="DA884" s="36"/>
      <c r="DB884" s="36"/>
      <c r="DC884" s="36"/>
      <c r="DD884" s="36"/>
      <c r="DE884" s="36"/>
      <c r="DF884" s="36"/>
      <c r="DG884" s="36"/>
      <c r="DH884" s="36"/>
      <c r="DI884" s="36"/>
      <c r="DJ884" s="36"/>
      <c r="DK884" s="36"/>
      <c r="DL884" s="36"/>
      <c r="DM884" s="36"/>
      <c r="DN884" s="36"/>
      <c r="DO884" s="36"/>
      <c r="DP884" s="36"/>
      <c r="DQ884" s="36"/>
      <c r="DR884" s="36"/>
      <c r="DS884" s="36"/>
      <c r="DT884" s="36"/>
      <c r="DU884" s="36"/>
      <c r="DV884" s="36"/>
      <c r="DW884" s="36"/>
      <c r="DX884" s="36"/>
      <c r="DY884" s="36"/>
      <c r="DZ884" s="36"/>
      <c r="EA884" s="36"/>
      <c r="EB884" s="36"/>
      <c r="EC884" s="36"/>
      <c r="ED884" s="36"/>
      <c r="EE884" s="36"/>
      <c r="EF884" s="36"/>
      <c r="EG884" s="36"/>
      <c r="EH884" s="36"/>
      <c r="EI884" s="36"/>
      <c r="EJ884" s="36"/>
      <c r="EK884" s="36"/>
      <c r="EL884" s="36"/>
      <c r="EM884" s="36"/>
      <c r="EN884" s="36"/>
      <c r="EO884" s="36"/>
      <c r="EP884" s="36"/>
      <c r="EQ884" s="36"/>
      <c r="ER884" s="36"/>
      <c r="ES884" s="36"/>
      <c r="ET884" s="36"/>
      <c r="EU884" s="36"/>
      <c r="EV884" s="36"/>
      <c r="EW884" s="36"/>
      <c r="EX884" s="36"/>
      <c r="EY884" s="36"/>
      <c r="EZ884" s="36"/>
      <c r="FA884" s="36"/>
      <c r="FB884" s="36"/>
      <c r="FC884" s="36"/>
      <c r="FD884" s="36"/>
      <c r="FE884" s="36"/>
      <c r="FF884" s="36"/>
      <c r="FG884" s="36"/>
      <c r="FH884" s="36"/>
      <c r="FI884" s="36"/>
      <c r="FJ884" s="36"/>
      <c r="FK884" s="36"/>
      <c r="FL884" s="36"/>
      <c r="FM884" s="36"/>
      <c r="FN884" s="36"/>
      <c r="FO884" s="36"/>
      <c r="FP884" s="36"/>
      <c r="FQ884" s="36"/>
      <c r="FR884" s="36"/>
      <c r="FS884" s="36"/>
      <c r="FT884" s="36"/>
      <c r="FU884" s="36"/>
      <c r="FV884" s="36"/>
      <c r="FW884" s="36"/>
      <c r="FX884" s="36"/>
      <c r="FY884" s="36"/>
      <c r="FZ884" s="36"/>
      <c r="GA884" s="36"/>
      <c r="GB884" s="36"/>
      <c r="GC884" s="36"/>
      <c r="GD884" s="36"/>
      <c r="GE884" s="36"/>
      <c r="GF884" s="36"/>
      <c r="GG884" s="36"/>
      <c r="GH884" s="36"/>
      <c r="GI884" s="36"/>
      <c r="GJ884" s="36"/>
      <c r="GK884" s="36"/>
      <c r="GL884" s="36"/>
      <c r="GM884" s="36"/>
      <c r="GN884" s="36"/>
      <c r="GO884" s="36"/>
      <c r="GP884" s="36"/>
      <c r="GQ884" s="36"/>
      <c r="GR884" s="36"/>
      <c r="GS884" s="36"/>
      <c r="GT884" s="36"/>
      <c r="GU884" s="36"/>
      <c r="GV884" s="36"/>
      <c r="GW884" s="36"/>
      <c r="GX884" s="36"/>
      <c r="GY884" s="36"/>
      <c r="GZ884" s="36"/>
      <c r="HA884" s="36"/>
      <c r="HB884" s="36"/>
      <c r="HC884" s="36"/>
      <c r="HD884" s="36"/>
      <c r="HE884" s="36"/>
      <c r="HF884" s="36"/>
      <c r="HG884" s="36"/>
      <c r="HH884" s="36"/>
      <c r="HI884" s="36"/>
      <c r="HJ884" s="36"/>
      <c r="HK884" s="36"/>
      <c r="HL884" s="36"/>
      <c r="HM884" s="36"/>
      <c r="HN884" s="36"/>
      <c r="HO884" s="36"/>
      <c r="HP884" s="36"/>
      <c r="HQ884" s="36"/>
      <c r="HR884" s="36"/>
      <c r="HS884" s="36"/>
      <c r="HT884" s="36"/>
      <c r="HU884" s="36"/>
      <c r="HV884" s="36"/>
      <c r="HW884" s="36"/>
      <c r="HX884" s="36"/>
      <c r="HY884" s="36"/>
      <c r="HZ884" s="36"/>
      <c r="IA884" s="36"/>
      <c r="IB884" s="36"/>
      <c r="IC884" s="36"/>
      <c r="ID884" s="36"/>
      <c r="IE884" s="36"/>
      <c r="IF884" s="36"/>
      <c r="IG884" s="36"/>
      <c r="IH884" s="36"/>
      <c r="II884" s="36"/>
      <c r="IJ884" s="36"/>
      <c r="IK884" s="36"/>
      <c r="IL884" s="36"/>
      <c r="IM884" s="36"/>
      <c r="IN884" s="36"/>
      <c r="IO884" s="36"/>
      <c r="IP884" s="36"/>
      <c r="IQ884" s="36"/>
      <c r="IR884" s="36"/>
      <c r="IS884" s="36"/>
      <c r="IT884" s="36"/>
      <c r="IU884" s="36"/>
    </row>
    <row r="885" spans="1:255" ht="5.2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6"/>
      <c r="CB885" s="36"/>
      <c r="CC885" s="36"/>
      <c r="CD885" s="36"/>
      <c r="CE885" s="36"/>
      <c r="CF885" s="36"/>
      <c r="CG885" s="36"/>
      <c r="CH885" s="36"/>
      <c r="CI885" s="36"/>
      <c r="CJ885" s="36"/>
      <c r="CK885" s="36"/>
      <c r="CL885" s="36"/>
      <c r="CM885" s="36"/>
      <c r="CN885" s="36"/>
      <c r="CO885" s="36"/>
      <c r="CP885" s="36"/>
      <c r="CQ885" s="36"/>
      <c r="CR885" s="36"/>
      <c r="CS885" s="36"/>
      <c r="CT885" s="36"/>
      <c r="CU885" s="36"/>
      <c r="CV885" s="36"/>
      <c r="CW885" s="36"/>
      <c r="CX885" s="36"/>
      <c r="CY885" s="36"/>
      <c r="CZ885" s="36"/>
      <c r="DA885" s="36"/>
      <c r="DB885" s="36"/>
      <c r="DC885" s="36"/>
      <c r="DD885" s="36"/>
      <c r="DE885" s="36"/>
      <c r="DF885" s="36"/>
      <c r="DG885" s="36"/>
      <c r="DH885" s="36"/>
      <c r="DI885" s="36"/>
      <c r="DJ885" s="36"/>
      <c r="DK885" s="36"/>
      <c r="DL885" s="36"/>
      <c r="DM885" s="36"/>
      <c r="DN885" s="36"/>
      <c r="DO885" s="36"/>
      <c r="DP885" s="36"/>
      <c r="DQ885" s="36"/>
      <c r="DR885" s="36"/>
      <c r="DS885" s="36"/>
      <c r="DT885" s="36"/>
      <c r="DU885" s="36"/>
      <c r="DV885" s="36"/>
      <c r="DW885" s="36"/>
      <c r="DX885" s="36"/>
      <c r="DY885" s="36"/>
      <c r="DZ885" s="36"/>
      <c r="EA885" s="36"/>
      <c r="EB885" s="36"/>
      <c r="EC885" s="36"/>
      <c r="ED885" s="36"/>
      <c r="EE885" s="36"/>
      <c r="EF885" s="36"/>
      <c r="EG885" s="36"/>
      <c r="EH885" s="36"/>
      <c r="EI885" s="36"/>
      <c r="EJ885" s="36"/>
      <c r="EK885" s="36"/>
      <c r="EL885" s="36"/>
      <c r="EM885" s="36"/>
      <c r="EN885" s="36"/>
      <c r="EO885" s="36"/>
      <c r="EP885" s="36"/>
      <c r="EQ885" s="36"/>
      <c r="ER885" s="36"/>
      <c r="ES885" s="36"/>
      <c r="ET885" s="36"/>
      <c r="EU885" s="36"/>
      <c r="EV885" s="36"/>
      <c r="EW885" s="36"/>
      <c r="EX885" s="36"/>
      <c r="EY885" s="36"/>
      <c r="EZ885" s="36"/>
      <c r="FA885" s="36"/>
      <c r="FB885" s="36"/>
      <c r="FC885" s="36"/>
      <c r="FD885" s="36"/>
      <c r="FE885" s="36"/>
      <c r="FF885" s="36"/>
      <c r="FG885" s="36"/>
      <c r="FH885" s="36"/>
      <c r="FI885" s="36"/>
      <c r="FJ885" s="36"/>
      <c r="FK885" s="36"/>
      <c r="FL885" s="36"/>
      <c r="FM885" s="36"/>
      <c r="FN885" s="36"/>
      <c r="FO885" s="36"/>
      <c r="FP885" s="36"/>
      <c r="FQ885" s="36"/>
      <c r="FR885" s="36"/>
      <c r="FS885" s="36"/>
      <c r="FT885" s="36"/>
      <c r="FU885" s="36"/>
      <c r="FV885" s="36"/>
      <c r="FW885" s="36"/>
      <c r="FX885" s="36"/>
      <c r="FY885" s="36"/>
      <c r="FZ885" s="36"/>
      <c r="GA885" s="36"/>
      <c r="GB885" s="36"/>
      <c r="GC885" s="36"/>
      <c r="GD885" s="36"/>
      <c r="GE885" s="36"/>
      <c r="GF885" s="36"/>
      <c r="GG885" s="36"/>
      <c r="GH885" s="36"/>
      <c r="GI885" s="36"/>
      <c r="GJ885" s="36"/>
      <c r="GK885" s="36"/>
      <c r="GL885" s="36"/>
      <c r="GM885" s="36"/>
      <c r="GN885" s="36"/>
      <c r="GO885" s="36"/>
      <c r="GP885" s="36"/>
      <c r="GQ885" s="36"/>
      <c r="GR885" s="36"/>
      <c r="GS885" s="36"/>
      <c r="GT885" s="36"/>
      <c r="GU885" s="36"/>
      <c r="GV885" s="36"/>
      <c r="GW885" s="36"/>
      <c r="GX885" s="36"/>
      <c r="GY885" s="36"/>
      <c r="GZ885" s="36"/>
      <c r="HA885" s="36"/>
      <c r="HB885" s="36"/>
      <c r="HC885" s="36"/>
      <c r="HD885" s="36"/>
      <c r="HE885" s="36"/>
      <c r="HF885" s="36"/>
      <c r="HG885" s="36"/>
      <c r="HH885" s="36"/>
      <c r="HI885" s="36"/>
      <c r="HJ885" s="36"/>
      <c r="HK885" s="36"/>
      <c r="HL885" s="36"/>
      <c r="HM885" s="36"/>
      <c r="HN885" s="36"/>
      <c r="HO885" s="36"/>
      <c r="HP885" s="36"/>
      <c r="HQ885" s="36"/>
      <c r="HR885" s="36"/>
      <c r="HS885" s="36"/>
      <c r="HT885" s="36"/>
      <c r="HU885" s="36"/>
      <c r="HV885" s="36"/>
      <c r="HW885" s="36"/>
      <c r="HX885" s="36"/>
      <c r="HY885" s="36"/>
      <c r="HZ885" s="36"/>
      <c r="IA885" s="36"/>
      <c r="IB885" s="36"/>
      <c r="IC885" s="36"/>
      <c r="ID885" s="36"/>
      <c r="IE885" s="36"/>
      <c r="IF885" s="36"/>
      <c r="IG885" s="36"/>
      <c r="IH885" s="36"/>
      <c r="II885" s="36"/>
      <c r="IJ885" s="36"/>
      <c r="IK885" s="36"/>
      <c r="IL885" s="36"/>
      <c r="IM885" s="36"/>
      <c r="IN885" s="36"/>
      <c r="IO885" s="36"/>
      <c r="IP885" s="36"/>
      <c r="IQ885" s="36"/>
      <c r="IR885" s="36"/>
      <c r="IS885" s="36"/>
      <c r="IT885" s="36"/>
      <c r="IU885" s="36"/>
    </row>
    <row r="886" spans="1:255" ht="5.2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  <c r="FL886" s="36"/>
      <c r="FM886" s="36"/>
      <c r="FN886" s="36"/>
      <c r="FO886" s="36"/>
      <c r="FP886" s="36"/>
      <c r="FQ886" s="36"/>
      <c r="FR886" s="36"/>
      <c r="FS886" s="36"/>
      <c r="FT886" s="36"/>
      <c r="FU886" s="36"/>
      <c r="FV886" s="36"/>
      <c r="FW886" s="36"/>
      <c r="FX886" s="36"/>
      <c r="FY886" s="36"/>
      <c r="FZ886" s="36"/>
      <c r="GA886" s="36"/>
      <c r="GB886" s="36"/>
      <c r="GC886" s="36"/>
      <c r="GD886" s="36"/>
      <c r="GE886" s="36"/>
      <c r="GF886" s="36"/>
      <c r="GG886" s="36"/>
      <c r="GH886" s="36"/>
      <c r="GI886" s="36"/>
      <c r="GJ886" s="36"/>
      <c r="GK886" s="36"/>
      <c r="GL886" s="36"/>
      <c r="GM886" s="36"/>
      <c r="GN886" s="36"/>
      <c r="GO886" s="36"/>
      <c r="GP886" s="36"/>
      <c r="GQ886" s="36"/>
      <c r="GR886" s="36"/>
      <c r="GS886" s="36"/>
      <c r="GT886" s="36"/>
      <c r="GU886" s="36"/>
      <c r="GV886" s="36"/>
      <c r="GW886" s="36"/>
      <c r="GX886" s="36"/>
      <c r="GY886" s="36"/>
      <c r="GZ886" s="36"/>
      <c r="HA886" s="36"/>
      <c r="HB886" s="36"/>
      <c r="HC886" s="36"/>
      <c r="HD886" s="36"/>
      <c r="HE886" s="36"/>
      <c r="HF886" s="36"/>
      <c r="HG886" s="36"/>
      <c r="HH886" s="36"/>
      <c r="HI886" s="36"/>
      <c r="HJ886" s="36"/>
      <c r="HK886" s="36"/>
      <c r="HL886" s="36"/>
      <c r="HM886" s="36"/>
      <c r="HN886" s="36"/>
      <c r="HO886" s="36"/>
      <c r="HP886" s="36"/>
      <c r="HQ886" s="36"/>
      <c r="HR886" s="36"/>
      <c r="HS886" s="36"/>
      <c r="HT886" s="36"/>
      <c r="HU886" s="36"/>
      <c r="HV886" s="36"/>
      <c r="HW886" s="36"/>
      <c r="HX886" s="36"/>
      <c r="HY886" s="36"/>
      <c r="HZ886" s="36"/>
      <c r="IA886" s="36"/>
      <c r="IB886" s="36"/>
      <c r="IC886" s="36"/>
      <c r="ID886" s="36"/>
      <c r="IE886" s="36"/>
      <c r="IF886" s="36"/>
      <c r="IG886" s="36"/>
      <c r="IH886" s="36"/>
      <c r="II886" s="36"/>
      <c r="IJ886" s="36"/>
      <c r="IK886" s="36"/>
      <c r="IL886" s="36"/>
      <c r="IM886" s="36"/>
      <c r="IN886" s="36"/>
      <c r="IO886" s="36"/>
      <c r="IP886" s="36"/>
      <c r="IQ886" s="36"/>
      <c r="IR886" s="36"/>
      <c r="IS886" s="36"/>
      <c r="IT886" s="36"/>
      <c r="IU886" s="36"/>
    </row>
    <row r="887" spans="1:255" ht="5.2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6"/>
      <c r="CB887" s="36"/>
      <c r="CC887" s="36"/>
      <c r="CD887" s="36"/>
      <c r="CE887" s="36"/>
      <c r="CF887" s="36"/>
      <c r="CG887" s="36"/>
      <c r="CH887" s="36"/>
      <c r="CI887" s="36"/>
      <c r="CJ887" s="36"/>
      <c r="CK887" s="36"/>
      <c r="CL887" s="36"/>
      <c r="CM887" s="36"/>
      <c r="CN887" s="36"/>
      <c r="CO887" s="36"/>
      <c r="CP887" s="36"/>
      <c r="CQ887" s="36"/>
      <c r="CR887" s="36"/>
      <c r="CS887" s="36"/>
      <c r="CT887" s="36"/>
      <c r="CU887" s="36"/>
      <c r="CV887" s="36"/>
      <c r="CW887" s="36"/>
      <c r="CX887" s="36"/>
      <c r="CY887" s="36"/>
      <c r="CZ887" s="36"/>
      <c r="DA887" s="36"/>
      <c r="DB887" s="36"/>
      <c r="DC887" s="36"/>
      <c r="DD887" s="36"/>
      <c r="DE887" s="36"/>
      <c r="DF887" s="36"/>
      <c r="DG887" s="36"/>
      <c r="DH887" s="36"/>
      <c r="DI887" s="36"/>
      <c r="DJ887" s="36"/>
      <c r="DK887" s="36"/>
      <c r="DL887" s="36"/>
      <c r="DM887" s="36"/>
      <c r="DN887" s="36"/>
      <c r="DO887" s="36"/>
      <c r="DP887" s="36"/>
      <c r="DQ887" s="36"/>
      <c r="DR887" s="36"/>
      <c r="DS887" s="36"/>
      <c r="DT887" s="36"/>
      <c r="DU887" s="36"/>
      <c r="DV887" s="36"/>
      <c r="DW887" s="36"/>
      <c r="DX887" s="36"/>
      <c r="DY887" s="36"/>
      <c r="DZ887" s="36"/>
      <c r="EA887" s="36"/>
      <c r="EB887" s="36"/>
      <c r="EC887" s="36"/>
      <c r="ED887" s="36"/>
      <c r="EE887" s="36"/>
      <c r="EF887" s="36"/>
      <c r="EG887" s="36"/>
      <c r="EH887" s="36"/>
      <c r="EI887" s="36"/>
      <c r="EJ887" s="36"/>
      <c r="EK887" s="36"/>
      <c r="EL887" s="36"/>
      <c r="EM887" s="36"/>
      <c r="EN887" s="36"/>
      <c r="EO887" s="36"/>
      <c r="EP887" s="36"/>
      <c r="EQ887" s="36"/>
      <c r="ER887" s="36"/>
      <c r="ES887" s="36"/>
      <c r="ET887" s="36"/>
      <c r="EU887" s="36"/>
      <c r="EV887" s="36"/>
      <c r="EW887" s="36"/>
      <c r="EX887" s="36"/>
      <c r="EY887" s="36"/>
      <c r="EZ887" s="36"/>
      <c r="FA887" s="36"/>
      <c r="FB887" s="36"/>
      <c r="FC887" s="36"/>
      <c r="FD887" s="36"/>
      <c r="FE887" s="36"/>
      <c r="FF887" s="36"/>
      <c r="FG887" s="36"/>
      <c r="FH887" s="36"/>
      <c r="FI887" s="36"/>
      <c r="FJ887" s="36"/>
      <c r="FK887" s="36"/>
      <c r="FL887" s="36"/>
      <c r="FM887" s="36"/>
      <c r="FN887" s="36"/>
      <c r="FO887" s="36"/>
      <c r="FP887" s="36"/>
      <c r="FQ887" s="36"/>
      <c r="FR887" s="36"/>
      <c r="FS887" s="36"/>
      <c r="FT887" s="36"/>
      <c r="FU887" s="36"/>
      <c r="FV887" s="36"/>
      <c r="FW887" s="36"/>
      <c r="FX887" s="36"/>
      <c r="FY887" s="36"/>
      <c r="FZ887" s="36"/>
      <c r="GA887" s="36"/>
      <c r="GB887" s="36"/>
      <c r="GC887" s="36"/>
      <c r="GD887" s="36"/>
      <c r="GE887" s="36"/>
      <c r="GF887" s="36"/>
      <c r="GG887" s="36"/>
      <c r="GH887" s="36"/>
      <c r="GI887" s="36"/>
      <c r="GJ887" s="36"/>
      <c r="GK887" s="36"/>
      <c r="GL887" s="36"/>
      <c r="GM887" s="36"/>
      <c r="GN887" s="36"/>
      <c r="GO887" s="36"/>
      <c r="GP887" s="36"/>
      <c r="GQ887" s="36"/>
      <c r="GR887" s="36"/>
      <c r="GS887" s="36"/>
      <c r="GT887" s="36"/>
      <c r="GU887" s="36"/>
      <c r="GV887" s="36"/>
      <c r="GW887" s="36"/>
      <c r="GX887" s="36"/>
      <c r="GY887" s="36"/>
      <c r="GZ887" s="36"/>
      <c r="HA887" s="36"/>
      <c r="HB887" s="36"/>
      <c r="HC887" s="36"/>
      <c r="HD887" s="36"/>
      <c r="HE887" s="36"/>
      <c r="HF887" s="36"/>
      <c r="HG887" s="36"/>
      <c r="HH887" s="36"/>
      <c r="HI887" s="36"/>
      <c r="HJ887" s="36"/>
      <c r="HK887" s="36"/>
      <c r="HL887" s="36"/>
      <c r="HM887" s="36"/>
      <c r="HN887" s="36"/>
      <c r="HO887" s="36"/>
      <c r="HP887" s="36"/>
      <c r="HQ887" s="36"/>
      <c r="HR887" s="36"/>
      <c r="HS887" s="36"/>
      <c r="HT887" s="36"/>
      <c r="HU887" s="36"/>
      <c r="HV887" s="36"/>
      <c r="HW887" s="36"/>
      <c r="HX887" s="36"/>
      <c r="HY887" s="36"/>
      <c r="HZ887" s="36"/>
      <c r="IA887" s="36"/>
      <c r="IB887" s="36"/>
      <c r="IC887" s="36"/>
      <c r="ID887" s="36"/>
      <c r="IE887" s="36"/>
      <c r="IF887" s="36"/>
      <c r="IG887" s="36"/>
      <c r="IH887" s="36"/>
      <c r="II887" s="36"/>
      <c r="IJ887" s="36"/>
      <c r="IK887" s="36"/>
      <c r="IL887" s="36"/>
      <c r="IM887" s="36"/>
      <c r="IN887" s="36"/>
      <c r="IO887" s="36"/>
      <c r="IP887" s="36"/>
      <c r="IQ887" s="36"/>
      <c r="IR887" s="36"/>
      <c r="IS887" s="36"/>
      <c r="IT887" s="36"/>
      <c r="IU887" s="36"/>
    </row>
    <row r="888" spans="1:255" ht="5.2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6"/>
      <c r="CB888" s="36"/>
      <c r="CC888" s="36"/>
      <c r="CD888" s="36"/>
      <c r="CE888" s="36"/>
      <c r="CF888" s="36"/>
      <c r="CG888" s="36"/>
      <c r="CH888" s="36"/>
      <c r="CI888" s="36"/>
      <c r="CJ888" s="36"/>
      <c r="CK888" s="36"/>
      <c r="CL888" s="36"/>
      <c r="CM888" s="36"/>
      <c r="CN888" s="36"/>
      <c r="CO888" s="36"/>
      <c r="CP888" s="36"/>
      <c r="CQ888" s="36"/>
      <c r="CR888" s="36"/>
      <c r="CS888" s="36"/>
      <c r="CT888" s="36"/>
      <c r="CU888" s="36"/>
      <c r="CV888" s="36"/>
      <c r="CW888" s="36"/>
      <c r="CX888" s="36"/>
      <c r="CY888" s="36"/>
      <c r="CZ888" s="36"/>
      <c r="DA888" s="36"/>
      <c r="DB888" s="36"/>
      <c r="DC888" s="36"/>
      <c r="DD888" s="36"/>
      <c r="DE888" s="36"/>
      <c r="DF888" s="36"/>
      <c r="DG888" s="36"/>
      <c r="DH888" s="36"/>
      <c r="DI888" s="36"/>
      <c r="DJ888" s="36"/>
      <c r="DK888" s="36"/>
      <c r="DL888" s="36"/>
      <c r="DM888" s="36"/>
      <c r="DN888" s="36"/>
      <c r="DO888" s="36"/>
      <c r="DP888" s="36"/>
      <c r="DQ888" s="36"/>
      <c r="DR888" s="36"/>
      <c r="DS888" s="36"/>
      <c r="DT888" s="36"/>
      <c r="DU888" s="36"/>
      <c r="DV888" s="36"/>
      <c r="DW888" s="36"/>
      <c r="DX888" s="36"/>
      <c r="DY888" s="36"/>
      <c r="DZ888" s="36"/>
      <c r="EA888" s="36"/>
      <c r="EB888" s="36"/>
      <c r="EC888" s="36"/>
      <c r="ED888" s="36"/>
      <c r="EE888" s="36"/>
      <c r="EF888" s="36"/>
      <c r="EG888" s="36"/>
      <c r="EH888" s="36"/>
      <c r="EI888" s="36"/>
      <c r="EJ888" s="36"/>
      <c r="EK888" s="36"/>
      <c r="EL888" s="36"/>
      <c r="EM888" s="36"/>
      <c r="EN888" s="36"/>
      <c r="EO888" s="36"/>
      <c r="EP888" s="36"/>
      <c r="EQ888" s="36"/>
      <c r="ER888" s="36"/>
      <c r="ES888" s="36"/>
      <c r="ET888" s="36"/>
      <c r="EU888" s="36"/>
      <c r="EV888" s="36"/>
      <c r="EW888" s="36"/>
      <c r="EX888" s="36"/>
      <c r="EY888" s="36"/>
      <c r="EZ888" s="36"/>
      <c r="FA888" s="36"/>
      <c r="FB888" s="36"/>
      <c r="FC888" s="36"/>
      <c r="FD888" s="36"/>
      <c r="FE888" s="36"/>
      <c r="FF888" s="36"/>
      <c r="FG888" s="36"/>
      <c r="FH888" s="36"/>
      <c r="FI888" s="36"/>
      <c r="FJ888" s="36"/>
      <c r="FK888" s="36"/>
      <c r="FL888" s="36"/>
      <c r="FM888" s="36"/>
      <c r="FN888" s="36"/>
      <c r="FO888" s="36"/>
      <c r="FP888" s="36"/>
      <c r="FQ888" s="36"/>
      <c r="FR888" s="36"/>
      <c r="FS888" s="36"/>
      <c r="FT888" s="36"/>
      <c r="FU888" s="36"/>
      <c r="FV888" s="36"/>
      <c r="FW888" s="36"/>
      <c r="FX888" s="36"/>
      <c r="FY888" s="36"/>
      <c r="FZ888" s="36"/>
      <c r="GA888" s="36"/>
      <c r="GB888" s="36"/>
      <c r="GC888" s="36"/>
      <c r="GD888" s="36"/>
      <c r="GE888" s="36"/>
      <c r="GF888" s="36"/>
      <c r="GG888" s="36"/>
      <c r="GH888" s="36"/>
      <c r="GI888" s="36"/>
      <c r="GJ888" s="36"/>
      <c r="GK888" s="36"/>
      <c r="GL888" s="36"/>
      <c r="GM888" s="36"/>
      <c r="GN888" s="36"/>
      <c r="GO888" s="36"/>
      <c r="GP888" s="36"/>
      <c r="GQ888" s="36"/>
      <c r="GR888" s="36"/>
      <c r="GS888" s="36"/>
      <c r="GT888" s="36"/>
      <c r="GU888" s="36"/>
      <c r="GV888" s="36"/>
      <c r="GW888" s="36"/>
      <c r="GX888" s="36"/>
      <c r="GY888" s="36"/>
      <c r="GZ888" s="36"/>
      <c r="HA888" s="36"/>
      <c r="HB888" s="36"/>
      <c r="HC888" s="36"/>
      <c r="HD888" s="36"/>
      <c r="HE888" s="36"/>
      <c r="HF888" s="36"/>
      <c r="HG888" s="36"/>
      <c r="HH888" s="36"/>
      <c r="HI888" s="36"/>
      <c r="HJ888" s="36"/>
      <c r="HK888" s="36"/>
      <c r="HL888" s="36"/>
      <c r="HM888" s="36"/>
      <c r="HN888" s="36"/>
      <c r="HO888" s="36"/>
      <c r="HP888" s="36"/>
      <c r="HQ888" s="36"/>
      <c r="HR888" s="36"/>
      <c r="HS888" s="36"/>
      <c r="HT888" s="36"/>
      <c r="HU888" s="36"/>
      <c r="HV888" s="36"/>
      <c r="HW888" s="36"/>
      <c r="HX888" s="36"/>
      <c r="HY888" s="36"/>
      <c r="HZ888" s="36"/>
      <c r="IA888" s="36"/>
      <c r="IB888" s="36"/>
      <c r="IC888" s="36"/>
      <c r="ID888" s="36"/>
      <c r="IE888" s="36"/>
      <c r="IF888" s="36"/>
      <c r="IG888" s="36"/>
      <c r="IH888" s="36"/>
      <c r="II888" s="36"/>
      <c r="IJ888" s="36"/>
      <c r="IK888" s="36"/>
      <c r="IL888" s="36"/>
      <c r="IM888" s="36"/>
      <c r="IN888" s="36"/>
      <c r="IO888" s="36"/>
      <c r="IP888" s="36"/>
      <c r="IQ888" s="36"/>
      <c r="IR888" s="36"/>
      <c r="IS888" s="36"/>
      <c r="IT888" s="36"/>
      <c r="IU888" s="36"/>
    </row>
    <row r="889" spans="1:255" ht="5.2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6"/>
      <c r="CB889" s="36"/>
      <c r="CC889" s="36"/>
      <c r="CD889" s="36"/>
      <c r="CE889" s="36"/>
      <c r="CF889" s="36"/>
      <c r="CG889" s="36"/>
      <c r="CH889" s="36"/>
      <c r="CI889" s="36"/>
      <c r="CJ889" s="36"/>
      <c r="CK889" s="36"/>
      <c r="CL889" s="36"/>
      <c r="CM889" s="36"/>
      <c r="CN889" s="36"/>
      <c r="CO889" s="36"/>
      <c r="CP889" s="36"/>
      <c r="CQ889" s="36"/>
      <c r="CR889" s="36"/>
      <c r="CS889" s="36"/>
      <c r="CT889" s="36"/>
      <c r="CU889" s="36"/>
      <c r="CV889" s="36"/>
      <c r="CW889" s="36"/>
      <c r="CX889" s="36"/>
      <c r="CY889" s="36"/>
      <c r="CZ889" s="36"/>
      <c r="DA889" s="36"/>
      <c r="DB889" s="36"/>
      <c r="DC889" s="36"/>
      <c r="DD889" s="36"/>
      <c r="DE889" s="36"/>
      <c r="DF889" s="36"/>
      <c r="DG889" s="36"/>
      <c r="DH889" s="36"/>
      <c r="DI889" s="36"/>
      <c r="DJ889" s="36"/>
      <c r="DK889" s="36"/>
      <c r="DL889" s="36"/>
      <c r="DM889" s="36"/>
      <c r="DN889" s="36"/>
      <c r="DO889" s="36"/>
      <c r="DP889" s="36"/>
      <c r="DQ889" s="36"/>
      <c r="DR889" s="36"/>
      <c r="DS889" s="36"/>
      <c r="DT889" s="36"/>
      <c r="DU889" s="36"/>
      <c r="DV889" s="36"/>
      <c r="DW889" s="36"/>
      <c r="DX889" s="36"/>
      <c r="DY889" s="36"/>
      <c r="DZ889" s="36"/>
      <c r="EA889" s="36"/>
      <c r="EB889" s="36"/>
      <c r="EC889" s="36"/>
      <c r="ED889" s="36"/>
      <c r="EE889" s="36"/>
      <c r="EF889" s="36"/>
      <c r="EG889" s="36"/>
      <c r="EH889" s="36"/>
      <c r="EI889" s="36"/>
      <c r="EJ889" s="36"/>
      <c r="EK889" s="36"/>
      <c r="EL889" s="36"/>
      <c r="EM889" s="36"/>
      <c r="EN889" s="36"/>
      <c r="EO889" s="36"/>
      <c r="EP889" s="36"/>
      <c r="EQ889" s="36"/>
      <c r="ER889" s="36"/>
      <c r="ES889" s="36"/>
      <c r="ET889" s="36"/>
      <c r="EU889" s="36"/>
      <c r="EV889" s="36"/>
      <c r="EW889" s="36"/>
      <c r="EX889" s="36"/>
      <c r="EY889" s="36"/>
      <c r="EZ889" s="36"/>
      <c r="FA889" s="36"/>
      <c r="FB889" s="36"/>
      <c r="FC889" s="36"/>
      <c r="FD889" s="36"/>
      <c r="FE889" s="36"/>
      <c r="FF889" s="36"/>
      <c r="FG889" s="36"/>
      <c r="FH889" s="36"/>
      <c r="FI889" s="36"/>
      <c r="FJ889" s="36"/>
      <c r="FK889" s="36"/>
      <c r="FL889" s="36"/>
      <c r="FM889" s="36"/>
      <c r="FN889" s="36"/>
      <c r="FO889" s="36"/>
      <c r="FP889" s="36"/>
      <c r="FQ889" s="36"/>
      <c r="FR889" s="36"/>
      <c r="FS889" s="36"/>
      <c r="FT889" s="36"/>
      <c r="FU889" s="36"/>
      <c r="FV889" s="36"/>
      <c r="FW889" s="36"/>
      <c r="FX889" s="36"/>
      <c r="FY889" s="36"/>
      <c r="FZ889" s="36"/>
      <c r="GA889" s="36"/>
      <c r="GB889" s="36"/>
      <c r="GC889" s="36"/>
      <c r="GD889" s="36"/>
      <c r="GE889" s="36"/>
      <c r="GF889" s="36"/>
      <c r="GG889" s="36"/>
      <c r="GH889" s="36"/>
      <c r="GI889" s="36"/>
      <c r="GJ889" s="36"/>
      <c r="GK889" s="36"/>
      <c r="GL889" s="36"/>
      <c r="GM889" s="36"/>
      <c r="GN889" s="36"/>
      <c r="GO889" s="36"/>
      <c r="GP889" s="36"/>
      <c r="GQ889" s="36"/>
      <c r="GR889" s="36"/>
      <c r="GS889" s="36"/>
      <c r="GT889" s="36"/>
      <c r="GU889" s="36"/>
      <c r="GV889" s="36"/>
      <c r="GW889" s="36"/>
      <c r="GX889" s="36"/>
      <c r="GY889" s="36"/>
      <c r="GZ889" s="36"/>
      <c r="HA889" s="36"/>
      <c r="HB889" s="36"/>
      <c r="HC889" s="36"/>
      <c r="HD889" s="36"/>
      <c r="HE889" s="36"/>
      <c r="HF889" s="36"/>
      <c r="HG889" s="36"/>
      <c r="HH889" s="36"/>
      <c r="HI889" s="36"/>
      <c r="HJ889" s="36"/>
      <c r="HK889" s="36"/>
      <c r="HL889" s="36"/>
      <c r="HM889" s="36"/>
      <c r="HN889" s="36"/>
      <c r="HO889" s="36"/>
      <c r="HP889" s="36"/>
      <c r="HQ889" s="36"/>
      <c r="HR889" s="36"/>
      <c r="HS889" s="36"/>
      <c r="HT889" s="36"/>
      <c r="HU889" s="36"/>
      <c r="HV889" s="36"/>
      <c r="HW889" s="36"/>
      <c r="HX889" s="36"/>
      <c r="HY889" s="36"/>
      <c r="HZ889" s="36"/>
      <c r="IA889" s="36"/>
      <c r="IB889" s="36"/>
      <c r="IC889" s="36"/>
      <c r="ID889" s="36"/>
      <c r="IE889" s="36"/>
      <c r="IF889" s="36"/>
      <c r="IG889" s="36"/>
      <c r="IH889" s="36"/>
      <c r="II889" s="36"/>
      <c r="IJ889" s="36"/>
      <c r="IK889" s="36"/>
      <c r="IL889" s="36"/>
      <c r="IM889" s="36"/>
      <c r="IN889" s="36"/>
      <c r="IO889" s="36"/>
      <c r="IP889" s="36"/>
      <c r="IQ889" s="36"/>
      <c r="IR889" s="36"/>
      <c r="IS889" s="36"/>
      <c r="IT889" s="36"/>
      <c r="IU889" s="36"/>
    </row>
    <row r="890" spans="1:255" ht="5.2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6"/>
      <c r="CB890" s="36"/>
      <c r="CC890" s="36"/>
      <c r="CD890" s="36"/>
      <c r="CE890" s="36"/>
      <c r="CF890" s="36"/>
      <c r="CG890" s="36"/>
      <c r="CH890" s="36"/>
      <c r="CI890" s="36"/>
      <c r="CJ890" s="36"/>
      <c r="CK890" s="36"/>
      <c r="CL890" s="36"/>
      <c r="CM890" s="36"/>
      <c r="CN890" s="36"/>
      <c r="CO890" s="36"/>
      <c r="CP890" s="36"/>
      <c r="CQ890" s="36"/>
      <c r="CR890" s="36"/>
      <c r="CS890" s="36"/>
      <c r="CT890" s="36"/>
      <c r="CU890" s="36"/>
      <c r="CV890" s="36"/>
      <c r="CW890" s="36"/>
      <c r="CX890" s="36"/>
      <c r="CY890" s="36"/>
      <c r="CZ890" s="36"/>
      <c r="DA890" s="36"/>
      <c r="DB890" s="36"/>
      <c r="DC890" s="36"/>
      <c r="DD890" s="36"/>
      <c r="DE890" s="36"/>
      <c r="DF890" s="36"/>
      <c r="DG890" s="36"/>
      <c r="DH890" s="36"/>
      <c r="DI890" s="36"/>
      <c r="DJ890" s="36"/>
      <c r="DK890" s="36"/>
      <c r="DL890" s="36"/>
      <c r="DM890" s="36"/>
      <c r="DN890" s="36"/>
      <c r="DO890" s="36"/>
      <c r="DP890" s="36"/>
      <c r="DQ890" s="36"/>
      <c r="DR890" s="36"/>
      <c r="DS890" s="36"/>
      <c r="DT890" s="36"/>
      <c r="DU890" s="36"/>
      <c r="DV890" s="36"/>
      <c r="DW890" s="36"/>
      <c r="DX890" s="36"/>
      <c r="DY890" s="36"/>
      <c r="DZ890" s="36"/>
      <c r="EA890" s="36"/>
      <c r="EB890" s="36"/>
      <c r="EC890" s="36"/>
      <c r="ED890" s="36"/>
      <c r="EE890" s="36"/>
      <c r="EF890" s="36"/>
      <c r="EG890" s="36"/>
      <c r="EH890" s="36"/>
      <c r="EI890" s="36"/>
      <c r="EJ890" s="36"/>
      <c r="EK890" s="36"/>
      <c r="EL890" s="36"/>
      <c r="EM890" s="36"/>
      <c r="EN890" s="36"/>
      <c r="EO890" s="36"/>
      <c r="EP890" s="36"/>
      <c r="EQ890" s="36"/>
      <c r="ER890" s="36"/>
      <c r="ES890" s="36"/>
      <c r="ET890" s="36"/>
      <c r="EU890" s="36"/>
      <c r="EV890" s="36"/>
      <c r="EW890" s="36"/>
      <c r="EX890" s="36"/>
      <c r="EY890" s="36"/>
      <c r="EZ890" s="36"/>
      <c r="FA890" s="36"/>
      <c r="FB890" s="36"/>
      <c r="FC890" s="36"/>
      <c r="FD890" s="36"/>
      <c r="FE890" s="36"/>
      <c r="FF890" s="36"/>
      <c r="FG890" s="36"/>
      <c r="FH890" s="36"/>
      <c r="FI890" s="36"/>
      <c r="FJ890" s="36"/>
      <c r="FK890" s="36"/>
      <c r="FL890" s="36"/>
      <c r="FM890" s="36"/>
      <c r="FN890" s="36"/>
      <c r="FO890" s="36"/>
      <c r="FP890" s="36"/>
      <c r="FQ890" s="36"/>
      <c r="FR890" s="36"/>
      <c r="FS890" s="36"/>
      <c r="FT890" s="36"/>
      <c r="FU890" s="36"/>
      <c r="FV890" s="36"/>
      <c r="FW890" s="36"/>
      <c r="FX890" s="36"/>
      <c r="FY890" s="36"/>
      <c r="FZ890" s="36"/>
      <c r="GA890" s="36"/>
      <c r="GB890" s="36"/>
      <c r="GC890" s="36"/>
      <c r="GD890" s="36"/>
      <c r="GE890" s="36"/>
      <c r="GF890" s="36"/>
      <c r="GG890" s="36"/>
      <c r="GH890" s="36"/>
      <c r="GI890" s="36"/>
      <c r="GJ890" s="36"/>
      <c r="GK890" s="36"/>
      <c r="GL890" s="36"/>
      <c r="GM890" s="36"/>
      <c r="GN890" s="36"/>
      <c r="GO890" s="36"/>
      <c r="GP890" s="36"/>
      <c r="GQ890" s="36"/>
      <c r="GR890" s="36"/>
      <c r="GS890" s="36"/>
      <c r="GT890" s="36"/>
      <c r="GU890" s="36"/>
      <c r="GV890" s="36"/>
      <c r="GW890" s="36"/>
      <c r="GX890" s="36"/>
      <c r="GY890" s="36"/>
      <c r="GZ890" s="36"/>
      <c r="HA890" s="36"/>
      <c r="HB890" s="36"/>
      <c r="HC890" s="36"/>
      <c r="HD890" s="36"/>
      <c r="HE890" s="36"/>
      <c r="HF890" s="36"/>
      <c r="HG890" s="36"/>
      <c r="HH890" s="36"/>
      <c r="HI890" s="36"/>
      <c r="HJ890" s="36"/>
      <c r="HK890" s="36"/>
      <c r="HL890" s="36"/>
      <c r="HM890" s="36"/>
      <c r="HN890" s="36"/>
      <c r="HO890" s="36"/>
      <c r="HP890" s="36"/>
      <c r="HQ890" s="36"/>
      <c r="HR890" s="36"/>
      <c r="HS890" s="36"/>
      <c r="HT890" s="36"/>
      <c r="HU890" s="36"/>
      <c r="HV890" s="36"/>
      <c r="HW890" s="36"/>
      <c r="HX890" s="36"/>
      <c r="HY890" s="36"/>
      <c r="HZ890" s="36"/>
      <c r="IA890" s="36"/>
      <c r="IB890" s="36"/>
      <c r="IC890" s="36"/>
      <c r="ID890" s="36"/>
      <c r="IE890" s="36"/>
      <c r="IF890" s="36"/>
      <c r="IG890" s="36"/>
      <c r="IH890" s="36"/>
      <c r="II890" s="36"/>
      <c r="IJ890" s="36"/>
      <c r="IK890" s="36"/>
      <c r="IL890" s="36"/>
      <c r="IM890" s="36"/>
      <c r="IN890" s="36"/>
      <c r="IO890" s="36"/>
      <c r="IP890" s="36"/>
      <c r="IQ890" s="36"/>
      <c r="IR890" s="36"/>
      <c r="IS890" s="36"/>
      <c r="IT890" s="36"/>
      <c r="IU890" s="36"/>
    </row>
    <row r="891" spans="1:255" ht="5.2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6"/>
      <c r="CB891" s="36"/>
      <c r="CC891" s="36"/>
      <c r="CD891" s="36"/>
      <c r="CE891" s="36"/>
      <c r="CF891" s="36"/>
      <c r="CG891" s="36"/>
      <c r="CH891" s="36"/>
      <c r="CI891" s="36"/>
      <c r="CJ891" s="36"/>
      <c r="CK891" s="36"/>
      <c r="CL891" s="36"/>
      <c r="CM891" s="36"/>
      <c r="CN891" s="36"/>
      <c r="CO891" s="36"/>
      <c r="CP891" s="36"/>
      <c r="CQ891" s="36"/>
      <c r="CR891" s="36"/>
      <c r="CS891" s="36"/>
      <c r="CT891" s="36"/>
      <c r="CU891" s="36"/>
      <c r="CV891" s="36"/>
      <c r="CW891" s="36"/>
      <c r="CX891" s="36"/>
      <c r="CY891" s="36"/>
      <c r="CZ891" s="36"/>
      <c r="DA891" s="36"/>
      <c r="DB891" s="36"/>
      <c r="DC891" s="36"/>
      <c r="DD891" s="36"/>
      <c r="DE891" s="36"/>
      <c r="DF891" s="36"/>
      <c r="DG891" s="36"/>
      <c r="DH891" s="36"/>
      <c r="DI891" s="36"/>
      <c r="DJ891" s="36"/>
      <c r="DK891" s="36"/>
      <c r="DL891" s="36"/>
      <c r="DM891" s="36"/>
      <c r="DN891" s="36"/>
      <c r="DO891" s="36"/>
      <c r="DP891" s="36"/>
      <c r="DQ891" s="36"/>
      <c r="DR891" s="36"/>
      <c r="DS891" s="36"/>
      <c r="DT891" s="36"/>
      <c r="DU891" s="36"/>
      <c r="DV891" s="36"/>
      <c r="DW891" s="36"/>
      <c r="DX891" s="36"/>
      <c r="DY891" s="36"/>
      <c r="DZ891" s="36"/>
      <c r="EA891" s="36"/>
      <c r="EB891" s="36"/>
      <c r="EC891" s="36"/>
      <c r="ED891" s="36"/>
      <c r="EE891" s="36"/>
      <c r="EF891" s="36"/>
      <c r="EG891" s="36"/>
      <c r="EH891" s="36"/>
      <c r="EI891" s="36"/>
      <c r="EJ891" s="36"/>
      <c r="EK891" s="36"/>
      <c r="EL891" s="36"/>
      <c r="EM891" s="36"/>
      <c r="EN891" s="36"/>
      <c r="EO891" s="36"/>
      <c r="EP891" s="36"/>
      <c r="EQ891" s="36"/>
      <c r="ER891" s="36"/>
      <c r="ES891" s="36"/>
      <c r="ET891" s="36"/>
      <c r="EU891" s="36"/>
      <c r="EV891" s="36"/>
      <c r="EW891" s="36"/>
      <c r="EX891" s="36"/>
      <c r="EY891" s="36"/>
      <c r="EZ891" s="36"/>
      <c r="FA891" s="36"/>
      <c r="FB891" s="36"/>
      <c r="FC891" s="36"/>
      <c r="FD891" s="36"/>
      <c r="FE891" s="36"/>
      <c r="FF891" s="36"/>
      <c r="FG891" s="36"/>
      <c r="FH891" s="36"/>
      <c r="FI891" s="36"/>
      <c r="FJ891" s="36"/>
      <c r="FK891" s="36"/>
      <c r="FL891" s="36"/>
      <c r="FM891" s="36"/>
      <c r="FN891" s="36"/>
      <c r="FO891" s="36"/>
      <c r="FP891" s="36"/>
      <c r="FQ891" s="36"/>
      <c r="FR891" s="36"/>
      <c r="FS891" s="36"/>
      <c r="FT891" s="36"/>
      <c r="FU891" s="36"/>
      <c r="FV891" s="36"/>
      <c r="FW891" s="36"/>
      <c r="FX891" s="36"/>
      <c r="FY891" s="36"/>
      <c r="FZ891" s="36"/>
      <c r="GA891" s="36"/>
      <c r="GB891" s="36"/>
      <c r="GC891" s="36"/>
      <c r="GD891" s="36"/>
      <c r="GE891" s="36"/>
      <c r="GF891" s="36"/>
      <c r="GG891" s="36"/>
      <c r="GH891" s="36"/>
      <c r="GI891" s="36"/>
      <c r="GJ891" s="36"/>
      <c r="GK891" s="36"/>
      <c r="GL891" s="36"/>
      <c r="GM891" s="36"/>
      <c r="GN891" s="36"/>
      <c r="GO891" s="36"/>
      <c r="GP891" s="36"/>
      <c r="GQ891" s="36"/>
      <c r="GR891" s="36"/>
      <c r="GS891" s="36"/>
      <c r="GT891" s="36"/>
      <c r="GU891" s="36"/>
      <c r="GV891" s="36"/>
      <c r="GW891" s="36"/>
      <c r="GX891" s="36"/>
      <c r="GY891" s="36"/>
      <c r="GZ891" s="36"/>
      <c r="HA891" s="36"/>
      <c r="HB891" s="36"/>
      <c r="HC891" s="36"/>
      <c r="HD891" s="36"/>
      <c r="HE891" s="36"/>
      <c r="HF891" s="36"/>
      <c r="HG891" s="36"/>
      <c r="HH891" s="36"/>
      <c r="HI891" s="36"/>
      <c r="HJ891" s="36"/>
      <c r="HK891" s="36"/>
      <c r="HL891" s="36"/>
      <c r="HM891" s="36"/>
      <c r="HN891" s="36"/>
      <c r="HO891" s="36"/>
      <c r="HP891" s="36"/>
      <c r="HQ891" s="36"/>
      <c r="HR891" s="36"/>
      <c r="HS891" s="36"/>
      <c r="HT891" s="36"/>
      <c r="HU891" s="36"/>
      <c r="HV891" s="36"/>
      <c r="HW891" s="36"/>
      <c r="HX891" s="36"/>
      <c r="HY891" s="36"/>
      <c r="HZ891" s="36"/>
      <c r="IA891" s="36"/>
      <c r="IB891" s="36"/>
      <c r="IC891" s="36"/>
      <c r="ID891" s="36"/>
      <c r="IE891" s="36"/>
      <c r="IF891" s="36"/>
      <c r="IG891" s="36"/>
      <c r="IH891" s="36"/>
      <c r="II891" s="36"/>
      <c r="IJ891" s="36"/>
      <c r="IK891" s="36"/>
      <c r="IL891" s="36"/>
      <c r="IM891" s="36"/>
      <c r="IN891" s="36"/>
      <c r="IO891" s="36"/>
      <c r="IP891" s="36"/>
      <c r="IQ891" s="36"/>
      <c r="IR891" s="36"/>
      <c r="IS891" s="36"/>
      <c r="IT891" s="36"/>
      <c r="IU891" s="36"/>
    </row>
    <row r="892" spans="1:255" ht="5.2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6"/>
      <c r="CB892" s="36"/>
      <c r="CC892" s="36"/>
      <c r="CD892" s="36"/>
      <c r="CE892" s="36"/>
      <c r="CF892" s="36"/>
      <c r="CG892" s="36"/>
      <c r="CH892" s="36"/>
      <c r="CI892" s="36"/>
      <c r="CJ892" s="36"/>
      <c r="CK892" s="36"/>
      <c r="CL892" s="36"/>
      <c r="CM892" s="36"/>
      <c r="CN892" s="36"/>
      <c r="CO892" s="36"/>
      <c r="CP892" s="36"/>
      <c r="CQ892" s="36"/>
      <c r="CR892" s="36"/>
      <c r="CS892" s="36"/>
      <c r="CT892" s="36"/>
      <c r="CU892" s="36"/>
      <c r="CV892" s="36"/>
      <c r="CW892" s="36"/>
      <c r="CX892" s="36"/>
      <c r="CY892" s="36"/>
      <c r="CZ892" s="36"/>
      <c r="DA892" s="36"/>
      <c r="DB892" s="36"/>
      <c r="DC892" s="36"/>
      <c r="DD892" s="36"/>
      <c r="DE892" s="36"/>
      <c r="DF892" s="36"/>
      <c r="DG892" s="36"/>
      <c r="DH892" s="36"/>
      <c r="DI892" s="36"/>
      <c r="DJ892" s="36"/>
      <c r="DK892" s="36"/>
      <c r="DL892" s="36"/>
      <c r="DM892" s="36"/>
      <c r="DN892" s="36"/>
      <c r="DO892" s="36"/>
      <c r="DP892" s="36"/>
      <c r="DQ892" s="36"/>
      <c r="DR892" s="36"/>
      <c r="DS892" s="36"/>
      <c r="DT892" s="36"/>
      <c r="DU892" s="36"/>
      <c r="DV892" s="36"/>
      <c r="DW892" s="36"/>
      <c r="DX892" s="36"/>
      <c r="DY892" s="36"/>
      <c r="DZ892" s="36"/>
      <c r="EA892" s="36"/>
      <c r="EB892" s="36"/>
      <c r="EC892" s="36"/>
      <c r="ED892" s="36"/>
      <c r="EE892" s="36"/>
      <c r="EF892" s="36"/>
      <c r="EG892" s="36"/>
      <c r="EH892" s="36"/>
      <c r="EI892" s="36"/>
      <c r="EJ892" s="36"/>
      <c r="EK892" s="36"/>
      <c r="EL892" s="36"/>
      <c r="EM892" s="36"/>
      <c r="EN892" s="36"/>
      <c r="EO892" s="36"/>
      <c r="EP892" s="36"/>
      <c r="EQ892" s="36"/>
      <c r="ER892" s="36"/>
      <c r="ES892" s="36"/>
      <c r="ET892" s="36"/>
      <c r="EU892" s="36"/>
      <c r="EV892" s="36"/>
      <c r="EW892" s="36"/>
      <c r="EX892" s="36"/>
      <c r="EY892" s="36"/>
      <c r="EZ892" s="36"/>
      <c r="FA892" s="36"/>
      <c r="FB892" s="36"/>
      <c r="FC892" s="36"/>
      <c r="FD892" s="36"/>
      <c r="FE892" s="36"/>
      <c r="FF892" s="36"/>
      <c r="FG892" s="36"/>
      <c r="FH892" s="36"/>
      <c r="FI892" s="36"/>
      <c r="FJ892" s="36"/>
      <c r="FK892" s="36"/>
      <c r="FL892" s="36"/>
      <c r="FM892" s="36"/>
      <c r="FN892" s="36"/>
      <c r="FO892" s="36"/>
      <c r="FP892" s="36"/>
      <c r="FQ892" s="36"/>
      <c r="FR892" s="36"/>
      <c r="FS892" s="36"/>
      <c r="FT892" s="36"/>
      <c r="FU892" s="36"/>
      <c r="FV892" s="36"/>
      <c r="FW892" s="36"/>
      <c r="FX892" s="36"/>
      <c r="FY892" s="36"/>
      <c r="FZ892" s="36"/>
      <c r="GA892" s="36"/>
      <c r="GB892" s="36"/>
      <c r="GC892" s="36"/>
      <c r="GD892" s="36"/>
      <c r="GE892" s="36"/>
      <c r="GF892" s="36"/>
      <c r="GG892" s="36"/>
      <c r="GH892" s="36"/>
      <c r="GI892" s="36"/>
      <c r="GJ892" s="36"/>
      <c r="GK892" s="36"/>
      <c r="GL892" s="36"/>
      <c r="GM892" s="36"/>
      <c r="GN892" s="36"/>
      <c r="GO892" s="36"/>
      <c r="GP892" s="36"/>
      <c r="GQ892" s="36"/>
      <c r="GR892" s="36"/>
      <c r="GS892" s="36"/>
      <c r="GT892" s="36"/>
      <c r="GU892" s="36"/>
      <c r="GV892" s="36"/>
      <c r="GW892" s="36"/>
      <c r="GX892" s="36"/>
      <c r="GY892" s="36"/>
      <c r="GZ892" s="36"/>
      <c r="HA892" s="36"/>
      <c r="HB892" s="36"/>
      <c r="HC892" s="36"/>
      <c r="HD892" s="36"/>
      <c r="HE892" s="36"/>
      <c r="HF892" s="36"/>
      <c r="HG892" s="36"/>
      <c r="HH892" s="36"/>
      <c r="HI892" s="36"/>
      <c r="HJ892" s="36"/>
      <c r="HK892" s="36"/>
      <c r="HL892" s="36"/>
      <c r="HM892" s="36"/>
      <c r="HN892" s="36"/>
      <c r="HO892" s="36"/>
      <c r="HP892" s="36"/>
      <c r="HQ892" s="36"/>
      <c r="HR892" s="36"/>
      <c r="HS892" s="36"/>
      <c r="HT892" s="36"/>
      <c r="HU892" s="36"/>
      <c r="HV892" s="36"/>
      <c r="HW892" s="36"/>
      <c r="HX892" s="36"/>
      <c r="HY892" s="36"/>
      <c r="HZ892" s="36"/>
      <c r="IA892" s="36"/>
      <c r="IB892" s="36"/>
      <c r="IC892" s="36"/>
      <c r="ID892" s="36"/>
      <c r="IE892" s="36"/>
      <c r="IF892" s="36"/>
      <c r="IG892" s="36"/>
      <c r="IH892" s="36"/>
      <c r="II892" s="36"/>
      <c r="IJ892" s="36"/>
      <c r="IK892" s="36"/>
      <c r="IL892" s="36"/>
      <c r="IM892" s="36"/>
      <c r="IN892" s="36"/>
      <c r="IO892" s="36"/>
      <c r="IP892" s="36"/>
      <c r="IQ892" s="36"/>
      <c r="IR892" s="36"/>
      <c r="IS892" s="36"/>
      <c r="IT892" s="36"/>
      <c r="IU892" s="36"/>
    </row>
    <row r="893" spans="1:255" ht="5.2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  <c r="FK893" s="36"/>
      <c r="FL893" s="36"/>
      <c r="FM893" s="36"/>
      <c r="FN893" s="36"/>
      <c r="FO893" s="36"/>
      <c r="FP893" s="36"/>
      <c r="FQ893" s="36"/>
      <c r="FR893" s="36"/>
      <c r="FS893" s="36"/>
      <c r="FT893" s="36"/>
      <c r="FU893" s="36"/>
      <c r="FV893" s="36"/>
      <c r="FW893" s="36"/>
      <c r="FX893" s="36"/>
      <c r="FY893" s="36"/>
      <c r="FZ893" s="36"/>
      <c r="GA893" s="36"/>
      <c r="GB893" s="36"/>
      <c r="GC893" s="36"/>
      <c r="GD893" s="36"/>
      <c r="GE893" s="36"/>
      <c r="GF893" s="36"/>
      <c r="GG893" s="36"/>
      <c r="GH893" s="36"/>
      <c r="GI893" s="36"/>
      <c r="GJ893" s="36"/>
      <c r="GK893" s="36"/>
      <c r="GL893" s="36"/>
      <c r="GM893" s="36"/>
      <c r="GN893" s="36"/>
      <c r="GO893" s="36"/>
      <c r="GP893" s="36"/>
      <c r="GQ893" s="36"/>
      <c r="GR893" s="36"/>
      <c r="GS893" s="36"/>
      <c r="GT893" s="36"/>
      <c r="GU893" s="36"/>
      <c r="GV893" s="36"/>
      <c r="GW893" s="36"/>
      <c r="GX893" s="36"/>
      <c r="GY893" s="36"/>
      <c r="GZ893" s="36"/>
      <c r="HA893" s="36"/>
      <c r="HB893" s="36"/>
      <c r="HC893" s="36"/>
      <c r="HD893" s="36"/>
      <c r="HE893" s="36"/>
      <c r="HF893" s="36"/>
      <c r="HG893" s="36"/>
      <c r="HH893" s="36"/>
      <c r="HI893" s="36"/>
      <c r="HJ893" s="36"/>
      <c r="HK893" s="36"/>
      <c r="HL893" s="36"/>
      <c r="HM893" s="36"/>
      <c r="HN893" s="36"/>
      <c r="HO893" s="36"/>
      <c r="HP893" s="36"/>
      <c r="HQ893" s="36"/>
      <c r="HR893" s="36"/>
      <c r="HS893" s="36"/>
      <c r="HT893" s="36"/>
      <c r="HU893" s="36"/>
      <c r="HV893" s="36"/>
      <c r="HW893" s="36"/>
      <c r="HX893" s="36"/>
      <c r="HY893" s="36"/>
      <c r="HZ893" s="36"/>
      <c r="IA893" s="36"/>
      <c r="IB893" s="36"/>
      <c r="IC893" s="36"/>
      <c r="ID893" s="36"/>
      <c r="IE893" s="36"/>
      <c r="IF893" s="36"/>
      <c r="IG893" s="36"/>
      <c r="IH893" s="36"/>
      <c r="II893" s="36"/>
      <c r="IJ893" s="36"/>
      <c r="IK893" s="36"/>
      <c r="IL893" s="36"/>
      <c r="IM893" s="36"/>
      <c r="IN893" s="36"/>
      <c r="IO893" s="36"/>
      <c r="IP893" s="36"/>
      <c r="IQ893" s="36"/>
      <c r="IR893" s="36"/>
      <c r="IS893" s="36"/>
      <c r="IT893" s="36"/>
      <c r="IU893" s="36"/>
    </row>
    <row r="894" spans="1:255" ht="5.2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  <c r="FK894" s="36"/>
      <c r="FL894" s="36"/>
      <c r="FM894" s="36"/>
      <c r="FN894" s="36"/>
      <c r="FO894" s="36"/>
      <c r="FP894" s="36"/>
      <c r="FQ894" s="36"/>
      <c r="FR894" s="36"/>
      <c r="FS894" s="36"/>
      <c r="FT894" s="36"/>
      <c r="FU894" s="36"/>
      <c r="FV894" s="36"/>
      <c r="FW894" s="36"/>
      <c r="FX894" s="36"/>
      <c r="FY894" s="36"/>
      <c r="FZ894" s="36"/>
      <c r="GA894" s="36"/>
      <c r="GB894" s="36"/>
      <c r="GC894" s="36"/>
      <c r="GD894" s="36"/>
      <c r="GE894" s="36"/>
      <c r="GF894" s="36"/>
      <c r="GG894" s="36"/>
      <c r="GH894" s="36"/>
      <c r="GI894" s="36"/>
      <c r="GJ894" s="36"/>
      <c r="GK894" s="36"/>
      <c r="GL894" s="36"/>
      <c r="GM894" s="36"/>
      <c r="GN894" s="36"/>
      <c r="GO894" s="36"/>
      <c r="GP894" s="36"/>
      <c r="GQ894" s="36"/>
      <c r="GR894" s="36"/>
      <c r="GS894" s="36"/>
      <c r="GT894" s="36"/>
      <c r="GU894" s="36"/>
      <c r="GV894" s="36"/>
      <c r="GW894" s="36"/>
      <c r="GX894" s="36"/>
      <c r="GY894" s="36"/>
      <c r="GZ894" s="36"/>
      <c r="HA894" s="36"/>
      <c r="HB894" s="36"/>
      <c r="HC894" s="36"/>
      <c r="HD894" s="36"/>
      <c r="HE894" s="36"/>
      <c r="HF894" s="36"/>
      <c r="HG894" s="36"/>
      <c r="HH894" s="36"/>
      <c r="HI894" s="36"/>
      <c r="HJ894" s="36"/>
      <c r="HK894" s="36"/>
      <c r="HL894" s="36"/>
      <c r="HM894" s="36"/>
      <c r="HN894" s="36"/>
      <c r="HO894" s="36"/>
      <c r="HP894" s="36"/>
      <c r="HQ894" s="36"/>
      <c r="HR894" s="36"/>
      <c r="HS894" s="36"/>
      <c r="HT894" s="36"/>
      <c r="HU894" s="36"/>
      <c r="HV894" s="36"/>
      <c r="HW894" s="36"/>
      <c r="HX894" s="36"/>
      <c r="HY894" s="36"/>
      <c r="HZ894" s="36"/>
      <c r="IA894" s="36"/>
      <c r="IB894" s="36"/>
      <c r="IC894" s="36"/>
      <c r="ID894" s="36"/>
      <c r="IE894" s="36"/>
      <c r="IF894" s="36"/>
      <c r="IG894" s="36"/>
      <c r="IH894" s="36"/>
      <c r="II894" s="36"/>
      <c r="IJ894" s="36"/>
      <c r="IK894" s="36"/>
      <c r="IL894" s="36"/>
      <c r="IM894" s="36"/>
      <c r="IN894" s="36"/>
      <c r="IO894" s="36"/>
      <c r="IP894" s="36"/>
      <c r="IQ894" s="36"/>
      <c r="IR894" s="36"/>
      <c r="IS894" s="36"/>
      <c r="IT894" s="36"/>
      <c r="IU894" s="36"/>
    </row>
    <row r="895" spans="1:255" ht="5.2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  <c r="FK895" s="36"/>
      <c r="FL895" s="36"/>
      <c r="FM895" s="36"/>
      <c r="FN895" s="36"/>
      <c r="FO895" s="36"/>
      <c r="FP895" s="36"/>
      <c r="FQ895" s="36"/>
      <c r="FR895" s="36"/>
      <c r="FS895" s="36"/>
      <c r="FT895" s="36"/>
      <c r="FU895" s="36"/>
      <c r="FV895" s="36"/>
      <c r="FW895" s="36"/>
      <c r="FX895" s="36"/>
      <c r="FY895" s="36"/>
      <c r="FZ895" s="36"/>
      <c r="GA895" s="36"/>
      <c r="GB895" s="36"/>
      <c r="GC895" s="36"/>
      <c r="GD895" s="36"/>
      <c r="GE895" s="36"/>
      <c r="GF895" s="36"/>
      <c r="GG895" s="36"/>
      <c r="GH895" s="36"/>
      <c r="GI895" s="36"/>
      <c r="GJ895" s="36"/>
      <c r="GK895" s="36"/>
      <c r="GL895" s="36"/>
      <c r="GM895" s="36"/>
      <c r="GN895" s="36"/>
      <c r="GO895" s="36"/>
      <c r="GP895" s="36"/>
      <c r="GQ895" s="36"/>
      <c r="GR895" s="36"/>
      <c r="GS895" s="36"/>
      <c r="GT895" s="36"/>
      <c r="GU895" s="36"/>
      <c r="GV895" s="36"/>
      <c r="GW895" s="36"/>
      <c r="GX895" s="36"/>
      <c r="GY895" s="36"/>
      <c r="GZ895" s="36"/>
      <c r="HA895" s="36"/>
      <c r="HB895" s="36"/>
      <c r="HC895" s="36"/>
      <c r="HD895" s="36"/>
      <c r="HE895" s="36"/>
      <c r="HF895" s="36"/>
      <c r="HG895" s="36"/>
      <c r="HH895" s="36"/>
      <c r="HI895" s="36"/>
      <c r="HJ895" s="36"/>
      <c r="HK895" s="36"/>
      <c r="HL895" s="36"/>
      <c r="HM895" s="36"/>
      <c r="HN895" s="36"/>
      <c r="HO895" s="36"/>
      <c r="HP895" s="36"/>
      <c r="HQ895" s="36"/>
      <c r="HR895" s="36"/>
      <c r="HS895" s="36"/>
      <c r="HT895" s="36"/>
      <c r="HU895" s="36"/>
      <c r="HV895" s="36"/>
      <c r="HW895" s="36"/>
      <c r="HX895" s="36"/>
      <c r="HY895" s="36"/>
      <c r="HZ895" s="36"/>
      <c r="IA895" s="36"/>
      <c r="IB895" s="36"/>
      <c r="IC895" s="36"/>
      <c r="ID895" s="36"/>
      <c r="IE895" s="36"/>
      <c r="IF895" s="36"/>
      <c r="IG895" s="36"/>
      <c r="IH895" s="36"/>
      <c r="II895" s="36"/>
      <c r="IJ895" s="36"/>
      <c r="IK895" s="36"/>
      <c r="IL895" s="36"/>
      <c r="IM895" s="36"/>
      <c r="IN895" s="36"/>
      <c r="IO895" s="36"/>
      <c r="IP895" s="36"/>
      <c r="IQ895" s="36"/>
      <c r="IR895" s="36"/>
      <c r="IS895" s="36"/>
      <c r="IT895" s="36"/>
      <c r="IU895" s="36"/>
    </row>
    <row r="896" spans="1:255" ht="5.2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  <c r="FK896" s="36"/>
      <c r="FL896" s="36"/>
      <c r="FM896" s="36"/>
      <c r="FN896" s="36"/>
      <c r="FO896" s="36"/>
      <c r="FP896" s="36"/>
      <c r="FQ896" s="36"/>
      <c r="FR896" s="36"/>
      <c r="FS896" s="36"/>
      <c r="FT896" s="36"/>
      <c r="FU896" s="36"/>
      <c r="FV896" s="36"/>
      <c r="FW896" s="36"/>
      <c r="FX896" s="36"/>
      <c r="FY896" s="36"/>
      <c r="FZ896" s="36"/>
      <c r="GA896" s="36"/>
      <c r="GB896" s="36"/>
      <c r="GC896" s="36"/>
      <c r="GD896" s="36"/>
      <c r="GE896" s="36"/>
      <c r="GF896" s="36"/>
      <c r="GG896" s="36"/>
      <c r="GH896" s="36"/>
      <c r="GI896" s="36"/>
      <c r="GJ896" s="36"/>
      <c r="GK896" s="36"/>
      <c r="GL896" s="36"/>
      <c r="GM896" s="36"/>
      <c r="GN896" s="36"/>
      <c r="GO896" s="36"/>
      <c r="GP896" s="36"/>
      <c r="GQ896" s="36"/>
      <c r="GR896" s="36"/>
      <c r="GS896" s="36"/>
      <c r="GT896" s="36"/>
      <c r="GU896" s="36"/>
      <c r="GV896" s="36"/>
      <c r="GW896" s="36"/>
      <c r="GX896" s="36"/>
      <c r="GY896" s="36"/>
      <c r="GZ896" s="36"/>
      <c r="HA896" s="36"/>
      <c r="HB896" s="36"/>
      <c r="HC896" s="36"/>
      <c r="HD896" s="36"/>
      <c r="HE896" s="36"/>
      <c r="HF896" s="36"/>
      <c r="HG896" s="36"/>
      <c r="HH896" s="36"/>
      <c r="HI896" s="36"/>
      <c r="HJ896" s="36"/>
      <c r="HK896" s="36"/>
      <c r="HL896" s="36"/>
      <c r="HM896" s="36"/>
      <c r="HN896" s="36"/>
      <c r="HO896" s="36"/>
      <c r="HP896" s="36"/>
      <c r="HQ896" s="36"/>
      <c r="HR896" s="36"/>
      <c r="HS896" s="36"/>
      <c r="HT896" s="36"/>
      <c r="HU896" s="36"/>
      <c r="HV896" s="36"/>
      <c r="HW896" s="36"/>
      <c r="HX896" s="36"/>
      <c r="HY896" s="36"/>
      <c r="HZ896" s="36"/>
      <c r="IA896" s="36"/>
      <c r="IB896" s="36"/>
      <c r="IC896" s="36"/>
      <c r="ID896" s="36"/>
      <c r="IE896" s="36"/>
      <c r="IF896" s="36"/>
      <c r="IG896" s="36"/>
      <c r="IH896" s="36"/>
      <c r="II896" s="36"/>
      <c r="IJ896" s="36"/>
      <c r="IK896" s="36"/>
      <c r="IL896" s="36"/>
      <c r="IM896" s="36"/>
      <c r="IN896" s="36"/>
      <c r="IO896" s="36"/>
      <c r="IP896" s="36"/>
      <c r="IQ896" s="36"/>
      <c r="IR896" s="36"/>
      <c r="IS896" s="36"/>
      <c r="IT896" s="36"/>
      <c r="IU896" s="36"/>
    </row>
    <row r="897" spans="1:255" ht="5.2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  <c r="FK897" s="36"/>
      <c r="FL897" s="36"/>
      <c r="FM897" s="36"/>
      <c r="FN897" s="36"/>
      <c r="FO897" s="36"/>
      <c r="FP897" s="36"/>
      <c r="FQ897" s="36"/>
      <c r="FR897" s="36"/>
      <c r="FS897" s="36"/>
      <c r="FT897" s="36"/>
      <c r="FU897" s="36"/>
      <c r="FV897" s="36"/>
      <c r="FW897" s="36"/>
      <c r="FX897" s="36"/>
      <c r="FY897" s="36"/>
      <c r="FZ897" s="36"/>
      <c r="GA897" s="36"/>
      <c r="GB897" s="36"/>
      <c r="GC897" s="36"/>
      <c r="GD897" s="36"/>
      <c r="GE897" s="36"/>
      <c r="GF897" s="36"/>
      <c r="GG897" s="36"/>
      <c r="GH897" s="36"/>
      <c r="GI897" s="36"/>
      <c r="GJ897" s="36"/>
      <c r="GK897" s="36"/>
      <c r="GL897" s="36"/>
      <c r="GM897" s="36"/>
      <c r="GN897" s="36"/>
      <c r="GO897" s="36"/>
      <c r="GP897" s="36"/>
      <c r="GQ897" s="36"/>
      <c r="GR897" s="36"/>
      <c r="GS897" s="36"/>
      <c r="GT897" s="36"/>
      <c r="GU897" s="36"/>
      <c r="GV897" s="36"/>
      <c r="GW897" s="36"/>
      <c r="GX897" s="36"/>
      <c r="GY897" s="36"/>
      <c r="GZ897" s="36"/>
      <c r="HA897" s="36"/>
      <c r="HB897" s="36"/>
      <c r="HC897" s="36"/>
      <c r="HD897" s="36"/>
      <c r="HE897" s="36"/>
      <c r="HF897" s="36"/>
      <c r="HG897" s="36"/>
      <c r="HH897" s="36"/>
      <c r="HI897" s="36"/>
      <c r="HJ897" s="36"/>
      <c r="HK897" s="36"/>
      <c r="HL897" s="36"/>
      <c r="HM897" s="36"/>
      <c r="HN897" s="36"/>
      <c r="HO897" s="36"/>
      <c r="HP897" s="36"/>
      <c r="HQ897" s="36"/>
      <c r="HR897" s="36"/>
      <c r="HS897" s="36"/>
      <c r="HT897" s="36"/>
      <c r="HU897" s="36"/>
      <c r="HV897" s="36"/>
      <c r="HW897" s="36"/>
      <c r="HX897" s="36"/>
      <c r="HY897" s="36"/>
      <c r="HZ897" s="36"/>
      <c r="IA897" s="36"/>
      <c r="IB897" s="36"/>
      <c r="IC897" s="36"/>
      <c r="ID897" s="36"/>
      <c r="IE897" s="36"/>
      <c r="IF897" s="36"/>
      <c r="IG897" s="36"/>
      <c r="IH897" s="36"/>
      <c r="II897" s="36"/>
      <c r="IJ897" s="36"/>
      <c r="IK897" s="36"/>
      <c r="IL897" s="36"/>
      <c r="IM897" s="36"/>
      <c r="IN897" s="36"/>
      <c r="IO897" s="36"/>
      <c r="IP897" s="36"/>
      <c r="IQ897" s="36"/>
      <c r="IR897" s="36"/>
      <c r="IS897" s="36"/>
      <c r="IT897" s="36"/>
      <c r="IU897" s="36"/>
    </row>
    <row r="898" spans="1:255" ht="5.2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  <c r="FK898" s="36"/>
      <c r="FL898" s="36"/>
      <c r="FM898" s="36"/>
      <c r="FN898" s="36"/>
      <c r="FO898" s="36"/>
      <c r="FP898" s="36"/>
      <c r="FQ898" s="36"/>
      <c r="FR898" s="36"/>
      <c r="FS898" s="36"/>
      <c r="FT898" s="36"/>
      <c r="FU898" s="36"/>
      <c r="FV898" s="36"/>
      <c r="FW898" s="36"/>
      <c r="FX898" s="36"/>
      <c r="FY898" s="36"/>
      <c r="FZ898" s="36"/>
      <c r="GA898" s="36"/>
      <c r="GB898" s="36"/>
      <c r="GC898" s="36"/>
      <c r="GD898" s="36"/>
      <c r="GE898" s="36"/>
      <c r="GF898" s="36"/>
      <c r="GG898" s="36"/>
      <c r="GH898" s="36"/>
      <c r="GI898" s="36"/>
      <c r="GJ898" s="36"/>
      <c r="GK898" s="36"/>
      <c r="GL898" s="36"/>
      <c r="GM898" s="36"/>
      <c r="GN898" s="36"/>
      <c r="GO898" s="36"/>
      <c r="GP898" s="36"/>
      <c r="GQ898" s="36"/>
      <c r="GR898" s="36"/>
      <c r="GS898" s="36"/>
      <c r="GT898" s="36"/>
      <c r="GU898" s="36"/>
      <c r="GV898" s="36"/>
      <c r="GW898" s="36"/>
      <c r="GX898" s="36"/>
      <c r="GY898" s="36"/>
      <c r="GZ898" s="36"/>
      <c r="HA898" s="36"/>
      <c r="HB898" s="36"/>
      <c r="HC898" s="36"/>
      <c r="HD898" s="36"/>
      <c r="HE898" s="36"/>
      <c r="HF898" s="36"/>
      <c r="HG898" s="36"/>
      <c r="HH898" s="36"/>
      <c r="HI898" s="36"/>
      <c r="HJ898" s="36"/>
      <c r="HK898" s="36"/>
      <c r="HL898" s="36"/>
      <c r="HM898" s="36"/>
      <c r="HN898" s="36"/>
      <c r="HO898" s="36"/>
      <c r="HP898" s="36"/>
      <c r="HQ898" s="36"/>
      <c r="HR898" s="36"/>
      <c r="HS898" s="36"/>
      <c r="HT898" s="36"/>
      <c r="HU898" s="36"/>
      <c r="HV898" s="36"/>
      <c r="HW898" s="36"/>
      <c r="HX898" s="36"/>
      <c r="HY898" s="36"/>
      <c r="HZ898" s="36"/>
      <c r="IA898" s="36"/>
      <c r="IB898" s="36"/>
      <c r="IC898" s="36"/>
      <c r="ID898" s="36"/>
      <c r="IE898" s="36"/>
      <c r="IF898" s="36"/>
      <c r="IG898" s="36"/>
      <c r="IH898" s="36"/>
      <c r="II898" s="36"/>
      <c r="IJ898" s="36"/>
      <c r="IK898" s="36"/>
      <c r="IL898" s="36"/>
      <c r="IM898" s="36"/>
      <c r="IN898" s="36"/>
      <c r="IO898" s="36"/>
      <c r="IP898" s="36"/>
      <c r="IQ898" s="36"/>
      <c r="IR898" s="36"/>
      <c r="IS898" s="36"/>
      <c r="IT898" s="36"/>
      <c r="IU898" s="36"/>
    </row>
    <row r="899" spans="1:255" ht="5.2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  <c r="FK899" s="36"/>
      <c r="FL899" s="36"/>
      <c r="FM899" s="36"/>
      <c r="FN899" s="36"/>
      <c r="FO899" s="36"/>
      <c r="FP899" s="36"/>
      <c r="FQ899" s="36"/>
      <c r="FR899" s="36"/>
      <c r="FS899" s="36"/>
      <c r="FT899" s="36"/>
      <c r="FU899" s="36"/>
      <c r="FV899" s="36"/>
      <c r="FW899" s="36"/>
      <c r="FX899" s="36"/>
      <c r="FY899" s="36"/>
      <c r="FZ899" s="36"/>
      <c r="GA899" s="36"/>
      <c r="GB899" s="36"/>
      <c r="GC899" s="36"/>
      <c r="GD899" s="36"/>
      <c r="GE899" s="36"/>
      <c r="GF899" s="36"/>
      <c r="GG899" s="36"/>
      <c r="GH899" s="36"/>
      <c r="GI899" s="36"/>
      <c r="GJ899" s="36"/>
      <c r="GK899" s="36"/>
      <c r="GL899" s="36"/>
      <c r="GM899" s="36"/>
      <c r="GN899" s="36"/>
      <c r="GO899" s="36"/>
      <c r="GP899" s="36"/>
      <c r="GQ899" s="36"/>
      <c r="GR899" s="36"/>
      <c r="GS899" s="36"/>
      <c r="GT899" s="36"/>
      <c r="GU899" s="36"/>
      <c r="GV899" s="36"/>
      <c r="GW899" s="36"/>
      <c r="GX899" s="36"/>
      <c r="GY899" s="36"/>
      <c r="GZ899" s="36"/>
      <c r="HA899" s="36"/>
      <c r="HB899" s="36"/>
      <c r="HC899" s="36"/>
      <c r="HD899" s="36"/>
      <c r="HE899" s="36"/>
      <c r="HF899" s="36"/>
      <c r="HG899" s="36"/>
      <c r="HH899" s="36"/>
      <c r="HI899" s="36"/>
      <c r="HJ899" s="36"/>
      <c r="HK899" s="36"/>
      <c r="HL899" s="36"/>
      <c r="HM899" s="36"/>
      <c r="HN899" s="36"/>
      <c r="HO899" s="36"/>
      <c r="HP899" s="36"/>
      <c r="HQ899" s="36"/>
      <c r="HR899" s="36"/>
      <c r="HS899" s="36"/>
      <c r="HT899" s="36"/>
      <c r="HU899" s="36"/>
      <c r="HV899" s="36"/>
      <c r="HW899" s="36"/>
      <c r="HX899" s="36"/>
      <c r="HY899" s="36"/>
      <c r="HZ899" s="36"/>
      <c r="IA899" s="36"/>
      <c r="IB899" s="36"/>
      <c r="IC899" s="36"/>
      <c r="ID899" s="36"/>
      <c r="IE899" s="36"/>
      <c r="IF899" s="36"/>
      <c r="IG899" s="36"/>
      <c r="IH899" s="36"/>
      <c r="II899" s="36"/>
      <c r="IJ899" s="36"/>
      <c r="IK899" s="36"/>
      <c r="IL899" s="36"/>
      <c r="IM899" s="36"/>
      <c r="IN899" s="36"/>
      <c r="IO899" s="36"/>
      <c r="IP899" s="36"/>
      <c r="IQ899" s="36"/>
      <c r="IR899" s="36"/>
      <c r="IS899" s="36"/>
      <c r="IT899" s="36"/>
      <c r="IU899" s="36"/>
    </row>
    <row r="900" spans="1:255" ht="5.2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  <c r="FK900" s="36"/>
      <c r="FL900" s="36"/>
      <c r="FM900" s="36"/>
      <c r="FN900" s="36"/>
      <c r="FO900" s="36"/>
      <c r="FP900" s="36"/>
      <c r="FQ900" s="36"/>
      <c r="FR900" s="36"/>
      <c r="FS900" s="36"/>
      <c r="FT900" s="36"/>
      <c r="FU900" s="36"/>
      <c r="FV900" s="36"/>
      <c r="FW900" s="36"/>
      <c r="FX900" s="36"/>
      <c r="FY900" s="36"/>
      <c r="FZ900" s="36"/>
      <c r="GA900" s="36"/>
      <c r="GB900" s="36"/>
      <c r="GC900" s="36"/>
      <c r="GD900" s="36"/>
      <c r="GE900" s="36"/>
      <c r="GF900" s="36"/>
      <c r="GG900" s="36"/>
      <c r="GH900" s="36"/>
      <c r="GI900" s="36"/>
      <c r="GJ900" s="36"/>
      <c r="GK900" s="36"/>
      <c r="GL900" s="36"/>
      <c r="GM900" s="36"/>
      <c r="GN900" s="36"/>
      <c r="GO900" s="36"/>
      <c r="GP900" s="36"/>
      <c r="GQ900" s="36"/>
      <c r="GR900" s="36"/>
      <c r="GS900" s="36"/>
      <c r="GT900" s="36"/>
      <c r="GU900" s="36"/>
      <c r="GV900" s="36"/>
      <c r="GW900" s="36"/>
      <c r="GX900" s="36"/>
      <c r="GY900" s="36"/>
      <c r="GZ900" s="36"/>
      <c r="HA900" s="36"/>
      <c r="HB900" s="36"/>
      <c r="HC900" s="36"/>
      <c r="HD900" s="36"/>
      <c r="HE900" s="36"/>
      <c r="HF900" s="36"/>
      <c r="HG900" s="36"/>
      <c r="HH900" s="36"/>
      <c r="HI900" s="36"/>
      <c r="HJ900" s="36"/>
      <c r="HK900" s="36"/>
      <c r="HL900" s="36"/>
      <c r="HM900" s="36"/>
      <c r="HN900" s="36"/>
      <c r="HO900" s="36"/>
      <c r="HP900" s="36"/>
      <c r="HQ900" s="36"/>
      <c r="HR900" s="36"/>
      <c r="HS900" s="36"/>
      <c r="HT900" s="36"/>
      <c r="HU900" s="36"/>
      <c r="HV900" s="36"/>
      <c r="HW900" s="36"/>
      <c r="HX900" s="36"/>
      <c r="HY900" s="36"/>
      <c r="HZ900" s="36"/>
      <c r="IA900" s="36"/>
      <c r="IB900" s="36"/>
      <c r="IC900" s="36"/>
      <c r="ID900" s="36"/>
      <c r="IE900" s="36"/>
      <c r="IF900" s="36"/>
      <c r="IG900" s="36"/>
      <c r="IH900" s="36"/>
      <c r="II900" s="36"/>
      <c r="IJ900" s="36"/>
      <c r="IK900" s="36"/>
      <c r="IL900" s="36"/>
      <c r="IM900" s="36"/>
      <c r="IN900" s="36"/>
      <c r="IO900" s="36"/>
      <c r="IP900" s="36"/>
      <c r="IQ900" s="36"/>
      <c r="IR900" s="36"/>
      <c r="IS900" s="36"/>
      <c r="IT900" s="36"/>
      <c r="IU900" s="36"/>
    </row>
    <row r="901" spans="1:255" ht="5.2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  <c r="FK901" s="36"/>
      <c r="FL901" s="36"/>
      <c r="FM901" s="36"/>
      <c r="FN901" s="36"/>
      <c r="FO901" s="36"/>
      <c r="FP901" s="36"/>
      <c r="FQ901" s="36"/>
      <c r="FR901" s="36"/>
      <c r="FS901" s="36"/>
      <c r="FT901" s="36"/>
      <c r="FU901" s="36"/>
      <c r="FV901" s="36"/>
      <c r="FW901" s="36"/>
      <c r="FX901" s="36"/>
      <c r="FY901" s="36"/>
      <c r="FZ901" s="36"/>
      <c r="GA901" s="36"/>
      <c r="GB901" s="36"/>
      <c r="GC901" s="36"/>
      <c r="GD901" s="36"/>
      <c r="GE901" s="36"/>
      <c r="GF901" s="36"/>
      <c r="GG901" s="36"/>
      <c r="GH901" s="36"/>
      <c r="GI901" s="36"/>
      <c r="GJ901" s="36"/>
      <c r="GK901" s="36"/>
      <c r="GL901" s="36"/>
      <c r="GM901" s="36"/>
      <c r="GN901" s="36"/>
      <c r="GO901" s="36"/>
      <c r="GP901" s="36"/>
      <c r="GQ901" s="36"/>
      <c r="GR901" s="36"/>
      <c r="GS901" s="36"/>
      <c r="GT901" s="36"/>
      <c r="GU901" s="36"/>
      <c r="GV901" s="36"/>
      <c r="GW901" s="36"/>
      <c r="GX901" s="36"/>
      <c r="GY901" s="36"/>
      <c r="GZ901" s="36"/>
      <c r="HA901" s="36"/>
      <c r="HB901" s="36"/>
      <c r="HC901" s="36"/>
      <c r="HD901" s="36"/>
      <c r="HE901" s="36"/>
      <c r="HF901" s="36"/>
      <c r="HG901" s="36"/>
      <c r="HH901" s="36"/>
      <c r="HI901" s="36"/>
      <c r="HJ901" s="36"/>
      <c r="HK901" s="36"/>
      <c r="HL901" s="36"/>
      <c r="HM901" s="36"/>
      <c r="HN901" s="36"/>
      <c r="HO901" s="36"/>
      <c r="HP901" s="36"/>
      <c r="HQ901" s="36"/>
      <c r="HR901" s="36"/>
      <c r="HS901" s="36"/>
      <c r="HT901" s="36"/>
      <c r="HU901" s="36"/>
      <c r="HV901" s="36"/>
      <c r="HW901" s="36"/>
      <c r="HX901" s="36"/>
      <c r="HY901" s="36"/>
      <c r="HZ901" s="36"/>
      <c r="IA901" s="36"/>
      <c r="IB901" s="36"/>
      <c r="IC901" s="36"/>
      <c r="ID901" s="36"/>
      <c r="IE901" s="36"/>
      <c r="IF901" s="36"/>
      <c r="IG901" s="36"/>
      <c r="IH901" s="36"/>
      <c r="II901" s="36"/>
      <c r="IJ901" s="36"/>
      <c r="IK901" s="36"/>
      <c r="IL901" s="36"/>
      <c r="IM901" s="36"/>
      <c r="IN901" s="36"/>
      <c r="IO901" s="36"/>
      <c r="IP901" s="36"/>
      <c r="IQ901" s="36"/>
      <c r="IR901" s="36"/>
      <c r="IS901" s="36"/>
      <c r="IT901" s="36"/>
      <c r="IU901" s="36"/>
    </row>
    <row r="902" spans="1:255" ht="5.2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  <c r="FK902" s="36"/>
      <c r="FL902" s="36"/>
      <c r="FM902" s="36"/>
      <c r="FN902" s="36"/>
      <c r="FO902" s="36"/>
      <c r="FP902" s="36"/>
      <c r="FQ902" s="36"/>
      <c r="FR902" s="36"/>
      <c r="FS902" s="36"/>
      <c r="FT902" s="36"/>
      <c r="FU902" s="36"/>
      <c r="FV902" s="36"/>
      <c r="FW902" s="36"/>
      <c r="FX902" s="36"/>
      <c r="FY902" s="36"/>
      <c r="FZ902" s="36"/>
      <c r="GA902" s="36"/>
      <c r="GB902" s="36"/>
      <c r="GC902" s="36"/>
      <c r="GD902" s="36"/>
      <c r="GE902" s="36"/>
      <c r="GF902" s="36"/>
      <c r="GG902" s="36"/>
      <c r="GH902" s="36"/>
      <c r="GI902" s="36"/>
      <c r="GJ902" s="36"/>
      <c r="GK902" s="36"/>
      <c r="GL902" s="36"/>
      <c r="GM902" s="36"/>
      <c r="GN902" s="36"/>
      <c r="GO902" s="36"/>
      <c r="GP902" s="36"/>
      <c r="GQ902" s="36"/>
      <c r="GR902" s="36"/>
      <c r="GS902" s="36"/>
      <c r="GT902" s="36"/>
      <c r="GU902" s="36"/>
      <c r="GV902" s="36"/>
      <c r="GW902" s="36"/>
      <c r="GX902" s="36"/>
      <c r="GY902" s="36"/>
      <c r="GZ902" s="36"/>
      <c r="HA902" s="36"/>
      <c r="HB902" s="36"/>
      <c r="HC902" s="36"/>
      <c r="HD902" s="36"/>
      <c r="HE902" s="36"/>
      <c r="HF902" s="36"/>
      <c r="HG902" s="36"/>
      <c r="HH902" s="36"/>
      <c r="HI902" s="36"/>
      <c r="HJ902" s="36"/>
      <c r="HK902" s="36"/>
      <c r="HL902" s="36"/>
      <c r="HM902" s="36"/>
      <c r="HN902" s="36"/>
      <c r="HO902" s="36"/>
      <c r="HP902" s="36"/>
      <c r="HQ902" s="36"/>
      <c r="HR902" s="36"/>
      <c r="HS902" s="36"/>
      <c r="HT902" s="36"/>
      <c r="HU902" s="36"/>
      <c r="HV902" s="36"/>
      <c r="HW902" s="36"/>
      <c r="HX902" s="36"/>
      <c r="HY902" s="36"/>
      <c r="HZ902" s="36"/>
      <c r="IA902" s="36"/>
      <c r="IB902" s="36"/>
      <c r="IC902" s="36"/>
      <c r="ID902" s="36"/>
      <c r="IE902" s="36"/>
      <c r="IF902" s="36"/>
      <c r="IG902" s="36"/>
      <c r="IH902" s="36"/>
      <c r="II902" s="36"/>
      <c r="IJ902" s="36"/>
      <c r="IK902" s="36"/>
      <c r="IL902" s="36"/>
      <c r="IM902" s="36"/>
      <c r="IN902" s="36"/>
      <c r="IO902" s="36"/>
      <c r="IP902" s="36"/>
      <c r="IQ902" s="36"/>
      <c r="IR902" s="36"/>
      <c r="IS902" s="36"/>
      <c r="IT902" s="36"/>
      <c r="IU902" s="36"/>
    </row>
    <row r="903" spans="1:255" ht="5.2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  <c r="FK903" s="36"/>
      <c r="FL903" s="36"/>
      <c r="FM903" s="36"/>
      <c r="FN903" s="36"/>
      <c r="FO903" s="36"/>
      <c r="FP903" s="36"/>
      <c r="FQ903" s="36"/>
      <c r="FR903" s="36"/>
      <c r="FS903" s="36"/>
      <c r="FT903" s="36"/>
      <c r="FU903" s="36"/>
      <c r="FV903" s="36"/>
      <c r="FW903" s="36"/>
      <c r="FX903" s="36"/>
      <c r="FY903" s="36"/>
      <c r="FZ903" s="36"/>
      <c r="GA903" s="36"/>
      <c r="GB903" s="36"/>
      <c r="GC903" s="36"/>
      <c r="GD903" s="36"/>
      <c r="GE903" s="36"/>
      <c r="GF903" s="36"/>
      <c r="GG903" s="36"/>
      <c r="GH903" s="36"/>
      <c r="GI903" s="36"/>
      <c r="GJ903" s="36"/>
      <c r="GK903" s="36"/>
      <c r="GL903" s="36"/>
      <c r="GM903" s="36"/>
      <c r="GN903" s="36"/>
      <c r="GO903" s="36"/>
      <c r="GP903" s="36"/>
      <c r="GQ903" s="36"/>
      <c r="GR903" s="36"/>
      <c r="GS903" s="36"/>
      <c r="GT903" s="36"/>
      <c r="GU903" s="36"/>
      <c r="GV903" s="36"/>
      <c r="GW903" s="36"/>
      <c r="GX903" s="36"/>
      <c r="GY903" s="36"/>
      <c r="GZ903" s="36"/>
      <c r="HA903" s="36"/>
      <c r="HB903" s="36"/>
      <c r="HC903" s="36"/>
      <c r="HD903" s="36"/>
      <c r="HE903" s="36"/>
      <c r="HF903" s="36"/>
      <c r="HG903" s="36"/>
      <c r="HH903" s="36"/>
      <c r="HI903" s="36"/>
      <c r="HJ903" s="36"/>
      <c r="HK903" s="36"/>
      <c r="HL903" s="36"/>
      <c r="HM903" s="36"/>
      <c r="HN903" s="36"/>
      <c r="HO903" s="36"/>
      <c r="HP903" s="36"/>
      <c r="HQ903" s="36"/>
      <c r="HR903" s="36"/>
      <c r="HS903" s="36"/>
      <c r="HT903" s="36"/>
      <c r="HU903" s="36"/>
      <c r="HV903" s="36"/>
      <c r="HW903" s="36"/>
      <c r="HX903" s="36"/>
      <c r="HY903" s="36"/>
      <c r="HZ903" s="36"/>
      <c r="IA903" s="36"/>
      <c r="IB903" s="36"/>
      <c r="IC903" s="36"/>
      <c r="ID903" s="36"/>
      <c r="IE903" s="36"/>
      <c r="IF903" s="36"/>
      <c r="IG903" s="36"/>
      <c r="IH903" s="36"/>
      <c r="II903" s="36"/>
      <c r="IJ903" s="36"/>
      <c r="IK903" s="36"/>
      <c r="IL903" s="36"/>
      <c r="IM903" s="36"/>
      <c r="IN903" s="36"/>
      <c r="IO903" s="36"/>
      <c r="IP903" s="36"/>
      <c r="IQ903" s="36"/>
      <c r="IR903" s="36"/>
      <c r="IS903" s="36"/>
      <c r="IT903" s="36"/>
      <c r="IU903" s="36"/>
    </row>
    <row r="904" spans="1:255" ht="5.2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  <c r="FK904" s="36"/>
      <c r="FL904" s="36"/>
      <c r="FM904" s="36"/>
      <c r="FN904" s="36"/>
      <c r="FO904" s="36"/>
      <c r="FP904" s="36"/>
      <c r="FQ904" s="36"/>
      <c r="FR904" s="36"/>
      <c r="FS904" s="36"/>
      <c r="FT904" s="36"/>
      <c r="FU904" s="36"/>
      <c r="FV904" s="36"/>
      <c r="FW904" s="36"/>
      <c r="FX904" s="36"/>
      <c r="FY904" s="36"/>
      <c r="FZ904" s="36"/>
      <c r="GA904" s="36"/>
      <c r="GB904" s="36"/>
      <c r="GC904" s="36"/>
      <c r="GD904" s="36"/>
      <c r="GE904" s="36"/>
      <c r="GF904" s="36"/>
      <c r="GG904" s="36"/>
      <c r="GH904" s="36"/>
      <c r="GI904" s="36"/>
      <c r="GJ904" s="36"/>
      <c r="GK904" s="36"/>
      <c r="GL904" s="36"/>
      <c r="GM904" s="36"/>
      <c r="GN904" s="36"/>
      <c r="GO904" s="36"/>
      <c r="GP904" s="36"/>
      <c r="GQ904" s="36"/>
      <c r="GR904" s="36"/>
      <c r="GS904" s="36"/>
      <c r="GT904" s="36"/>
      <c r="GU904" s="36"/>
      <c r="GV904" s="36"/>
      <c r="GW904" s="36"/>
      <c r="GX904" s="36"/>
      <c r="GY904" s="36"/>
      <c r="GZ904" s="36"/>
      <c r="HA904" s="36"/>
      <c r="HB904" s="36"/>
      <c r="HC904" s="36"/>
      <c r="HD904" s="36"/>
      <c r="HE904" s="36"/>
      <c r="HF904" s="36"/>
      <c r="HG904" s="36"/>
      <c r="HH904" s="36"/>
      <c r="HI904" s="36"/>
      <c r="HJ904" s="36"/>
      <c r="HK904" s="36"/>
      <c r="HL904" s="36"/>
      <c r="HM904" s="36"/>
      <c r="HN904" s="36"/>
      <c r="HO904" s="36"/>
      <c r="HP904" s="36"/>
      <c r="HQ904" s="36"/>
      <c r="HR904" s="36"/>
      <c r="HS904" s="36"/>
      <c r="HT904" s="36"/>
      <c r="HU904" s="36"/>
      <c r="HV904" s="36"/>
      <c r="HW904" s="36"/>
      <c r="HX904" s="36"/>
      <c r="HY904" s="36"/>
      <c r="HZ904" s="36"/>
      <c r="IA904" s="36"/>
      <c r="IB904" s="36"/>
      <c r="IC904" s="36"/>
      <c r="ID904" s="36"/>
      <c r="IE904" s="36"/>
      <c r="IF904" s="36"/>
      <c r="IG904" s="36"/>
      <c r="IH904" s="36"/>
      <c r="II904" s="36"/>
      <c r="IJ904" s="36"/>
      <c r="IK904" s="36"/>
      <c r="IL904" s="36"/>
      <c r="IM904" s="36"/>
      <c r="IN904" s="36"/>
      <c r="IO904" s="36"/>
      <c r="IP904" s="36"/>
      <c r="IQ904" s="36"/>
      <c r="IR904" s="36"/>
      <c r="IS904" s="36"/>
      <c r="IT904" s="36"/>
      <c r="IU904" s="36"/>
    </row>
    <row r="905" spans="1:255" ht="5.2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  <c r="FK905" s="36"/>
      <c r="FL905" s="36"/>
      <c r="FM905" s="36"/>
      <c r="FN905" s="36"/>
      <c r="FO905" s="36"/>
      <c r="FP905" s="36"/>
      <c r="FQ905" s="36"/>
      <c r="FR905" s="36"/>
      <c r="FS905" s="36"/>
      <c r="FT905" s="36"/>
      <c r="FU905" s="36"/>
      <c r="FV905" s="36"/>
      <c r="FW905" s="36"/>
      <c r="FX905" s="36"/>
      <c r="FY905" s="36"/>
      <c r="FZ905" s="36"/>
      <c r="GA905" s="36"/>
      <c r="GB905" s="36"/>
      <c r="GC905" s="36"/>
      <c r="GD905" s="36"/>
      <c r="GE905" s="36"/>
      <c r="GF905" s="36"/>
      <c r="GG905" s="36"/>
      <c r="GH905" s="36"/>
      <c r="GI905" s="36"/>
      <c r="GJ905" s="36"/>
      <c r="GK905" s="36"/>
      <c r="GL905" s="36"/>
      <c r="GM905" s="36"/>
      <c r="GN905" s="36"/>
      <c r="GO905" s="36"/>
      <c r="GP905" s="36"/>
      <c r="GQ905" s="36"/>
      <c r="GR905" s="36"/>
      <c r="GS905" s="36"/>
      <c r="GT905" s="36"/>
      <c r="GU905" s="36"/>
      <c r="GV905" s="36"/>
      <c r="GW905" s="36"/>
      <c r="GX905" s="36"/>
      <c r="GY905" s="36"/>
      <c r="GZ905" s="36"/>
      <c r="HA905" s="36"/>
      <c r="HB905" s="36"/>
      <c r="HC905" s="36"/>
      <c r="HD905" s="36"/>
      <c r="HE905" s="36"/>
      <c r="HF905" s="36"/>
      <c r="HG905" s="36"/>
      <c r="HH905" s="36"/>
      <c r="HI905" s="36"/>
      <c r="HJ905" s="36"/>
      <c r="HK905" s="36"/>
      <c r="HL905" s="36"/>
      <c r="HM905" s="36"/>
      <c r="HN905" s="36"/>
      <c r="HO905" s="36"/>
      <c r="HP905" s="36"/>
      <c r="HQ905" s="36"/>
      <c r="HR905" s="36"/>
      <c r="HS905" s="36"/>
      <c r="HT905" s="36"/>
      <c r="HU905" s="36"/>
      <c r="HV905" s="36"/>
      <c r="HW905" s="36"/>
      <c r="HX905" s="36"/>
      <c r="HY905" s="36"/>
      <c r="HZ905" s="36"/>
      <c r="IA905" s="36"/>
      <c r="IB905" s="36"/>
      <c r="IC905" s="36"/>
      <c r="ID905" s="36"/>
      <c r="IE905" s="36"/>
      <c r="IF905" s="36"/>
      <c r="IG905" s="36"/>
      <c r="IH905" s="36"/>
      <c r="II905" s="36"/>
      <c r="IJ905" s="36"/>
      <c r="IK905" s="36"/>
      <c r="IL905" s="36"/>
      <c r="IM905" s="36"/>
      <c r="IN905" s="36"/>
      <c r="IO905" s="36"/>
      <c r="IP905" s="36"/>
      <c r="IQ905" s="36"/>
      <c r="IR905" s="36"/>
      <c r="IS905" s="36"/>
      <c r="IT905" s="36"/>
      <c r="IU905" s="36"/>
    </row>
    <row r="906" spans="1:255" ht="5.2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  <c r="FK906" s="36"/>
      <c r="FL906" s="36"/>
      <c r="FM906" s="36"/>
      <c r="FN906" s="36"/>
      <c r="FO906" s="36"/>
      <c r="FP906" s="36"/>
      <c r="FQ906" s="36"/>
      <c r="FR906" s="36"/>
      <c r="FS906" s="36"/>
      <c r="FT906" s="36"/>
      <c r="FU906" s="36"/>
      <c r="FV906" s="36"/>
      <c r="FW906" s="36"/>
      <c r="FX906" s="36"/>
      <c r="FY906" s="36"/>
      <c r="FZ906" s="36"/>
      <c r="GA906" s="36"/>
      <c r="GB906" s="36"/>
      <c r="GC906" s="36"/>
      <c r="GD906" s="36"/>
      <c r="GE906" s="36"/>
      <c r="GF906" s="36"/>
      <c r="GG906" s="36"/>
      <c r="GH906" s="36"/>
      <c r="GI906" s="36"/>
      <c r="GJ906" s="36"/>
      <c r="GK906" s="36"/>
      <c r="GL906" s="36"/>
      <c r="GM906" s="36"/>
      <c r="GN906" s="36"/>
      <c r="GO906" s="36"/>
      <c r="GP906" s="36"/>
      <c r="GQ906" s="36"/>
      <c r="GR906" s="36"/>
      <c r="GS906" s="36"/>
      <c r="GT906" s="36"/>
      <c r="GU906" s="36"/>
      <c r="GV906" s="36"/>
      <c r="GW906" s="36"/>
      <c r="GX906" s="36"/>
      <c r="GY906" s="36"/>
      <c r="GZ906" s="36"/>
      <c r="HA906" s="36"/>
      <c r="HB906" s="36"/>
      <c r="HC906" s="36"/>
      <c r="HD906" s="36"/>
      <c r="HE906" s="36"/>
      <c r="HF906" s="36"/>
      <c r="HG906" s="36"/>
      <c r="HH906" s="36"/>
      <c r="HI906" s="36"/>
      <c r="HJ906" s="36"/>
      <c r="HK906" s="36"/>
      <c r="HL906" s="36"/>
      <c r="HM906" s="36"/>
      <c r="HN906" s="36"/>
      <c r="HO906" s="36"/>
      <c r="HP906" s="36"/>
      <c r="HQ906" s="36"/>
      <c r="HR906" s="36"/>
      <c r="HS906" s="36"/>
      <c r="HT906" s="36"/>
      <c r="HU906" s="36"/>
      <c r="HV906" s="36"/>
      <c r="HW906" s="36"/>
      <c r="HX906" s="36"/>
      <c r="HY906" s="36"/>
      <c r="HZ906" s="36"/>
      <c r="IA906" s="36"/>
      <c r="IB906" s="36"/>
      <c r="IC906" s="36"/>
      <c r="ID906" s="36"/>
      <c r="IE906" s="36"/>
      <c r="IF906" s="36"/>
      <c r="IG906" s="36"/>
      <c r="IH906" s="36"/>
      <c r="II906" s="36"/>
      <c r="IJ906" s="36"/>
      <c r="IK906" s="36"/>
      <c r="IL906" s="36"/>
      <c r="IM906" s="36"/>
      <c r="IN906" s="36"/>
      <c r="IO906" s="36"/>
      <c r="IP906" s="36"/>
      <c r="IQ906" s="36"/>
      <c r="IR906" s="36"/>
      <c r="IS906" s="36"/>
      <c r="IT906" s="36"/>
      <c r="IU906" s="36"/>
    </row>
    <row r="907" spans="1:255" ht="5.2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  <c r="FK907" s="36"/>
      <c r="FL907" s="36"/>
      <c r="FM907" s="36"/>
      <c r="FN907" s="36"/>
      <c r="FO907" s="36"/>
      <c r="FP907" s="36"/>
      <c r="FQ907" s="36"/>
      <c r="FR907" s="36"/>
      <c r="FS907" s="36"/>
      <c r="FT907" s="36"/>
      <c r="FU907" s="36"/>
      <c r="FV907" s="36"/>
      <c r="FW907" s="36"/>
      <c r="FX907" s="36"/>
      <c r="FY907" s="36"/>
      <c r="FZ907" s="36"/>
      <c r="GA907" s="36"/>
      <c r="GB907" s="36"/>
      <c r="GC907" s="36"/>
      <c r="GD907" s="36"/>
      <c r="GE907" s="36"/>
      <c r="GF907" s="36"/>
      <c r="GG907" s="36"/>
      <c r="GH907" s="36"/>
      <c r="GI907" s="36"/>
      <c r="GJ907" s="36"/>
      <c r="GK907" s="36"/>
      <c r="GL907" s="36"/>
      <c r="GM907" s="36"/>
      <c r="GN907" s="36"/>
      <c r="GO907" s="36"/>
      <c r="GP907" s="36"/>
      <c r="GQ907" s="36"/>
      <c r="GR907" s="36"/>
      <c r="GS907" s="36"/>
      <c r="GT907" s="36"/>
      <c r="GU907" s="36"/>
      <c r="GV907" s="36"/>
      <c r="GW907" s="36"/>
      <c r="GX907" s="36"/>
      <c r="GY907" s="36"/>
      <c r="GZ907" s="36"/>
      <c r="HA907" s="36"/>
      <c r="HB907" s="36"/>
      <c r="HC907" s="36"/>
      <c r="HD907" s="36"/>
      <c r="HE907" s="36"/>
      <c r="HF907" s="36"/>
      <c r="HG907" s="36"/>
      <c r="HH907" s="36"/>
      <c r="HI907" s="36"/>
      <c r="HJ907" s="36"/>
      <c r="HK907" s="36"/>
      <c r="HL907" s="36"/>
      <c r="HM907" s="36"/>
      <c r="HN907" s="36"/>
      <c r="HO907" s="36"/>
      <c r="HP907" s="36"/>
      <c r="HQ907" s="36"/>
      <c r="HR907" s="36"/>
      <c r="HS907" s="36"/>
      <c r="HT907" s="36"/>
      <c r="HU907" s="36"/>
      <c r="HV907" s="36"/>
      <c r="HW907" s="36"/>
      <c r="HX907" s="36"/>
      <c r="HY907" s="36"/>
      <c r="HZ907" s="36"/>
      <c r="IA907" s="36"/>
      <c r="IB907" s="36"/>
      <c r="IC907" s="36"/>
      <c r="ID907" s="36"/>
      <c r="IE907" s="36"/>
      <c r="IF907" s="36"/>
      <c r="IG907" s="36"/>
      <c r="IH907" s="36"/>
      <c r="II907" s="36"/>
      <c r="IJ907" s="36"/>
      <c r="IK907" s="36"/>
      <c r="IL907" s="36"/>
      <c r="IM907" s="36"/>
      <c r="IN907" s="36"/>
      <c r="IO907" s="36"/>
      <c r="IP907" s="36"/>
      <c r="IQ907" s="36"/>
      <c r="IR907" s="36"/>
      <c r="IS907" s="36"/>
      <c r="IT907" s="36"/>
      <c r="IU907" s="36"/>
    </row>
    <row r="908" spans="1:255" ht="5.2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  <c r="FK908" s="36"/>
      <c r="FL908" s="36"/>
      <c r="FM908" s="36"/>
      <c r="FN908" s="36"/>
      <c r="FO908" s="36"/>
      <c r="FP908" s="36"/>
      <c r="FQ908" s="36"/>
      <c r="FR908" s="36"/>
      <c r="FS908" s="36"/>
      <c r="FT908" s="36"/>
      <c r="FU908" s="36"/>
      <c r="FV908" s="36"/>
      <c r="FW908" s="36"/>
      <c r="FX908" s="36"/>
      <c r="FY908" s="36"/>
      <c r="FZ908" s="36"/>
      <c r="GA908" s="36"/>
      <c r="GB908" s="36"/>
      <c r="GC908" s="36"/>
      <c r="GD908" s="36"/>
      <c r="GE908" s="36"/>
      <c r="GF908" s="36"/>
      <c r="GG908" s="36"/>
      <c r="GH908" s="36"/>
      <c r="GI908" s="36"/>
      <c r="GJ908" s="36"/>
      <c r="GK908" s="36"/>
      <c r="GL908" s="36"/>
      <c r="GM908" s="36"/>
      <c r="GN908" s="36"/>
      <c r="GO908" s="36"/>
      <c r="GP908" s="36"/>
      <c r="GQ908" s="36"/>
      <c r="GR908" s="36"/>
      <c r="GS908" s="36"/>
      <c r="GT908" s="36"/>
      <c r="GU908" s="36"/>
      <c r="GV908" s="36"/>
      <c r="GW908" s="36"/>
      <c r="GX908" s="36"/>
      <c r="GY908" s="36"/>
      <c r="GZ908" s="36"/>
      <c r="HA908" s="36"/>
      <c r="HB908" s="36"/>
      <c r="HC908" s="36"/>
      <c r="HD908" s="36"/>
      <c r="HE908" s="36"/>
      <c r="HF908" s="36"/>
      <c r="HG908" s="36"/>
      <c r="HH908" s="36"/>
      <c r="HI908" s="36"/>
      <c r="HJ908" s="36"/>
      <c r="HK908" s="36"/>
      <c r="HL908" s="36"/>
      <c r="HM908" s="36"/>
      <c r="HN908" s="36"/>
      <c r="HO908" s="36"/>
      <c r="HP908" s="36"/>
      <c r="HQ908" s="36"/>
      <c r="HR908" s="36"/>
      <c r="HS908" s="36"/>
      <c r="HT908" s="36"/>
      <c r="HU908" s="36"/>
      <c r="HV908" s="36"/>
      <c r="HW908" s="36"/>
      <c r="HX908" s="36"/>
      <c r="HY908" s="36"/>
      <c r="HZ908" s="36"/>
      <c r="IA908" s="36"/>
      <c r="IB908" s="36"/>
      <c r="IC908" s="36"/>
      <c r="ID908" s="36"/>
      <c r="IE908" s="36"/>
      <c r="IF908" s="36"/>
      <c r="IG908" s="36"/>
      <c r="IH908" s="36"/>
      <c r="II908" s="36"/>
      <c r="IJ908" s="36"/>
      <c r="IK908" s="36"/>
      <c r="IL908" s="36"/>
      <c r="IM908" s="36"/>
      <c r="IN908" s="36"/>
      <c r="IO908" s="36"/>
      <c r="IP908" s="36"/>
      <c r="IQ908" s="36"/>
      <c r="IR908" s="36"/>
      <c r="IS908" s="36"/>
      <c r="IT908" s="36"/>
      <c r="IU908" s="36"/>
    </row>
    <row r="909" spans="1:255" ht="5.2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6"/>
      <c r="CB909" s="36"/>
      <c r="CC909" s="36"/>
      <c r="CD909" s="36"/>
      <c r="CE909" s="36"/>
      <c r="CF909" s="36"/>
      <c r="CG909" s="36"/>
      <c r="CH909" s="36"/>
      <c r="CI909" s="36"/>
      <c r="CJ909" s="36"/>
      <c r="CK909" s="36"/>
      <c r="CL909" s="36"/>
      <c r="CM909" s="36"/>
      <c r="CN909" s="36"/>
      <c r="CO909" s="36"/>
      <c r="CP909" s="36"/>
      <c r="CQ909" s="36"/>
      <c r="CR909" s="36"/>
      <c r="CS909" s="36"/>
      <c r="CT909" s="36"/>
      <c r="CU909" s="36"/>
      <c r="CV909" s="36"/>
      <c r="CW909" s="36"/>
      <c r="CX909" s="36"/>
      <c r="CY909" s="36"/>
      <c r="CZ909" s="36"/>
      <c r="DA909" s="36"/>
      <c r="DB909" s="36"/>
      <c r="DC909" s="36"/>
      <c r="DD909" s="36"/>
      <c r="DE909" s="36"/>
      <c r="DF909" s="36"/>
      <c r="DG909" s="36"/>
      <c r="DH909" s="36"/>
      <c r="DI909" s="36"/>
      <c r="DJ909" s="36"/>
      <c r="DK909" s="36"/>
      <c r="DL909" s="36"/>
      <c r="DM909" s="36"/>
      <c r="DN909" s="36"/>
      <c r="DO909" s="36"/>
      <c r="DP909" s="36"/>
      <c r="DQ909" s="36"/>
      <c r="DR909" s="36"/>
      <c r="DS909" s="36"/>
      <c r="DT909" s="36"/>
      <c r="DU909" s="36"/>
      <c r="DV909" s="36"/>
      <c r="DW909" s="36"/>
      <c r="DX909" s="36"/>
      <c r="DY909" s="36"/>
      <c r="DZ909" s="36"/>
      <c r="EA909" s="36"/>
      <c r="EB909" s="36"/>
      <c r="EC909" s="36"/>
      <c r="ED909" s="36"/>
      <c r="EE909" s="36"/>
      <c r="EF909" s="36"/>
      <c r="EG909" s="36"/>
      <c r="EH909" s="36"/>
      <c r="EI909" s="36"/>
      <c r="EJ909" s="36"/>
      <c r="EK909" s="36"/>
      <c r="EL909" s="36"/>
      <c r="EM909" s="36"/>
      <c r="EN909" s="36"/>
      <c r="EO909" s="36"/>
      <c r="EP909" s="36"/>
      <c r="EQ909" s="36"/>
      <c r="ER909" s="36"/>
      <c r="ES909" s="36"/>
      <c r="ET909" s="36"/>
      <c r="EU909" s="36"/>
      <c r="EV909" s="36"/>
      <c r="EW909" s="36"/>
      <c r="EX909" s="36"/>
      <c r="EY909" s="36"/>
      <c r="EZ909" s="36"/>
      <c r="FA909" s="36"/>
      <c r="FB909" s="36"/>
      <c r="FC909" s="36"/>
      <c r="FD909" s="36"/>
      <c r="FE909" s="36"/>
      <c r="FF909" s="36"/>
      <c r="FG909" s="36"/>
      <c r="FH909" s="36"/>
      <c r="FI909" s="36"/>
      <c r="FJ909" s="36"/>
      <c r="FK909" s="36"/>
      <c r="FL909" s="36"/>
      <c r="FM909" s="36"/>
      <c r="FN909" s="36"/>
      <c r="FO909" s="36"/>
      <c r="FP909" s="36"/>
      <c r="FQ909" s="36"/>
      <c r="FR909" s="36"/>
      <c r="FS909" s="36"/>
      <c r="FT909" s="36"/>
      <c r="FU909" s="36"/>
      <c r="FV909" s="36"/>
      <c r="FW909" s="36"/>
      <c r="FX909" s="36"/>
      <c r="FY909" s="36"/>
      <c r="FZ909" s="36"/>
      <c r="GA909" s="36"/>
      <c r="GB909" s="36"/>
      <c r="GC909" s="36"/>
      <c r="GD909" s="36"/>
      <c r="GE909" s="36"/>
      <c r="GF909" s="36"/>
      <c r="GG909" s="36"/>
      <c r="GH909" s="36"/>
      <c r="GI909" s="36"/>
      <c r="GJ909" s="36"/>
      <c r="GK909" s="36"/>
      <c r="GL909" s="36"/>
      <c r="GM909" s="36"/>
      <c r="GN909" s="36"/>
      <c r="GO909" s="36"/>
      <c r="GP909" s="36"/>
      <c r="GQ909" s="36"/>
      <c r="GR909" s="36"/>
      <c r="GS909" s="36"/>
      <c r="GT909" s="36"/>
      <c r="GU909" s="36"/>
      <c r="GV909" s="36"/>
      <c r="GW909" s="36"/>
      <c r="GX909" s="36"/>
      <c r="GY909" s="36"/>
      <c r="GZ909" s="36"/>
      <c r="HA909" s="36"/>
      <c r="HB909" s="36"/>
      <c r="HC909" s="36"/>
      <c r="HD909" s="36"/>
      <c r="HE909" s="36"/>
      <c r="HF909" s="36"/>
      <c r="HG909" s="36"/>
      <c r="HH909" s="36"/>
      <c r="HI909" s="36"/>
      <c r="HJ909" s="36"/>
      <c r="HK909" s="36"/>
      <c r="HL909" s="36"/>
      <c r="HM909" s="36"/>
      <c r="HN909" s="36"/>
      <c r="HO909" s="36"/>
      <c r="HP909" s="36"/>
      <c r="HQ909" s="36"/>
      <c r="HR909" s="36"/>
      <c r="HS909" s="36"/>
      <c r="HT909" s="36"/>
      <c r="HU909" s="36"/>
      <c r="HV909" s="36"/>
      <c r="HW909" s="36"/>
      <c r="HX909" s="36"/>
      <c r="HY909" s="36"/>
      <c r="HZ909" s="36"/>
      <c r="IA909" s="36"/>
      <c r="IB909" s="36"/>
      <c r="IC909" s="36"/>
      <c r="ID909" s="36"/>
      <c r="IE909" s="36"/>
      <c r="IF909" s="36"/>
      <c r="IG909" s="36"/>
      <c r="IH909" s="36"/>
      <c r="II909" s="36"/>
      <c r="IJ909" s="36"/>
      <c r="IK909" s="36"/>
      <c r="IL909" s="36"/>
      <c r="IM909" s="36"/>
      <c r="IN909" s="36"/>
      <c r="IO909" s="36"/>
      <c r="IP909" s="36"/>
      <c r="IQ909" s="36"/>
      <c r="IR909" s="36"/>
      <c r="IS909" s="36"/>
      <c r="IT909" s="36"/>
      <c r="IU909" s="36"/>
    </row>
    <row r="910" spans="1:255" ht="5.2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6"/>
      <c r="CB910" s="36"/>
      <c r="CC910" s="36"/>
      <c r="CD910" s="36"/>
      <c r="CE910" s="36"/>
      <c r="CF910" s="36"/>
      <c r="CG910" s="36"/>
      <c r="CH910" s="36"/>
      <c r="CI910" s="36"/>
      <c r="CJ910" s="36"/>
      <c r="CK910" s="36"/>
      <c r="CL910" s="36"/>
      <c r="CM910" s="36"/>
      <c r="CN910" s="36"/>
      <c r="CO910" s="36"/>
      <c r="CP910" s="36"/>
      <c r="CQ910" s="36"/>
      <c r="CR910" s="36"/>
      <c r="CS910" s="36"/>
      <c r="CT910" s="36"/>
      <c r="CU910" s="36"/>
      <c r="CV910" s="36"/>
      <c r="CW910" s="36"/>
      <c r="CX910" s="36"/>
      <c r="CY910" s="36"/>
      <c r="CZ910" s="36"/>
      <c r="DA910" s="36"/>
      <c r="DB910" s="36"/>
      <c r="DC910" s="36"/>
      <c r="DD910" s="36"/>
      <c r="DE910" s="36"/>
      <c r="DF910" s="36"/>
      <c r="DG910" s="36"/>
      <c r="DH910" s="36"/>
      <c r="DI910" s="36"/>
      <c r="DJ910" s="36"/>
      <c r="DK910" s="36"/>
      <c r="DL910" s="36"/>
      <c r="DM910" s="36"/>
      <c r="DN910" s="36"/>
      <c r="DO910" s="36"/>
      <c r="DP910" s="36"/>
      <c r="DQ910" s="36"/>
      <c r="DR910" s="36"/>
      <c r="DS910" s="36"/>
      <c r="DT910" s="36"/>
      <c r="DU910" s="36"/>
      <c r="DV910" s="36"/>
      <c r="DW910" s="36"/>
      <c r="DX910" s="36"/>
      <c r="DY910" s="36"/>
      <c r="DZ910" s="36"/>
      <c r="EA910" s="36"/>
      <c r="EB910" s="36"/>
      <c r="EC910" s="36"/>
      <c r="ED910" s="36"/>
      <c r="EE910" s="36"/>
      <c r="EF910" s="36"/>
      <c r="EG910" s="36"/>
      <c r="EH910" s="36"/>
      <c r="EI910" s="36"/>
      <c r="EJ910" s="36"/>
      <c r="EK910" s="36"/>
      <c r="EL910" s="36"/>
      <c r="EM910" s="36"/>
      <c r="EN910" s="36"/>
      <c r="EO910" s="36"/>
      <c r="EP910" s="36"/>
      <c r="EQ910" s="36"/>
      <c r="ER910" s="36"/>
      <c r="ES910" s="36"/>
      <c r="ET910" s="36"/>
      <c r="EU910" s="36"/>
      <c r="EV910" s="36"/>
      <c r="EW910" s="36"/>
      <c r="EX910" s="36"/>
      <c r="EY910" s="36"/>
      <c r="EZ910" s="36"/>
      <c r="FA910" s="36"/>
      <c r="FB910" s="36"/>
      <c r="FC910" s="36"/>
      <c r="FD910" s="36"/>
      <c r="FE910" s="36"/>
      <c r="FF910" s="36"/>
      <c r="FG910" s="36"/>
      <c r="FH910" s="36"/>
      <c r="FI910" s="36"/>
      <c r="FJ910" s="36"/>
      <c r="FK910" s="36"/>
      <c r="FL910" s="36"/>
      <c r="FM910" s="36"/>
      <c r="FN910" s="36"/>
      <c r="FO910" s="36"/>
      <c r="FP910" s="36"/>
      <c r="FQ910" s="36"/>
      <c r="FR910" s="36"/>
      <c r="FS910" s="36"/>
      <c r="FT910" s="36"/>
      <c r="FU910" s="36"/>
      <c r="FV910" s="36"/>
      <c r="FW910" s="36"/>
      <c r="FX910" s="36"/>
      <c r="FY910" s="36"/>
      <c r="FZ910" s="36"/>
      <c r="GA910" s="36"/>
      <c r="GB910" s="36"/>
      <c r="GC910" s="36"/>
      <c r="GD910" s="36"/>
      <c r="GE910" s="36"/>
      <c r="GF910" s="36"/>
      <c r="GG910" s="36"/>
      <c r="GH910" s="36"/>
      <c r="GI910" s="36"/>
      <c r="GJ910" s="36"/>
      <c r="GK910" s="36"/>
      <c r="GL910" s="36"/>
      <c r="GM910" s="36"/>
      <c r="GN910" s="36"/>
      <c r="GO910" s="36"/>
      <c r="GP910" s="36"/>
      <c r="GQ910" s="36"/>
      <c r="GR910" s="36"/>
      <c r="GS910" s="36"/>
      <c r="GT910" s="36"/>
      <c r="GU910" s="36"/>
      <c r="GV910" s="36"/>
      <c r="GW910" s="36"/>
      <c r="GX910" s="36"/>
      <c r="GY910" s="36"/>
      <c r="GZ910" s="36"/>
      <c r="HA910" s="36"/>
      <c r="HB910" s="36"/>
      <c r="HC910" s="36"/>
      <c r="HD910" s="36"/>
      <c r="HE910" s="36"/>
      <c r="HF910" s="36"/>
      <c r="HG910" s="36"/>
      <c r="HH910" s="36"/>
      <c r="HI910" s="36"/>
      <c r="HJ910" s="36"/>
      <c r="HK910" s="36"/>
      <c r="HL910" s="36"/>
      <c r="HM910" s="36"/>
      <c r="HN910" s="36"/>
      <c r="HO910" s="36"/>
      <c r="HP910" s="36"/>
      <c r="HQ910" s="36"/>
      <c r="HR910" s="36"/>
      <c r="HS910" s="36"/>
      <c r="HT910" s="36"/>
      <c r="HU910" s="36"/>
      <c r="HV910" s="36"/>
      <c r="HW910" s="36"/>
      <c r="HX910" s="36"/>
      <c r="HY910" s="36"/>
      <c r="HZ910" s="36"/>
      <c r="IA910" s="36"/>
      <c r="IB910" s="36"/>
      <c r="IC910" s="36"/>
      <c r="ID910" s="36"/>
      <c r="IE910" s="36"/>
      <c r="IF910" s="36"/>
      <c r="IG910" s="36"/>
      <c r="IH910" s="36"/>
      <c r="II910" s="36"/>
      <c r="IJ910" s="36"/>
      <c r="IK910" s="36"/>
      <c r="IL910" s="36"/>
      <c r="IM910" s="36"/>
      <c r="IN910" s="36"/>
      <c r="IO910" s="36"/>
      <c r="IP910" s="36"/>
      <c r="IQ910" s="36"/>
      <c r="IR910" s="36"/>
      <c r="IS910" s="36"/>
      <c r="IT910" s="36"/>
      <c r="IU910" s="36"/>
    </row>
    <row r="911" spans="1:255" ht="5.2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6"/>
      <c r="CB911" s="36"/>
      <c r="CC911" s="36"/>
      <c r="CD911" s="36"/>
      <c r="CE911" s="36"/>
      <c r="CF911" s="36"/>
      <c r="CG911" s="36"/>
      <c r="CH911" s="36"/>
      <c r="CI911" s="36"/>
      <c r="CJ911" s="36"/>
      <c r="CK911" s="36"/>
      <c r="CL911" s="36"/>
      <c r="CM911" s="36"/>
      <c r="CN911" s="36"/>
      <c r="CO911" s="36"/>
      <c r="CP911" s="36"/>
      <c r="CQ911" s="36"/>
      <c r="CR911" s="36"/>
      <c r="CS911" s="36"/>
      <c r="CT911" s="36"/>
      <c r="CU911" s="36"/>
      <c r="CV911" s="36"/>
      <c r="CW911" s="36"/>
      <c r="CX911" s="36"/>
      <c r="CY911" s="36"/>
      <c r="CZ911" s="36"/>
      <c r="DA911" s="36"/>
      <c r="DB911" s="36"/>
      <c r="DC911" s="36"/>
      <c r="DD911" s="36"/>
      <c r="DE911" s="36"/>
      <c r="DF911" s="36"/>
      <c r="DG911" s="36"/>
      <c r="DH911" s="36"/>
      <c r="DI911" s="36"/>
      <c r="DJ911" s="36"/>
      <c r="DK911" s="36"/>
      <c r="DL911" s="36"/>
      <c r="DM911" s="36"/>
      <c r="DN911" s="36"/>
      <c r="DO911" s="36"/>
      <c r="DP911" s="36"/>
      <c r="DQ911" s="36"/>
      <c r="DR911" s="36"/>
      <c r="DS911" s="36"/>
      <c r="DT911" s="36"/>
      <c r="DU911" s="36"/>
      <c r="DV911" s="36"/>
      <c r="DW911" s="36"/>
      <c r="DX911" s="36"/>
      <c r="DY911" s="36"/>
      <c r="DZ911" s="36"/>
      <c r="EA911" s="36"/>
      <c r="EB911" s="36"/>
      <c r="EC911" s="36"/>
      <c r="ED911" s="36"/>
      <c r="EE911" s="36"/>
      <c r="EF911" s="36"/>
      <c r="EG911" s="36"/>
      <c r="EH911" s="36"/>
      <c r="EI911" s="36"/>
      <c r="EJ911" s="36"/>
      <c r="EK911" s="36"/>
      <c r="EL911" s="36"/>
      <c r="EM911" s="36"/>
      <c r="EN911" s="36"/>
      <c r="EO911" s="36"/>
      <c r="EP911" s="36"/>
      <c r="EQ911" s="36"/>
      <c r="ER911" s="36"/>
      <c r="ES911" s="36"/>
      <c r="ET911" s="36"/>
      <c r="EU911" s="36"/>
      <c r="EV911" s="36"/>
      <c r="EW911" s="36"/>
      <c r="EX911" s="36"/>
      <c r="EY911" s="36"/>
      <c r="EZ911" s="36"/>
      <c r="FA911" s="36"/>
      <c r="FB911" s="36"/>
      <c r="FC911" s="36"/>
      <c r="FD911" s="36"/>
      <c r="FE911" s="36"/>
      <c r="FF911" s="36"/>
      <c r="FG911" s="36"/>
      <c r="FH911" s="36"/>
      <c r="FI911" s="36"/>
      <c r="FJ911" s="36"/>
      <c r="FK911" s="36"/>
      <c r="FL911" s="36"/>
      <c r="FM911" s="36"/>
      <c r="FN911" s="36"/>
      <c r="FO911" s="36"/>
      <c r="FP911" s="36"/>
      <c r="FQ911" s="36"/>
      <c r="FR911" s="36"/>
      <c r="FS911" s="36"/>
      <c r="FT911" s="36"/>
      <c r="FU911" s="36"/>
      <c r="FV911" s="36"/>
      <c r="FW911" s="36"/>
      <c r="FX911" s="36"/>
      <c r="FY911" s="36"/>
      <c r="FZ911" s="36"/>
      <c r="GA911" s="36"/>
      <c r="GB911" s="36"/>
      <c r="GC911" s="36"/>
      <c r="GD911" s="36"/>
      <c r="GE911" s="36"/>
      <c r="GF911" s="36"/>
      <c r="GG911" s="36"/>
      <c r="GH911" s="36"/>
      <c r="GI911" s="36"/>
      <c r="GJ911" s="36"/>
      <c r="GK911" s="36"/>
      <c r="GL911" s="36"/>
      <c r="GM911" s="36"/>
      <c r="GN911" s="36"/>
      <c r="GO911" s="36"/>
      <c r="GP911" s="36"/>
      <c r="GQ911" s="36"/>
      <c r="GR911" s="36"/>
      <c r="GS911" s="36"/>
      <c r="GT911" s="36"/>
      <c r="GU911" s="36"/>
      <c r="GV911" s="36"/>
      <c r="GW911" s="36"/>
      <c r="GX911" s="36"/>
      <c r="GY911" s="36"/>
      <c r="GZ911" s="36"/>
      <c r="HA911" s="36"/>
      <c r="HB911" s="36"/>
      <c r="HC911" s="36"/>
      <c r="HD911" s="36"/>
      <c r="HE911" s="36"/>
      <c r="HF911" s="36"/>
      <c r="HG911" s="36"/>
      <c r="HH911" s="36"/>
      <c r="HI911" s="36"/>
      <c r="HJ911" s="36"/>
      <c r="HK911" s="36"/>
      <c r="HL911" s="36"/>
      <c r="HM911" s="36"/>
      <c r="HN911" s="36"/>
      <c r="HO911" s="36"/>
      <c r="HP911" s="36"/>
      <c r="HQ911" s="36"/>
      <c r="HR911" s="36"/>
      <c r="HS911" s="36"/>
      <c r="HT911" s="36"/>
      <c r="HU911" s="36"/>
      <c r="HV911" s="36"/>
      <c r="HW911" s="36"/>
      <c r="HX911" s="36"/>
      <c r="HY911" s="36"/>
      <c r="HZ911" s="36"/>
      <c r="IA911" s="36"/>
      <c r="IB911" s="36"/>
      <c r="IC911" s="36"/>
      <c r="ID911" s="36"/>
      <c r="IE911" s="36"/>
      <c r="IF911" s="36"/>
      <c r="IG911" s="36"/>
      <c r="IH911" s="36"/>
      <c r="II911" s="36"/>
      <c r="IJ911" s="36"/>
      <c r="IK911" s="36"/>
      <c r="IL911" s="36"/>
      <c r="IM911" s="36"/>
      <c r="IN911" s="36"/>
      <c r="IO911" s="36"/>
      <c r="IP911" s="36"/>
      <c r="IQ911" s="36"/>
      <c r="IR911" s="36"/>
      <c r="IS911" s="36"/>
      <c r="IT911" s="36"/>
      <c r="IU911" s="36"/>
    </row>
    <row r="912" spans="1:255" ht="5.2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6"/>
      <c r="CB912" s="36"/>
      <c r="CC912" s="36"/>
      <c r="CD912" s="36"/>
      <c r="CE912" s="36"/>
      <c r="CF912" s="36"/>
      <c r="CG912" s="36"/>
      <c r="CH912" s="36"/>
      <c r="CI912" s="36"/>
      <c r="CJ912" s="36"/>
      <c r="CK912" s="36"/>
      <c r="CL912" s="36"/>
      <c r="CM912" s="36"/>
      <c r="CN912" s="36"/>
      <c r="CO912" s="36"/>
      <c r="CP912" s="36"/>
      <c r="CQ912" s="36"/>
      <c r="CR912" s="36"/>
      <c r="CS912" s="36"/>
      <c r="CT912" s="36"/>
      <c r="CU912" s="36"/>
      <c r="CV912" s="36"/>
      <c r="CW912" s="36"/>
      <c r="CX912" s="36"/>
      <c r="CY912" s="36"/>
      <c r="CZ912" s="36"/>
      <c r="DA912" s="36"/>
      <c r="DB912" s="36"/>
      <c r="DC912" s="36"/>
      <c r="DD912" s="36"/>
      <c r="DE912" s="36"/>
      <c r="DF912" s="36"/>
      <c r="DG912" s="36"/>
      <c r="DH912" s="36"/>
      <c r="DI912" s="36"/>
      <c r="DJ912" s="36"/>
      <c r="DK912" s="36"/>
      <c r="DL912" s="36"/>
      <c r="DM912" s="36"/>
      <c r="DN912" s="36"/>
      <c r="DO912" s="36"/>
      <c r="DP912" s="36"/>
      <c r="DQ912" s="36"/>
      <c r="DR912" s="36"/>
      <c r="DS912" s="36"/>
      <c r="DT912" s="36"/>
      <c r="DU912" s="36"/>
      <c r="DV912" s="36"/>
      <c r="DW912" s="36"/>
      <c r="DX912" s="36"/>
      <c r="DY912" s="36"/>
      <c r="DZ912" s="36"/>
      <c r="EA912" s="36"/>
      <c r="EB912" s="36"/>
      <c r="EC912" s="36"/>
      <c r="ED912" s="36"/>
      <c r="EE912" s="36"/>
      <c r="EF912" s="36"/>
      <c r="EG912" s="36"/>
      <c r="EH912" s="36"/>
      <c r="EI912" s="36"/>
      <c r="EJ912" s="36"/>
      <c r="EK912" s="36"/>
      <c r="EL912" s="36"/>
      <c r="EM912" s="36"/>
      <c r="EN912" s="36"/>
      <c r="EO912" s="36"/>
      <c r="EP912" s="36"/>
      <c r="EQ912" s="36"/>
      <c r="ER912" s="36"/>
      <c r="ES912" s="36"/>
      <c r="ET912" s="36"/>
      <c r="EU912" s="36"/>
      <c r="EV912" s="36"/>
      <c r="EW912" s="36"/>
      <c r="EX912" s="36"/>
      <c r="EY912" s="36"/>
      <c r="EZ912" s="36"/>
      <c r="FA912" s="36"/>
      <c r="FB912" s="36"/>
      <c r="FC912" s="36"/>
      <c r="FD912" s="36"/>
      <c r="FE912" s="36"/>
      <c r="FF912" s="36"/>
      <c r="FG912" s="36"/>
      <c r="FH912" s="36"/>
      <c r="FI912" s="36"/>
      <c r="FJ912" s="36"/>
      <c r="FK912" s="36"/>
      <c r="FL912" s="36"/>
      <c r="FM912" s="36"/>
      <c r="FN912" s="36"/>
      <c r="FO912" s="36"/>
      <c r="FP912" s="36"/>
      <c r="FQ912" s="36"/>
      <c r="FR912" s="36"/>
      <c r="FS912" s="36"/>
      <c r="FT912" s="36"/>
      <c r="FU912" s="36"/>
      <c r="FV912" s="36"/>
      <c r="FW912" s="36"/>
      <c r="FX912" s="36"/>
      <c r="FY912" s="36"/>
      <c r="FZ912" s="36"/>
      <c r="GA912" s="36"/>
      <c r="GB912" s="36"/>
      <c r="GC912" s="36"/>
      <c r="GD912" s="36"/>
      <c r="GE912" s="36"/>
      <c r="GF912" s="36"/>
      <c r="GG912" s="36"/>
      <c r="GH912" s="36"/>
      <c r="GI912" s="36"/>
      <c r="GJ912" s="36"/>
      <c r="GK912" s="36"/>
      <c r="GL912" s="36"/>
      <c r="GM912" s="36"/>
      <c r="GN912" s="36"/>
      <c r="GO912" s="36"/>
      <c r="GP912" s="36"/>
      <c r="GQ912" s="36"/>
      <c r="GR912" s="36"/>
      <c r="GS912" s="36"/>
      <c r="GT912" s="36"/>
      <c r="GU912" s="36"/>
      <c r="GV912" s="36"/>
      <c r="GW912" s="36"/>
      <c r="GX912" s="36"/>
      <c r="GY912" s="36"/>
      <c r="GZ912" s="36"/>
      <c r="HA912" s="36"/>
      <c r="HB912" s="36"/>
      <c r="HC912" s="36"/>
      <c r="HD912" s="36"/>
      <c r="HE912" s="36"/>
      <c r="HF912" s="36"/>
      <c r="HG912" s="36"/>
      <c r="HH912" s="36"/>
      <c r="HI912" s="36"/>
      <c r="HJ912" s="36"/>
      <c r="HK912" s="36"/>
      <c r="HL912" s="36"/>
      <c r="HM912" s="36"/>
      <c r="HN912" s="36"/>
      <c r="HO912" s="36"/>
      <c r="HP912" s="36"/>
      <c r="HQ912" s="36"/>
      <c r="HR912" s="36"/>
      <c r="HS912" s="36"/>
      <c r="HT912" s="36"/>
      <c r="HU912" s="36"/>
      <c r="HV912" s="36"/>
      <c r="HW912" s="36"/>
      <c r="HX912" s="36"/>
      <c r="HY912" s="36"/>
      <c r="HZ912" s="36"/>
      <c r="IA912" s="36"/>
      <c r="IB912" s="36"/>
      <c r="IC912" s="36"/>
      <c r="ID912" s="36"/>
      <c r="IE912" s="36"/>
      <c r="IF912" s="36"/>
      <c r="IG912" s="36"/>
      <c r="IH912" s="36"/>
      <c r="II912" s="36"/>
      <c r="IJ912" s="36"/>
      <c r="IK912" s="36"/>
      <c r="IL912" s="36"/>
      <c r="IM912" s="36"/>
      <c r="IN912" s="36"/>
      <c r="IO912" s="36"/>
      <c r="IP912" s="36"/>
      <c r="IQ912" s="36"/>
      <c r="IR912" s="36"/>
      <c r="IS912" s="36"/>
      <c r="IT912" s="36"/>
      <c r="IU912" s="36"/>
    </row>
    <row r="913" spans="1:255" ht="5.2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6"/>
      <c r="CB913" s="36"/>
      <c r="CC913" s="36"/>
      <c r="CD913" s="36"/>
      <c r="CE913" s="36"/>
      <c r="CF913" s="36"/>
      <c r="CG913" s="36"/>
      <c r="CH913" s="36"/>
      <c r="CI913" s="36"/>
      <c r="CJ913" s="36"/>
      <c r="CK913" s="36"/>
      <c r="CL913" s="36"/>
      <c r="CM913" s="36"/>
      <c r="CN913" s="36"/>
      <c r="CO913" s="36"/>
      <c r="CP913" s="36"/>
      <c r="CQ913" s="36"/>
      <c r="CR913" s="36"/>
      <c r="CS913" s="36"/>
      <c r="CT913" s="36"/>
      <c r="CU913" s="36"/>
      <c r="CV913" s="36"/>
      <c r="CW913" s="36"/>
      <c r="CX913" s="36"/>
      <c r="CY913" s="36"/>
      <c r="CZ913" s="36"/>
      <c r="DA913" s="36"/>
      <c r="DB913" s="36"/>
      <c r="DC913" s="36"/>
      <c r="DD913" s="36"/>
      <c r="DE913" s="36"/>
      <c r="DF913" s="36"/>
      <c r="DG913" s="36"/>
      <c r="DH913" s="36"/>
      <c r="DI913" s="36"/>
      <c r="DJ913" s="36"/>
      <c r="DK913" s="36"/>
      <c r="DL913" s="36"/>
      <c r="DM913" s="36"/>
      <c r="DN913" s="36"/>
      <c r="DO913" s="36"/>
      <c r="DP913" s="36"/>
      <c r="DQ913" s="36"/>
      <c r="DR913" s="36"/>
      <c r="DS913" s="36"/>
      <c r="DT913" s="36"/>
      <c r="DU913" s="36"/>
      <c r="DV913" s="36"/>
      <c r="DW913" s="36"/>
      <c r="DX913" s="36"/>
      <c r="DY913" s="36"/>
      <c r="DZ913" s="36"/>
      <c r="EA913" s="36"/>
      <c r="EB913" s="36"/>
      <c r="EC913" s="36"/>
      <c r="ED913" s="36"/>
      <c r="EE913" s="36"/>
      <c r="EF913" s="36"/>
      <c r="EG913" s="36"/>
      <c r="EH913" s="36"/>
      <c r="EI913" s="36"/>
      <c r="EJ913" s="36"/>
      <c r="EK913" s="36"/>
      <c r="EL913" s="36"/>
      <c r="EM913" s="36"/>
      <c r="EN913" s="36"/>
      <c r="EO913" s="36"/>
      <c r="EP913" s="36"/>
      <c r="EQ913" s="36"/>
      <c r="ER913" s="36"/>
      <c r="ES913" s="36"/>
      <c r="ET913" s="36"/>
      <c r="EU913" s="36"/>
      <c r="EV913" s="36"/>
      <c r="EW913" s="36"/>
      <c r="EX913" s="36"/>
      <c r="EY913" s="36"/>
      <c r="EZ913" s="36"/>
      <c r="FA913" s="36"/>
      <c r="FB913" s="36"/>
      <c r="FC913" s="36"/>
      <c r="FD913" s="36"/>
      <c r="FE913" s="36"/>
      <c r="FF913" s="36"/>
      <c r="FG913" s="36"/>
      <c r="FH913" s="36"/>
      <c r="FI913" s="36"/>
      <c r="FJ913" s="36"/>
      <c r="FK913" s="36"/>
      <c r="FL913" s="36"/>
      <c r="FM913" s="36"/>
      <c r="FN913" s="36"/>
      <c r="FO913" s="36"/>
      <c r="FP913" s="36"/>
      <c r="FQ913" s="36"/>
      <c r="FR913" s="36"/>
      <c r="FS913" s="36"/>
      <c r="FT913" s="36"/>
      <c r="FU913" s="36"/>
      <c r="FV913" s="36"/>
      <c r="FW913" s="36"/>
      <c r="FX913" s="36"/>
      <c r="FY913" s="36"/>
      <c r="FZ913" s="36"/>
      <c r="GA913" s="36"/>
      <c r="GB913" s="36"/>
      <c r="GC913" s="36"/>
      <c r="GD913" s="36"/>
      <c r="GE913" s="36"/>
      <c r="GF913" s="36"/>
      <c r="GG913" s="36"/>
      <c r="GH913" s="36"/>
      <c r="GI913" s="36"/>
      <c r="GJ913" s="36"/>
      <c r="GK913" s="36"/>
      <c r="GL913" s="36"/>
      <c r="GM913" s="36"/>
      <c r="GN913" s="36"/>
      <c r="GO913" s="36"/>
      <c r="GP913" s="36"/>
      <c r="GQ913" s="36"/>
      <c r="GR913" s="36"/>
      <c r="GS913" s="36"/>
      <c r="GT913" s="36"/>
      <c r="GU913" s="36"/>
      <c r="GV913" s="36"/>
      <c r="GW913" s="36"/>
      <c r="GX913" s="36"/>
      <c r="GY913" s="36"/>
      <c r="GZ913" s="36"/>
      <c r="HA913" s="36"/>
      <c r="HB913" s="36"/>
      <c r="HC913" s="36"/>
      <c r="HD913" s="36"/>
      <c r="HE913" s="36"/>
      <c r="HF913" s="36"/>
      <c r="HG913" s="36"/>
      <c r="HH913" s="36"/>
      <c r="HI913" s="36"/>
      <c r="HJ913" s="36"/>
      <c r="HK913" s="36"/>
      <c r="HL913" s="36"/>
      <c r="HM913" s="36"/>
      <c r="HN913" s="36"/>
      <c r="HO913" s="36"/>
      <c r="HP913" s="36"/>
      <c r="HQ913" s="36"/>
      <c r="HR913" s="36"/>
      <c r="HS913" s="36"/>
      <c r="HT913" s="36"/>
      <c r="HU913" s="36"/>
      <c r="HV913" s="36"/>
      <c r="HW913" s="36"/>
      <c r="HX913" s="36"/>
      <c r="HY913" s="36"/>
      <c r="HZ913" s="36"/>
      <c r="IA913" s="36"/>
      <c r="IB913" s="36"/>
      <c r="IC913" s="36"/>
      <c r="ID913" s="36"/>
      <c r="IE913" s="36"/>
      <c r="IF913" s="36"/>
      <c r="IG913" s="36"/>
      <c r="IH913" s="36"/>
      <c r="II913" s="36"/>
      <c r="IJ913" s="36"/>
      <c r="IK913" s="36"/>
      <c r="IL913" s="36"/>
      <c r="IM913" s="36"/>
      <c r="IN913" s="36"/>
      <c r="IO913" s="36"/>
      <c r="IP913" s="36"/>
      <c r="IQ913" s="36"/>
      <c r="IR913" s="36"/>
      <c r="IS913" s="36"/>
      <c r="IT913" s="36"/>
      <c r="IU913" s="36"/>
    </row>
    <row r="914" spans="1:255" ht="5.2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6"/>
      <c r="CB914" s="36"/>
      <c r="CC914" s="36"/>
      <c r="CD914" s="36"/>
      <c r="CE914" s="36"/>
      <c r="CF914" s="36"/>
      <c r="CG914" s="36"/>
      <c r="CH914" s="36"/>
      <c r="CI914" s="36"/>
      <c r="CJ914" s="36"/>
      <c r="CK914" s="36"/>
      <c r="CL914" s="36"/>
      <c r="CM914" s="36"/>
      <c r="CN914" s="36"/>
      <c r="CO914" s="36"/>
      <c r="CP914" s="36"/>
      <c r="CQ914" s="36"/>
      <c r="CR914" s="36"/>
      <c r="CS914" s="36"/>
      <c r="CT914" s="36"/>
      <c r="CU914" s="36"/>
      <c r="CV914" s="36"/>
      <c r="CW914" s="36"/>
      <c r="CX914" s="36"/>
      <c r="CY914" s="36"/>
      <c r="CZ914" s="36"/>
      <c r="DA914" s="36"/>
      <c r="DB914" s="36"/>
      <c r="DC914" s="36"/>
      <c r="DD914" s="36"/>
      <c r="DE914" s="36"/>
      <c r="DF914" s="36"/>
      <c r="DG914" s="36"/>
      <c r="DH914" s="36"/>
      <c r="DI914" s="36"/>
      <c r="DJ914" s="36"/>
      <c r="DK914" s="36"/>
      <c r="DL914" s="36"/>
      <c r="DM914" s="36"/>
      <c r="DN914" s="36"/>
      <c r="DO914" s="36"/>
      <c r="DP914" s="36"/>
      <c r="DQ914" s="36"/>
      <c r="DR914" s="36"/>
      <c r="DS914" s="36"/>
      <c r="DT914" s="36"/>
      <c r="DU914" s="36"/>
      <c r="DV914" s="36"/>
      <c r="DW914" s="36"/>
      <c r="DX914" s="36"/>
      <c r="DY914" s="36"/>
      <c r="DZ914" s="36"/>
      <c r="EA914" s="36"/>
      <c r="EB914" s="36"/>
      <c r="EC914" s="36"/>
      <c r="ED914" s="36"/>
      <c r="EE914" s="36"/>
      <c r="EF914" s="36"/>
      <c r="EG914" s="36"/>
      <c r="EH914" s="36"/>
      <c r="EI914" s="36"/>
      <c r="EJ914" s="36"/>
      <c r="EK914" s="36"/>
      <c r="EL914" s="36"/>
      <c r="EM914" s="36"/>
      <c r="EN914" s="36"/>
      <c r="EO914" s="36"/>
      <c r="EP914" s="36"/>
      <c r="EQ914" s="36"/>
      <c r="ER914" s="36"/>
      <c r="ES914" s="36"/>
      <c r="ET914" s="36"/>
      <c r="EU914" s="36"/>
      <c r="EV914" s="36"/>
      <c r="EW914" s="36"/>
      <c r="EX914" s="36"/>
      <c r="EY914" s="36"/>
      <c r="EZ914" s="36"/>
      <c r="FA914" s="36"/>
      <c r="FB914" s="36"/>
      <c r="FC914" s="36"/>
      <c r="FD914" s="36"/>
      <c r="FE914" s="36"/>
      <c r="FF914" s="36"/>
      <c r="FG914" s="36"/>
      <c r="FH914" s="36"/>
      <c r="FI914" s="36"/>
      <c r="FJ914" s="36"/>
      <c r="FK914" s="36"/>
      <c r="FL914" s="36"/>
      <c r="FM914" s="36"/>
      <c r="FN914" s="36"/>
      <c r="FO914" s="36"/>
      <c r="FP914" s="36"/>
      <c r="FQ914" s="36"/>
      <c r="FR914" s="36"/>
      <c r="FS914" s="36"/>
      <c r="FT914" s="36"/>
      <c r="FU914" s="36"/>
      <c r="FV914" s="36"/>
      <c r="FW914" s="36"/>
      <c r="FX914" s="36"/>
      <c r="FY914" s="36"/>
      <c r="FZ914" s="36"/>
      <c r="GA914" s="36"/>
      <c r="GB914" s="36"/>
      <c r="GC914" s="36"/>
      <c r="GD914" s="36"/>
      <c r="GE914" s="36"/>
      <c r="GF914" s="36"/>
      <c r="GG914" s="36"/>
      <c r="GH914" s="36"/>
      <c r="GI914" s="36"/>
      <c r="GJ914" s="36"/>
      <c r="GK914" s="36"/>
      <c r="GL914" s="36"/>
      <c r="GM914" s="36"/>
      <c r="GN914" s="36"/>
      <c r="GO914" s="36"/>
      <c r="GP914" s="36"/>
      <c r="GQ914" s="36"/>
      <c r="GR914" s="36"/>
      <c r="GS914" s="36"/>
      <c r="GT914" s="36"/>
      <c r="GU914" s="36"/>
      <c r="GV914" s="36"/>
      <c r="GW914" s="36"/>
      <c r="GX914" s="36"/>
      <c r="GY914" s="36"/>
      <c r="GZ914" s="36"/>
      <c r="HA914" s="36"/>
      <c r="HB914" s="36"/>
      <c r="HC914" s="36"/>
      <c r="HD914" s="36"/>
      <c r="HE914" s="36"/>
      <c r="HF914" s="36"/>
      <c r="HG914" s="36"/>
      <c r="HH914" s="36"/>
      <c r="HI914" s="36"/>
      <c r="HJ914" s="36"/>
      <c r="HK914" s="36"/>
      <c r="HL914" s="36"/>
      <c r="HM914" s="36"/>
      <c r="HN914" s="36"/>
      <c r="HO914" s="36"/>
      <c r="HP914" s="36"/>
      <c r="HQ914" s="36"/>
      <c r="HR914" s="36"/>
      <c r="HS914" s="36"/>
      <c r="HT914" s="36"/>
      <c r="HU914" s="36"/>
      <c r="HV914" s="36"/>
      <c r="HW914" s="36"/>
      <c r="HX914" s="36"/>
      <c r="HY914" s="36"/>
      <c r="HZ914" s="36"/>
      <c r="IA914" s="36"/>
      <c r="IB914" s="36"/>
      <c r="IC914" s="36"/>
      <c r="ID914" s="36"/>
      <c r="IE914" s="36"/>
      <c r="IF914" s="36"/>
      <c r="IG914" s="36"/>
      <c r="IH914" s="36"/>
      <c r="II914" s="36"/>
      <c r="IJ914" s="36"/>
      <c r="IK914" s="36"/>
      <c r="IL914" s="36"/>
      <c r="IM914" s="36"/>
      <c r="IN914" s="36"/>
      <c r="IO914" s="36"/>
      <c r="IP914" s="36"/>
      <c r="IQ914" s="36"/>
      <c r="IR914" s="36"/>
      <c r="IS914" s="36"/>
      <c r="IT914" s="36"/>
      <c r="IU914" s="36"/>
    </row>
    <row r="915" spans="1:255" ht="5.2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6"/>
      <c r="CB915" s="36"/>
      <c r="CC915" s="36"/>
      <c r="CD915" s="36"/>
      <c r="CE915" s="36"/>
      <c r="CF915" s="36"/>
      <c r="CG915" s="36"/>
      <c r="CH915" s="36"/>
      <c r="CI915" s="36"/>
      <c r="CJ915" s="36"/>
      <c r="CK915" s="36"/>
      <c r="CL915" s="36"/>
      <c r="CM915" s="36"/>
      <c r="CN915" s="36"/>
      <c r="CO915" s="36"/>
      <c r="CP915" s="36"/>
      <c r="CQ915" s="36"/>
      <c r="CR915" s="36"/>
      <c r="CS915" s="36"/>
      <c r="CT915" s="36"/>
      <c r="CU915" s="36"/>
      <c r="CV915" s="36"/>
      <c r="CW915" s="36"/>
      <c r="CX915" s="36"/>
      <c r="CY915" s="36"/>
      <c r="CZ915" s="36"/>
      <c r="DA915" s="36"/>
      <c r="DB915" s="36"/>
      <c r="DC915" s="36"/>
      <c r="DD915" s="36"/>
      <c r="DE915" s="36"/>
      <c r="DF915" s="36"/>
      <c r="DG915" s="36"/>
      <c r="DH915" s="36"/>
      <c r="DI915" s="36"/>
      <c r="DJ915" s="36"/>
      <c r="DK915" s="36"/>
      <c r="DL915" s="36"/>
      <c r="DM915" s="36"/>
      <c r="DN915" s="36"/>
      <c r="DO915" s="36"/>
      <c r="DP915" s="36"/>
      <c r="DQ915" s="36"/>
      <c r="DR915" s="36"/>
      <c r="DS915" s="36"/>
      <c r="DT915" s="36"/>
      <c r="DU915" s="36"/>
      <c r="DV915" s="36"/>
      <c r="DW915" s="36"/>
      <c r="DX915" s="36"/>
      <c r="DY915" s="36"/>
      <c r="DZ915" s="36"/>
      <c r="EA915" s="36"/>
      <c r="EB915" s="36"/>
      <c r="EC915" s="36"/>
      <c r="ED915" s="36"/>
      <c r="EE915" s="36"/>
      <c r="EF915" s="36"/>
      <c r="EG915" s="36"/>
      <c r="EH915" s="36"/>
      <c r="EI915" s="36"/>
      <c r="EJ915" s="36"/>
      <c r="EK915" s="36"/>
      <c r="EL915" s="36"/>
      <c r="EM915" s="36"/>
      <c r="EN915" s="36"/>
      <c r="EO915" s="36"/>
      <c r="EP915" s="36"/>
      <c r="EQ915" s="36"/>
      <c r="ER915" s="36"/>
      <c r="ES915" s="36"/>
      <c r="ET915" s="36"/>
      <c r="EU915" s="36"/>
      <c r="EV915" s="36"/>
      <c r="EW915" s="36"/>
      <c r="EX915" s="36"/>
      <c r="EY915" s="36"/>
      <c r="EZ915" s="36"/>
      <c r="FA915" s="36"/>
      <c r="FB915" s="36"/>
      <c r="FC915" s="36"/>
      <c r="FD915" s="36"/>
      <c r="FE915" s="36"/>
      <c r="FF915" s="36"/>
      <c r="FG915" s="36"/>
      <c r="FH915" s="36"/>
      <c r="FI915" s="36"/>
      <c r="FJ915" s="36"/>
      <c r="FK915" s="36"/>
      <c r="FL915" s="36"/>
      <c r="FM915" s="36"/>
      <c r="FN915" s="36"/>
      <c r="FO915" s="36"/>
      <c r="FP915" s="36"/>
      <c r="FQ915" s="36"/>
      <c r="FR915" s="36"/>
      <c r="FS915" s="36"/>
      <c r="FT915" s="36"/>
      <c r="FU915" s="36"/>
      <c r="FV915" s="36"/>
      <c r="FW915" s="36"/>
      <c r="FX915" s="36"/>
      <c r="FY915" s="36"/>
      <c r="FZ915" s="36"/>
      <c r="GA915" s="36"/>
      <c r="GB915" s="36"/>
      <c r="GC915" s="36"/>
      <c r="GD915" s="36"/>
      <c r="GE915" s="36"/>
      <c r="GF915" s="36"/>
      <c r="GG915" s="36"/>
      <c r="GH915" s="36"/>
      <c r="GI915" s="36"/>
      <c r="GJ915" s="36"/>
      <c r="GK915" s="36"/>
      <c r="GL915" s="36"/>
      <c r="GM915" s="36"/>
      <c r="GN915" s="36"/>
      <c r="GO915" s="36"/>
      <c r="GP915" s="36"/>
      <c r="GQ915" s="36"/>
      <c r="GR915" s="36"/>
      <c r="GS915" s="36"/>
      <c r="GT915" s="36"/>
      <c r="GU915" s="36"/>
      <c r="GV915" s="36"/>
      <c r="GW915" s="36"/>
      <c r="GX915" s="36"/>
      <c r="GY915" s="36"/>
      <c r="GZ915" s="36"/>
      <c r="HA915" s="36"/>
      <c r="HB915" s="36"/>
      <c r="HC915" s="36"/>
      <c r="HD915" s="36"/>
      <c r="HE915" s="36"/>
      <c r="HF915" s="36"/>
      <c r="HG915" s="36"/>
      <c r="HH915" s="36"/>
      <c r="HI915" s="36"/>
      <c r="HJ915" s="36"/>
      <c r="HK915" s="36"/>
      <c r="HL915" s="36"/>
      <c r="HM915" s="36"/>
      <c r="HN915" s="36"/>
      <c r="HO915" s="36"/>
      <c r="HP915" s="36"/>
      <c r="HQ915" s="36"/>
      <c r="HR915" s="36"/>
      <c r="HS915" s="36"/>
      <c r="HT915" s="36"/>
      <c r="HU915" s="36"/>
      <c r="HV915" s="36"/>
      <c r="HW915" s="36"/>
      <c r="HX915" s="36"/>
      <c r="HY915" s="36"/>
      <c r="HZ915" s="36"/>
      <c r="IA915" s="36"/>
      <c r="IB915" s="36"/>
      <c r="IC915" s="36"/>
      <c r="ID915" s="36"/>
      <c r="IE915" s="36"/>
      <c r="IF915" s="36"/>
      <c r="IG915" s="36"/>
      <c r="IH915" s="36"/>
      <c r="II915" s="36"/>
      <c r="IJ915" s="36"/>
      <c r="IK915" s="36"/>
      <c r="IL915" s="36"/>
      <c r="IM915" s="36"/>
      <c r="IN915" s="36"/>
      <c r="IO915" s="36"/>
      <c r="IP915" s="36"/>
      <c r="IQ915" s="36"/>
      <c r="IR915" s="36"/>
      <c r="IS915" s="36"/>
      <c r="IT915" s="36"/>
      <c r="IU915" s="36"/>
    </row>
    <row r="916" spans="1:255" ht="5.2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6"/>
      <c r="CB916" s="36"/>
      <c r="CC916" s="36"/>
      <c r="CD916" s="36"/>
      <c r="CE916" s="36"/>
      <c r="CF916" s="36"/>
      <c r="CG916" s="36"/>
      <c r="CH916" s="36"/>
      <c r="CI916" s="36"/>
      <c r="CJ916" s="36"/>
      <c r="CK916" s="36"/>
      <c r="CL916" s="36"/>
      <c r="CM916" s="36"/>
      <c r="CN916" s="36"/>
      <c r="CO916" s="36"/>
      <c r="CP916" s="36"/>
      <c r="CQ916" s="36"/>
      <c r="CR916" s="36"/>
      <c r="CS916" s="36"/>
      <c r="CT916" s="36"/>
      <c r="CU916" s="36"/>
      <c r="CV916" s="36"/>
      <c r="CW916" s="36"/>
      <c r="CX916" s="36"/>
      <c r="CY916" s="36"/>
      <c r="CZ916" s="36"/>
      <c r="DA916" s="36"/>
      <c r="DB916" s="36"/>
      <c r="DC916" s="36"/>
      <c r="DD916" s="36"/>
      <c r="DE916" s="36"/>
      <c r="DF916" s="36"/>
      <c r="DG916" s="36"/>
      <c r="DH916" s="36"/>
      <c r="DI916" s="36"/>
      <c r="DJ916" s="36"/>
      <c r="DK916" s="36"/>
      <c r="DL916" s="36"/>
      <c r="DM916" s="36"/>
      <c r="DN916" s="36"/>
      <c r="DO916" s="36"/>
      <c r="DP916" s="36"/>
      <c r="DQ916" s="36"/>
      <c r="DR916" s="36"/>
      <c r="DS916" s="36"/>
      <c r="DT916" s="36"/>
      <c r="DU916" s="36"/>
      <c r="DV916" s="36"/>
      <c r="DW916" s="36"/>
      <c r="DX916" s="36"/>
      <c r="DY916" s="36"/>
      <c r="DZ916" s="36"/>
      <c r="EA916" s="36"/>
      <c r="EB916" s="36"/>
      <c r="EC916" s="36"/>
      <c r="ED916" s="36"/>
      <c r="EE916" s="36"/>
      <c r="EF916" s="36"/>
      <c r="EG916" s="36"/>
      <c r="EH916" s="36"/>
      <c r="EI916" s="36"/>
      <c r="EJ916" s="36"/>
      <c r="EK916" s="36"/>
      <c r="EL916" s="36"/>
      <c r="EM916" s="36"/>
      <c r="EN916" s="36"/>
      <c r="EO916" s="36"/>
      <c r="EP916" s="36"/>
      <c r="EQ916" s="36"/>
      <c r="ER916" s="36"/>
      <c r="ES916" s="36"/>
      <c r="ET916" s="36"/>
      <c r="EU916" s="36"/>
      <c r="EV916" s="36"/>
      <c r="EW916" s="36"/>
      <c r="EX916" s="36"/>
      <c r="EY916" s="36"/>
      <c r="EZ916" s="36"/>
      <c r="FA916" s="36"/>
      <c r="FB916" s="36"/>
      <c r="FC916" s="36"/>
      <c r="FD916" s="36"/>
      <c r="FE916" s="36"/>
      <c r="FF916" s="36"/>
      <c r="FG916" s="36"/>
      <c r="FH916" s="36"/>
      <c r="FI916" s="36"/>
      <c r="FJ916" s="36"/>
      <c r="FK916" s="36"/>
      <c r="FL916" s="36"/>
      <c r="FM916" s="36"/>
      <c r="FN916" s="36"/>
      <c r="FO916" s="36"/>
      <c r="FP916" s="36"/>
      <c r="FQ916" s="36"/>
      <c r="FR916" s="36"/>
      <c r="FS916" s="36"/>
      <c r="FT916" s="36"/>
      <c r="FU916" s="36"/>
      <c r="FV916" s="36"/>
      <c r="FW916" s="36"/>
      <c r="FX916" s="36"/>
      <c r="FY916" s="36"/>
      <c r="FZ916" s="36"/>
      <c r="GA916" s="36"/>
      <c r="GB916" s="36"/>
      <c r="GC916" s="36"/>
      <c r="GD916" s="36"/>
      <c r="GE916" s="36"/>
      <c r="GF916" s="36"/>
      <c r="GG916" s="36"/>
      <c r="GH916" s="36"/>
      <c r="GI916" s="36"/>
      <c r="GJ916" s="36"/>
      <c r="GK916" s="36"/>
      <c r="GL916" s="36"/>
      <c r="GM916" s="36"/>
      <c r="GN916" s="36"/>
      <c r="GO916" s="36"/>
      <c r="GP916" s="36"/>
      <c r="GQ916" s="36"/>
      <c r="GR916" s="36"/>
      <c r="GS916" s="36"/>
      <c r="GT916" s="36"/>
      <c r="GU916" s="36"/>
      <c r="GV916" s="36"/>
      <c r="GW916" s="36"/>
      <c r="GX916" s="36"/>
      <c r="GY916" s="36"/>
      <c r="GZ916" s="36"/>
      <c r="HA916" s="36"/>
      <c r="HB916" s="36"/>
      <c r="HC916" s="36"/>
      <c r="HD916" s="36"/>
      <c r="HE916" s="36"/>
      <c r="HF916" s="36"/>
      <c r="HG916" s="36"/>
      <c r="HH916" s="36"/>
      <c r="HI916" s="36"/>
      <c r="HJ916" s="36"/>
      <c r="HK916" s="36"/>
      <c r="HL916" s="36"/>
      <c r="HM916" s="36"/>
      <c r="HN916" s="36"/>
      <c r="HO916" s="36"/>
      <c r="HP916" s="36"/>
      <c r="HQ916" s="36"/>
      <c r="HR916" s="36"/>
      <c r="HS916" s="36"/>
      <c r="HT916" s="36"/>
      <c r="HU916" s="36"/>
      <c r="HV916" s="36"/>
      <c r="HW916" s="36"/>
      <c r="HX916" s="36"/>
      <c r="HY916" s="36"/>
      <c r="HZ916" s="36"/>
      <c r="IA916" s="36"/>
      <c r="IB916" s="36"/>
      <c r="IC916" s="36"/>
      <c r="ID916" s="36"/>
      <c r="IE916" s="36"/>
      <c r="IF916" s="36"/>
      <c r="IG916" s="36"/>
      <c r="IH916" s="36"/>
      <c r="II916" s="36"/>
      <c r="IJ916" s="36"/>
      <c r="IK916" s="36"/>
      <c r="IL916" s="36"/>
      <c r="IM916" s="36"/>
      <c r="IN916" s="36"/>
      <c r="IO916" s="36"/>
      <c r="IP916" s="36"/>
      <c r="IQ916" s="36"/>
      <c r="IR916" s="36"/>
      <c r="IS916" s="36"/>
      <c r="IT916" s="36"/>
      <c r="IU916" s="36"/>
    </row>
    <row r="917" spans="1:255" ht="5.2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6"/>
      <c r="CB917" s="36"/>
      <c r="CC917" s="36"/>
      <c r="CD917" s="36"/>
      <c r="CE917" s="36"/>
      <c r="CF917" s="36"/>
      <c r="CG917" s="36"/>
      <c r="CH917" s="36"/>
      <c r="CI917" s="36"/>
      <c r="CJ917" s="36"/>
      <c r="CK917" s="36"/>
      <c r="CL917" s="36"/>
      <c r="CM917" s="36"/>
      <c r="CN917" s="36"/>
      <c r="CO917" s="36"/>
      <c r="CP917" s="36"/>
      <c r="CQ917" s="36"/>
      <c r="CR917" s="36"/>
      <c r="CS917" s="36"/>
      <c r="CT917" s="36"/>
      <c r="CU917" s="36"/>
      <c r="CV917" s="36"/>
      <c r="CW917" s="36"/>
      <c r="CX917" s="36"/>
      <c r="CY917" s="36"/>
      <c r="CZ917" s="36"/>
      <c r="DA917" s="36"/>
      <c r="DB917" s="36"/>
      <c r="DC917" s="36"/>
      <c r="DD917" s="36"/>
      <c r="DE917" s="36"/>
      <c r="DF917" s="36"/>
      <c r="DG917" s="36"/>
      <c r="DH917" s="36"/>
      <c r="DI917" s="36"/>
      <c r="DJ917" s="36"/>
      <c r="DK917" s="36"/>
      <c r="DL917" s="36"/>
      <c r="DM917" s="36"/>
      <c r="DN917" s="36"/>
      <c r="DO917" s="36"/>
      <c r="DP917" s="36"/>
      <c r="DQ917" s="36"/>
      <c r="DR917" s="36"/>
      <c r="DS917" s="36"/>
      <c r="DT917" s="36"/>
      <c r="DU917" s="36"/>
      <c r="DV917" s="36"/>
      <c r="DW917" s="36"/>
      <c r="DX917" s="36"/>
      <c r="DY917" s="36"/>
      <c r="DZ917" s="36"/>
      <c r="EA917" s="36"/>
      <c r="EB917" s="36"/>
      <c r="EC917" s="36"/>
      <c r="ED917" s="36"/>
      <c r="EE917" s="36"/>
      <c r="EF917" s="36"/>
      <c r="EG917" s="36"/>
      <c r="EH917" s="36"/>
      <c r="EI917" s="36"/>
      <c r="EJ917" s="36"/>
      <c r="EK917" s="36"/>
      <c r="EL917" s="36"/>
      <c r="EM917" s="36"/>
      <c r="EN917" s="36"/>
      <c r="EO917" s="36"/>
      <c r="EP917" s="36"/>
      <c r="EQ917" s="36"/>
      <c r="ER917" s="36"/>
      <c r="ES917" s="36"/>
      <c r="ET917" s="36"/>
      <c r="EU917" s="36"/>
      <c r="EV917" s="36"/>
      <c r="EW917" s="36"/>
      <c r="EX917" s="36"/>
      <c r="EY917" s="36"/>
      <c r="EZ917" s="36"/>
      <c r="FA917" s="36"/>
      <c r="FB917" s="36"/>
      <c r="FC917" s="36"/>
      <c r="FD917" s="36"/>
      <c r="FE917" s="36"/>
      <c r="FF917" s="36"/>
      <c r="FG917" s="36"/>
      <c r="FH917" s="36"/>
      <c r="FI917" s="36"/>
      <c r="FJ917" s="36"/>
      <c r="FK917" s="36"/>
      <c r="FL917" s="36"/>
      <c r="FM917" s="36"/>
      <c r="FN917" s="36"/>
      <c r="FO917" s="36"/>
      <c r="FP917" s="36"/>
      <c r="FQ917" s="36"/>
      <c r="FR917" s="36"/>
      <c r="FS917" s="36"/>
      <c r="FT917" s="36"/>
      <c r="FU917" s="36"/>
      <c r="FV917" s="36"/>
      <c r="FW917" s="36"/>
      <c r="FX917" s="36"/>
      <c r="FY917" s="36"/>
      <c r="FZ917" s="36"/>
      <c r="GA917" s="36"/>
      <c r="GB917" s="36"/>
      <c r="GC917" s="36"/>
      <c r="GD917" s="36"/>
      <c r="GE917" s="36"/>
      <c r="GF917" s="36"/>
      <c r="GG917" s="36"/>
      <c r="GH917" s="36"/>
      <c r="GI917" s="36"/>
      <c r="GJ917" s="36"/>
      <c r="GK917" s="36"/>
      <c r="GL917" s="36"/>
      <c r="GM917" s="36"/>
      <c r="GN917" s="36"/>
      <c r="GO917" s="36"/>
      <c r="GP917" s="36"/>
      <c r="GQ917" s="36"/>
      <c r="GR917" s="36"/>
      <c r="GS917" s="36"/>
      <c r="GT917" s="36"/>
      <c r="GU917" s="36"/>
      <c r="GV917" s="36"/>
      <c r="GW917" s="36"/>
      <c r="GX917" s="36"/>
      <c r="GY917" s="36"/>
      <c r="GZ917" s="36"/>
      <c r="HA917" s="36"/>
      <c r="HB917" s="36"/>
      <c r="HC917" s="36"/>
      <c r="HD917" s="36"/>
      <c r="HE917" s="36"/>
      <c r="HF917" s="36"/>
      <c r="HG917" s="36"/>
      <c r="HH917" s="36"/>
      <c r="HI917" s="36"/>
      <c r="HJ917" s="36"/>
      <c r="HK917" s="36"/>
      <c r="HL917" s="36"/>
      <c r="HM917" s="36"/>
      <c r="HN917" s="36"/>
      <c r="HO917" s="36"/>
      <c r="HP917" s="36"/>
      <c r="HQ917" s="36"/>
      <c r="HR917" s="36"/>
      <c r="HS917" s="36"/>
      <c r="HT917" s="36"/>
      <c r="HU917" s="36"/>
      <c r="HV917" s="36"/>
      <c r="HW917" s="36"/>
      <c r="HX917" s="36"/>
      <c r="HY917" s="36"/>
      <c r="HZ917" s="36"/>
      <c r="IA917" s="36"/>
      <c r="IB917" s="36"/>
      <c r="IC917" s="36"/>
      <c r="ID917" s="36"/>
      <c r="IE917" s="36"/>
      <c r="IF917" s="36"/>
      <c r="IG917" s="36"/>
      <c r="IH917" s="36"/>
      <c r="II917" s="36"/>
      <c r="IJ917" s="36"/>
      <c r="IK917" s="36"/>
      <c r="IL917" s="36"/>
      <c r="IM917" s="36"/>
      <c r="IN917" s="36"/>
      <c r="IO917" s="36"/>
      <c r="IP917" s="36"/>
      <c r="IQ917" s="36"/>
      <c r="IR917" s="36"/>
      <c r="IS917" s="36"/>
      <c r="IT917" s="36"/>
      <c r="IU917" s="36"/>
    </row>
    <row r="918" spans="1:255" ht="5.2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6"/>
      <c r="CB918" s="36"/>
      <c r="CC918" s="36"/>
      <c r="CD918" s="36"/>
      <c r="CE918" s="36"/>
      <c r="CF918" s="36"/>
      <c r="CG918" s="36"/>
      <c r="CH918" s="36"/>
      <c r="CI918" s="36"/>
      <c r="CJ918" s="36"/>
      <c r="CK918" s="36"/>
      <c r="CL918" s="36"/>
      <c r="CM918" s="36"/>
      <c r="CN918" s="36"/>
      <c r="CO918" s="36"/>
      <c r="CP918" s="36"/>
      <c r="CQ918" s="36"/>
      <c r="CR918" s="36"/>
      <c r="CS918" s="36"/>
      <c r="CT918" s="36"/>
      <c r="CU918" s="36"/>
      <c r="CV918" s="36"/>
      <c r="CW918" s="36"/>
      <c r="CX918" s="36"/>
      <c r="CY918" s="36"/>
      <c r="CZ918" s="36"/>
      <c r="DA918" s="36"/>
      <c r="DB918" s="36"/>
      <c r="DC918" s="36"/>
      <c r="DD918" s="36"/>
      <c r="DE918" s="36"/>
      <c r="DF918" s="36"/>
      <c r="DG918" s="36"/>
      <c r="DH918" s="36"/>
      <c r="DI918" s="36"/>
      <c r="DJ918" s="36"/>
      <c r="DK918" s="36"/>
      <c r="DL918" s="36"/>
      <c r="DM918" s="36"/>
      <c r="DN918" s="36"/>
      <c r="DO918" s="36"/>
      <c r="DP918" s="36"/>
      <c r="DQ918" s="36"/>
      <c r="DR918" s="36"/>
      <c r="DS918" s="36"/>
      <c r="DT918" s="36"/>
      <c r="DU918" s="36"/>
      <c r="DV918" s="36"/>
      <c r="DW918" s="36"/>
      <c r="DX918" s="36"/>
      <c r="DY918" s="36"/>
      <c r="DZ918" s="36"/>
      <c r="EA918" s="36"/>
      <c r="EB918" s="36"/>
      <c r="EC918" s="36"/>
      <c r="ED918" s="36"/>
      <c r="EE918" s="36"/>
      <c r="EF918" s="36"/>
      <c r="EG918" s="36"/>
      <c r="EH918" s="36"/>
      <c r="EI918" s="36"/>
      <c r="EJ918" s="36"/>
      <c r="EK918" s="36"/>
      <c r="EL918" s="36"/>
      <c r="EM918" s="36"/>
      <c r="EN918" s="36"/>
      <c r="EO918" s="36"/>
      <c r="EP918" s="36"/>
      <c r="EQ918" s="36"/>
      <c r="ER918" s="36"/>
      <c r="ES918" s="36"/>
      <c r="ET918" s="36"/>
      <c r="EU918" s="36"/>
      <c r="EV918" s="36"/>
      <c r="EW918" s="36"/>
      <c r="EX918" s="36"/>
      <c r="EY918" s="36"/>
      <c r="EZ918" s="36"/>
      <c r="FA918" s="36"/>
      <c r="FB918" s="36"/>
      <c r="FC918" s="36"/>
      <c r="FD918" s="36"/>
      <c r="FE918" s="36"/>
      <c r="FF918" s="36"/>
      <c r="FG918" s="36"/>
      <c r="FH918" s="36"/>
      <c r="FI918" s="36"/>
      <c r="FJ918" s="36"/>
      <c r="FK918" s="36"/>
      <c r="FL918" s="36"/>
      <c r="FM918" s="36"/>
      <c r="FN918" s="36"/>
      <c r="FO918" s="36"/>
      <c r="FP918" s="36"/>
      <c r="FQ918" s="36"/>
      <c r="FR918" s="36"/>
      <c r="FS918" s="36"/>
      <c r="FT918" s="36"/>
      <c r="FU918" s="36"/>
      <c r="FV918" s="36"/>
      <c r="FW918" s="36"/>
      <c r="FX918" s="36"/>
      <c r="FY918" s="36"/>
      <c r="FZ918" s="36"/>
      <c r="GA918" s="36"/>
      <c r="GB918" s="36"/>
      <c r="GC918" s="36"/>
      <c r="GD918" s="36"/>
      <c r="GE918" s="36"/>
      <c r="GF918" s="36"/>
      <c r="GG918" s="36"/>
      <c r="GH918" s="36"/>
      <c r="GI918" s="36"/>
      <c r="GJ918" s="36"/>
      <c r="GK918" s="36"/>
      <c r="GL918" s="36"/>
      <c r="GM918" s="36"/>
      <c r="GN918" s="36"/>
      <c r="GO918" s="36"/>
      <c r="GP918" s="36"/>
      <c r="GQ918" s="36"/>
      <c r="GR918" s="36"/>
      <c r="GS918" s="36"/>
      <c r="GT918" s="36"/>
      <c r="GU918" s="36"/>
      <c r="GV918" s="36"/>
      <c r="GW918" s="36"/>
      <c r="GX918" s="36"/>
      <c r="GY918" s="36"/>
      <c r="GZ918" s="36"/>
      <c r="HA918" s="36"/>
      <c r="HB918" s="36"/>
      <c r="HC918" s="36"/>
      <c r="HD918" s="36"/>
      <c r="HE918" s="36"/>
      <c r="HF918" s="36"/>
      <c r="HG918" s="36"/>
      <c r="HH918" s="36"/>
      <c r="HI918" s="36"/>
      <c r="HJ918" s="36"/>
      <c r="HK918" s="36"/>
      <c r="HL918" s="36"/>
      <c r="HM918" s="36"/>
      <c r="HN918" s="36"/>
      <c r="HO918" s="36"/>
      <c r="HP918" s="36"/>
      <c r="HQ918" s="36"/>
      <c r="HR918" s="36"/>
      <c r="HS918" s="36"/>
      <c r="HT918" s="36"/>
      <c r="HU918" s="36"/>
      <c r="HV918" s="36"/>
      <c r="HW918" s="36"/>
      <c r="HX918" s="36"/>
      <c r="HY918" s="36"/>
      <c r="HZ918" s="36"/>
      <c r="IA918" s="36"/>
      <c r="IB918" s="36"/>
      <c r="IC918" s="36"/>
      <c r="ID918" s="36"/>
      <c r="IE918" s="36"/>
      <c r="IF918" s="36"/>
      <c r="IG918" s="36"/>
      <c r="IH918" s="36"/>
      <c r="II918" s="36"/>
      <c r="IJ918" s="36"/>
      <c r="IK918" s="36"/>
      <c r="IL918" s="36"/>
      <c r="IM918" s="36"/>
      <c r="IN918" s="36"/>
      <c r="IO918" s="36"/>
      <c r="IP918" s="36"/>
      <c r="IQ918" s="36"/>
      <c r="IR918" s="36"/>
      <c r="IS918" s="36"/>
      <c r="IT918" s="36"/>
      <c r="IU918" s="36"/>
    </row>
    <row r="919" spans="1:255" ht="5.2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6"/>
      <c r="CB919" s="36"/>
      <c r="CC919" s="36"/>
      <c r="CD919" s="36"/>
      <c r="CE919" s="36"/>
      <c r="CF919" s="36"/>
      <c r="CG919" s="36"/>
      <c r="CH919" s="36"/>
      <c r="CI919" s="36"/>
      <c r="CJ919" s="36"/>
      <c r="CK919" s="36"/>
      <c r="CL919" s="36"/>
      <c r="CM919" s="36"/>
      <c r="CN919" s="36"/>
      <c r="CO919" s="36"/>
      <c r="CP919" s="36"/>
      <c r="CQ919" s="36"/>
      <c r="CR919" s="36"/>
      <c r="CS919" s="36"/>
      <c r="CT919" s="36"/>
      <c r="CU919" s="36"/>
      <c r="CV919" s="36"/>
      <c r="CW919" s="36"/>
      <c r="CX919" s="36"/>
      <c r="CY919" s="36"/>
      <c r="CZ919" s="36"/>
      <c r="DA919" s="36"/>
      <c r="DB919" s="36"/>
      <c r="DC919" s="36"/>
      <c r="DD919" s="36"/>
      <c r="DE919" s="36"/>
      <c r="DF919" s="36"/>
      <c r="DG919" s="36"/>
      <c r="DH919" s="36"/>
      <c r="DI919" s="36"/>
      <c r="DJ919" s="36"/>
      <c r="DK919" s="36"/>
      <c r="DL919" s="36"/>
      <c r="DM919" s="36"/>
      <c r="DN919" s="36"/>
      <c r="DO919" s="36"/>
      <c r="DP919" s="36"/>
      <c r="DQ919" s="36"/>
      <c r="DR919" s="36"/>
      <c r="DS919" s="36"/>
      <c r="DT919" s="36"/>
      <c r="DU919" s="36"/>
      <c r="DV919" s="36"/>
      <c r="DW919" s="36"/>
      <c r="DX919" s="36"/>
      <c r="DY919" s="36"/>
      <c r="DZ919" s="36"/>
      <c r="EA919" s="36"/>
      <c r="EB919" s="36"/>
      <c r="EC919" s="36"/>
      <c r="ED919" s="36"/>
      <c r="EE919" s="36"/>
      <c r="EF919" s="36"/>
      <c r="EG919" s="36"/>
      <c r="EH919" s="36"/>
      <c r="EI919" s="36"/>
      <c r="EJ919" s="36"/>
      <c r="EK919" s="36"/>
      <c r="EL919" s="36"/>
      <c r="EM919" s="36"/>
      <c r="EN919" s="36"/>
      <c r="EO919" s="36"/>
      <c r="EP919" s="36"/>
      <c r="EQ919" s="36"/>
      <c r="ER919" s="36"/>
      <c r="ES919" s="36"/>
      <c r="ET919" s="36"/>
      <c r="EU919" s="36"/>
      <c r="EV919" s="36"/>
      <c r="EW919" s="36"/>
      <c r="EX919" s="36"/>
      <c r="EY919" s="36"/>
      <c r="EZ919" s="36"/>
      <c r="FA919" s="36"/>
      <c r="FB919" s="36"/>
      <c r="FC919" s="36"/>
      <c r="FD919" s="36"/>
      <c r="FE919" s="36"/>
      <c r="FF919" s="36"/>
      <c r="FG919" s="36"/>
      <c r="FH919" s="36"/>
      <c r="FI919" s="36"/>
      <c r="FJ919" s="36"/>
      <c r="FK919" s="36"/>
      <c r="FL919" s="36"/>
      <c r="FM919" s="36"/>
      <c r="FN919" s="36"/>
      <c r="FO919" s="36"/>
      <c r="FP919" s="36"/>
      <c r="FQ919" s="36"/>
      <c r="FR919" s="36"/>
      <c r="FS919" s="36"/>
      <c r="FT919" s="36"/>
      <c r="FU919" s="36"/>
      <c r="FV919" s="36"/>
      <c r="FW919" s="36"/>
      <c r="FX919" s="36"/>
      <c r="FY919" s="36"/>
      <c r="FZ919" s="36"/>
      <c r="GA919" s="36"/>
      <c r="GB919" s="36"/>
      <c r="GC919" s="36"/>
      <c r="GD919" s="36"/>
      <c r="GE919" s="36"/>
      <c r="GF919" s="36"/>
      <c r="GG919" s="36"/>
      <c r="GH919" s="36"/>
      <c r="GI919" s="36"/>
      <c r="GJ919" s="36"/>
      <c r="GK919" s="36"/>
      <c r="GL919" s="36"/>
      <c r="GM919" s="36"/>
      <c r="GN919" s="36"/>
      <c r="GO919" s="36"/>
      <c r="GP919" s="36"/>
      <c r="GQ919" s="36"/>
      <c r="GR919" s="36"/>
      <c r="GS919" s="36"/>
      <c r="GT919" s="36"/>
      <c r="GU919" s="36"/>
      <c r="GV919" s="36"/>
      <c r="GW919" s="36"/>
      <c r="GX919" s="36"/>
      <c r="GY919" s="36"/>
      <c r="GZ919" s="36"/>
      <c r="HA919" s="36"/>
      <c r="HB919" s="36"/>
      <c r="HC919" s="36"/>
      <c r="HD919" s="36"/>
      <c r="HE919" s="36"/>
      <c r="HF919" s="36"/>
      <c r="HG919" s="36"/>
      <c r="HH919" s="36"/>
      <c r="HI919" s="36"/>
      <c r="HJ919" s="36"/>
      <c r="HK919" s="36"/>
      <c r="HL919" s="36"/>
      <c r="HM919" s="36"/>
      <c r="HN919" s="36"/>
      <c r="HO919" s="36"/>
      <c r="HP919" s="36"/>
      <c r="HQ919" s="36"/>
      <c r="HR919" s="36"/>
      <c r="HS919" s="36"/>
      <c r="HT919" s="36"/>
      <c r="HU919" s="36"/>
      <c r="HV919" s="36"/>
      <c r="HW919" s="36"/>
      <c r="HX919" s="36"/>
      <c r="HY919" s="36"/>
      <c r="HZ919" s="36"/>
      <c r="IA919" s="36"/>
      <c r="IB919" s="36"/>
      <c r="IC919" s="36"/>
      <c r="ID919" s="36"/>
      <c r="IE919" s="36"/>
      <c r="IF919" s="36"/>
      <c r="IG919" s="36"/>
      <c r="IH919" s="36"/>
      <c r="II919" s="36"/>
      <c r="IJ919" s="36"/>
      <c r="IK919" s="36"/>
      <c r="IL919" s="36"/>
      <c r="IM919" s="36"/>
      <c r="IN919" s="36"/>
      <c r="IO919" s="36"/>
      <c r="IP919" s="36"/>
      <c r="IQ919" s="36"/>
      <c r="IR919" s="36"/>
      <c r="IS919" s="36"/>
      <c r="IT919" s="36"/>
      <c r="IU919" s="36"/>
    </row>
    <row r="920" spans="1:255" ht="5.2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6"/>
      <c r="CB920" s="36"/>
      <c r="CC920" s="36"/>
      <c r="CD920" s="36"/>
      <c r="CE920" s="36"/>
      <c r="CF920" s="36"/>
      <c r="CG920" s="36"/>
      <c r="CH920" s="36"/>
      <c r="CI920" s="36"/>
      <c r="CJ920" s="36"/>
      <c r="CK920" s="36"/>
      <c r="CL920" s="36"/>
      <c r="CM920" s="36"/>
      <c r="CN920" s="36"/>
      <c r="CO920" s="36"/>
      <c r="CP920" s="36"/>
      <c r="CQ920" s="36"/>
      <c r="CR920" s="36"/>
      <c r="CS920" s="36"/>
      <c r="CT920" s="36"/>
      <c r="CU920" s="36"/>
      <c r="CV920" s="36"/>
      <c r="CW920" s="36"/>
      <c r="CX920" s="36"/>
      <c r="CY920" s="36"/>
      <c r="CZ920" s="36"/>
      <c r="DA920" s="36"/>
      <c r="DB920" s="36"/>
      <c r="DC920" s="36"/>
      <c r="DD920" s="36"/>
      <c r="DE920" s="36"/>
      <c r="DF920" s="36"/>
      <c r="DG920" s="36"/>
      <c r="DH920" s="36"/>
      <c r="DI920" s="36"/>
      <c r="DJ920" s="36"/>
      <c r="DK920" s="36"/>
      <c r="DL920" s="36"/>
      <c r="DM920" s="36"/>
      <c r="DN920" s="36"/>
      <c r="DO920" s="36"/>
      <c r="DP920" s="36"/>
      <c r="DQ920" s="36"/>
      <c r="DR920" s="36"/>
      <c r="DS920" s="36"/>
      <c r="DT920" s="36"/>
      <c r="DU920" s="36"/>
      <c r="DV920" s="36"/>
      <c r="DW920" s="36"/>
      <c r="DX920" s="36"/>
      <c r="DY920" s="36"/>
      <c r="DZ920" s="36"/>
      <c r="EA920" s="36"/>
      <c r="EB920" s="36"/>
      <c r="EC920" s="36"/>
      <c r="ED920" s="36"/>
      <c r="EE920" s="36"/>
      <c r="EF920" s="36"/>
      <c r="EG920" s="36"/>
      <c r="EH920" s="36"/>
      <c r="EI920" s="36"/>
      <c r="EJ920" s="36"/>
      <c r="EK920" s="36"/>
      <c r="EL920" s="36"/>
      <c r="EM920" s="36"/>
      <c r="EN920" s="36"/>
      <c r="EO920" s="36"/>
      <c r="EP920" s="36"/>
      <c r="EQ920" s="36"/>
      <c r="ER920" s="36"/>
      <c r="ES920" s="36"/>
      <c r="ET920" s="36"/>
      <c r="EU920" s="36"/>
      <c r="EV920" s="36"/>
      <c r="EW920" s="36"/>
      <c r="EX920" s="36"/>
      <c r="EY920" s="36"/>
      <c r="EZ920" s="36"/>
      <c r="FA920" s="36"/>
      <c r="FB920" s="36"/>
      <c r="FC920" s="36"/>
      <c r="FD920" s="36"/>
      <c r="FE920" s="36"/>
      <c r="FF920" s="36"/>
      <c r="FG920" s="36"/>
      <c r="FH920" s="36"/>
      <c r="FI920" s="36"/>
      <c r="FJ920" s="36"/>
      <c r="FK920" s="36"/>
      <c r="FL920" s="36"/>
      <c r="FM920" s="36"/>
      <c r="FN920" s="36"/>
      <c r="FO920" s="36"/>
      <c r="FP920" s="36"/>
      <c r="FQ920" s="36"/>
      <c r="FR920" s="36"/>
      <c r="FS920" s="36"/>
      <c r="FT920" s="36"/>
      <c r="FU920" s="36"/>
      <c r="FV920" s="36"/>
      <c r="FW920" s="36"/>
      <c r="FX920" s="36"/>
      <c r="FY920" s="36"/>
      <c r="FZ920" s="36"/>
      <c r="GA920" s="36"/>
      <c r="GB920" s="36"/>
      <c r="GC920" s="36"/>
      <c r="GD920" s="36"/>
      <c r="GE920" s="36"/>
      <c r="GF920" s="36"/>
      <c r="GG920" s="36"/>
      <c r="GH920" s="36"/>
      <c r="GI920" s="36"/>
      <c r="GJ920" s="36"/>
      <c r="GK920" s="36"/>
      <c r="GL920" s="36"/>
      <c r="GM920" s="36"/>
      <c r="GN920" s="36"/>
      <c r="GO920" s="36"/>
      <c r="GP920" s="36"/>
      <c r="GQ920" s="36"/>
      <c r="GR920" s="36"/>
      <c r="GS920" s="36"/>
      <c r="GT920" s="36"/>
      <c r="GU920" s="36"/>
      <c r="GV920" s="36"/>
      <c r="GW920" s="36"/>
      <c r="GX920" s="36"/>
      <c r="GY920" s="36"/>
      <c r="GZ920" s="36"/>
      <c r="HA920" s="36"/>
      <c r="HB920" s="36"/>
      <c r="HC920" s="36"/>
      <c r="HD920" s="36"/>
      <c r="HE920" s="36"/>
      <c r="HF920" s="36"/>
      <c r="HG920" s="36"/>
      <c r="HH920" s="36"/>
      <c r="HI920" s="36"/>
      <c r="HJ920" s="36"/>
      <c r="HK920" s="36"/>
      <c r="HL920" s="36"/>
      <c r="HM920" s="36"/>
      <c r="HN920" s="36"/>
      <c r="HO920" s="36"/>
      <c r="HP920" s="36"/>
      <c r="HQ920" s="36"/>
      <c r="HR920" s="36"/>
      <c r="HS920" s="36"/>
      <c r="HT920" s="36"/>
      <c r="HU920" s="36"/>
      <c r="HV920" s="36"/>
      <c r="HW920" s="36"/>
      <c r="HX920" s="36"/>
      <c r="HY920" s="36"/>
      <c r="HZ920" s="36"/>
      <c r="IA920" s="36"/>
      <c r="IB920" s="36"/>
      <c r="IC920" s="36"/>
      <c r="ID920" s="36"/>
      <c r="IE920" s="36"/>
      <c r="IF920" s="36"/>
      <c r="IG920" s="36"/>
      <c r="IH920" s="36"/>
      <c r="II920" s="36"/>
      <c r="IJ920" s="36"/>
      <c r="IK920" s="36"/>
      <c r="IL920" s="36"/>
      <c r="IM920" s="36"/>
      <c r="IN920" s="36"/>
      <c r="IO920" s="36"/>
      <c r="IP920" s="36"/>
      <c r="IQ920" s="36"/>
      <c r="IR920" s="36"/>
      <c r="IS920" s="36"/>
      <c r="IT920" s="36"/>
      <c r="IU920" s="36"/>
    </row>
    <row r="921" spans="1:255" ht="5.2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6"/>
      <c r="CB921" s="36"/>
      <c r="CC921" s="36"/>
      <c r="CD921" s="36"/>
      <c r="CE921" s="36"/>
      <c r="CF921" s="36"/>
      <c r="CG921" s="36"/>
      <c r="CH921" s="36"/>
      <c r="CI921" s="36"/>
      <c r="CJ921" s="36"/>
      <c r="CK921" s="36"/>
      <c r="CL921" s="36"/>
      <c r="CM921" s="36"/>
      <c r="CN921" s="36"/>
      <c r="CO921" s="36"/>
      <c r="CP921" s="36"/>
      <c r="CQ921" s="36"/>
      <c r="CR921" s="36"/>
      <c r="CS921" s="36"/>
      <c r="CT921" s="36"/>
      <c r="CU921" s="36"/>
      <c r="CV921" s="36"/>
      <c r="CW921" s="36"/>
      <c r="CX921" s="36"/>
      <c r="CY921" s="36"/>
      <c r="CZ921" s="36"/>
      <c r="DA921" s="36"/>
      <c r="DB921" s="36"/>
      <c r="DC921" s="36"/>
      <c r="DD921" s="36"/>
      <c r="DE921" s="36"/>
      <c r="DF921" s="36"/>
      <c r="DG921" s="36"/>
      <c r="DH921" s="36"/>
      <c r="DI921" s="36"/>
      <c r="DJ921" s="36"/>
      <c r="DK921" s="36"/>
      <c r="DL921" s="36"/>
      <c r="DM921" s="36"/>
      <c r="DN921" s="36"/>
      <c r="DO921" s="36"/>
      <c r="DP921" s="36"/>
      <c r="DQ921" s="36"/>
      <c r="DR921" s="36"/>
      <c r="DS921" s="36"/>
      <c r="DT921" s="36"/>
      <c r="DU921" s="36"/>
      <c r="DV921" s="36"/>
      <c r="DW921" s="36"/>
      <c r="DX921" s="36"/>
      <c r="DY921" s="36"/>
      <c r="DZ921" s="36"/>
      <c r="EA921" s="36"/>
      <c r="EB921" s="36"/>
      <c r="EC921" s="36"/>
      <c r="ED921" s="36"/>
      <c r="EE921" s="36"/>
      <c r="EF921" s="36"/>
      <c r="EG921" s="36"/>
      <c r="EH921" s="36"/>
      <c r="EI921" s="36"/>
      <c r="EJ921" s="36"/>
      <c r="EK921" s="36"/>
      <c r="EL921" s="36"/>
      <c r="EM921" s="36"/>
      <c r="EN921" s="36"/>
      <c r="EO921" s="36"/>
      <c r="EP921" s="36"/>
      <c r="EQ921" s="36"/>
      <c r="ER921" s="36"/>
      <c r="ES921" s="36"/>
      <c r="ET921" s="36"/>
      <c r="EU921" s="36"/>
      <c r="EV921" s="36"/>
      <c r="EW921" s="36"/>
      <c r="EX921" s="36"/>
      <c r="EY921" s="36"/>
      <c r="EZ921" s="36"/>
      <c r="FA921" s="36"/>
      <c r="FB921" s="36"/>
      <c r="FC921" s="36"/>
      <c r="FD921" s="36"/>
      <c r="FE921" s="36"/>
      <c r="FF921" s="36"/>
      <c r="FG921" s="36"/>
      <c r="FH921" s="36"/>
      <c r="FI921" s="36"/>
      <c r="FJ921" s="36"/>
      <c r="FK921" s="36"/>
      <c r="FL921" s="36"/>
      <c r="FM921" s="36"/>
      <c r="FN921" s="36"/>
      <c r="FO921" s="36"/>
      <c r="FP921" s="36"/>
      <c r="FQ921" s="36"/>
      <c r="FR921" s="36"/>
      <c r="FS921" s="36"/>
      <c r="FT921" s="36"/>
      <c r="FU921" s="36"/>
      <c r="FV921" s="36"/>
      <c r="FW921" s="36"/>
      <c r="FX921" s="36"/>
      <c r="FY921" s="36"/>
      <c r="FZ921" s="36"/>
      <c r="GA921" s="36"/>
      <c r="GB921" s="36"/>
      <c r="GC921" s="36"/>
      <c r="GD921" s="36"/>
      <c r="GE921" s="36"/>
      <c r="GF921" s="36"/>
      <c r="GG921" s="36"/>
      <c r="GH921" s="36"/>
      <c r="GI921" s="36"/>
      <c r="GJ921" s="36"/>
      <c r="GK921" s="36"/>
      <c r="GL921" s="36"/>
      <c r="GM921" s="36"/>
      <c r="GN921" s="36"/>
      <c r="GO921" s="36"/>
      <c r="GP921" s="36"/>
      <c r="GQ921" s="36"/>
      <c r="GR921" s="36"/>
      <c r="GS921" s="36"/>
      <c r="GT921" s="36"/>
      <c r="GU921" s="36"/>
      <c r="GV921" s="36"/>
      <c r="GW921" s="36"/>
      <c r="GX921" s="36"/>
      <c r="GY921" s="36"/>
      <c r="GZ921" s="36"/>
      <c r="HA921" s="36"/>
      <c r="HB921" s="36"/>
      <c r="HC921" s="36"/>
      <c r="HD921" s="36"/>
      <c r="HE921" s="36"/>
      <c r="HF921" s="36"/>
      <c r="HG921" s="36"/>
      <c r="HH921" s="36"/>
      <c r="HI921" s="36"/>
      <c r="HJ921" s="36"/>
      <c r="HK921" s="36"/>
      <c r="HL921" s="36"/>
      <c r="HM921" s="36"/>
      <c r="HN921" s="36"/>
      <c r="HO921" s="36"/>
      <c r="HP921" s="36"/>
      <c r="HQ921" s="36"/>
      <c r="HR921" s="36"/>
      <c r="HS921" s="36"/>
      <c r="HT921" s="36"/>
      <c r="HU921" s="36"/>
      <c r="HV921" s="36"/>
      <c r="HW921" s="36"/>
      <c r="HX921" s="36"/>
      <c r="HY921" s="36"/>
      <c r="HZ921" s="36"/>
      <c r="IA921" s="36"/>
      <c r="IB921" s="36"/>
      <c r="IC921" s="36"/>
      <c r="ID921" s="36"/>
      <c r="IE921" s="36"/>
      <c r="IF921" s="36"/>
      <c r="IG921" s="36"/>
      <c r="IH921" s="36"/>
      <c r="II921" s="36"/>
      <c r="IJ921" s="36"/>
      <c r="IK921" s="36"/>
      <c r="IL921" s="36"/>
      <c r="IM921" s="36"/>
      <c r="IN921" s="36"/>
      <c r="IO921" s="36"/>
      <c r="IP921" s="36"/>
      <c r="IQ921" s="36"/>
      <c r="IR921" s="36"/>
      <c r="IS921" s="36"/>
      <c r="IT921" s="36"/>
      <c r="IU921" s="36"/>
    </row>
    <row r="922" spans="1:255" ht="5.2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6"/>
      <c r="CB922" s="36"/>
      <c r="CC922" s="36"/>
      <c r="CD922" s="36"/>
      <c r="CE922" s="36"/>
      <c r="CF922" s="36"/>
      <c r="CG922" s="36"/>
      <c r="CH922" s="36"/>
      <c r="CI922" s="36"/>
      <c r="CJ922" s="36"/>
      <c r="CK922" s="36"/>
      <c r="CL922" s="36"/>
      <c r="CM922" s="36"/>
      <c r="CN922" s="36"/>
      <c r="CO922" s="36"/>
      <c r="CP922" s="36"/>
      <c r="CQ922" s="36"/>
      <c r="CR922" s="36"/>
      <c r="CS922" s="36"/>
      <c r="CT922" s="36"/>
      <c r="CU922" s="36"/>
      <c r="CV922" s="36"/>
      <c r="CW922" s="36"/>
      <c r="CX922" s="36"/>
      <c r="CY922" s="36"/>
      <c r="CZ922" s="36"/>
      <c r="DA922" s="36"/>
      <c r="DB922" s="36"/>
      <c r="DC922" s="36"/>
      <c r="DD922" s="36"/>
      <c r="DE922" s="36"/>
      <c r="DF922" s="36"/>
      <c r="DG922" s="36"/>
      <c r="DH922" s="36"/>
      <c r="DI922" s="36"/>
      <c r="DJ922" s="36"/>
      <c r="DK922" s="36"/>
      <c r="DL922" s="36"/>
      <c r="DM922" s="36"/>
      <c r="DN922" s="36"/>
      <c r="DO922" s="36"/>
      <c r="DP922" s="36"/>
      <c r="DQ922" s="36"/>
      <c r="DR922" s="36"/>
      <c r="DS922" s="36"/>
      <c r="DT922" s="36"/>
      <c r="DU922" s="36"/>
      <c r="DV922" s="36"/>
      <c r="DW922" s="36"/>
      <c r="DX922" s="36"/>
      <c r="DY922" s="36"/>
      <c r="DZ922" s="36"/>
      <c r="EA922" s="36"/>
      <c r="EB922" s="36"/>
      <c r="EC922" s="36"/>
      <c r="ED922" s="36"/>
      <c r="EE922" s="36"/>
      <c r="EF922" s="36"/>
      <c r="EG922" s="36"/>
      <c r="EH922" s="36"/>
      <c r="EI922" s="36"/>
      <c r="EJ922" s="36"/>
      <c r="EK922" s="36"/>
      <c r="EL922" s="36"/>
      <c r="EM922" s="36"/>
      <c r="EN922" s="36"/>
      <c r="EO922" s="36"/>
      <c r="EP922" s="36"/>
      <c r="EQ922" s="36"/>
      <c r="ER922" s="36"/>
      <c r="ES922" s="36"/>
      <c r="ET922" s="36"/>
      <c r="EU922" s="36"/>
      <c r="EV922" s="36"/>
      <c r="EW922" s="36"/>
      <c r="EX922" s="36"/>
      <c r="EY922" s="36"/>
      <c r="EZ922" s="36"/>
      <c r="FA922" s="36"/>
      <c r="FB922" s="36"/>
      <c r="FC922" s="36"/>
      <c r="FD922" s="36"/>
      <c r="FE922" s="36"/>
      <c r="FF922" s="36"/>
      <c r="FG922" s="36"/>
      <c r="FH922" s="36"/>
      <c r="FI922" s="36"/>
      <c r="FJ922" s="36"/>
      <c r="FK922" s="36"/>
      <c r="FL922" s="36"/>
      <c r="FM922" s="36"/>
      <c r="FN922" s="36"/>
      <c r="FO922" s="36"/>
      <c r="FP922" s="36"/>
      <c r="FQ922" s="36"/>
      <c r="FR922" s="36"/>
      <c r="FS922" s="36"/>
      <c r="FT922" s="36"/>
      <c r="FU922" s="36"/>
      <c r="FV922" s="36"/>
      <c r="FW922" s="36"/>
      <c r="FX922" s="36"/>
      <c r="FY922" s="36"/>
      <c r="FZ922" s="36"/>
      <c r="GA922" s="36"/>
      <c r="GB922" s="36"/>
      <c r="GC922" s="36"/>
      <c r="GD922" s="36"/>
      <c r="GE922" s="36"/>
      <c r="GF922" s="36"/>
      <c r="GG922" s="36"/>
      <c r="GH922" s="36"/>
      <c r="GI922" s="36"/>
      <c r="GJ922" s="36"/>
      <c r="GK922" s="36"/>
      <c r="GL922" s="36"/>
      <c r="GM922" s="36"/>
      <c r="GN922" s="36"/>
      <c r="GO922" s="36"/>
      <c r="GP922" s="36"/>
      <c r="GQ922" s="36"/>
      <c r="GR922" s="36"/>
      <c r="GS922" s="36"/>
      <c r="GT922" s="36"/>
      <c r="GU922" s="36"/>
      <c r="GV922" s="36"/>
      <c r="GW922" s="36"/>
      <c r="GX922" s="36"/>
      <c r="GY922" s="36"/>
      <c r="GZ922" s="36"/>
      <c r="HA922" s="36"/>
      <c r="HB922" s="36"/>
      <c r="HC922" s="36"/>
      <c r="HD922" s="36"/>
      <c r="HE922" s="36"/>
      <c r="HF922" s="36"/>
      <c r="HG922" s="36"/>
      <c r="HH922" s="36"/>
      <c r="HI922" s="36"/>
      <c r="HJ922" s="36"/>
      <c r="HK922" s="36"/>
      <c r="HL922" s="36"/>
      <c r="HM922" s="36"/>
      <c r="HN922" s="36"/>
      <c r="HO922" s="36"/>
      <c r="HP922" s="36"/>
      <c r="HQ922" s="36"/>
      <c r="HR922" s="36"/>
      <c r="HS922" s="36"/>
      <c r="HT922" s="36"/>
      <c r="HU922" s="36"/>
      <c r="HV922" s="36"/>
      <c r="HW922" s="36"/>
      <c r="HX922" s="36"/>
      <c r="HY922" s="36"/>
      <c r="HZ922" s="36"/>
      <c r="IA922" s="36"/>
      <c r="IB922" s="36"/>
      <c r="IC922" s="36"/>
      <c r="ID922" s="36"/>
      <c r="IE922" s="36"/>
      <c r="IF922" s="36"/>
      <c r="IG922" s="36"/>
      <c r="IH922" s="36"/>
      <c r="II922" s="36"/>
      <c r="IJ922" s="36"/>
      <c r="IK922" s="36"/>
      <c r="IL922" s="36"/>
      <c r="IM922" s="36"/>
      <c r="IN922" s="36"/>
      <c r="IO922" s="36"/>
      <c r="IP922" s="36"/>
      <c r="IQ922" s="36"/>
      <c r="IR922" s="36"/>
      <c r="IS922" s="36"/>
      <c r="IT922" s="36"/>
      <c r="IU922" s="36"/>
    </row>
    <row r="923" spans="1:255" ht="5.2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  <c r="FL923" s="36"/>
      <c r="FM923" s="36"/>
      <c r="FN923" s="36"/>
      <c r="FO923" s="36"/>
      <c r="FP923" s="36"/>
      <c r="FQ923" s="36"/>
      <c r="FR923" s="36"/>
      <c r="FS923" s="36"/>
      <c r="FT923" s="36"/>
      <c r="FU923" s="36"/>
      <c r="FV923" s="36"/>
      <c r="FW923" s="36"/>
      <c r="FX923" s="36"/>
      <c r="FY923" s="36"/>
      <c r="FZ923" s="36"/>
      <c r="GA923" s="36"/>
      <c r="GB923" s="36"/>
      <c r="GC923" s="36"/>
      <c r="GD923" s="36"/>
      <c r="GE923" s="36"/>
      <c r="GF923" s="36"/>
      <c r="GG923" s="36"/>
      <c r="GH923" s="36"/>
      <c r="GI923" s="36"/>
      <c r="GJ923" s="36"/>
      <c r="GK923" s="36"/>
      <c r="GL923" s="36"/>
      <c r="GM923" s="36"/>
      <c r="GN923" s="36"/>
      <c r="GO923" s="36"/>
      <c r="GP923" s="36"/>
      <c r="GQ923" s="36"/>
      <c r="GR923" s="36"/>
      <c r="GS923" s="36"/>
      <c r="GT923" s="36"/>
      <c r="GU923" s="36"/>
      <c r="GV923" s="36"/>
      <c r="GW923" s="36"/>
      <c r="GX923" s="36"/>
      <c r="GY923" s="36"/>
      <c r="GZ923" s="36"/>
      <c r="HA923" s="36"/>
      <c r="HB923" s="36"/>
      <c r="HC923" s="36"/>
      <c r="HD923" s="36"/>
      <c r="HE923" s="36"/>
      <c r="HF923" s="36"/>
      <c r="HG923" s="36"/>
      <c r="HH923" s="36"/>
      <c r="HI923" s="36"/>
      <c r="HJ923" s="36"/>
      <c r="HK923" s="36"/>
      <c r="HL923" s="36"/>
      <c r="HM923" s="36"/>
      <c r="HN923" s="36"/>
      <c r="HO923" s="36"/>
      <c r="HP923" s="36"/>
      <c r="HQ923" s="36"/>
      <c r="HR923" s="36"/>
      <c r="HS923" s="36"/>
      <c r="HT923" s="36"/>
      <c r="HU923" s="36"/>
      <c r="HV923" s="36"/>
      <c r="HW923" s="36"/>
      <c r="HX923" s="36"/>
      <c r="HY923" s="36"/>
      <c r="HZ923" s="36"/>
      <c r="IA923" s="36"/>
      <c r="IB923" s="36"/>
      <c r="IC923" s="36"/>
      <c r="ID923" s="36"/>
      <c r="IE923" s="36"/>
      <c r="IF923" s="36"/>
      <c r="IG923" s="36"/>
      <c r="IH923" s="36"/>
      <c r="II923" s="36"/>
      <c r="IJ923" s="36"/>
      <c r="IK923" s="36"/>
      <c r="IL923" s="36"/>
      <c r="IM923" s="36"/>
      <c r="IN923" s="36"/>
      <c r="IO923" s="36"/>
      <c r="IP923" s="36"/>
      <c r="IQ923" s="36"/>
      <c r="IR923" s="36"/>
      <c r="IS923" s="36"/>
      <c r="IT923" s="36"/>
      <c r="IU923" s="36"/>
    </row>
    <row r="924" spans="1:255" ht="5.2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  <c r="ET924" s="36"/>
      <c r="EU924" s="36"/>
      <c r="EV924" s="36"/>
      <c r="EW924" s="36"/>
      <c r="EX924" s="36"/>
      <c r="EY924" s="36"/>
      <c r="EZ924" s="36"/>
      <c r="FA924" s="36"/>
      <c r="FB924" s="36"/>
      <c r="FC924" s="36"/>
      <c r="FD924" s="36"/>
      <c r="FE924" s="36"/>
      <c r="FF924" s="36"/>
      <c r="FG924" s="36"/>
      <c r="FH924" s="36"/>
      <c r="FI924" s="36"/>
      <c r="FJ924" s="36"/>
      <c r="FK924" s="36"/>
      <c r="FL924" s="36"/>
      <c r="FM924" s="36"/>
      <c r="FN924" s="36"/>
      <c r="FO924" s="36"/>
      <c r="FP924" s="36"/>
      <c r="FQ924" s="36"/>
      <c r="FR924" s="36"/>
      <c r="FS924" s="36"/>
      <c r="FT924" s="36"/>
      <c r="FU924" s="36"/>
      <c r="FV924" s="36"/>
      <c r="FW924" s="36"/>
      <c r="FX924" s="36"/>
      <c r="FY924" s="36"/>
      <c r="FZ924" s="36"/>
      <c r="GA924" s="36"/>
      <c r="GB924" s="36"/>
      <c r="GC924" s="36"/>
      <c r="GD924" s="36"/>
      <c r="GE924" s="36"/>
      <c r="GF924" s="36"/>
      <c r="GG924" s="36"/>
      <c r="GH924" s="36"/>
      <c r="GI924" s="36"/>
      <c r="GJ924" s="36"/>
      <c r="GK924" s="36"/>
      <c r="GL924" s="36"/>
      <c r="GM924" s="36"/>
      <c r="GN924" s="36"/>
      <c r="GO924" s="36"/>
      <c r="GP924" s="36"/>
      <c r="GQ924" s="36"/>
      <c r="GR924" s="36"/>
      <c r="GS924" s="36"/>
      <c r="GT924" s="36"/>
      <c r="GU924" s="36"/>
      <c r="GV924" s="36"/>
      <c r="GW924" s="36"/>
      <c r="GX924" s="36"/>
      <c r="GY924" s="36"/>
      <c r="GZ924" s="36"/>
      <c r="HA924" s="36"/>
      <c r="HB924" s="36"/>
      <c r="HC924" s="36"/>
      <c r="HD924" s="36"/>
      <c r="HE924" s="36"/>
      <c r="HF924" s="36"/>
      <c r="HG924" s="36"/>
      <c r="HH924" s="36"/>
      <c r="HI924" s="36"/>
      <c r="HJ924" s="36"/>
      <c r="HK924" s="36"/>
      <c r="HL924" s="36"/>
      <c r="HM924" s="36"/>
      <c r="HN924" s="36"/>
      <c r="HO924" s="36"/>
      <c r="HP924" s="36"/>
      <c r="HQ924" s="36"/>
      <c r="HR924" s="36"/>
      <c r="HS924" s="36"/>
      <c r="HT924" s="36"/>
      <c r="HU924" s="36"/>
      <c r="HV924" s="36"/>
      <c r="HW924" s="36"/>
      <c r="HX924" s="36"/>
      <c r="HY924" s="36"/>
      <c r="HZ924" s="36"/>
      <c r="IA924" s="36"/>
      <c r="IB924" s="36"/>
      <c r="IC924" s="36"/>
      <c r="ID924" s="36"/>
      <c r="IE924" s="36"/>
      <c r="IF924" s="36"/>
      <c r="IG924" s="36"/>
      <c r="IH924" s="36"/>
      <c r="II924" s="36"/>
      <c r="IJ924" s="36"/>
      <c r="IK924" s="36"/>
      <c r="IL924" s="36"/>
      <c r="IM924" s="36"/>
      <c r="IN924" s="36"/>
      <c r="IO924" s="36"/>
      <c r="IP924" s="36"/>
      <c r="IQ924" s="36"/>
      <c r="IR924" s="36"/>
      <c r="IS924" s="36"/>
      <c r="IT924" s="36"/>
      <c r="IU924" s="36"/>
    </row>
    <row r="925" spans="1:255" ht="5.2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  <c r="FL925" s="36"/>
      <c r="FM925" s="36"/>
      <c r="FN925" s="36"/>
      <c r="FO925" s="36"/>
      <c r="FP925" s="36"/>
      <c r="FQ925" s="36"/>
      <c r="FR925" s="36"/>
      <c r="FS925" s="36"/>
      <c r="FT925" s="36"/>
      <c r="FU925" s="36"/>
      <c r="FV925" s="36"/>
      <c r="FW925" s="36"/>
      <c r="FX925" s="36"/>
      <c r="FY925" s="36"/>
      <c r="FZ925" s="36"/>
      <c r="GA925" s="36"/>
      <c r="GB925" s="36"/>
      <c r="GC925" s="36"/>
      <c r="GD925" s="36"/>
      <c r="GE925" s="36"/>
      <c r="GF925" s="36"/>
      <c r="GG925" s="36"/>
      <c r="GH925" s="36"/>
      <c r="GI925" s="36"/>
      <c r="GJ925" s="36"/>
      <c r="GK925" s="36"/>
      <c r="GL925" s="36"/>
      <c r="GM925" s="36"/>
      <c r="GN925" s="36"/>
      <c r="GO925" s="36"/>
      <c r="GP925" s="36"/>
      <c r="GQ925" s="36"/>
      <c r="GR925" s="36"/>
      <c r="GS925" s="36"/>
      <c r="GT925" s="36"/>
      <c r="GU925" s="36"/>
      <c r="GV925" s="36"/>
      <c r="GW925" s="36"/>
      <c r="GX925" s="36"/>
      <c r="GY925" s="36"/>
      <c r="GZ925" s="36"/>
      <c r="HA925" s="36"/>
      <c r="HB925" s="36"/>
      <c r="HC925" s="36"/>
      <c r="HD925" s="36"/>
      <c r="HE925" s="36"/>
      <c r="HF925" s="36"/>
      <c r="HG925" s="36"/>
      <c r="HH925" s="36"/>
      <c r="HI925" s="36"/>
      <c r="HJ925" s="36"/>
      <c r="HK925" s="36"/>
      <c r="HL925" s="36"/>
      <c r="HM925" s="36"/>
      <c r="HN925" s="36"/>
      <c r="HO925" s="36"/>
      <c r="HP925" s="36"/>
      <c r="HQ925" s="36"/>
      <c r="HR925" s="36"/>
      <c r="HS925" s="36"/>
      <c r="HT925" s="36"/>
      <c r="HU925" s="36"/>
      <c r="HV925" s="36"/>
      <c r="HW925" s="36"/>
      <c r="HX925" s="36"/>
      <c r="HY925" s="36"/>
      <c r="HZ925" s="36"/>
      <c r="IA925" s="36"/>
      <c r="IB925" s="36"/>
      <c r="IC925" s="36"/>
      <c r="ID925" s="36"/>
      <c r="IE925" s="36"/>
      <c r="IF925" s="36"/>
      <c r="IG925" s="36"/>
      <c r="IH925" s="36"/>
      <c r="II925" s="36"/>
      <c r="IJ925" s="36"/>
      <c r="IK925" s="36"/>
      <c r="IL925" s="36"/>
      <c r="IM925" s="36"/>
      <c r="IN925" s="36"/>
      <c r="IO925" s="36"/>
      <c r="IP925" s="36"/>
      <c r="IQ925" s="36"/>
      <c r="IR925" s="36"/>
      <c r="IS925" s="36"/>
      <c r="IT925" s="36"/>
      <c r="IU925" s="36"/>
    </row>
    <row r="926" spans="1:255" ht="5.2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  <c r="FL926" s="36"/>
      <c r="FM926" s="36"/>
      <c r="FN926" s="36"/>
      <c r="FO926" s="36"/>
      <c r="FP926" s="36"/>
      <c r="FQ926" s="36"/>
      <c r="FR926" s="36"/>
      <c r="FS926" s="36"/>
      <c r="FT926" s="36"/>
      <c r="FU926" s="36"/>
      <c r="FV926" s="36"/>
      <c r="FW926" s="36"/>
      <c r="FX926" s="36"/>
      <c r="FY926" s="36"/>
      <c r="FZ926" s="36"/>
      <c r="GA926" s="36"/>
      <c r="GB926" s="36"/>
      <c r="GC926" s="36"/>
      <c r="GD926" s="36"/>
      <c r="GE926" s="36"/>
      <c r="GF926" s="36"/>
      <c r="GG926" s="36"/>
      <c r="GH926" s="36"/>
      <c r="GI926" s="36"/>
      <c r="GJ926" s="36"/>
      <c r="GK926" s="36"/>
      <c r="GL926" s="36"/>
      <c r="GM926" s="36"/>
      <c r="GN926" s="36"/>
      <c r="GO926" s="36"/>
      <c r="GP926" s="36"/>
      <c r="GQ926" s="36"/>
      <c r="GR926" s="36"/>
      <c r="GS926" s="36"/>
      <c r="GT926" s="36"/>
      <c r="GU926" s="36"/>
      <c r="GV926" s="36"/>
      <c r="GW926" s="36"/>
      <c r="GX926" s="36"/>
      <c r="GY926" s="36"/>
      <c r="GZ926" s="36"/>
      <c r="HA926" s="36"/>
      <c r="HB926" s="36"/>
      <c r="HC926" s="36"/>
      <c r="HD926" s="36"/>
      <c r="HE926" s="36"/>
      <c r="HF926" s="36"/>
      <c r="HG926" s="36"/>
      <c r="HH926" s="36"/>
      <c r="HI926" s="36"/>
      <c r="HJ926" s="36"/>
      <c r="HK926" s="36"/>
      <c r="HL926" s="36"/>
      <c r="HM926" s="36"/>
      <c r="HN926" s="36"/>
      <c r="HO926" s="36"/>
      <c r="HP926" s="36"/>
      <c r="HQ926" s="36"/>
      <c r="HR926" s="36"/>
      <c r="HS926" s="36"/>
      <c r="HT926" s="36"/>
      <c r="HU926" s="36"/>
      <c r="HV926" s="36"/>
      <c r="HW926" s="36"/>
      <c r="HX926" s="36"/>
      <c r="HY926" s="36"/>
      <c r="HZ926" s="36"/>
      <c r="IA926" s="36"/>
      <c r="IB926" s="36"/>
      <c r="IC926" s="36"/>
      <c r="ID926" s="36"/>
      <c r="IE926" s="36"/>
      <c r="IF926" s="36"/>
      <c r="IG926" s="36"/>
      <c r="IH926" s="36"/>
      <c r="II926" s="36"/>
      <c r="IJ926" s="36"/>
      <c r="IK926" s="36"/>
      <c r="IL926" s="36"/>
      <c r="IM926" s="36"/>
      <c r="IN926" s="36"/>
      <c r="IO926" s="36"/>
      <c r="IP926" s="36"/>
      <c r="IQ926" s="36"/>
      <c r="IR926" s="36"/>
      <c r="IS926" s="36"/>
      <c r="IT926" s="36"/>
      <c r="IU926" s="36"/>
    </row>
    <row r="927" spans="1:255" ht="5.2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  <c r="FK927" s="36"/>
      <c r="FL927" s="36"/>
      <c r="FM927" s="36"/>
      <c r="FN927" s="36"/>
      <c r="FO927" s="36"/>
      <c r="FP927" s="36"/>
      <c r="FQ927" s="36"/>
      <c r="FR927" s="36"/>
      <c r="FS927" s="36"/>
      <c r="FT927" s="36"/>
      <c r="FU927" s="36"/>
      <c r="FV927" s="36"/>
      <c r="FW927" s="36"/>
      <c r="FX927" s="36"/>
      <c r="FY927" s="36"/>
      <c r="FZ927" s="36"/>
      <c r="GA927" s="36"/>
      <c r="GB927" s="36"/>
      <c r="GC927" s="36"/>
      <c r="GD927" s="36"/>
      <c r="GE927" s="36"/>
      <c r="GF927" s="36"/>
      <c r="GG927" s="36"/>
      <c r="GH927" s="36"/>
      <c r="GI927" s="36"/>
      <c r="GJ927" s="36"/>
      <c r="GK927" s="36"/>
      <c r="GL927" s="36"/>
      <c r="GM927" s="36"/>
      <c r="GN927" s="36"/>
      <c r="GO927" s="36"/>
      <c r="GP927" s="36"/>
      <c r="GQ927" s="36"/>
      <c r="GR927" s="36"/>
      <c r="GS927" s="36"/>
      <c r="GT927" s="36"/>
      <c r="GU927" s="36"/>
      <c r="GV927" s="36"/>
      <c r="GW927" s="36"/>
      <c r="GX927" s="36"/>
      <c r="GY927" s="36"/>
      <c r="GZ927" s="36"/>
      <c r="HA927" s="36"/>
      <c r="HB927" s="36"/>
      <c r="HC927" s="36"/>
      <c r="HD927" s="36"/>
      <c r="HE927" s="36"/>
      <c r="HF927" s="36"/>
      <c r="HG927" s="36"/>
      <c r="HH927" s="36"/>
      <c r="HI927" s="36"/>
      <c r="HJ927" s="36"/>
      <c r="HK927" s="36"/>
      <c r="HL927" s="36"/>
      <c r="HM927" s="36"/>
      <c r="HN927" s="36"/>
      <c r="HO927" s="36"/>
      <c r="HP927" s="36"/>
      <c r="HQ927" s="36"/>
      <c r="HR927" s="36"/>
      <c r="HS927" s="36"/>
      <c r="HT927" s="36"/>
      <c r="HU927" s="36"/>
      <c r="HV927" s="36"/>
      <c r="HW927" s="36"/>
      <c r="HX927" s="36"/>
      <c r="HY927" s="36"/>
      <c r="HZ927" s="36"/>
      <c r="IA927" s="36"/>
      <c r="IB927" s="36"/>
      <c r="IC927" s="36"/>
      <c r="ID927" s="36"/>
      <c r="IE927" s="36"/>
      <c r="IF927" s="36"/>
      <c r="IG927" s="36"/>
      <c r="IH927" s="36"/>
      <c r="II927" s="36"/>
      <c r="IJ927" s="36"/>
      <c r="IK927" s="36"/>
      <c r="IL927" s="36"/>
      <c r="IM927" s="36"/>
      <c r="IN927" s="36"/>
      <c r="IO927" s="36"/>
      <c r="IP927" s="36"/>
      <c r="IQ927" s="36"/>
      <c r="IR927" s="36"/>
      <c r="IS927" s="36"/>
      <c r="IT927" s="36"/>
      <c r="IU927" s="36"/>
    </row>
    <row r="928" spans="1:255" ht="5.2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  <c r="FK928" s="36"/>
      <c r="FL928" s="36"/>
      <c r="FM928" s="36"/>
      <c r="FN928" s="36"/>
      <c r="FO928" s="36"/>
      <c r="FP928" s="36"/>
      <c r="FQ928" s="36"/>
      <c r="FR928" s="36"/>
      <c r="FS928" s="36"/>
      <c r="FT928" s="36"/>
      <c r="FU928" s="36"/>
      <c r="FV928" s="36"/>
      <c r="FW928" s="36"/>
      <c r="FX928" s="36"/>
      <c r="FY928" s="36"/>
      <c r="FZ928" s="36"/>
      <c r="GA928" s="36"/>
      <c r="GB928" s="36"/>
      <c r="GC928" s="36"/>
      <c r="GD928" s="36"/>
      <c r="GE928" s="36"/>
      <c r="GF928" s="36"/>
      <c r="GG928" s="36"/>
      <c r="GH928" s="36"/>
      <c r="GI928" s="36"/>
      <c r="GJ928" s="36"/>
      <c r="GK928" s="36"/>
      <c r="GL928" s="36"/>
      <c r="GM928" s="36"/>
      <c r="GN928" s="36"/>
      <c r="GO928" s="36"/>
      <c r="GP928" s="36"/>
      <c r="GQ928" s="36"/>
      <c r="GR928" s="36"/>
      <c r="GS928" s="36"/>
      <c r="GT928" s="36"/>
      <c r="GU928" s="36"/>
      <c r="GV928" s="36"/>
      <c r="GW928" s="36"/>
      <c r="GX928" s="36"/>
      <c r="GY928" s="36"/>
      <c r="GZ928" s="36"/>
      <c r="HA928" s="36"/>
      <c r="HB928" s="36"/>
      <c r="HC928" s="36"/>
      <c r="HD928" s="36"/>
      <c r="HE928" s="36"/>
      <c r="HF928" s="36"/>
      <c r="HG928" s="36"/>
      <c r="HH928" s="36"/>
      <c r="HI928" s="36"/>
      <c r="HJ928" s="36"/>
      <c r="HK928" s="36"/>
      <c r="HL928" s="36"/>
      <c r="HM928" s="36"/>
      <c r="HN928" s="36"/>
      <c r="HO928" s="36"/>
      <c r="HP928" s="36"/>
      <c r="HQ928" s="36"/>
      <c r="HR928" s="36"/>
      <c r="HS928" s="36"/>
      <c r="HT928" s="36"/>
      <c r="HU928" s="36"/>
      <c r="HV928" s="36"/>
      <c r="HW928" s="36"/>
      <c r="HX928" s="36"/>
      <c r="HY928" s="36"/>
      <c r="HZ928" s="36"/>
      <c r="IA928" s="36"/>
      <c r="IB928" s="36"/>
      <c r="IC928" s="36"/>
      <c r="ID928" s="36"/>
      <c r="IE928" s="36"/>
      <c r="IF928" s="36"/>
      <c r="IG928" s="36"/>
      <c r="IH928" s="36"/>
      <c r="II928" s="36"/>
      <c r="IJ928" s="36"/>
      <c r="IK928" s="36"/>
      <c r="IL928" s="36"/>
      <c r="IM928" s="36"/>
      <c r="IN928" s="36"/>
      <c r="IO928" s="36"/>
      <c r="IP928" s="36"/>
      <c r="IQ928" s="36"/>
      <c r="IR928" s="36"/>
      <c r="IS928" s="36"/>
      <c r="IT928" s="36"/>
      <c r="IU928" s="36"/>
    </row>
    <row r="929" spans="1:255" ht="5.2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  <c r="FK929" s="36"/>
      <c r="FL929" s="36"/>
      <c r="FM929" s="36"/>
      <c r="FN929" s="36"/>
      <c r="FO929" s="36"/>
      <c r="FP929" s="36"/>
      <c r="FQ929" s="36"/>
      <c r="FR929" s="36"/>
      <c r="FS929" s="36"/>
      <c r="FT929" s="36"/>
      <c r="FU929" s="36"/>
      <c r="FV929" s="36"/>
      <c r="FW929" s="36"/>
      <c r="FX929" s="36"/>
      <c r="FY929" s="36"/>
      <c r="FZ929" s="36"/>
      <c r="GA929" s="36"/>
      <c r="GB929" s="36"/>
      <c r="GC929" s="36"/>
      <c r="GD929" s="36"/>
      <c r="GE929" s="36"/>
      <c r="GF929" s="36"/>
      <c r="GG929" s="36"/>
      <c r="GH929" s="36"/>
      <c r="GI929" s="36"/>
      <c r="GJ929" s="36"/>
      <c r="GK929" s="36"/>
      <c r="GL929" s="36"/>
      <c r="GM929" s="36"/>
      <c r="GN929" s="36"/>
      <c r="GO929" s="36"/>
      <c r="GP929" s="36"/>
      <c r="GQ929" s="36"/>
      <c r="GR929" s="36"/>
      <c r="GS929" s="36"/>
      <c r="GT929" s="36"/>
      <c r="GU929" s="36"/>
      <c r="GV929" s="36"/>
      <c r="GW929" s="36"/>
      <c r="GX929" s="36"/>
      <c r="GY929" s="36"/>
      <c r="GZ929" s="36"/>
      <c r="HA929" s="36"/>
      <c r="HB929" s="36"/>
      <c r="HC929" s="36"/>
      <c r="HD929" s="36"/>
      <c r="HE929" s="36"/>
      <c r="HF929" s="36"/>
      <c r="HG929" s="36"/>
      <c r="HH929" s="36"/>
      <c r="HI929" s="36"/>
      <c r="HJ929" s="36"/>
      <c r="HK929" s="36"/>
      <c r="HL929" s="36"/>
      <c r="HM929" s="36"/>
      <c r="HN929" s="36"/>
      <c r="HO929" s="36"/>
      <c r="HP929" s="36"/>
      <c r="HQ929" s="36"/>
      <c r="HR929" s="36"/>
      <c r="HS929" s="36"/>
      <c r="HT929" s="36"/>
      <c r="HU929" s="36"/>
      <c r="HV929" s="36"/>
      <c r="HW929" s="36"/>
      <c r="HX929" s="36"/>
      <c r="HY929" s="36"/>
      <c r="HZ929" s="36"/>
      <c r="IA929" s="36"/>
      <c r="IB929" s="36"/>
      <c r="IC929" s="36"/>
      <c r="ID929" s="36"/>
      <c r="IE929" s="36"/>
      <c r="IF929" s="36"/>
      <c r="IG929" s="36"/>
      <c r="IH929" s="36"/>
      <c r="II929" s="36"/>
      <c r="IJ929" s="36"/>
      <c r="IK929" s="36"/>
      <c r="IL929" s="36"/>
      <c r="IM929" s="36"/>
      <c r="IN929" s="36"/>
      <c r="IO929" s="36"/>
      <c r="IP929" s="36"/>
      <c r="IQ929" s="36"/>
      <c r="IR929" s="36"/>
      <c r="IS929" s="36"/>
      <c r="IT929" s="36"/>
      <c r="IU929" s="36"/>
    </row>
    <row r="930" spans="1:255" ht="5.2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  <c r="FK930" s="36"/>
      <c r="FL930" s="36"/>
      <c r="FM930" s="36"/>
      <c r="FN930" s="36"/>
      <c r="FO930" s="36"/>
      <c r="FP930" s="36"/>
      <c r="FQ930" s="36"/>
      <c r="FR930" s="36"/>
      <c r="FS930" s="36"/>
      <c r="FT930" s="36"/>
      <c r="FU930" s="36"/>
      <c r="FV930" s="36"/>
      <c r="FW930" s="36"/>
      <c r="FX930" s="36"/>
      <c r="FY930" s="36"/>
      <c r="FZ930" s="36"/>
      <c r="GA930" s="36"/>
      <c r="GB930" s="36"/>
      <c r="GC930" s="36"/>
      <c r="GD930" s="36"/>
      <c r="GE930" s="36"/>
      <c r="GF930" s="36"/>
      <c r="GG930" s="36"/>
      <c r="GH930" s="36"/>
      <c r="GI930" s="36"/>
      <c r="GJ930" s="36"/>
      <c r="GK930" s="36"/>
      <c r="GL930" s="36"/>
      <c r="GM930" s="36"/>
      <c r="GN930" s="36"/>
      <c r="GO930" s="36"/>
      <c r="GP930" s="36"/>
      <c r="GQ930" s="36"/>
      <c r="GR930" s="36"/>
      <c r="GS930" s="36"/>
      <c r="GT930" s="36"/>
      <c r="GU930" s="36"/>
      <c r="GV930" s="36"/>
      <c r="GW930" s="36"/>
      <c r="GX930" s="36"/>
      <c r="GY930" s="36"/>
      <c r="GZ930" s="36"/>
      <c r="HA930" s="36"/>
      <c r="HB930" s="36"/>
      <c r="HC930" s="36"/>
      <c r="HD930" s="36"/>
      <c r="HE930" s="36"/>
      <c r="HF930" s="36"/>
      <c r="HG930" s="36"/>
      <c r="HH930" s="36"/>
      <c r="HI930" s="36"/>
      <c r="HJ930" s="36"/>
      <c r="HK930" s="36"/>
      <c r="HL930" s="36"/>
      <c r="HM930" s="36"/>
      <c r="HN930" s="36"/>
      <c r="HO930" s="36"/>
      <c r="HP930" s="36"/>
      <c r="HQ930" s="36"/>
      <c r="HR930" s="36"/>
      <c r="HS930" s="36"/>
      <c r="HT930" s="36"/>
      <c r="HU930" s="36"/>
      <c r="HV930" s="36"/>
      <c r="HW930" s="36"/>
      <c r="HX930" s="36"/>
      <c r="HY930" s="36"/>
      <c r="HZ930" s="36"/>
      <c r="IA930" s="36"/>
      <c r="IB930" s="36"/>
      <c r="IC930" s="36"/>
      <c r="ID930" s="36"/>
      <c r="IE930" s="36"/>
      <c r="IF930" s="36"/>
      <c r="IG930" s="36"/>
      <c r="IH930" s="36"/>
      <c r="II930" s="36"/>
      <c r="IJ930" s="36"/>
      <c r="IK930" s="36"/>
      <c r="IL930" s="36"/>
      <c r="IM930" s="36"/>
      <c r="IN930" s="36"/>
      <c r="IO930" s="36"/>
      <c r="IP930" s="36"/>
      <c r="IQ930" s="36"/>
      <c r="IR930" s="36"/>
      <c r="IS930" s="36"/>
      <c r="IT930" s="36"/>
      <c r="IU930" s="36"/>
    </row>
    <row r="931" spans="1:255" ht="5.2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  <c r="FK931" s="36"/>
      <c r="FL931" s="36"/>
      <c r="FM931" s="36"/>
      <c r="FN931" s="36"/>
      <c r="FO931" s="36"/>
      <c r="FP931" s="36"/>
      <c r="FQ931" s="36"/>
      <c r="FR931" s="36"/>
      <c r="FS931" s="36"/>
      <c r="FT931" s="36"/>
      <c r="FU931" s="36"/>
      <c r="FV931" s="36"/>
      <c r="FW931" s="36"/>
      <c r="FX931" s="36"/>
      <c r="FY931" s="36"/>
      <c r="FZ931" s="36"/>
      <c r="GA931" s="36"/>
      <c r="GB931" s="36"/>
      <c r="GC931" s="36"/>
      <c r="GD931" s="36"/>
      <c r="GE931" s="36"/>
      <c r="GF931" s="36"/>
      <c r="GG931" s="36"/>
      <c r="GH931" s="36"/>
      <c r="GI931" s="36"/>
      <c r="GJ931" s="36"/>
      <c r="GK931" s="36"/>
      <c r="GL931" s="36"/>
      <c r="GM931" s="36"/>
      <c r="GN931" s="36"/>
      <c r="GO931" s="36"/>
      <c r="GP931" s="36"/>
      <c r="GQ931" s="36"/>
      <c r="GR931" s="36"/>
      <c r="GS931" s="36"/>
      <c r="GT931" s="36"/>
      <c r="GU931" s="36"/>
      <c r="GV931" s="36"/>
      <c r="GW931" s="36"/>
      <c r="GX931" s="36"/>
      <c r="GY931" s="36"/>
      <c r="GZ931" s="36"/>
      <c r="HA931" s="36"/>
      <c r="HB931" s="36"/>
      <c r="HC931" s="36"/>
      <c r="HD931" s="36"/>
      <c r="HE931" s="36"/>
      <c r="HF931" s="36"/>
      <c r="HG931" s="36"/>
      <c r="HH931" s="36"/>
      <c r="HI931" s="36"/>
      <c r="HJ931" s="36"/>
      <c r="HK931" s="36"/>
      <c r="HL931" s="36"/>
      <c r="HM931" s="36"/>
      <c r="HN931" s="36"/>
      <c r="HO931" s="36"/>
      <c r="HP931" s="36"/>
      <c r="HQ931" s="36"/>
      <c r="HR931" s="36"/>
      <c r="HS931" s="36"/>
      <c r="HT931" s="36"/>
      <c r="HU931" s="36"/>
      <c r="HV931" s="36"/>
      <c r="HW931" s="36"/>
      <c r="HX931" s="36"/>
      <c r="HY931" s="36"/>
      <c r="HZ931" s="36"/>
      <c r="IA931" s="36"/>
      <c r="IB931" s="36"/>
      <c r="IC931" s="36"/>
      <c r="ID931" s="36"/>
      <c r="IE931" s="36"/>
      <c r="IF931" s="36"/>
      <c r="IG931" s="36"/>
      <c r="IH931" s="36"/>
      <c r="II931" s="36"/>
      <c r="IJ931" s="36"/>
      <c r="IK931" s="36"/>
      <c r="IL931" s="36"/>
      <c r="IM931" s="36"/>
      <c r="IN931" s="36"/>
      <c r="IO931" s="36"/>
      <c r="IP931" s="36"/>
      <c r="IQ931" s="36"/>
      <c r="IR931" s="36"/>
      <c r="IS931" s="36"/>
      <c r="IT931" s="36"/>
      <c r="IU931" s="36"/>
    </row>
    <row r="932" spans="1:255" ht="5.2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  <c r="FK932" s="36"/>
      <c r="FL932" s="36"/>
      <c r="FM932" s="36"/>
      <c r="FN932" s="36"/>
      <c r="FO932" s="36"/>
      <c r="FP932" s="36"/>
      <c r="FQ932" s="36"/>
      <c r="FR932" s="36"/>
      <c r="FS932" s="36"/>
      <c r="FT932" s="36"/>
      <c r="FU932" s="36"/>
      <c r="FV932" s="36"/>
      <c r="FW932" s="36"/>
      <c r="FX932" s="36"/>
      <c r="FY932" s="36"/>
      <c r="FZ932" s="36"/>
      <c r="GA932" s="36"/>
      <c r="GB932" s="36"/>
      <c r="GC932" s="36"/>
      <c r="GD932" s="36"/>
      <c r="GE932" s="36"/>
      <c r="GF932" s="36"/>
      <c r="GG932" s="36"/>
      <c r="GH932" s="36"/>
      <c r="GI932" s="36"/>
      <c r="GJ932" s="36"/>
      <c r="GK932" s="36"/>
      <c r="GL932" s="36"/>
      <c r="GM932" s="36"/>
      <c r="GN932" s="36"/>
      <c r="GO932" s="36"/>
      <c r="GP932" s="36"/>
      <c r="GQ932" s="36"/>
      <c r="GR932" s="36"/>
      <c r="GS932" s="36"/>
      <c r="GT932" s="36"/>
      <c r="GU932" s="36"/>
      <c r="GV932" s="36"/>
      <c r="GW932" s="36"/>
      <c r="GX932" s="36"/>
      <c r="GY932" s="36"/>
      <c r="GZ932" s="36"/>
      <c r="HA932" s="36"/>
      <c r="HB932" s="36"/>
      <c r="HC932" s="36"/>
      <c r="HD932" s="36"/>
      <c r="HE932" s="36"/>
      <c r="HF932" s="36"/>
      <c r="HG932" s="36"/>
      <c r="HH932" s="36"/>
      <c r="HI932" s="36"/>
      <c r="HJ932" s="36"/>
      <c r="HK932" s="36"/>
      <c r="HL932" s="36"/>
      <c r="HM932" s="36"/>
      <c r="HN932" s="36"/>
      <c r="HO932" s="36"/>
      <c r="HP932" s="36"/>
      <c r="HQ932" s="36"/>
      <c r="HR932" s="36"/>
      <c r="HS932" s="36"/>
      <c r="HT932" s="36"/>
      <c r="HU932" s="36"/>
      <c r="HV932" s="36"/>
      <c r="HW932" s="36"/>
      <c r="HX932" s="36"/>
      <c r="HY932" s="36"/>
      <c r="HZ932" s="36"/>
      <c r="IA932" s="36"/>
      <c r="IB932" s="36"/>
      <c r="IC932" s="36"/>
      <c r="ID932" s="36"/>
      <c r="IE932" s="36"/>
      <c r="IF932" s="36"/>
      <c r="IG932" s="36"/>
      <c r="IH932" s="36"/>
      <c r="II932" s="36"/>
      <c r="IJ932" s="36"/>
      <c r="IK932" s="36"/>
      <c r="IL932" s="36"/>
      <c r="IM932" s="36"/>
      <c r="IN932" s="36"/>
      <c r="IO932" s="36"/>
      <c r="IP932" s="36"/>
      <c r="IQ932" s="36"/>
      <c r="IR932" s="36"/>
      <c r="IS932" s="36"/>
      <c r="IT932" s="36"/>
      <c r="IU932" s="36"/>
    </row>
    <row r="933" spans="1:255" ht="5.2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  <c r="FK933" s="36"/>
      <c r="FL933" s="36"/>
      <c r="FM933" s="36"/>
      <c r="FN933" s="36"/>
      <c r="FO933" s="36"/>
      <c r="FP933" s="36"/>
      <c r="FQ933" s="36"/>
      <c r="FR933" s="36"/>
      <c r="FS933" s="36"/>
      <c r="FT933" s="36"/>
      <c r="FU933" s="36"/>
      <c r="FV933" s="36"/>
      <c r="FW933" s="36"/>
      <c r="FX933" s="36"/>
      <c r="FY933" s="36"/>
      <c r="FZ933" s="36"/>
      <c r="GA933" s="36"/>
      <c r="GB933" s="36"/>
      <c r="GC933" s="36"/>
      <c r="GD933" s="36"/>
      <c r="GE933" s="36"/>
      <c r="GF933" s="36"/>
      <c r="GG933" s="36"/>
      <c r="GH933" s="36"/>
      <c r="GI933" s="36"/>
      <c r="GJ933" s="36"/>
      <c r="GK933" s="36"/>
      <c r="GL933" s="36"/>
      <c r="GM933" s="36"/>
      <c r="GN933" s="36"/>
      <c r="GO933" s="36"/>
      <c r="GP933" s="36"/>
      <c r="GQ933" s="36"/>
      <c r="GR933" s="36"/>
      <c r="GS933" s="36"/>
      <c r="GT933" s="36"/>
      <c r="GU933" s="36"/>
      <c r="GV933" s="36"/>
      <c r="GW933" s="36"/>
      <c r="GX933" s="36"/>
      <c r="GY933" s="36"/>
      <c r="GZ933" s="36"/>
      <c r="HA933" s="36"/>
      <c r="HB933" s="36"/>
      <c r="HC933" s="36"/>
      <c r="HD933" s="36"/>
      <c r="HE933" s="36"/>
      <c r="HF933" s="36"/>
      <c r="HG933" s="36"/>
      <c r="HH933" s="36"/>
      <c r="HI933" s="36"/>
      <c r="HJ933" s="36"/>
      <c r="HK933" s="36"/>
      <c r="HL933" s="36"/>
      <c r="HM933" s="36"/>
      <c r="HN933" s="36"/>
      <c r="HO933" s="36"/>
      <c r="HP933" s="36"/>
      <c r="HQ933" s="36"/>
      <c r="HR933" s="36"/>
      <c r="HS933" s="36"/>
      <c r="HT933" s="36"/>
      <c r="HU933" s="36"/>
      <c r="HV933" s="36"/>
      <c r="HW933" s="36"/>
      <c r="HX933" s="36"/>
      <c r="HY933" s="36"/>
      <c r="HZ933" s="36"/>
      <c r="IA933" s="36"/>
      <c r="IB933" s="36"/>
      <c r="IC933" s="36"/>
      <c r="ID933" s="36"/>
      <c r="IE933" s="36"/>
      <c r="IF933" s="36"/>
      <c r="IG933" s="36"/>
      <c r="IH933" s="36"/>
      <c r="II933" s="36"/>
      <c r="IJ933" s="36"/>
      <c r="IK933" s="36"/>
      <c r="IL933" s="36"/>
      <c r="IM933" s="36"/>
      <c r="IN933" s="36"/>
      <c r="IO933" s="36"/>
      <c r="IP933" s="36"/>
      <c r="IQ933" s="36"/>
      <c r="IR933" s="36"/>
      <c r="IS933" s="36"/>
      <c r="IT933" s="36"/>
      <c r="IU933" s="36"/>
    </row>
    <row r="934" spans="1:255" ht="5.2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  <c r="FK934" s="36"/>
      <c r="FL934" s="36"/>
      <c r="FM934" s="36"/>
      <c r="FN934" s="36"/>
      <c r="FO934" s="36"/>
      <c r="FP934" s="36"/>
      <c r="FQ934" s="36"/>
      <c r="FR934" s="36"/>
      <c r="FS934" s="36"/>
      <c r="FT934" s="36"/>
      <c r="FU934" s="36"/>
      <c r="FV934" s="36"/>
      <c r="FW934" s="36"/>
      <c r="FX934" s="36"/>
      <c r="FY934" s="36"/>
      <c r="FZ934" s="36"/>
      <c r="GA934" s="36"/>
      <c r="GB934" s="36"/>
      <c r="GC934" s="36"/>
      <c r="GD934" s="36"/>
      <c r="GE934" s="36"/>
      <c r="GF934" s="36"/>
      <c r="GG934" s="36"/>
      <c r="GH934" s="36"/>
      <c r="GI934" s="36"/>
      <c r="GJ934" s="36"/>
      <c r="GK934" s="36"/>
      <c r="GL934" s="36"/>
      <c r="GM934" s="36"/>
      <c r="GN934" s="36"/>
      <c r="GO934" s="36"/>
      <c r="GP934" s="36"/>
      <c r="GQ934" s="36"/>
      <c r="GR934" s="36"/>
      <c r="GS934" s="36"/>
      <c r="GT934" s="36"/>
      <c r="GU934" s="36"/>
      <c r="GV934" s="36"/>
      <c r="GW934" s="36"/>
      <c r="GX934" s="36"/>
      <c r="GY934" s="36"/>
      <c r="GZ934" s="36"/>
      <c r="HA934" s="36"/>
      <c r="HB934" s="36"/>
      <c r="HC934" s="36"/>
      <c r="HD934" s="36"/>
      <c r="HE934" s="36"/>
      <c r="HF934" s="36"/>
      <c r="HG934" s="36"/>
      <c r="HH934" s="36"/>
      <c r="HI934" s="36"/>
      <c r="HJ934" s="36"/>
      <c r="HK934" s="36"/>
      <c r="HL934" s="36"/>
      <c r="HM934" s="36"/>
      <c r="HN934" s="36"/>
      <c r="HO934" s="36"/>
      <c r="HP934" s="36"/>
      <c r="HQ934" s="36"/>
      <c r="HR934" s="36"/>
      <c r="HS934" s="36"/>
      <c r="HT934" s="36"/>
      <c r="HU934" s="36"/>
      <c r="HV934" s="36"/>
      <c r="HW934" s="36"/>
      <c r="HX934" s="36"/>
      <c r="HY934" s="36"/>
      <c r="HZ934" s="36"/>
      <c r="IA934" s="36"/>
      <c r="IB934" s="36"/>
      <c r="IC934" s="36"/>
      <c r="ID934" s="36"/>
      <c r="IE934" s="36"/>
      <c r="IF934" s="36"/>
      <c r="IG934" s="36"/>
      <c r="IH934" s="36"/>
      <c r="II934" s="36"/>
      <c r="IJ934" s="36"/>
      <c r="IK934" s="36"/>
      <c r="IL934" s="36"/>
      <c r="IM934" s="36"/>
      <c r="IN934" s="36"/>
      <c r="IO934" s="36"/>
      <c r="IP934" s="36"/>
      <c r="IQ934" s="36"/>
      <c r="IR934" s="36"/>
      <c r="IS934" s="36"/>
      <c r="IT934" s="36"/>
      <c r="IU934" s="36"/>
    </row>
    <row r="935" spans="1:255" ht="5.2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  <c r="FK935" s="36"/>
      <c r="FL935" s="36"/>
      <c r="FM935" s="36"/>
      <c r="FN935" s="36"/>
      <c r="FO935" s="36"/>
      <c r="FP935" s="36"/>
      <c r="FQ935" s="36"/>
      <c r="FR935" s="36"/>
      <c r="FS935" s="36"/>
      <c r="FT935" s="36"/>
      <c r="FU935" s="36"/>
      <c r="FV935" s="36"/>
      <c r="FW935" s="36"/>
      <c r="FX935" s="36"/>
      <c r="FY935" s="36"/>
      <c r="FZ935" s="36"/>
      <c r="GA935" s="36"/>
      <c r="GB935" s="36"/>
      <c r="GC935" s="36"/>
      <c r="GD935" s="36"/>
      <c r="GE935" s="36"/>
      <c r="GF935" s="36"/>
      <c r="GG935" s="36"/>
      <c r="GH935" s="36"/>
      <c r="GI935" s="36"/>
      <c r="GJ935" s="36"/>
      <c r="GK935" s="36"/>
      <c r="GL935" s="36"/>
      <c r="GM935" s="36"/>
      <c r="GN935" s="36"/>
      <c r="GO935" s="36"/>
      <c r="GP935" s="36"/>
      <c r="GQ935" s="36"/>
      <c r="GR935" s="36"/>
      <c r="GS935" s="36"/>
      <c r="GT935" s="36"/>
      <c r="GU935" s="36"/>
      <c r="GV935" s="36"/>
      <c r="GW935" s="36"/>
      <c r="GX935" s="36"/>
      <c r="GY935" s="36"/>
      <c r="GZ935" s="36"/>
      <c r="HA935" s="36"/>
      <c r="HB935" s="36"/>
      <c r="HC935" s="36"/>
      <c r="HD935" s="36"/>
      <c r="HE935" s="36"/>
      <c r="HF935" s="36"/>
      <c r="HG935" s="36"/>
      <c r="HH935" s="36"/>
      <c r="HI935" s="36"/>
      <c r="HJ935" s="36"/>
      <c r="HK935" s="36"/>
      <c r="HL935" s="36"/>
      <c r="HM935" s="36"/>
      <c r="HN935" s="36"/>
      <c r="HO935" s="36"/>
      <c r="HP935" s="36"/>
      <c r="HQ935" s="36"/>
      <c r="HR935" s="36"/>
      <c r="HS935" s="36"/>
      <c r="HT935" s="36"/>
      <c r="HU935" s="36"/>
      <c r="HV935" s="36"/>
      <c r="HW935" s="36"/>
      <c r="HX935" s="36"/>
      <c r="HY935" s="36"/>
      <c r="HZ935" s="36"/>
      <c r="IA935" s="36"/>
      <c r="IB935" s="36"/>
      <c r="IC935" s="36"/>
      <c r="ID935" s="36"/>
      <c r="IE935" s="36"/>
      <c r="IF935" s="36"/>
      <c r="IG935" s="36"/>
      <c r="IH935" s="36"/>
      <c r="II935" s="36"/>
      <c r="IJ935" s="36"/>
      <c r="IK935" s="36"/>
      <c r="IL935" s="36"/>
      <c r="IM935" s="36"/>
      <c r="IN935" s="36"/>
      <c r="IO935" s="36"/>
      <c r="IP935" s="36"/>
      <c r="IQ935" s="36"/>
      <c r="IR935" s="36"/>
      <c r="IS935" s="36"/>
      <c r="IT935" s="36"/>
      <c r="IU935" s="36"/>
    </row>
    <row r="936" spans="1:255" ht="5.2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  <c r="FK936" s="36"/>
      <c r="FL936" s="36"/>
      <c r="FM936" s="36"/>
      <c r="FN936" s="36"/>
      <c r="FO936" s="36"/>
      <c r="FP936" s="36"/>
      <c r="FQ936" s="36"/>
      <c r="FR936" s="36"/>
      <c r="FS936" s="36"/>
      <c r="FT936" s="36"/>
      <c r="FU936" s="36"/>
      <c r="FV936" s="36"/>
      <c r="FW936" s="36"/>
      <c r="FX936" s="36"/>
      <c r="FY936" s="36"/>
      <c r="FZ936" s="36"/>
      <c r="GA936" s="36"/>
      <c r="GB936" s="36"/>
      <c r="GC936" s="36"/>
      <c r="GD936" s="36"/>
      <c r="GE936" s="36"/>
      <c r="GF936" s="36"/>
      <c r="GG936" s="36"/>
      <c r="GH936" s="36"/>
      <c r="GI936" s="36"/>
      <c r="GJ936" s="36"/>
      <c r="GK936" s="36"/>
      <c r="GL936" s="36"/>
      <c r="GM936" s="36"/>
      <c r="GN936" s="36"/>
      <c r="GO936" s="36"/>
      <c r="GP936" s="36"/>
      <c r="GQ936" s="36"/>
      <c r="GR936" s="36"/>
      <c r="GS936" s="36"/>
      <c r="GT936" s="36"/>
      <c r="GU936" s="36"/>
      <c r="GV936" s="36"/>
      <c r="GW936" s="36"/>
      <c r="GX936" s="36"/>
      <c r="GY936" s="36"/>
      <c r="GZ936" s="36"/>
      <c r="HA936" s="36"/>
      <c r="HB936" s="36"/>
      <c r="HC936" s="36"/>
      <c r="HD936" s="36"/>
      <c r="HE936" s="36"/>
      <c r="HF936" s="36"/>
      <c r="HG936" s="36"/>
      <c r="HH936" s="36"/>
      <c r="HI936" s="36"/>
      <c r="HJ936" s="36"/>
      <c r="HK936" s="36"/>
      <c r="HL936" s="36"/>
      <c r="HM936" s="36"/>
      <c r="HN936" s="36"/>
      <c r="HO936" s="36"/>
      <c r="HP936" s="36"/>
      <c r="HQ936" s="36"/>
      <c r="HR936" s="36"/>
      <c r="HS936" s="36"/>
      <c r="HT936" s="36"/>
      <c r="HU936" s="36"/>
      <c r="HV936" s="36"/>
      <c r="HW936" s="36"/>
      <c r="HX936" s="36"/>
      <c r="HY936" s="36"/>
      <c r="HZ936" s="36"/>
      <c r="IA936" s="36"/>
      <c r="IB936" s="36"/>
      <c r="IC936" s="36"/>
      <c r="ID936" s="36"/>
      <c r="IE936" s="36"/>
      <c r="IF936" s="36"/>
      <c r="IG936" s="36"/>
      <c r="IH936" s="36"/>
      <c r="II936" s="36"/>
      <c r="IJ936" s="36"/>
      <c r="IK936" s="36"/>
      <c r="IL936" s="36"/>
      <c r="IM936" s="36"/>
      <c r="IN936" s="36"/>
      <c r="IO936" s="36"/>
      <c r="IP936" s="36"/>
      <c r="IQ936" s="36"/>
      <c r="IR936" s="36"/>
      <c r="IS936" s="36"/>
      <c r="IT936" s="36"/>
      <c r="IU936" s="36"/>
    </row>
    <row r="937" spans="1:255" ht="5.2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  <c r="FK937" s="36"/>
      <c r="FL937" s="36"/>
      <c r="FM937" s="36"/>
      <c r="FN937" s="36"/>
      <c r="FO937" s="36"/>
      <c r="FP937" s="36"/>
      <c r="FQ937" s="36"/>
      <c r="FR937" s="36"/>
      <c r="FS937" s="36"/>
      <c r="FT937" s="36"/>
      <c r="FU937" s="36"/>
      <c r="FV937" s="36"/>
      <c r="FW937" s="36"/>
      <c r="FX937" s="36"/>
      <c r="FY937" s="36"/>
      <c r="FZ937" s="36"/>
      <c r="GA937" s="36"/>
      <c r="GB937" s="36"/>
      <c r="GC937" s="36"/>
      <c r="GD937" s="36"/>
      <c r="GE937" s="36"/>
      <c r="GF937" s="36"/>
      <c r="GG937" s="36"/>
      <c r="GH937" s="36"/>
      <c r="GI937" s="36"/>
      <c r="GJ937" s="36"/>
      <c r="GK937" s="36"/>
      <c r="GL937" s="36"/>
      <c r="GM937" s="36"/>
      <c r="GN937" s="36"/>
      <c r="GO937" s="36"/>
      <c r="GP937" s="36"/>
      <c r="GQ937" s="36"/>
      <c r="GR937" s="36"/>
      <c r="GS937" s="36"/>
      <c r="GT937" s="36"/>
      <c r="GU937" s="36"/>
      <c r="GV937" s="36"/>
      <c r="GW937" s="36"/>
      <c r="GX937" s="36"/>
      <c r="GY937" s="36"/>
      <c r="GZ937" s="36"/>
      <c r="HA937" s="36"/>
      <c r="HB937" s="36"/>
      <c r="HC937" s="36"/>
      <c r="HD937" s="36"/>
      <c r="HE937" s="36"/>
      <c r="HF937" s="36"/>
      <c r="HG937" s="36"/>
      <c r="HH937" s="36"/>
      <c r="HI937" s="36"/>
      <c r="HJ937" s="36"/>
      <c r="HK937" s="36"/>
      <c r="HL937" s="36"/>
      <c r="HM937" s="36"/>
      <c r="HN937" s="36"/>
      <c r="HO937" s="36"/>
      <c r="HP937" s="36"/>
      <c r="HQ937" s="36"/>
      <c r="HR937" s="36"/>
      <c r="HS937" s="36"/>
      <c r="HT937" s="36"/>
      <c r="HU937" s="36"/>
      <c r="HV937" s="36"/>
      <c r="HW937" s="36"/>
      <c r="HX937" s="36"/>
      <c r="HY937" s="36"/>
      <c r="HZ937" s="36"/>
      <c r="IA937" s="36"/>
      <c r="IB937" s="36"/>
      <c r="IC937" s="36"/>
      <c r="ID937" s="36"/>
      <c r="IE937" s="36"/>
      <c r="IF937" s="36"/>
      <c r="IG937" s="36"/>
      <c r="IH937" s="36"/>
      <c r="II937" s="36"/>
      <c r="IJ937" s="36"/>
      <c r="IK937" s="36"/>
      <c r="IL937" s="36"/>
      <c r="IM937" s="36"/>
      <c r="IN937" s="36"/>
      <c r="IO937" s="36"/>
      <c r="IP937" s="36"/>
      <c r="IQ937" s="36"/>
      <c r="IR937" s="36"/>
      <c r="IS937" s="36"/>
      <c r="IT937" s="36"/>
      <c r="IU937" s="36"/>
    </row>
    <row r="938" spans="1:255" ht="5.2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  <c r="FK938" s="36"/>
      <c r="FL938" s="36"/>
      <c r="FM938" s="36"/>
      <c r="FN938" s="36"/>
      <c r="FO938" s="36"/>
      <c r="FP938" s="36"/>
      <c r="FQ938" s="36"/>
      <c r="FR938" s="36"/>
      <c r="FS938" s="36"/>
      <c r="FT938" s="36"/>
      <c r="FU938" s="36"/>
      <c r="FV938" s="36"/>
      <c r="FW938" s="36"/>
      <c r="FX938" s="36"/>
      <c r="FY938" s="36"/>
      <c r="FZ938" s="36"/>
      <c r="GA938" s="36"/>
      <c r="GB938" s="36"/>
      <c r="GC938" s="36"/>
      <c r="GD938" s="36"/>
      <c r="GE938" s="36"/>
      <c r="GF938" s="36"/>
      <c r="GG938" s="36"/>
      <c r="GH938" s="36"/>
      <c r="GI938" s="36"/>
      <c r="GJ938" s="36"/>
      <c r="GK938" s="36"/>
      <c r="GL938" s="36"/>
      <c r="GM938" s="36"/>
      <c r="GN938" s="36"/>
      <c r="GO938" s="36"/>
      <c r="GP938" s="36"/>
      <c r="GQ938" s="36"/>
      <c r="GR938" s="36"/>
      <c r="GS938" s="36"/>
      <c r="GT938" s="36"/>
      <c r="GU938" s="36"/>
      <c r="GV938" s="36"/>
      <c r="GW938" s="36"/>
      <c r="GX938" s="36"/>
      <c r="GY938" s="36"/>
      <c r="GZ938" s="36"/>
      <c r="HA938" s="36"/>
      <c r="HB938" s="36"/>
      <c r="HC938" s="36"/>
      <c r="HD938" s="36"/>
      <c r="HE938" s="36"/>
      <c r="HF938" s="36"/>
      <c r="HG938" s="36"/>
      <c r="HH938" s="36"/>
      <c r="HI938" s="36"/>
      <c r="HJ938" s="36"/>
      <c r="HK938" s="36"/>
      <c r="HL938" s="36"/>
      <c r="HM938" s="36"/>
      <c r="HN938" s="36"/>
      <c r="HO938" s="36"/>
      <c r="HP938" s="36"/>
      <c r="HQ938" s="36"/>
      <c r="HR938" s="36"/>
      <c r="HS938" s="36"/>
      <c r="HT938" s="36"/>
      <c r="HU938" s="36"/>
      <c r="HV938" s="36"/>
      <c r="HW938" s="36"/>
      <c r="HX938" s="36"/>
      <c r="HY938" s="36"/>
      <c r="HZ938" s="36"/>
      <c r="IA938" s="36"/>
      <c r="IB938" s="36"/>
      <c r="IC938" s="36"/>
      <c r="ID938" s="36"/>
      <c r="IE938" s="36"/>
      <c r="IF938" s="36"/>
      <c r="IG938" s="36"/>
      <c r="IH938" s="36"/>
      <c r="II938" s="36"/>
      <c r="IJ938" s="36"/>
      <c r="IK938" s="36"/>
      <c r="IL938" s="36"/>
      <c r="IM938" s="36"/>
      <c r="IN938" s="36"/>
      <c r="IO938" s="36"/>
      <c r="IP938" s="36"/>
      <c r="IQ938" s="36"/>
      <c r="IR938" s="36"/>
      <c r="IS938" s="36"/>
      <c r="IT938" s="36"/>
      <c r="IU938" s="36"/>
    </row>
    <row r="939" spans="1:255" ht="5.2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  <c r="FK939" s="36"/>
      <c r="FL939" s="36"/>
      <c r="FM939" s="36"/>
      <c r="FN939" s="36"/>
      <c r="FO939" s="36"/>
      <c r="FP939" s="36"/>
      <c r="FQ939" s="36"/>
      <c r="FR939" s="36"/>
      <c r="FS939" s="36"/>
      <c r="FT939" s="36"/>
      <c r="FU939" s="36"/>
      <c r="FV939" s="36"/>
      <c r="FW939" s="36"/>
      <c r="FX939" s="36"/>
      <c r="FY939" s="36"/>
      <c r="FZ939" s="36"/>
      <c r="GA939" s="36"/>
      <c r="GB939" s="36"/>
      <c r="GC939" s="36"/>
      <c r="GD939" s="36"/>
      <c r="GE939" s="36"/>
      <c r="GF939" s="36"/>
      <c r="GG939" s="36"/>
      <c r="GH939" s="36"/>
      <c r="GI939" s="36"/>
      <c r="GJ939" s="36"/>
      <c r="GK939" s="36"/>
      <c r="GL939" s="36"/>
      <c r="GM939" s="36"/>
      <c r="GN939" s="36"/>
      <c r="GO939" s="36"/>
      <c r="GP939" s="36"/>
      <c r="GQ939" s="36"/>
      <c r="GR939" s="36"/>
      <c r="GS939" s="36"/>
      <c r="GT939" s="36"/>
      <c r="GU939" s="36"/>
      <c r="GV939" s="36"/>
      <c r="GW939" s="36"/>
      <c r="GX939" s="36"/>
      <c r="GY939" s="36"/>
      <c r="GZ939" s="36"/>
      <c r="HA939" s="36"/>
      <c r="HB939" s="36"/>
      <c r="HC939" s="36"/>
      <c r="HD939" s="36"/>
      <c r="HE939" s="36"/>
      <c r="HF939" s="36"/>
      <c r="HG939" s="36"/>
      <c r="HH939" s="36"/>
      <c r="HI939" s="36"/>
      <c r="HJ939" s="36"/>
      <c r="HK939" s="36"/>
      <c r="HL939" s="36"/>
      <c r="HM939" s="36"/>
      <c r="HN939" s="36"/>
      <c r="HO939" s="36"/>
      <c r="HP939" s="36"/>
      <c r="HQ939" s="36"/>
      <c r="HR939" s="36"/>
      <c r="HS939" s="36"/>
      <c r="HT939" s="36"/>
      <c r="HU939" s="36"/>
      <c r="HV939" s="36"/>
      <c r="HW939" s="36"/>
      <c r="HX939" s="36"/>
      <c r="HY939" s="36"/>
      <c r="HZ939" s="36"/>
      <c r="IA939" s="36"/>
      <c r="IB939" s="36"/>
      <c r="IC939" s="36"/>
      <c r="ID939" s="36"/>
      <c r="IE939" s="36"/>
      <c r="IF939" s="36"/>
      <c r="IG939" s="36"/>
      <c r="IH939" s="36"/>
      <c r="II939" s="36"/>
      <c r="IJ939" s="36"/>
      <c r="IK939" s="36"/>
      <c r="IL939" s="36"/>
      <c r="IM939" s="36"/>
      <c r="IN939" s="36"/>
      <c r="IO939" s="36"/>
      <c r="IP939" s="36"/>
      <c r="IQ939" s="36"/>
      <c r="IR939" s="36"/>
      <c r="IS939" s="36"/>
      <c r="IT939" s="36"/>
      <c r="IU939" s="36"/>
    </row>
    <row r="940" spans="1:255" ht="5.2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  <c r="FK940" s="36"/>
      <c r="FL940" s="36"/>
      <c r="FM940" s="36"/>
      <c r="FN940" s="36"/>
      <c r="FO940" s="36"/>
      <c r="FP940" s="36"/>
      <c r="FQ940" s="36"/>
      <c r="FR940" s="36"/>
      <c r="FS940" s="36"/>
      <c r="FT940" s="36"/>
      <c r="FU940" s="36"/>
      <c r="FV940" s="36"/>
      <c r="FW940" s="36"/>
      <c r="FX940" s="36"/>
      <c r="FY940" s="36"/>
      <c r="FZ940" s="36"/>
      <c r="GA940" s="36"/>
      <c r="GB940" s="36"/>
      <c r="GC940" s="36"/>
      <c r="GD940" s="36"/>
      <c r="GE940" s="36"/>
      <c r="GF940" s="36"/>
      <c r="GG940" s="36"/>
      <c r="GH940" s="36"/>
      <c r="GI940" s="36"/>
      <c r="GJ940" s="36"/>
      <c r="GK940" s="36"/>
      <c r="GL940" s="36"/>
      <c r="GM940" s="36"/>
      <c r="GN940" s="36"/>
      <c r="GO940" s="36"/>
      <c r="GP940" s="36"/>
      <c r="GQ940" s="36"/>
      <c r="GR940" s="36"/>
      <c r="GS940" s="36"/>
      <c r="GT940" s="36"/>
      <c r="GU940" s="36"/>
      <c r="GV940" s="36"/>
      <c r="GW940" s="36"/>
      <c r="GX940" s="36"/>
      <c r="GY940" s="36"/>
      <c r="GZ940" s="36"/>
      <c r="HA940" s="36"/>
      <c r="HB940" s="36"/>
      <c r="HC940" s="36"/>
      <c r="HD940" s="36"/>
      <c r="HE940" s="36"/>
      <c r="HF940" s="36"/>
      <c r="HG940" s="36"/>
      <c r="HH940" s="36"/>
      <c r="HI940" s="36"/>
      <c r="HJ940" s="36"/>
      <c r="HK940" s="36"/>
      <c r="HL940" s="36"/>
      <c r="HM940" s="36"/>
      <c r="HN940" s="36"/>
      <c r="HO940" s="36"/>
      <c r="HP940" s="36"/>
      <c r="HQ940" s="36"/>
      <c r="HR940" s="36"/>
      <c r="HS940" s="36"/>
      <c r="HT940" s="36"/>
      <c r="HU940" s="36"/>
      <c r="HV940" s="36"/>
      <c r="HW940" s="36"/>
      <c r="HX940" s="36"/>
      <c r="HY940" s="36"/>
      <c r="HZ940" s="36"/>
      <c r="IA940" s="36"/>
      <c r="IB940" s="36"/>
      <c r="IC940" s="36"/>
      <c r="ID940" s="36"/>
      <c r="IE940" s="36"/>
      <c r="IF940" s="36"/>
      <c r="IG940" s="36"/>
      <c r="IH940" s="36"/>
      <c r="II940" s="36"/>
      <c r="IJ940" s="36"/>
      <c r="IK940" s="36"/>
      <c r="IL940" s="36"/>
      <c r="IM940" s="36"/>
      <c r="IN940" s="36"/>
      <c r="IO940" s="36"/>
      <c r="IP940" s="36"/>
      <c r="IQ940" s="36"/>
      <c r="IR940" s="36"/>
      <c r="IS940" s="36"/>
      <c r="IT940" s="36"/>
      <c r="IU940" s="36"/>
    </row>
    <row r="941" spans="1:255" ht="5.2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  <c r="FK941" s="36"/>
      <c r="FL941" s="36"/>
      <c r="FM941" s="36"/>
      <c r="FN941" s="36"/>
      <c r="FO941" s="36"/>
      <c r="FP941" s="36"/>
      <c r="FQ941" s="36"/>
      <c r="FR941" s="36"/>
      <c r="FS941" s="36"/>
      <c r="FT941" s="36"/>
      <c r="FU941" s="36"/>
      <c r="FV941" s="36"/>
      <c r="FW941" s="36"/>
      <c r="FX941" s="36"/>
      <c r="FY941" s="36"/>
      <c r="FZ941" s="36"/>
      <c r="GA941" s="36"/>
      <c r="GB941" s="36"/>
      <c r="GC941" s="36"/>
      <c r="GD941" s="36"/>
      <c r="GE941" s="36"/>
      <c r="GF941" s="36"/>
      <c r="GG941" s="36"/>
      <c r="GH941" s="36"/>
      <c r="GI941" s="36"/>
      <c r="GJ941" s="36"/>
      <c r="GK941" s="36"/>
      <c r="GL941" s="36"/>
      <c r="GM941" s="36"/>
      <c r="GN941" s="36"/>
      <c r="GO941" s="36"/>
      <c r="GP941" s="36"/>
      <c r="GQ941" s="36"/>
      <c r="GR941" s="36"/>
      <c r="GS941" s="36"/>
      <c r="GT941" s="36"/>
      <c r="GU941" s="36"/>
      <c r="GV941" s="36"/>
      <c r="GW941" s="36"/>
      <c r="GX941" s="36"/>
      <c r="GY941" s="36"/>
      <c r="GZ941" s="36"/>
      <c r="HA941" s="36"/>
      <c r="HB941" s="36"/>
      <c r="HC941" s="36"/>
      <c r="HD941" s="36"/>
      <c r="HE941" s="36"/>
      <c r="HF941" s="36"/>
      <c r="HG941" s="36"/>
      <c r="HH941" s="36"/>
      <c r="HI941" s="36"/>
      <c r="HJ941" s="36"/>
      <c r="HK941" s="36"/>
      <c r="HL941" s="36"/>
      <c r="HM941" s="36"/>
      <c r="HN941" s="36"/>
      <c r="HO941" s="36"/>
      <c r="HP941" s="36"/>
      <c r="HQ941" s="36"/>
      <c r="HR941" s="36"/>
      <c r="HS941" s="36"/>
      <c r="HT941" s="36"/>
      <c r="HU941" s="36"/>
      <c r="HV941" s="36"/>
      <c r="HW941" s="36"/>
      <c r="HX941" s="36"/>
      <c r="HY941" s="36"/>
      <c r="HZ941" s="36"/>
      <c r="IA941" s="36"/>
      <c r="IB941" s="36"/>
      <c r="IC941" s="36"/>
      <c r="ID941" s="36"/>
      <c r="IE941" s="36"/>
      <c r="IF941" s="36"/>
      <c r="IG941" s="36"/>
      <c r="IH941" s="36"/>
      <c r="II941" s="36"/>
      <c r="IJ941" s="36"/>
      <c r="IK941" s="36"/>
      <c r="IL941" s="36"/>
      <c r="IM941" s="36"/>
      <c r="IN941" s="36"/>
      <c r="IO941" s="36"/>
      <c r="IP941" s="36"/>
      <c r="IQ941" s="36"/>
      <c r="IR941" s="36"/>
      <c r="IS941" s="36"/>
      <c r="IT941" s="36"/>
      <c r="IU941" s="36"/>
    </row>
    <row r="942" spans="1:255" ht="5.2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  <c r="FK942" s="36"/>
      <c r="FL942" s="36"/>
      <c r="FM942" s="36"/>
      <c r="FN942" s="36"/>
      <c r="FO942" s="36"/>
      <c r="FP942" s="36"/>
      <c r="FQ942" s="36"/>
      <c r="FR942" s="36"/>
      <c r="FS942" s="36"/>
      <c r="FT942" s="36"/>
      <c r="FU942" s="36"/>
      <c r="FV942" s="36"/>
      <c r="FW942" s="36"/>
      <c r="FX942" s="36"/>
      <c r="FY942" s="36"/>
      <c r="FZ942" s="36"/>
      <c r="GA942" s="36"/>
      <c r="GB942" s="36"/>
      <c r="GC942" s="36"/>
      <c r="GD942" s="36"/>
      <c r="GE942" s="36"/>
      <c r="GF942" s="36"/>
      <c r="GG942" s="36"/>
      <c r="GH942" s="36"/>
      <c r="GI942" s="36"/>
      <c r="GJ942" s="36"/>
      <c r="GK942" s="36"/>
      <c r="GL942" s="36"/>
      <c r="GM942" s="36"/>
      <c r="GN942" s="36"/>
      <c r="GO942" s="36"/>
      <c r="GP942" s="36"/>
      <c r="GQ942" s="36"/>
      <c r="GR942" s="36"/>
      <c r="GS942" s="36"/>
      <c r="GT942" s="36"/>
      <c r="GU942" s="36"/>
      <c r="GV942" s="36"/>
      <c r="GW942" s="36"/>
      <c r="GX942" s="36"/>
      <c r="GY942" s="36"/>
      <c r="GZ942" s="36"/>
      <c r="HA942" s="36"/>
      <c r="HB942" s="36"/>
      <c r="HC942" s="36"/>
      <c r="HD942" s="36"/>
      <c r="HE942" s="36"/>
      <c r="HF942" s="36"/>
      <c r="HG942" s="36"/>
      <c r="HH942" s="36"/>
      <c r="HI942" s="36"/>
      <c r="HJ942" s="36"/>
      <c r="HK942" s="36"/>
      <c r="HL942" s="36"/>
      <c r="HM942" s="36"/>
      <c r="HN942" s="36"/>
      <c r="HO942" s="36"/>
      <c r="HP942" s="36"/>
      <c r="HQ942" s="36"/>
      <c r="HR942" s="36"/>
      <c r="HS942" s="36"/>
      <c r="HT942" s="36"/>
      <c r="HU942" s="36"/>
      <c r="HV942" s="36"/>
      <c r="HW942" s="36"/>
      <c r="HX942" s="36"/>
      <c r="HY942" s="36"/>
      <c r="HZ942" s="36"/>
      <c r="IA942" s="36"/>
      <c r="IB942" s="36"/>
      <c r="IC942" s="36"/>
      <c r="ID942" s="36"/>
      <c r="IE942" s="36"/>
      <c r="IF942" s="36"/>
      <c r="IG942" s="36"/>
      <c r="IH942" s="36"/>
      <c r="II942" s="36"/>
      <c r="IJ942" s="36"/>
      <c r="IK942" s="36"/>
      <c r="IL942" s="36"/>
      <c r="IM942" s="36"/>
      <c r="IN942" s="36"/>
      <c r="IO942" s="36"/>
      <c r="IP942" s="36"/>
      <c r="IQ942" s="36"/>
      <c r="IR942" s="36"/>
      <c r="IS942" s="36"/>
      <c r="IT942" s="36"/>
      <c r="IU942" s="36"/>
    </row>
    <row r="943" spans="1:255" ht="5.2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  <c r="FK943" s="36"/>
      <c r="FL943" s="36"/>
      <c r="FM943" s="36"/>
      <c r="FN943" s="36"/>
      <c r="FO943" s="36"/>
      <c r="FP943" s="36"/>
      <c r="FQ943" s="36"/>
      <c r="FR943" s="36"/>
      <c r="FS943" s="36"/>
      <c r="FT943" s="36"/>
      <c r="FU943" s="36"/>
      <c r="FV943" s="36"/>
      <c r="FW943" s="36"/>
      <c r="FX943" s="36"/>
      <c r="FY943" s="36"/>
      <c r="FZ943" s="36"/>
      <c r="GA943" s="36"/>
      <c r="GB943" s="36"/>
      <c r="GC943" s="36"/>
      <c r="GD943" s="36"/>
      <c r="GE943" s="36"/>
      <c r="GF943" s="36"/>
      <c r="GG943" s="36"/>
      <c r="GH943" s="36"/>
      <c r="GI943" s="36"/>
      <c r="GJ943" s="36"/>
      <c r="GK943" s="36"/>
      <c r="GL943" s="36"/>
      <c r="GM943" s="36"/>
      <c r="GN943" s="36"/>
      <c r="GO943" s="36"/>
      <c r="GP943" s="36"/>
      <c r="GQ943" s="36"/>
      <c r="GR943" s="36"/>
      <c r="GS943" s="36"/>
      <c r="GT943" s="36"/>
      <c r="GU943" s="36"/>
      <c r="GV943" s="36"/>
      <c r="GW943" s="36"/>
      <c r="GX943" s="36"/>
      <c r="GY943" s="36"/>
      <c r="GZ943" s="36"/>
      <c r="HA943" s="36"/>
      <c r="HB943" s="36"/>
      <c r="HC943" s="36"/>
      <c r="HD943" s="36"/>
      <c r="HE943" s="36"/>
      <c r="HF943" s="36"/>
      <c r="HG943" s="36"/>
      <c r="HH943" s="36"/>
      <c r="HI943" s="36"/>
      <c r="HJ943" s="36"/>
      <c r="HK943" s="36"/>
      <c r="HL943" s="36"/>
      <c r="HM943" s="36"/>
      <c r="HN943" s="36"/>
      <c r="HO943" s="36"/>
      <c r="HP943" s="36"/>
      <c r="HQ943" s="36"/>
      <c r="HR943" s="36"/>
      <c r="HS943" s="36"/>
      <c r="HT943" s="36"/>
      <c r="HU943" s="36"/>
      <c r="HV943" s="36"/>
      <c r="HW943" s="36"/>
      <c r="HX943" s="36"/>
      <c r="HY943" s="36"/>
      <c r="HZ943" s="36"/>
      <c r="IA943" s="36"/>
      <c r="IB943" s="36"/>
      <c r="IC943" s="36"/>
      <c r="ID943" s="36"/>
      <c r="IE943" s="36"/>
      <c r="IF943" s="36"/>
      <c r="IG943" s="36"/>
      <c r="IH943" s="36"/>
      <c r="II943" s="36"/>
      <c r="IJ943" s="36"/>
      <c r="IK943" s="36"/>
      <c r="IL943" s="36"/>
      <c r="IM943" s="36"/>
      <c r="IN943" s="36"/>
      <c r="IO943" s="36"/>
      <c r="IP943" s="36"/>
      <c r="IQ943" s="36"/>
      <c r="IR943" s="36"/>
      <c r="IS943" s="36"/>
      <c r="IT943" s="36"/>
      <c r="IU943" s="36"/>
    </row>
    <row r="944" spans="1:255" ht="5.2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  <c r="FK944" s="36"/>
      <c r="FL944" s="36"/>
      <c r="FM944" s="36"/>
      <c r="FN944" s="36"/>
      <c r="FO944" s="36"/>
      <c r="FP944" s="36"/>
      <c r="FQ944" s="36"/>
      <c r="FR944" s="36"/>
      <c r="FS944" s="36"/>
      <c r="FT944" s="36"/>
      <c r="FU944" s="36"/>
      <c r="FV944" s="36"/>
      <c r="FW944" s="36"/>
      <c r="FX944" s="36"/>
      <c r="FY944" s="36"/>
      <c r="FZ944" s="36"/>
      <c r="GA944" s="36"/>
      <c r="GB944" s="36"/>
      <c r="GC944" s="36"/>
      <c r="GD944" s="36"/>
      <c r="GE944" s="36"/>
      <c r="GF944" s="36"/>
      <c r="GG944" s="36"/>
      <c r="GH944" s="36"/>
      <c r="GI944" s="36"/>
      <c r="GJ944" s="36"/>
      <c r="GK944" s="36"/>
      <c r="GL944" s="36"/>
      <c r="GM944" s="36"/>
      <c r="GN944" s="36"/>
      <c r="GO944" s="36"/>
      <c r="GP944" s="36"/>
      <c r="GQ944" s="36"/>
      <c r="GR944" s="36"/>
      <c r="GS944" s="36"/>
      <c r="GT944" s="36"/>
      <c r="GU944" s="36"/>
      <c r="GV944" s="36"/>
      <c r="GW944" s="36"/>
      <c r="GX944" s="36"/>
      <c r="GY944" s="36"/>
      <c r="GZ944" s="36"/>
      <c r="HA944" s="36"/>
      <c r="HB944" s="36"/>
      <c r="HC944" s="36"/>
      <c r="HD944" s="36"/>
      <c r="HE944" s="36"/>
      <c r="HF944" s="36"/>
      <c r="HG944" s="36"/>
      <c r="HH944" s="36"/>
      <c r="HI944" s="36"/>
      <c r="HJ944" s="36"/>
      <c r="HK944" s="36"/>
      <c r="HL944" s="36"/>
      <c r="HM944" s="36"/>
      <c r="HN944" s="36"/>
      <c r="HO944" s="36"/>
      <c r="HP944" s="36"/>
      <c r="HQ944" s="36"/>
      <c r="HR944" s="36"/>
      <c r="HS944" s="36"/>
      <c r="HT944" s="36"/>
      <c r="HU944" s="36"/>
      <c r="HV944" s="36"/>
      <c r="HW944" s="36"/>
      <c r="HX944" s="36"/>
      <c r="HY944" s="36"/>
      <c r="HZ944" s="36"/>
      <c r="IA944" s="36"/>
      <c r="IB944" s="36"/>
      <c r="IC944" s="36"/>
      <c r="ID944" s="36"/>
      <c r="IE944" s="36"/>
      <c r="IF944" s="36"/>
      <c r="IG944" s="36"/>
      <c r="IH944" s="36"/>
      <c r="II944" s="36"/>
      <c r="IJ944" s="36"/>
      <c r="IK944" s="36"/>
      <c r="IL944" s="36"/>
      <c r="IM944" s="36"/>
      <c r="IN944" s="36"/>
      <c r="IO944" s="36"/>
      <c r="IP944" s="36"/>
      <c r="IQ944" s="36"/>
      <c r="IR944" s="36"/>
      <c r="IS944" s="36"/>
      <c r="IT944" s="36"/>
      <c r="IU944" s="36"/>
    </row>
    <row r="945" spans="1:255" ht="5.2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  <c r="FK945" s="36"/>
      <c r="FL945" s="36"/>
      <c r="FM945" s="36"/>
      <c r="FN945" s="36"/>
      <c r="FO945" s="36"/>
      <c r="FP945" s="36"/>
      <c r="FQ945" s="36"/>
      <c r="FR945" s="36"/>
      <c r="FS945" s="36"/>
      <c r="FT945" s="36"/>
      <c r="FU945" s="36"/>
      <c r="FV945" s="36"/>
      <c r="FW945" s="36"/>
      <c r="FX945" s="36"/>
      <c r="FY945" s="36"/>
      <c r="FZ945" s="36"/>
      <c r="GA945" s="36"/>
      <c r="GB945" s="36"/>
      <c r="GC945" s="36"/>
      <c r="GD945" s="36"/>
      <c r="GE945" s="36"/>
      <c r="GF945" s="36"/>
      <c r="GG945" s="36"/>
      <c r="GH945" s="36"/>
      <c r="GI945" s="36"/>
      <c r="GJ945" s="36"/>
      <c r="GK945" s="36"/>
      <c r="GL945" s="36"/>
      <c r="GM945" s="36"/>
      <c r="GN945" s="36"/>
      <c r="GO945" s="36"/>
      <c r="GP945" s="36"/>
      <c r="GQ945" s="36"/>
      <c r="GR945" s="36"/>
      <c r="GS945" s="36"/>
      <c r="GT945" s="36"/>
      <c r="GU945" s="36"/>
      <c r="GV945" s="36"/>
      <c r="GW945" s="36"/>
      <c r="GX945" s="36"/>
      <c r="GY945" s="36"/>
      <c r="GZ945" s="36"/>
      <c r="HA945" s="36"/>
      <c r="HB945" s="36"/>
      <c r="HC945" s="36"/>
      <c r="HD945" s="36"/>
      <c r="HE945" s="36"/>
      <c r="HF945" s="36"/>
      <c r="HG945" s="36"/>
      <c r="HH945" s="36"/>
      <c r="HI945" s="36"/>
      <c r="HJ945" s="36"/>
      <c r="HK945" s="36"/>
      <c r="HL945" s="36"/>
      <c r="HM945" s="36"/>
      <c r="HN945" s="36"/>
      <c r="HO945" s="36"/>
      <c r="HP945" s="36"/>
      <c r="HQ945" s="36"/>
      <c r="HR945" s="36"/>
      <c r="HS945" s="36"/>
      <c r="HT945" s="36"/>
      <c r="HU945" s="36"/>
      <c r="HV945" s="36"/>
      <c r="HW945" s="36"/>
      <c r="HX945" s="36"/>
      <c r="HY945" s="36"/>
      <c r="HZ945" s="36"/>
      <c r="IA945" s="36"/>
      <c r="IB945" s="36"/>
      <c r="IC945" s="36"/>
      <c r="ID945" s="36"/>
      <c r="IE945" s="36"/>
      <c r="IF945" s="36"/>
      <c r="IG945" s="36"/>
      <c r="IH945" s="36"/>
      <c r="II945" s="36"/>
      <c r="IJ945" s="36"/>
      <c r="IK945" s="36"/>
      <c r="IL945" s="36"/>
      <c r="IM945" s="36"/>
      <c r="IN945" s="36"/>
      <c r="IO945" s="36"/>
      <c r="IP945" s="36"/>
      <c r="IQ945" s="36"/>
      <c r="IR945" s="36"/>
      <c r="IS945" s="36"/>
      <c r="IT945" s="36"/>
      <c r="IU945" s="36"/>
    </row>
    <row r="946" spans="1:255" ht="5.2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  <c r="FK946" s="36"/>
      <c r="FL946" s="36"/>
      <c r="FM946" s="36"/>
      <c r="FN946" s="36"/>
      <c r="FO946" s="36"/>
      <c r="FP946" s="36"/>
      <c r="FQ946" s="36"/>
      <c r="FR946" s="36"/>
      <c r="FS946" s="36"/>
      <c r="FT946" s="36"/>
      <c r="FU946" s="36"/>
      <c r="FV946" s="36"/>
      <c r="FW946" s="36"/>
      <c r="FX946" s="36"/>
      <c r="FY946" s="36"/>
      <c r="FZ946" s="36"/>
      <c r="GA946" s="36"/>
      <c r="GB946" s="36"/>
      <c r="GC946" s="36"/>
      <c r="GD946" s="36"/>
      <c r="GE946" s="36"/>
      <c r="GF946" s="36"/>
      <c r="GG946" s="36"/>
      <c r="GH946" s="36"/>
      <c r="GI946" s="36"/>
      <c r="GJ946" s="36"/>
      <c r="GK946" s="36"/>
      <c r="GL946" s="36"/>
      <c r="GM946" s="36"/>
      <c r="GN946" s="36"/>
      <c r="GO946" s="36"/>
      <c r="GP946" s="36"/>
      <c r="GQ946" s="36"/>
      <c r="GR946" s="36"/>
      <c r="GS946" s="36"/>
      <c r="GT946" s="36"/>
      <c r="GU946" s="36"/>
      <c r="GV946" s="36"/>
      <c r="GW946" s="36"/>
      <c r="GX946" s="36"/>
      <c r="GY946" s="36"/>
      <c r="GZ946" s="36"/>
      <c r="HA946" s="36"/>
      <c r="HB946" s="36"/>
      <c r="HC946" s="36"/>
      <c r="HD946" s="36"/>
      <c r="HE946" s="36"/>
      <c r="HF946" s="36"/>
      <c r="HG946" s="36"/>
      <c r="HH946" s="36"/>
      <c r="HI946" s="36"/>
      <c r="HJ946" s="36"/>
      <c r="HK946" s="36"/>
      <c r="HL946" s="36"/>
      <c r="HM946" s="36"/>
      <c r="HN946" s="36"/>
      <c r="HO946" s="36"/>
      <c r="HP946" s="36"/>
      <c r="HQ946" s="36"/>
      <c r="HR946" s="36"/>
      <c r="HS946" s="36"/>
      <c r="HT946" s="36"/>
      <c r="HU946" s="36"/>
      <c r="HV946" s="36"/>
      <c r="HW946" s="36"/>
      <c r="HX946" s="36"/>
      <c r="HY946" s="36"/>
      <c r="HZ946" s="36"/>
      <c r="IA946" s="36"/>
      <c r="IB946" s="36"/>
      <c r="IC946" s="36"/>
      <c r="ID946" s="36"/>
      <c r="IE946" s="36"/>
      <c r="IF946" s="36"/>
      <c r="IG946" s="36"/>
      <c r="IH946" s="36"/>
      <c r="II946" s="36"/>
      <c r="IJ946" s="36"/>
      <c r="IK946" s="36"/>
      <c r="IL946" s="36"/>
      <c r="IM946" s="36"/>
      <c r="IN946" s="36"/>
      <c r="IO946" s="36"/>
      <c r="IP946" s="36"/>
      <c r="IQ946" s="36"/>
      <c r="IR946" s="36"/>
      <c r="IS946" s="36"/>
      <c r="IT946" s="36"/>
      <c r="IU946" s="36"/>
    </row>
    <row r="947" spans="1:255" ht="5.2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  <c r="FK947" s="36"/>
      <c r="FL947" s="36"/>
      <c r="FM947" s="36"/>
      <c r="FN947" s="36"/>
      <c r="FO947" s="36"/>
      <c r="FP947" s="36"/>
      <c r="FQ947" s="36"/>
      <c r="FR947" s="36"/>
      <c r="FS947" s="36"/>
      <c r="FT947" s="36"/>
      <c r="FU947" s="36"/>
      <c r="FV947" s="36"/>
      <c r="FW947" s="36"/>
      <c r="FX947" s="36"/>
      <c r="FY947" s="36"/>
      <c r="FZ947" s="36"/>
      <c r="GA947" s="36"/>
      <c r="GB947" s="36"/>
      <c r="GC947" s="36"/>
      <c r="GD947" s="36"/>
      <c r="GE947" s="36"/>
      <c r="GF947" s="36"/>
      <c r="GG947" s="36"/>
      <c r="GH947" s="36"/>
      <c r="GI947" s="36"/>
      <c r="GJ947" s="36"/>
      <c r="GK947" s="36"/>
      <c r="GL947" s="36"/>
      <c r="GM947" s="36"/>
      <c r="GN947" s="36"/>
      <c r="GO947" s="36"/>
      <c r="GP947" s="36"/>
      <c r="GQ947" s="36"/>
      <c r="GR947" s="36"/>
      <c r="GS947" s="36"/>
      <c r="GT947" s="36"/>
      <c r="GU947" s="36"/>
      <c r="GV947" s="36"/>
      <c r="GW947" s="36"/>
      <c r="GX947" s="36"/>
      <c r="GY947" s="36"/>
      <c r="GZ947" s="36"/>
      <c r="HA947" s="36"/>
      <c r="HB947" s="36"/>
      <c r="HC947" s="36"/>
      <c r="HD947" s="36"/>
      <c r="HE947" s="36"/>
      <c r="HF947" s="36"/>
      <c r="HG947" s="36"/>
      <c r="HH947" s="36"/>
      <c r="HI947" s="36"/>
      <c r="HJ947" s="36"/>
      <c r="HK947" s="36"/>
      <c r="HL947" s="36"/>
      <c r="HM947" s="36"/>
      <c r="HN947" s="36"/>
      <c r="HO947" s="36"/>
      <c r="HP947" s="36"/>
      <c r="HQ947" s="36"/>
      <c r="HR947" s="36"/>
      <c r="HS947" s="36"/>
      <c r="HT947" s="36"/>
      <c r="HU947" s="36"/>
      <c r="HV947" s="36"/>
      <c r="HW947" s="36"/>
      <c r="HX947" s="36"/>
      <c r="HY947" s="36"/>
      <c r="HZ947" s="36"/>
      <c r="IA947" s="36"/>
      <c r="IB947" s="36"/>
      <c r="IC947" s="36"/>
      <c r="ID947" s="36"/>
      <c r="IE947" s="36"/>
      <c r="IF947" s="36"/>
      <c r="IG947" s="36"/>
      <c r="IH947" s="36"/>
      <c r="II947" s="36"/>
      <c r="IJ947" s="36"/>
      <c r="IK947" s="36"/>
      <c r="IL947" s="36"/>
      <c r="IM947" s="36"/>
      <c r="IN947" s="36"/>
      <c r="IO947" s="36"/>
      <c r="IP947" s="36"/>
      <c r="IQ947" s="36"/>
      <c r="IR947" s="36"/>
      <c r="IS947" s="36"/>
      <c r="IT947" s="36"/>
      <c r="IU947" s="36"/>
    </row>
    <row r="948" spans="1:255" ht="5.2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  <c r="FK948" s="36"/>
      <c r="FL948" s="36"/>
      <c r="FM948" s="36"/>
      <c r="FN948" s="36"/>
      <c r="FO948" s="36"/>
      <c r="FP948" s="36"/>
      <c r="FQ948" s="36"/>
      <c r="FR948" s="36"/>
      <c r="FS948" s="36"/>
      <c r="FT948" s="36"/>
      <c r="FU948" s="36"/>
      <c r="FV948" s="36"/>
      <c r="FW948" s="36"/>
      <c r="FX948" s="36"/>
      <c r="FY948" s="36"/>
      <c r="FZ948" s="36"/>
      <c r="GA948" s="36"/>
      <c r="GB948" s="36"/>
      <c r="GC948" s="36"/>
      <c r="GD948" s="36"/>
      <c r="GE948" s="36"/>
      <c r="GF948" s="36"/>
      <c r="GG948" s="36"/>
      <c r="GH948" s="36"/>
      <c r="GI948" s="36"/>
      <c r="GJ948" s="36"/>
      <c r="GK948" s="36"/>
      <c r="GL948" s="36"/>
      <c r="GM948" s="36"/>
      <c r="GN948" s="36"/>
      <c r="GO948" s="36"/>
      <c r="GP948" s="36"/>
      <c r="GQ948" s="36"/>
      <c r="GR948" s="36"/>
      <c r="GS948" s="36"/>
      <c r="GT948" s="36"/>
      <c r="GU948" s="36"/>
      <c r="GV948" s="36"/>
      <c r="GW948" s="36"/>
      <c r="GX948" s="36"/>
      <c r="GY948" s="36"/>
      <c r="GZ948" s="36"/>
      <c r="HA948" s="36"/>
      <c r="HB948" s="36"/>
      <c r="HC948" s="36"/>
      <c r="HD948" s="36"/>
      <c r="HE948" s="36"/>
      <c r="HF948" s="36"/>
      <c r="HG948" s="36"/>
      <c r="HH948" s="36"/>
      <c r="HI948" s="36"/>
      <c r="HJ948" s="36"/>
      <c r="HK948" s="36"/>
      <c r="HL948" s="36"/>
      <c r="HM948" s="36"/>
      <c r="HN948" s="36"/>
      <c r="HO948" s="36"/>
      <c r="HP948" s="36"/>
      <c r="HQ948" s="36"/>
      <c r="HR948" s="36"/>
      <c r="HS948" s="36"/>
      <c r="HT948" s="36"/>
      <c r="HU948" s="36"/>
      <c r="HV948" s="36"/>
      <c r="HW948" s="36"/>
      <c r="HX948" s="36"/>
      <c r="HY948" s="36"/>
      <c r="HZ948" s="36"/>
      <c r="IA948" s="36"/>
      <c r="IB948" s="36"/>
      <c r="IC948" s="36"/>
      <c r="ID948" s="36"/>
      <c r="IE948" s="36"/>
      <c r="IF948" s="36"/>
      <c r="IG948" s="36"/>
      <c r="IH948" s="36"/>
      <c r="II948" s="36"/>
      <c r="IJ948" s="36"/>
      <c r="IK948" s="36"/>
      <c r="IL948" s="36"/>
      <c r="IM948" s="36"/>
      <c r="IN948" s="36"/>
      <c r="IO948" s="36"/>
      <c r="IP948" s="36"/>
      <c r="IQ948" s="36"/>
      <c r="IR948" s="36"/>
      <c r="IS948" s="36"/>
      <c r="IT948" s="36"/>
      <c r="IU948" s="36"/>
    </row>
    <row r="949" spans="1:255" ht="5.2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  <c r="FK949" s="36"/>
      <c r="FL949" s="36"/>
      <c r="FM949" s="36"/>
      <c r="FN949" s="36"/>
      <c r="FO949" s="36"/>
      <c r="FP949" s="36"/>
      <c r="FQ949" s="36"/>
      <c r="FR949" s="36"/>
      <c r="FS949" s="36"/>
      <c r="FT949" s="36"/>
      <c r="FU949" s="36"/>
      <c r="FV949" s="36"/>
      <c r="FW949" s="36"/>
      <c r="FX949" s="36"/>
      <c r="FY949" s="36"/>
      <c r="FZ949" s="36"/>
      <c r="GA949" s="36"/>
      <c r="GB949" s="36"/>
      <c r="GC949" s="36"/>
      <c r="GD949" s="36"/>
      <c r="GE949" s="36"/>
      <c r="GF949" s="36"/>
      <c r="GG949" s="36"/>
      <c r="GH949" s="36"/>
      <c r="GI949" s="36"/>
      <c r="GJ949" s="36"/>
      <c r="GK949" s="36"/>
      <c r="GL949" s="36"/>
      <c r="GM949" s="36"/>
      <c r="GN949" s="36"/>
      <c r="GO949" s="36"/>
      <c r="GP949" s="36"/>
      <c r="GQ949" s="36"/>
      <c r="GR949" s="36"/>
      <c r="GS949" s="36"/>
      <c r="GT949" s="36"/>
      <c r="GU949" s="36"/>
      <c r="GV949" s="36"/>
      <c r="GW949" s="36"/>
      <c r="GX949" s="36"/>
      <c r="GY949" s="36"/>
      <c r="GZ949" s="36"/>
      <c r="HA949" s="36"/>
      <c r="HB949" s="36"/>
      <c r="HC949" s="36"/>
      <c r="HD949" s="36"/>
      <c r="HE949" s="36"/>
      <c r="HF949" s="36"/>
      <c r="HG949" s="36"/>
      <c r="HH949" s="36"/>
      <c r="HI949" s="36"/>
      <c r="HJ949" s="36"/>
      <c r="HK949" s="36"/>
      <c r="HL949" s="36"/>
      <c r="HM949" s="36"/>
      <c r="HN949" s="36"/>
      <c r="HO949" s="36"/>
      <c r="HP949" s="36"/>
      <c r="HQ949" s="36"/>
      <c r="HR949" s="36"/>
      <c r="HS949" s="36"/>
      <c r="HT949" s="36"/>
      <c r="HU949" s="36"/>
      <c r="HV949" s="36"/>
      <c r="HW949" s="36"/>
      <c r="HX949" s="36"/>
      <c r="HY949" s="36"/>
      <c r="HZ949" s="36"/>
      <c r="IA949" s="36"/>
      <c r="IB949" s="36"/>
      <c r="IC949" s="36"/>
      <c r="ID949" s="36"/>
      <c r="IE949" s="36"/>
      <c r="IF949" s="36"/>
      <c r="IG949" s="36"/>
      <c r="IH949" s="36"/>
      <c r="II949" s="36"/>
      <c r="IJ949" s="36"/>
      <c r="IK949" s="36"/>
      <c r="IL949" s="36"/>
      <c r="IM949" s="36"/>
      <c r="IN949" s="36"/>
      <c r="IO949" s="36"/>
      <c r="IP949" s="36"/>
      <c r="IQ949" s="36"/>
      <c r="IR949" s="36"/>
      <c r="IS949" s="36"/>
      <c r="IT949" s="36"/>
      <c r="IU949" s="36"/>
    </row>
    <row r="950" spans="1:255" ht="5.2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  <c r="FK950" s="36"/>
      <c r="FL950" s="36"/>
      <c r="FM950" s="36"/>
      <c r="FN950" s="36"/>
      <c r="FO950" s="36"/>
      <c r="FP950" s="36"/>
      <c r="FQ950" s="36"/>
      <c r="FR950" s="36"/>
      <c r="FS950" s="36"/>
      <c r="FT950" s="36"/>
      <c r="FU950" s="36"/>
      <c r="FV950" s="36"/>
      <c r="FW950" s="36"/>
      <c r="FX950" s="36"/>
      <c r="FY950" s="36"/>
      <c r="FZ950" s="36"/>
      <c r="GA950" s="36"/>
      <c r="GB950" s="36"/>
      <c r="GC950" s="36"/>
      <c r="GD950" s="36"/>
      <c r="GE950" s="36"/>
      <c r="GF950" s="36"/>
      <c r="GG950" s="36"/>
      <c r="GH950" s="36"/>
      <c r="GI950" s="36"/>
      <c r="GJ950" s="36"/>
      <c r="GK950" s="36"/>
      <c r="GL950" s="36"/>
      <c r="GM950" s="36"/>
      <c r="GN950" s="36"/>
      <c r="GO950" s="36"/>
      <c r="GP950" s="36"/>
      <c r="GQ950" s="36"/>
      <c r="GR950" s="36"/>
      <c r="GS950" s="36"/>
      <c r="GT950" s="36"/>
      <c r="GU950" s="36"/>
      <c r="GV950" s="36"/>
      <c r="GW950" s="36"/>
      <c r="GX950" s="36"/>
      <c r="GY950" s="36"/>
      <c r="GZ950" s="36"/>
      <c r="HA950" s="36"/>
      <c r="HB950" s="36"/>
      <c r="HC950" s="36"/>
      <c r="HD950" s="36"/>
      <c r="HE950" s="36"/>
      <c r="HF950" s="36"/>
      <c r="HG950" s="36"/>
      <c r="HH950" s="36"/>
      <c r="HI950" s="36"/>
      <c r="HJ950" s="36"/>
      <c r="HK950" s="36"/>
      <c r="HL950" s="36"/>
      <c r="HM950" s="36"/>
      <c r="HN950" s="36"/>
      <c r="HO950" s="36"/>
      <c r="HP950" s="36"/>
      <c r="HQ950" s="36"/>
      <c r="HR950" s="36"/>
      <c r="HS950" s="36"/>
      <c r="HT950" s="36"/>
      <c r="HU950" s="36"/>
      <c r="HV950" s="36"/>
      <c r="HW950" s="36"/>
      <c r="HX950" s="36"/>
      <c r="HY950" s="36"/>
      <c r="HZ950" s="36"/>
      <c r="IA950" s="36"/>
      <c r="IB950" s="36"/>
      <c r="IC950" s="36"/>
      <c r="ID950" s="36"/>
      <c r="IE950" s="36"/>
      <c r="IF950" s="36"/>
      <c r="IG950" s="36"/>
      <c r="IH950" s="36"/>
      <c r="II950" s="36"/>
      <c r="IJ950" s="36"/>
      <c r="IK950" s="36"/>
      <c r="IL950" s="36"/>
      <c r="IM950" s="36"/>
      <c r="IN950" s="36"/>
      <c r="IO950" s="36"/>
      <c r="IP950" s="36"/>
      <c r="IQ950" s="36"/>
      <c r="IR950" s="36"/>
      <c r="IS950" s="36"/>
      <c r="IT950" s="36"/>
      <c r="IU950" s="36"/>
    </row>
    <row r="951" spans="1:255" ht="5.2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  <c r="FK951" s="36"/>
      <c r="FL951" s="36"/>
      <c r="FM951" s="36"/>
      <c r="FN951" s="36"/>
      <c r="FO951" s="36"/>
      <c r="FP951" s="36"/>
      <c r="FQ951" s="36"/>
      <c r="FR951" s="36"/>
      <c r="FS951" s="36"/>
      <c r="FT951" s="36"/>
      <c r="FU951" s="36"/>
      <c r="FV951" s="36"/>
      <c r="FW951" s="36"/>
      <c r="FX951" s="36"/>
      <c r="FY951" s="36"/>
      <c r="FZ951" s="36"/>
      <c r="GA951" s="36"/>
      <c r="GB951" s="36"/>
      <c r="GC951" s="36"/>
      <c r="GD951" s="36"/>
      <c r="GE951" s="36"/>
      <c r="GF951" s="36"/>
      <c r="GG951" s="36"/>
      <c r="GH951" s="36"/>
      <c r="GI951" s="36"/>
      <c r="GJ951" s="36"/>
      <c r="GK951" s="36"/>
      <c r="GL951" s="36"/>
      <c r="GM951" s="36"/>
      <c r="GN951" s="36"/>
      <c r="GO951" s="36"/>
      <c r="GP951" s="36"/>
      <c r="GQ951" s="36"/>
      <c r="GR951" s="36"/>
      <c r="GS951" s="36"/>
      <c r="GT951" s="36"/>
      <c r="GU951" s="36"/>
      <c r="GV951" s="36"/>
      <c r="GW951" s="36"/>
      <c r="GX951" s="36"/>
      <c r="GY951" s="36"/>
      <c r="GZ951" s="36"/>
      <c r="HA951" s="36"/>
      <c r="HB951" s="36"/>
      <c r="HC951" s="36"/>
      <c r="HD951" s="36"/>
      <c r="HE951" s="36"/>
      <c r="HF951" s="36"/>
      <c r="HG951" s="36"/>
      <c r="HH951" s="36"/>
      <c r="HI951" s="36"/>
      <c r="HJ951" s="36"/>
      <c r="HK951" s="36"/>
      <c r="HL951" s="36"/>
      <c r="HM951" s="36"/>
      <c r="HN951" s="36"/>
      <c r="HO951" s="36"/>
      <c r="HP951" s="36"/>
      <c r="HQ951" s="36"/>
      <c r="HR951" s="36"/>
      <c r="HS951" s="36"/>
      <c r="HT951" s="36"/>
      <c r="HU951" s="36"/>
      <c r="HV951" s="36"/>
      <c r="HW951" s="36"/>
      <c r="HX951" s="36"/>
      <c r="HY951" s="36"/>
      <c r="HZ951" s="36"/>
      <c r="IA951" s="36"/>
      <c r="IB951" s="36"/>
      <c r="IC951" s="36"/>
      <c r="ID951" s="36"/>
      <c r="IE951" s="36"/>
      <c r="IF951" s="36"/>
      <c r="IG951" s="36"/>
      <c r="IH951" s="36"/>
      <c r="II951" s="36"/>
      <c r="IJ951" s="36"/>
      <c r="IK951" s="36"/>
      <c r="IL951" s="36"/>
      <c r="IM951" s="36"/>
      <c r="IN951" s="36"/>
      <c r="IO951" s="36"/>
      <c r="IP951" s="36"/>
      <c r="IQ951" s="36"/>
      <c r="IR951" s="36"/>
      <c r="IS951" s="36"/>
      <c r="IT951" s="36"/>
      <c r="IU951" s="36"/>
    </row>
    <row r="952" spans="1:255" ht="5.2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  <c r="FK952" s="36"/>
      <c r="FL952" s="36"/>
      <c r="FM952" s="36"/>
      <c r="FN952" s="36"/>
      <c r="FO952" s="36"/>
      <c r="FP952" s="36"/>
      <c r="FQ952" s="36"/>
      <c r="FR952" s="36"/>
      <c r="FS952" s="36"/>
      <c r="FT952" s="36"/>
      <c r="FU952" s="36"/>
      <c r="FV952" s="36"/>
      <c r="FW952" s="36"/>
      <c r="FX952" s="36"/>
      <c r="FY952" s="36"/>
      <c r="FZ952" s="36"/>
      <c r="GA952" s="36"/>
      <c r="GB952" s="36"/>
      <c r="GC952" s="36"/>
      <c r="GD952" s="36"/>
      <c r="GE952" s="36"/>
      <c r="GF952" s="36"/>
      <c r="GG952" s="36"/>
      <c r="GH952" s="36"/>
      <c r="GI952" s="36"/>
      <c r="GJ952" s="36"/>
      <c r="GK952" s="36"/>
      <c r="GL952" s="36"/>
      <c r="GM952" s="36"/>
      <c r="GN952" s="36"/>
      <c r="GO952" s="36"/>
      <c r="GP952" s="36"/>
      <c r="GQ952" s="36"/>
      <c r="GR952" s="36"/>
      <c r="GS952" s="36"/>
      <c r="GT952" s="36"/>
      <c r="GU952" s="36"/>
      <c r="GV952" s="36"/>
      <c r="GW952" s="36"/>
      <c r="GX952" s="36"/>
      <c r="GY952" s="36"/>
      <c r="GZ952" s="36"/>
      <c r="HA952" s="36"/>
      <c r="HB952" s="36"/>
      <c r="HC952" s="36"/>
      <c r="HD952" s="36"/>
      <c r="HE952" s="36"/>
      <c r="HF952" s="36"/>
      <c r="HG952" s="36"/>
      <c r="HH952" s="36"/>
      <c r="HI952" s="36"/>
      <c r="HJ952" s="36"/>
      <c r="HK952" s="36"/>
      <c r="HL952" s="36"/>
      <c r="HM952" s="36"/>
      <c r="HN952" s="36"/>
      <c r="HO952" s="36"/>
      <c r="HP952" s="36"/>
      <c r="HQ952" s="36"/>
      <c r="HR952" s="36"/>
      <c r="HS952" s="36"/>
      <c r="HT952" s="36"/>
      <c r="HU952" s="36"/>
      <c r="HV952" s="36"/>
      <c r="HW952" s="36"/>
      <c r="HX952" s="36"/>
      <c r="HY952" s="36"/>
      <c r="HZ952" s="36"/>
      <c r="IA952" s="36"/>
      <c r="IB952" s="36"/>
      <c r="IC952" s="36"/>
      <c r="ID952" s="36"/>
      <c r="IE952" s="36"/>
      <c r="IF952" s="36"/>
      <c r="IG952" s="36"/>
      <c r="IH952" s="36"/>
      <c r="II952" s="36"/>
      <c r="IJ952" s="36"/>
      <c r="IK952" s="36"/>
      <c r="IL952" s="36"/>
      <c r="IM952" s="36"/>
      <c r="IN952" s="36"/>
      <c r="IO952" s="36"/>
      <c r="IP952" s="36"/>
      <c r="IQ952" s="36"/>
      <c r="IR952" s="36"/>
      <c r="IS952" s="36"/>
      <c r="IT952" s="36"/>
      <c r="IU952" s="36"/>
    </row>
    <row r="953" spans="1:255" ht="5.2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  <c r="FK953" s="36"/>
      <c r="FL953" s="36"/>
      <c r="FM953" s="36"/>
      <c r="FN953" s="36"/>
      <c r="FO953" s="36"/>
      <c r="FP953" s="36"/>
      <c r="FQ953" s="36"/>
      <c r="FR953" s="36"/>
      <c r="FS953" s="36"/>
      <c r="FT953" s="36"/>
      <c r="FU953" s="36"/>
      <c r="FV953" s="36"/>
      <c r="FW953" s="36"/>
      <c r="FX953" s="36"/>
      <c r="FY953" s="36"/>
      <c r="FZ953" s="36"/>
      <c r="GA953" s="36"/>
      <c r="GB953" s="36"/>
      <c r="GC953" s="36"/>
      <c r="GD953" s="36"/>
      <c r="GE953" s="36"/>
      <c r="GF953" s="36"/>
      <c r="GG953" s="36"/>
      <c r="GH953" s="36"/>
      <c r="GI953" s="36"/>
      <c r="GJ953" s="36"/>
      <c r="GK953" s="36"/>
      <c r="GL953" s="36"/>
      <c r="GM953" s="36"/>
      <c r="GN953" s="36"/>
      <c r="GO953" s="36"/>
      <c r="GP953" s="36"/>
      <c r="GQ953" s="36"/>
      <c r="GR953" s="36"/>
      <c r="GS953" s="36"/>
      <c r="GT953" s="36"/>
      <c r="GU953" s="36"/>
      <c r="GV953" s="36"/>
      <c r="GW953" s="36"/>
      <c r="GX953" s="36"/>
      <c r="GY953" s="36"/>
      <c r="GZ953" s="36"/>
      <c r="HA953" s="36"/>
      <c r="HB953" s="36"/>
      <c r="HC953" s="36"/>
      <c r="HD953" s="36"/>
      <c r="HE953" s="36"/>
      <c r="HF953" s="36"/>
      <c r="HG953" s="36"/>
      <c r="HH953" s="36"/>
      <c r="HI953" s="36"/>
      <c r="HJ953" s="36"/>
      <c r="HK953" s="36"/>
      <c r="HL953" s="36"/>
      <c r="HM953" s="36"/>
      <c r="HN953" s="36"/>
      <c r="HO953" s="36"/>
      <c r="HP953" s="36"/>
      <c r="HQ953" s="36"/>
      <c r="HR953" s="36"/>
      <c r="HS953" s="36"/>
      <c r="HT953" s="36"/>
      <c r="HU953" s="36"/>
      <c r="HV953" s="36"/>
      <c r="HW953" s="36"/>
      <c r="HX953" s="36"/>
      <c r="HY953" s="36"/>
      <c r="HZ953" s="36"/>
      <c r="IA953" s="36"/>
      <c r="IB953" s="36"/>
      <c r="IC953" s="36"/>
      <c r="ID953" s="36"/>
      <c r="IE953" s="36"/>
      <c r="IF953" s="36"/>
      <c r="IG953" s="36"/>
      <c r="IH953" s="36"/>
      <c r="II953" s="36"/>
      <c r="IJ953" s="36"/>
      <c r="IK953" s="36"/>
      <c r="IL953" s="36"/>
      <c r="IM953" s="36"/>
      <c r="IN953" s="36"/>
      <c r="IO953" s="36"/>
      <c r="IP953" s="36"/>
      <c r="IQ953" s="36"/>
      <c r="IR953" s="36"/>
      <c r="IS953" s="36"/>
      <c r="IT953" s="36"/>
      <c r="IU953" s="36"/>
    </row>
    <row r="954" spans="1:255" ht="5.2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  <c r="FK954" s="36"/>
      <c r="FL954" s="36"/>
      <c r="FM954" s="36"/>
      <c r="FN954" s="36"/>
      <c r="FO954" s="36"/>
      <c r="FP954" s="36"/>
      <c r="FQ954" s="36"/>
      <c r="FR954" s="36"/>
      <c r="FS954" s="36"/>
      <c r="FT954" s="36"/>
      <c r="FU954" s="36"/>
      <c r="FV954" s="36"/>
      <c r="FW954" s="36"/>
      <c r="FX954" s="36"/>
      <c r="FY954" s="36"/>
      <c r="FZ954" s="36"/>
      <c r="GA954" s="36"/>
      <c r="GB954" s="36"/>
      <c r="GC954" s="36"/>
      <c r="GD954" s="36"/>
      <c r="GE954" s="36"/>
      <c r="GF954" s="36"/>
      <c r="GG954" s="36"/>
      <c r="GH954" s="36"/>
      <c r="GI954" s="36"/>
      <c r="GJ954" s="36"/>
      <c r="GK954" s="36"/>
      <c r="GL954" s="36"/>
      <c r="GM954" s="36"/>
      <c r="GN954" s="36"/>
      <c r="GO954" s="36"/>
      <c r="GP954" s="36"/>
      <c r="GQ954" s="36"/>
      <c r="GR954" s="36"/>
      <c r="GS954" s="36"/>
      <c r="GT954" s="36"/>
      <c r="GU954" s="36"/>
      <c r="GV954" s="36"/>
      <c r="GW954" s="36"/>
      <c r="GX954" s="36"/>
      <c r="GY954" s="36"/>
      <c r="GZ954" s="36"/>
      <c r="HA954" s="36"/>
      <c r="HB954" s="36"/>
      <c r="HC954" s="36"/>
      <c r="HD954" s="36"/>
      <c r="HE954" s="36"/>
      <c r="HF954" s="36"/>
      <c r="HG954" s="36"/>
      <c r="HH954" s="36"/>
      <c r="HI954" s="36"/>
      <c r="HJ954" s="36"/>
      <c r="HK954" s="36"/>
      <c r="HL954" s="36"/>
      <c r="HM954" s="36"/>
      <c r="HN954" s="36"/>
      <c r="HO954" s="36"/>
      <c r="HP954" s="36"/>
      <c r="HQ954" s="36"/>
      <c r="HR954" s="36"/>
      <c r="HS954" s="36"/>
      <c r="HT954" s="36"/>
      <c r="HU954" s="36"/>
      <c r="HV954" s="36"/>
      <c r="HW954" s="36"/>
      <c r="HX954" s="36"/>
      <c r="HY954" s="36"/>
      <c r="HZ954" s="36"/>
      <c r="IA954" s="36"/>
      <c r="IB954" s="36"/>
      <c r="IC954" s="36"/>
      <c r="ID954" s="36"/>
      <c r="IE954" s="36"/>
      <c r="IF954" s="36"/>
      <c r="IG954" s="36"/>
      <c r="IH954" s="36"/>
      <c r="II954" s="36"/>
      <c r="IJ954" s="36"/>
      <c r="IK954" s="36"/>
      <c r="IL954" s="36"/>
      <c r="IM954" s="36"/>
      <c r="IN954" s="36"/>
      <c r="IO954" s="36"/>
      <c r="IP954" s="36"/>
      <c r="IQ954" s="36"/>
      <c r="IR954" s="36"/>
      <c r="IS954" s="36"/>
      <c r="IT954" s="36"/>
      <c r="IU954" s="36"/>
    </row>
    <row r="955" spans="1:255" ht="5.2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  <c r="FK955" s="36"/>
      <c r="FL955" s="36"/>
      <c r="FM955" s="36"/>
      <c r="FN955" s="36"/>
      <c r="FO955" s="36"/>
      <c r="FP955" s="36"/>
      <c r="FQ955" s="36"/>
      <c r="FR955" s="36"/>
      <c r="FS955" s="36"/>
      <c r="FT955" s="36"/>
      <c r="FU955" s="36"/>
      <c r="FV955" s="36"/>
      <c r="FW955" s="36"/>
      <c r="FX955" s="36"/>
      <c r="FY955" s="36"/>
      <c r="FZ955" s="36"/>
      <c r="GA955" s="36"/>
      <c r="GB955" s="36"/>
      <c r="GC955" s="36"/>
      <c r="GD955" s="36"/>
      <c r="GE955" s="36"/>
      <c r="GF955" s="36"/>
      <c r="GG955" s="36"/>
      <c r="GH955" s="36"/>
      <c r="GI955" s="36"/>
      <c r="GJ955" s="36"/>
      <c r="GK955" s="36"/>
      <c r="GL955" s="36"/>
      <c r="GM955" s="36"/>
      <c r="GN955" s="36"/>
      <c r="GO955" s="36"/>
      <c r="GP955" s="36"/>
      <c r="GQ955" s="36"/>
      <c r="GR955" s="36"/>
      <c r="GS955" s="36"/>
      <c r="GT955" s="36"/>
      <c r="GU955" s="36"/>
      <c r="GV955" s="36"/>
      <c r="GW955" s="36"/>
      <c r="GX955" s="36"/>
      <c r="GY955" s="36"/>
      <c r="GZ955" s="36"/>
      <c r="HA955" s="36"/>
      <c r="HB955" s="36"/>
      <c r="HC955" s="36"/>
      <c r="HD955" s="36"/>
      <c r="HE955" s="36"/>
      <c r="HF955" s="36"/>
      <c r="HG955" s="36"/>
      <c r="HH955" s="36"/>
      <c r="HI955" s="36"/>
      <c r="HJ955" s="36"/>
      <c r="HK955" s="36"/>
      <c r="HL955" s="36"/>
      <c r="HM955" s="36"/>
      <c r="HN955" s="36"/>
      <c r="HO955" s="36"/>
      <c r="HP955" s="36"/>
      <c r="HQ955" s="36"/>
      <c r="HR955" s="36"/>
      <c r="HS955" s="36"/>
      <c r="HT955" s="36"/>
      <c r="HU955" s="36"/>
      <c r="HV955" s="36"/>
      <c r="HW955" s="36"/>
      <c r="HX955" s="36"/>
      <c r="HY955" s="36"/>
      <c r="HZ955" s="36"/>
      <c r="IA955" s="36"/>
      <c r="IB955" s="36"/>
      <c r="IC955" s="36"/>
      <c r="ID955" s="36"/>
      <c r="IE955" s="36"/>
      <c r="IF955" s="36"/>
      <c r="IG955" s="36"/>
      <c r="IH955" s="36"/>
      <c r="II955" s="36"/>
      <c r="IJ955" s="36"/>
      <c r="IK955" s="36"/>
      <c r="IL955" s="36"/>
      <c r="IM955" s="36"/>
      <c r="IN955" s="36"/>
      <c r="IO955" s="36"/>
      <c r="IP955" s="36"/>
      <c r="IQ955" s="36"/>
      <c r="IR955" s="36"/>
      <c r="IS955" s="36"/>
      <c r="IT955" s="36"/>
      <c r="IU955" s="36"/>
    </row>
    <row r="956" spans="1:255" ht="5.2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  <c r="FK956" s="36"/>
      <c r="FL956" s="36"/>
      <c r="FM956" s="36"/>
      <c r="FN956" s="36"/>
      <c r="FO956" s="36"/>
      <c r="FP956" s="36"/>
      <c r="FQ956" s="36"/>
      <c r="FR956" s="36"/>
      <c r="FS956" s="36"/>
      <c r="FT956" s="36"/>
      <c r="FU956" s="36"/>
      <c r="FV956" s="36"/>
      <c r="FW956" s="36"/>
      <c r="FX956" s="36"/>
      <c r="FY956" s="36"/>
      <c r="FZ956" s="36"/>
      <c r="GA956" s="36"/>
      <c r="GB956" s="36"/>
      <c r="GC956" s="36"/>
      <c r="GD956" s="36"/>
      <c r="GE956" s="36"/>
      <c r="GF956" s="36"/>
      <c r="GG956" s="36"/>
      <c r="GH956" s="36"/>
      <c r="GI956" s="36"/>
      <c r="GJ956" s="36"/>
      <c r="GK956" s="36"/>
      <c r="GL956" s="36"/>
      <c r="GM956" s="36"/>
      <c r="GN956" s="36"/>
      <c r="GO956" s="36"/>
      <c r="GP956" s="36"/>
      <c r="GQ956" s="36"/>
      <c r="GR956" s="36"/>
      <c r="GS956" s="36"/>
      <c r="GT956" s="36"/>
      <c r="GU956" s="36"/>
      <c r="GV956" s="36"/>
      <c r="GW956" s="36"/>
      <c r="GX956" s="36"/>
      <c r="GY956" s="36"/>
      <c r="GZ956" s="36"/>
      <c r="HA956" s="36"/>
      <c r="HB956" s="36"/>
      <c r="HC956" s="36"/>
      <c r="HD956" s="36"/>
      <c r="HE956" s="36"/>
      <c r="HF956" s="36"/>
      <c r="HG956" s="36"/>
      <c r="HH956" s="36"/>
      <c r="HI956" s="36"/>
      <c r="HJ956" s="36"/>
      <c r="HK956" s="36"/>
      <c r="HL956" s="36"/>
      <c r="HM956" s="36"/>
      <c r="HN956" s="36"/>
      <c r="HO956" s="36"/>
      <c r="HP956" s="36"/>
      <c r="HQ956" s="36"/>
      <c r="HR956" s="36"/>
      <c r="HS956" s="36"/>
      <c r="HT956" s="36"/>
      <c r="HU956" s="36"/>
      <c r="HV956" s="36"/>
      <c r="HW956" s="36"/>
      <c r="HX956" s="36"/>
      <c r="HY956" s="36"/>
      <c r="HZ956" s="36"/>
      <c r="IA956" s="36"/>
      <c r="IB956" s="36"/>
      <c r="IC956" s="36"/>
      <c r="ID956" s="36"/>
      <c r="IE956" s="36"/>
      <c r="IF956" s="36"/>
      <c r="IG956" s="36"/>
      <c r="IH956" s="36"/>
      <c r="II956" s="36"/>
      <c r="IJ956" s="36"/>
      <c r="IK956" s="36"/>
      <c r="IL956" s="36"/>
      <c r="IM956" s="36"/>
      <c r="IN956" s="36"/>
      <c r="IO956" s="36"/>
      <c r="IP956" s="36"/>
      <c r="IQ956" s="36"/>
      <c r="IR956" s="36"/>
      <c r="IS956" s="36"/>
      <c r="IT956" s="36"/>
      <c r="IU956" s="36"/>
    </row>
    <row r="957" spans="1:255" ht="5.2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6"/>
      <c r="CB957" s="36"/>
      <c r="CC957" s="36"/>
      <c r="CD957" s="36"/>
      <c r="CE957" s="36"/>
      <c r="CF957" s="36"/>
      <c r="CG957" s="36"/>
      <c r="CH957" s="36"/>
      <c r="CI957" s="36"/>
      <c r="CJ957" s="36"/>
      <c r="CK957" s="36"/>
      <c r="CL957" s="36"/>
      <c r="CM957" s="36"/>
      <c r="CN957" s="36"/>
      <c r="CO957" s="36"/>
      <c r="CP957" s="36"/>
      <c r="CQ957" s="36"/>
      <c r="CR957" s="36"/>
      <c r="CS957" s="36"/>
      <c r="CT957" s="36"/>
      <c r="CU957" s="36"/>
      <c r="CV957" s="36"/>
      <c r="CW957" s="36"/>
      <c r="CX957" s="36"/>
      <c r="CY957" s="36"/>
      <c r="CZ957" s="36"/>
      <c r="DA957" s="36"/>
      <c r="DB957" s="36"/>
      <c r="DC957" s="36"/>
      <c r="DD957" s="36"/>
      <c r="DE957" s="36"/>
      <c r="DF957" s="36"/>
      <c r="DG957" s="36"/>
      <c r="DH957" s="36"/>
      <c r="DI957" s="36"/>
      <c r="DJ957" s="36"/>
      <c r="DK957" s="36"/>
      <c r="DL957" s="36"/>
      <c r="DM957" s="36"/>
      <c r="DN957" s="36"/>
      <c r="DO957" s="36"/>
      <c r="DP957" s="36"/>
      <c r="DQ957" s="36"/>
      <c r="DR957" s="36"/>
      <c r="DS957" s="36"/>
      <c r="DT957" s="36"/>
      <c r="DU957" s="36"/>
      <c r="DV957" s="36"/>
      <c r="DW957" s="36"/>
      <c r="DX957" s="36"/>
      <c r="DY957" s="36"/>
      <c r="DZ957" s="36"/>
      <c r="EA957" s="36"/>
      <c r="EB957" s="36"/>
      <c r="EC957" s="36"/>
      <c r="ED957" s="36"/>
      <c r="EE957" s="36"/>
      <c r="EF957" s="36"/>
      <c r="EG957" s="36"/>
      <c r="EH957" s="36"/>
      <c r="EI957" s="36"/>
      <c r="EJ957" s="36"/>
      <c r="EK957" s="36"/>
      <c r="EL957" s="36"/>
      <c r="EM957" s="36"/>
      <c r="EN957" s="36"/>
      <c r="EO957" s="36"/>
      <c r="EP957" s="36"/>
      <c r="EQ957" s="36"/>
      <c r="ER957" s="36"/>
      <c r="ES957" s="36"/>
      <c r="ET957" s="36"/>
      <c r="EU957" s="36"/>
      <c r="EV957" s="36"/>
      <c r="EW957" s="36"/>
      <c r="EX957" s="36"/>
      <c r="EY957" s="36"/>
      <c r="EZ957" s="36"/>
      <c r="FA957" s="36"/>
      <c r="FB957" s="36"/>
      <c r="FC957" s="36"/>
      <c r="FD957" s="36"/>
      <c r="FE957" s="36"/>
      <c r="FF957" s="36"/>
      <c r="FG957" s="36"/>
      <c r="FH957" s="36"/>
      <c r="FI957" s="36"/>
      <c r="FJ957" s="36"/>
      <c r="FK957" s="36"/>
      <c r="FL957" s="36"/>
      <c r="FM957" s="36"/>
      <c r="FN957" s="36"/>
      <c r="FO957" s="36"/>
      <c r="FP957" s="36"/>
      <c r="FQ957" s="36"/>
      <c r="FR957" s="36"/>
      <c r="FS957" s="36"/>
      <c r="FT957" s="36"/>
      <c r="FU957" s="36"/>
      <c r="FV957" s="36"/>
      <c r="FW957" s="36"/>
      <c r="FX957" s="36"/>
      <c r="FY957" s="36"/>
      <c r="FZ957" s="36"/>
      <c r="GA957" s="36"/>
      <c r="GB957" s="36"/>
      <c r="GC957" s="36"/>
      <c r="GD957" s="36"/>
      <c r="GE957" s="36"/>
      <c r="GF957" s="36"/>
      <c r="GG957" s="36"/>
      <c r="GH957" s="36"/>
      <c r="GI957" s="36"/>
      <c r="GJ957" s="36"/>
      <c r="GK957" s="36"/>
      <c r="GL957" s="36"/>
      <c r="GM957" s="36"/>
      <c r="GN957" s="36"/>
      <c r="GO957" s="36"/>
      <c r="GP957" s="36"/>
      <c r="GQ957" s="36"/>
      <c r="GR957" s="36"/>
      <c r="GS957" s="36"/>
      <c r="GT957" s="36"/>
      <c r="GU957" s="36"/>
      <c r="GV957" s="36"/>
      <c r="GW957" s="36"/>
      <c r="GX957" s="36"/>
      <c r="GY957" s="36"/>
      <c r="GZ957" s="36"/>
      <c r="HA957" s="36"/>
      <c r="HB957" s="36"/>
      <c r="HC957" s="36"/>
      <c r="HD957" s="36"/>
      <c r="HE957" s="36"/>
      <c r="HF957" s="36"/>
      <c r="HG957" s="36"/>
      <c r="HH957" s="36"/>
      <c r="HI957" s="36"/>
      <c r="HJ957" s="36"/>
      <c r="HK957" s="36"/>
      <c r="HL957" s="36"/>
      <c r="HM957" s="36"/>
      <c r="HN957" s="36"/>
      <c r="HO957" s="36"/>
      <c r="HP957" s="36"/>
      <c r="HQ957" s="36"/>
      <c r="HR957" s="36"/>
      <c r="HS957" s="36"/>
      <c r="HT957" s="36"/>
      <c r="HU957" s="36"/>
      <c r="HV957" s="36"/>
      <c r="HW957" s="36"/>
      <c r="HX957" s="36"/>
      <c r="HY957" s="36"/>
      <c r="HZ957" s="36"/>
      <c r="IA957" s="36"/>
      <c r="IB957" s="36"/>
      <c r="IC957" s="36"/>
      <c r="ID957" s="36"/>
      <c r="IE957" s="36"/>
      <c r="IF957" s="36"/>
      <c r="IG957" s="36"/>
      <c r="IH957" s="36"/>
      <c r="II957" s="36"/>
      <c r="IJ957" s="36"/>
      <c r="IK957" s="36"/>
      <c r="IL957" s="36"/>
      <c r="IM957" s="36"/>
      <c r="IN957" s="36"/>
      <c r="IO957" s="36"/>
      <c r="IP957" s="36"/>
      <c r="IQ957" s="36"/>
      <c r="IR957" s="36"/>
      <c r="IS957" s="36"/>
      <c r="IT957" s="36"/>
      <c r="IU957" s="36"/>
    </row>
    <row r="958" spans="1:255" ht="5.2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6"/>
      <c r="CB958" s="36"/>
      <c r="CC958" s="36"/>
      <c r="CD958" s="36"/>
      <c r="CE958" s="36"/>
      <c r="CF958" s="36"/>
      <c r="CG958" s="36"/>
      <c r="CH958" s="36"/>
      <c r="CI958" s="36"/>
      <c r="CJ958" s="36"/>
      <c r="CK958" s="36"/>
      <c r="CL958" s="36"/>
      <c r="CM958" s="36"/>
      <c r="CN958" s="36"/>
      <c r="CO958" s="36"/>
      <c r="CP958" s="36"/>
      <c r="CQ958" s="36"/>
      <c r="CR958" s="36"/>
      <c r="CS958" s="36"/>
      <c r="CT958" s="36"/>
      <c r="CU958" s="36"/>
      <c r="CV958" s="36"/>
      <c r="CW958" s="36"/>
      <c r="CX958" s="36"/>
      <c r="CY958" s="36"/>
      <c r="CZ958" s="36"/>
      <c r="DA958" s="36"/>
      <c r="DB958" s="36"/>
      <c r="DC958" s="36"/>
      <c r="DD958" s="36"/>
      <c r="DE958" s="36"/>
      <c r="DF958" s="36"/>
      <c r="DG958" s="36"/>
      <c r="DH958" s="36"/>
      <c r="DI958" s="36"/>
      <c r="DJ958" s="36"/>
      <c r="DK958" s="36"/>
      <c r="DL958" s="36"/>
      <c r="DM958" s="36"/>
      <c r="DN958" s="36"/>
      <c r="DO958" s="36"/>
      <c r="DP958" s="36"/>
      <c r="DQ958" s="36"/>
      <c r="DR958" s="36"/>
      <c r="DS958" s="36"/>
      <c r="DT958" s="36"/>
      <c r="DU958" s="36"/>
      <c r="DV958" s="36"/>
      <c r="DW958" s="36"/>
      <c r="DX958" s="36"/>
      <c r="DY958" s="36"/>
      <c r="DZ958" s="36"/>
      <c r="EA958" s="36"/>
      <c r="EB958" s="36"/>
      <c r="EC958" s="36"/>
      <c r="ED958" s="36"/>
      <c r="EE958" s="36"/>
      <c r="EF958" s="36"/>
      <c r="EG958" s="36"/>
      <c r="EH958" s="36"/>
      <c r="EI958" s="36"/>
      <c r="EJ958" s="36"/>
      <c r="EK958" s="36"/>
      <c r="EL958" s="36"/>
      <c r="EM958" s="36"/>
      <c r="EN958" s="36"/>
      <c r="EO958" s="36"/>
      <c r="EP958" s="36"/>
      <c r="EQ958" s="36"/>
      <c r="ER958" s="36"/>
      <c r="ES958" s="36"/>
      <c r="ET958" s="36"/>
      <c r="EU958" s="36"/>
      <c r="EV958" s="36"/>
      <c r="EW958" s="36"/>
      <c r="EX958" s="36"/>
      <c r="EY958" s="36"/>
      <c r="EZ958" s="36"/>
      <c r="FA958" s="36"/>
      <c r="FB958" s="36"/>
      <c r="FC958" s="36"/>
      <c r="FD958" s="36"/>
      <c r="FE958" s="36"/>
      <c r="FF958" s="36"/>
      <c r="FG958" s="36"/>
      <c r="FH958" s="36"/>
      <c r="FI958" s="36"/>
      <c r="FJ958" s="36"/>
      <c r="FK958" s="36"/>
      <c r="FL958" s="36"/>
      <c r="FM958" s="36"/>
      <c r="FN958" s="36"/>
      <c r="FO958" s="36"/>
      <c r="FP958" s="36"/>
      <c r="FQ958" s="36"/>
      <c r="FR958" s="36"/>
      <c r="FS958" s="36"/>
      <c r="FT958" s="36"/>
      <c r="FU958" s="36"/>
      <c r="FV958" s="36"/>
      <c r="FW958" s="36"/>
      <c r="FX958" s="36"/>
      <c r="FY958" s="36"/>
      <c r="FZ958" s="36"/>
      <c r="GA958" s="36"/>
      <c r="GB958" s="36"/>
      <c r="GC958" s="36"/>
      <c r="GD958" s="36"/>
      <c r="GE958" s="36"/>
      <c r="GF958" s="36"/>
      <c r="GG958" s="36"/>
      <c r="GH958" s="36"/>
      <c r="GI958" s="36"/>
      <c r="GJ958" s="36"/>
      <c r="GK958" s="36"/>
      <c r="GL958" s="36"/>
      <c r="GM958" s="36"/>
      <c r="GN958" s="36"/>
      <c r="GO958" s="36"/>
      <c r="GP958" s="36"/>
      <c r="GQ958" s="36"/>
      <c r="GR958" s="36"/>
      <c r="GS958" s="36"/>
      <c r="GT958" s="36"/>
      <c r="GU958" s="36"/>
      <c r="GV958" s="36"/>
      <c r="GW958" s="36"/>
      <c r="GX958" s="36"/>
      <c r="GY958" s="36"/>
      <c r="GZ958" s="36"/>
      <c r="HA958" s="36"/>
      <c r="HB958" s="36"/>
      <c r="HC958" s="36"/>
      <c r="HD958" s="36"/>
      <c r="HE958" s="36"/>
      <c r="HF958" s="36"/>
      <c r="HG958" s="36"/>
      <c r="HH958" s="36"/>
      <c r="HI958" s="36"/>
      <c r="HJ958" s="36"/>
      <c r="HK958" s="36"/>
      <c r="HL958" s="36"/>
      <c r="HM958" s="36"/>
      <c r="HN958" s="36"/>
      <c r="HO958" s="36"/>
      <c r="HP958" s="36"/>
      <c r="HQ958" s="36"/>
      <c r="HR958" s="36"/>
      <c r="HS958" s="36"/>
      <c r="HT958" s="36"/>
      <c r="HU958" s="36"/>
      <c r="HV958" s="36"/>
      <c r="HW958" s="36"/>
      <c r="HX958" s="36"/>
      <c r="HY958" s="36"/>
      <c r="HZ958" s="36"/>
      <c r="IA958" s="36"/>
      <c r="IB958" s="36"/>
      <c r="IC958" s="36"/>
      <c r="ID958" s="36"/>
      <c r="IE958" s="36"/>
      <c r="IF958" s="36"/>
      <c r="IG958" s="36"/>
      <c r="IH958" s="36"/>
      <c r="II958" s="36"/>
      <c r="IJ958" s="36"/>
      <c r="IK958" s="36"/>
      <c r="IL958" s="36"/>
      <c r="IM958" s="36"/>
      <c r="IN958" s="36"/>
      <c r="IO958" s="36"/>
      <c r="IP958" s="36"/>
      <c r="IQ958" s="36"/>
      <c r="IR958" s="36"/>
      <c r="IS958" s="36"/>
      <c r="IT958" s="36"/>
      <c r="IU958" s="36"/>
    </row>
    <row r="959" spans="1:255" ht="5.2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6"/>
      <c r="CB959" s="36"/>
      <c r="CC959" s="36"/>
      <c r="CD959" s="36"/>
      <c r="CE959" s="36"/>
      <c r="CF959" s="36"/>
      <c r="CG959" s="36"/>
      <c r="CH959" s="36"/>
      <c r="CI959" s="36"/>
      <c r="CJ959" s="36"/>
      <c r="CK959" s="36"/>
      <c r="CL959" s="36"/>
      <c r="CM959" s="36"/>
      <c r="CN959" s="36"/>
      <c r="CO959" s="36"/>
      <c r="CP959" s="36"/>
      <c r="CQ959" s="36"/>
      <c r="CR959" s="36"/>
      <c r="CS959" s="36"/>
      <c r="CT959" s="36"/>
      <c r="CU959" s="36"/>
      <c r="CV959" s="36"/>
      <c r="CW959" s="36"/>
      <c r="CX959" s="36"/>
      <c r="CY959" s="36"/>
      <c r="CZ959" s="36"/>
      <c r="DA959" s="36"/>
      <c r="DB959" s="36"/>
      <c r="DC959" s="36"/>
      <c r="DD959" s="36"/>
      <c r="DE959" s="36"/>
      <c r="DF959" s="36"/>
      <c r="DG959" s="36"/>
      <c r="DH959" s="36"/>
      <c r="DI959" s="36"/>
      <c r="DJ959" s="36"/>
      <c r="DK959" s="36"/>
      <c r="DL959" s="36"/>
      <c r="DM959" s="36"/>
      <c r="DN959" s="36"/>
      <c r="DO959" s="36"/>
      <c r="DP959" s="36"/>
      <c r="DQ959" s="36"/>
      <c r="DR959" s="36"/>
      <c r="DS959" s="36"/>
      <c r="DT959" s="36"/>
      <c r="DU959" s="36"/>
      <c r="DV959" s="36"/>
      <c r="DW959" s="36"/>
      <c r="DX959" s="36"/>
      <c r="DY959" s="36"/>
      <c r="DZ959" s="36"/>
      <c r="EA959" s="36"/>
      <c r="EB959" s="36"/>
      <c r="EC959" s="36"/>
      <c r="ED959" s="36"/>
      <c r="EE959" s="36"/>
      <c r="EF959" s="36"/>
      <c r="EG959" s="36"/>
      <c r="EH959" s="36"/>
      <c r="EI959" s="36"/>
      <c r="EJ959" s="36"/>
      <c r="EK959" s="36"/>
      <c r="EL959" s="36"/>
      <c r="EM959" s="36"/>
      <c r="EN959" s="36"/>
      <c r="EO959" s="36"/>
      <c r="EP959" s="36"/>
      <c r="EQ959" s="36"/>
      <c r="ER959" s="36"/>
      <c r="ES959" s="36"/>
      <c r="ET959" s="36"/>
      <c r="EU959" s="36"/>
      <c r="EV959" s="36"/>
      <c r="EW959" s="36"/>
      <c r="EX959" s="36"/>
      <c r="EY959" s="36"/>
      <c r="EZ959" s="36"/>
      <c r="FA959" s="36"/>
      <c r="FB959" s="36"/>
      <c r="FC959" s="36"/>
      <c r="FD959" s="36"/>
      <c r="FE959" s="36"/>
      <c r="FF959" s="36"/>
      <c r="FG959" s="36"/>
      <c r="FH959" s="36"/>
      <c r="FI959" s="36"/>
      <c r="FJ959" s="36"/>
      <c r="FK959" s="36"/>
      <c r="FL959" s="36"/>
      <c r="FM959" s="36"/>
      <c r="FN959" s="36"/>
      <c r="FO959" s="36"/>
      <c r="FP959" s="36"/>
      <c r="FQ959" s="36"/>
      <c r="FR959" s="36"/>
      <c r="FS959" s="36"/>
      <c r="FT959" s="36"/>
      <c r="FU959" s="36"/>
      <c r="FV959" s="36"/>
      <c r="FW959" s="36"/>
      <c r="FX959" s="36"/>
      <c r="FY959" s="36"/>
      <c r="FZ959" s="36"/>
      <c r="GA959" s="36"/>
      <c r="GB959" s="36"/>
      <c r="GC959" s="36"/>
      <c r="GD959" s="36"/>
      <c r="GE959" s="36"/>
      <c r="GF959" s="36"/>
      <c r="GG959" s="36"/>
      <c r="GH959" s="36"/>
      <c r="GI959" s="36"/>
      <c r="GJ959" s="36"/>
      <c r="GK959" s="36"/>
      <c r="GL959" s="36"/>
      <c r="GM959" s="36"/>
      <c r="GN959" s="36"/>
      <c r="GO959" s="36"/>
      <c r="GP959" s="36"/>
      <c r="GQ959" s="36"/>
      <c r="GR959" s="36"/>
      <c r="GS959" s="36"/>
      <c r="GT959" s="36"/>
      <c r="GU959" s="36"/>
      <c r="GV959" s="36"/>
      <c r="GW959" s="36"/>
      <c r="GX959" s="36"/>
      <c r="GY959" s="36"/>
      <c r="GZ959" s="36"/>
      <c r="HA959" s="36"/>
      <c r="HB959" s="36"/>
      <c r="HC959" s="36"/>
      <c r="HD959" s="36"/>
      <c r="HE959" s="36"/>
      <c r="HF959" s="36"/>
      <c r="HG959" s="36"/>
      <c r="HH959" s="36"/>
      <c r="HI959" s="36"/>
      <c r="HJ959" s="36"/>
      <c r="HK959" s="36"/>
      <c r="HL959" s="36"/>
      <c r="HM959" s="36"/>
      <c r="HN959" s="36"/>
      <c r="HO959" s="36"/>
      <c r="HP959" s="36"/>
      <c r="HQ959" s="36"/>
      <c r="HR959" s="36"/>
      <c r="HS959" s="36"/>
      <c r="HT959" s="36"/>
      <c r="HU959" s="36"/>
      <c r="HV959" s="36"/>
      <c r="HW959" s="36"/>
      <c r="HX959" s="36"/>
      <c r="HY959" s="36"/>
      <c r="HZ959" s="36"/>
      <c r="IA959" s="36"/>
      <c r="IB959" s="36"/>
      <c r="IC959" s="36"/>
      <c r="ID959" s="36"/>
      <c r="IE959" s="36"/>
      <c r="IF959" s="36"/>
      <c r="IG959" s="36"/>
      <c r="IH959" s="36"/>
      <c r="II959" s="36"/>
      <c r="IJ959" s="36"/>
      <c r="IK959" s="36"/>
      <c r="IL959" s="36"/>
      <c r="IM959" s="36"/>
      <c r="IN959" s="36"/>
      <c r="IO959" s="36"/>
      <c r="IP959" s="36"/>
      <c r="IQ959" s="36"/>
      <c r="IR959" s="36"/>
      <c r="IS959" s="36"/>
      <c r="IT959" s="36"/>
      <c r="IU959" s="36"/>
    </row>
    <row r="960" spans="1:255" ht="5.2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6"/>
      <c r="CB960" s="36"/>
      <c r="CC960" s="36"/>
      <c r="CD960" s="36"/>
      <c r="CE960" s="36"/>
      <c r="CF960" s="36"/>
      <c r="CG960" s="36"/>
      <c r="CH960" s="36"/>
      <c r="CI960" s="36"/>
      <c r="CJ960" s="36"/>
      <c r="CK960" s="36"/>
      <c r="CL960" s="36"/>
      <c r="CM960" s="36"/>
      <c r="CN960" s="36"/>
      <c r="CO960" s="36"/>
      <c r="CP960" s="36"/>
      <c r="CQ960" s="36"/>
      <c r="CR960" s="36"/>
      <c r="CS960" s="36"/>
      <c r="CT960" s="36"/>
      <c r="CU960" s="36"/>
      <c r="CV960" s="36"/>
      <c r="CW960" s="36"/>
      <c r="CX960" s="36"/>
      <c r="CY960" s="36"/>
      <c r="CZ960" s="36"/>
      <c r="DA960" s="36"/>
      <c r="DB960" s="36"/>
      <c r="DC960" s="36"/>
      <c r="DD960" s="36"/>
      <c r="DE960" s="36"/>
      <c r="DF960" s="36"/>
      <c r="DG960" s="36"/>
      <c r="DH960" s="36"/>
      <c r="DI960" s="36"/>
      <c r="DJ960" s="36"/>
      <c r="DK960" s="36"/>
      <c r="DL960" s="36"/>
      <c r="DM960" s="36"/>
      <c r="DN960" s="36"/>
      <c r="DO960" s="36"/>
      <c r="DP960" s="36"/>
      <c r="DQ960" s="36"/>
      <c r="DR960" s="36"/>
      <c r="DS960" s="36"/>
      <c r="DT960" s="36"/>
      <c r="DU960" s="36"/>
      <c r="DV960" s="36"/>
      <c r="DW960" s="36"/>
      <c r="DX960" s="36"/>
      <c r="DY960" s="36"/>
      <c r="DZ960" s="36"/>
      <c r="EA960" s="36"/>
      <c r="EB960" s="36"/>
      <c r="EC960" s="36"/>
      <c r="ED960" s="36"/>
      <c r="EE960" s="36"/>
      <c r="EF960" s="36"/>
      <c r="EG960" s="36"/>
      <c r="EH960" s="36"/>
      <c r="EI960" s="36"/>
      <c r="EJ960" s="36"/>
      <c r="EK960" s="36"/>
      <c r="EL960" s="36"/>
      <c r="EM960" s="36"/>
      <c r="EN960" s="36"/>
      <c r="EO960" s="36"/>
      <c r="EP960" s="36"/>
      <c r="EQ960" s="36"/>
      <c r="ER960" s="36"/>
      <c r="ES960" s="36"/>
      <c r="ET960" s="36"/>
      <c r="EU960" s="36"/>
      <c r="EV960" s="36"/>
      <c r="EW960" s="36"/>
      <c r="EX960" s="36"/>
      <c r="EY960" s="36"/>
      <c r="EZ960" s="36"/>
      <c r="FA960" s="36"/>
      <c r="FB960" s="36"/>
      <c r="FC960" s="36"/>
      <c r="FD960" s="36"/>
      <c r="FE960" s="36"/>
      <c r="FF960" s="36"/>
      <c r="FG960" s="36"/>
      <c r="FH960" s="36"/>
      <c r="FI960" s="36"/>
      <c r="FJ960" s="36"/>
      <c r="FK960" s="36"/>
      <c r="FL960" s="36"/>
      <c r="FM960" s="36"/>
      <c r="FN960" s="36"/>
      <c r="FO960" s="36"/>
      <c r="FP960" s="36"/>
      <c r="FQ960" s="36"/>
      <c r="FR960" s="36"/>
      <c r="FS960" s="36"/>
      <c r="FT960" s="36"/>
      <c r="FU960" s="36"/>
      <c r="FV960" s="36"/>
      <c r="FW960" s="36"/>
      <c r="FX960" s="36"/>
      <c r="FY960" s="36"/>
      <c r="FZ960" s="36"/>
      <c r="GA960" s="36"/>
      <c r="GB960" s="36"/>
      <c r="GC960" s="36"/>
      <c r="GD960" s="36"/>
      <c r="GE960" s="36"/>
      <c r="GF960" s="36"/>
      <c r="GG960" s="36"/>
      <c r="GH960" s="36"/>
      <c r="GI960" s="36"/>
      <c r="GJ960" s="36"/>
      <c r="GK960" s="36"/>
      <c r="GL960" s="36"/>
      <c r="GM960" s="36"/>
      <c r="GN960" s="36"/>
      <c r="GO960" s="36"/>
      <c r="GP960" s="36"/>
      <c r="GQ960" s="36"/>
      <c r="GR960" s="36"/>
      <c r="GS960" s="36"/>
      <c r="GT960" s="36"/>
      <c r="GU960" s="36"/>
      <c r="GV960" s="36"/>
      <c r="GW960" s="36"/>
      <c r="GX960" s="36"/>
      <c r="GY960" s="36"/>
      <c r="GZ960" s="36"/>
      <c r="HA960" s="36"/>
      <c r="HB960" s="36"/>
      <c r="HC960" s="36"/>
      <c r="HD960" s="36"/>
      <c r="HE960" s="36"/>
      <c r="HF960" s="36"/>
      <c r="HG960" s="36"/>
      <c r="HH960" s="36"/>
      <c r="HI960" s="36"/>
      <c r="HJ960" s="36"/>
      <c r="HK960" s="36"/>
      <c r="HL960" s="36"/>
      <c r="HM960" s="36"/>
      <c r="HN960" s="36"/>
      <c r="HO960" s="36"/>
      <c r="HP960" s="36"/>
      <c r="HQ960" s="36"/>
      <c r="HR960" s="36"/>
      <c r="HS960" s="36"/>
      <c r="HT960" s="36"/>
      <c r="HU960" s="36"/>
      <c r="HV960" s="36"/>
      <c r="HW960" s="36"/>
      <c r="HX960" s="36"/>
      <c r="HY960" s="36"/>
      <c r="HZ960" s="36"/>
      <c r="IA960" s="36"/>
      <c r="IB960" s="36"/>
      <c r="IC960" s="36"/>
      <c r="ID960" s="36"/>
      <c r="IE960" s="36"/>
      <c r="IF960" s="36"/>
      <c r="IG960" s="36"/>
      <c r="IH960" s="36"/>
      <c r="II960" s="36"/>
      <c r="IJ960" s="36"/>
      <c r="IK960" s="36"/>
      <c r="IL960" s="36"/>
      <c r="IM960" s="36"/>
      <c r="IN960" s="36"/>
      <c r="IO960" s="36"/>
      <c r="IP960" s="36"/>
      <c r="IQ960" s="36"/>
      <c r="IR960" s="36"/>
      <c r="IS960" s="36"/>
      <c r="IT960" s="36"/>
      <c r="IU960" s="36"/>
    </row>
    <row r="961" spans="1:255" ht="5.2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6"/>
      <c r="CB961" s="36"/>
      <c r="CC961" s="36"/>
      <c r="CD961" s="36"/>
      <c r="CE961" s="36"/>
      <c r="CF961" s="36"/>
      <c r="CG961" s="36"/>
      <c r="CH961" s="36"/>
      <c r="CI961" s="36"/>
      <c r="CJ961" s="36"/>
      <c r="CK961" s="36"/>
      <c r="CL961" s="36"/>
      <c r="CM961" s="36"/>
      <c r="CN961" s="36"/>
      <c r="CO961" s="36"/>
      <c r="CP961" s="36"/>
      <c r="CQ961" s="36"/>
      <c r="CR961" s="36"/>
      <c r="CS961" s="36"/>
      <c r="CT961" s="36"/>
      <c r="CU961" s="36"/>
      <c r="CV961" s="36"/>
      <c r="CW961" s="36"/>
      <c r="CX961" s="36"/>
      <c r="CY961" s="36"/>
      <c r="CZ961" s="36"/>
      <c r="DA961" s="36"/>
      <c r="DB961" s="36"/>
      <c r="DC961" s="36"/>
      <c r="DD961" s="36"/>
      <c r="DE961" s="36"/>
      <c r="DF961" s="36"/>
      <c r="DG961" s="36"/>
      <c r="DH961" s="36"/>
      <c r="DI961" s="36"/>
      <c r="DJ961" s="36"/>
      <c r="DK961" s="36"/>
      <c r="DL961" s="36"/>
      <c r="DM961" s="36"/>
      <c r="DN961" s="36"/>
      <c r="DO961" s="36"/>
      <c r="DP961" s="36"/>
      <c r="DQ961" s="36"/>
      <c r="DR961" s="36"/>
      <c r="DS961" s="36"/>
      <c r="DT961" s="36"/>
      <c r="DU961" s="36"/>
      <c r="DV961" s="36"/>
      <c r="DW961" s="36"/>
      <c r="DX961" s="36"/>
      <c r="DY961" s="36"/>
      <c r="DZ961" s="36"/>
      <c r="EA961" s="36"/>
      <c r="EB961" s="36"/>
      <c r="EC961" s="36"/>
      <c r="ED961" s="36"/>
      <c r="EE961" s="36"/>
      <c r="EF961" s="36"/>
      <c r="EG961" s="36"/>
      <c r="EH961" s="36"/>
      <c r="EI961" s="36"/>
      <c r="EJ961" s="36"/>
      <c r="EK961" s="36"/>
      <c r="EL961" s="36"/>
      <c r="EM961" s="36"/>
      <c r="EN961" s="36"/>
      <c r="EO961" s="36"/>
      <c r="EP961" s="36"/>
      <c r="EQ961" s="36"/>
      <c r="ER961" s="36"/>
      <c r="ES961" s="36"/>
      <c r="ET961" s="36"/>
      <c r="EU961" s="36"/>
      <c r="EV961" s="36"/>
      <c r="EW961" s="36"/>
      <c r="EX961" s="36"/>
      <c r="EY961" s="36"/>
      <c r="EZ961" s="36"/>
      <c r="FA961" s="36"/>
      <c r="FB961" s="36"/>
      <c r="FC961" s="36"/>
      <c r="FD961" s="36"/>
      <c r="FE961" s="36"/>
      <c r="FF961" s="36"/>
      <c r="FG961" s="36"/>
      <c r="FH961" s="36"/>
      <c r="FI961" s="36"/>
      <c r="FJ961" s="36"/>
      <c r="FK961" s="36"/>
      <c r="FL961" s="36"/>
      <c r="FM961" s="36"/>
      <c r="FN961" s="36"/>
      <c r="FO961" s="36"/>
      <c r="FP961" s="36"/>
      <c r="FQ961" s="36"/>
      <c r="FR961" s="36"/>
      <c r="FS961" s="36"/>
      <c r="FT961" s="36"/>
      <c r="FU961" s="36"/>
      <c r="FV961" s="36"/>
      <c r="FW961" s="36"/>
      <c r="FX961" s="36"/>
      <c r="FY961" s="36"/>
      <c r="FZ961" s="36"/>
      <c r="GA961" s="36"/>
      <c r="GB961" s="36"/>
      <c r="GC961" s="36"/>
      <c r="GD961" s="36"/>
      <c r="GE961" s="36"/>
      <c r="GF961" s="36"/>
      <c r="GG961" s="36"/>
      <c r="GH961" s="36"/>
      <c r="GI961" s="36"/>
      <c r="GJ961" s="36"/>
      <c r="GK961" s="36"/>
      <c r="GL961" s="36"/>
      <c r="GM961" s="36"/>
      <c r="GN961" s="36"/>
      <c r="GO961" s="36"/>
      <c r="GP961" s="36"/>
      <c r="GQ961" s="36"/>
      <c r="GR961" s="36"/>
      <c r="GS961" s="36"/>
      <c r="GT961" s="36"/>
      <c r="GU961" s="36"/>
      <c r="GV961" s="36"/>
      <c r="GW961" s="36"/>
      <c r="GX961" s="36"/>
      <c r="GY961" s="36"/>
      <c r="GZ961" s="36"/>
      <c r="HA961" s="36"/>
      <c r="HB961" s="36"/>
      <c r="HC961" s="36"/>
      <c r="HD961" s="36"/>
      <c r="HE961" s="36"/>
      <c r="HF961" s="36"/>
      <c r="HG961" s="36"/>
      <c r="HH961" s="36"/>
      <c r="HI961" s="36"/>
      <c r="HJ961" s="36"/>
      <c r="HK961" s="36"/>
      <c r="HL961" s="36"/>
      <c r="HM961" s="36"/>
      <c r="HN961" s="36"/>
      <c r="HO961" s="36"/>
      <c r="HP961" s="36"/>
      <c r="HQ961" s="36"/>
      <c r="HR961" s="36"/>
      <c r="HS961" s="36"/>
      <c r="HT961" s="36"/>
      <c r="HU961" s="36"/>
      <c r="HV961" s="36"/>
      <c r="HW961" s="36"/>
      <c r="HX961" s="36"/>
      <c r="HY961" s="36"/>
      <c r="HZ961" s="36"/>
      <c r="IA961" s="36"/>
      <c r="IB961" s="36"/>
      <c r="IC961" s="36"/>
      <c r="ID961" s="36"/>
      <c r="IE961" s="36"/>
      <c r="IF961" s="36"/>
      <c r="IG961" s="36"/>
      <c r="IH961" s="36"/>
      <c r="II961" s="36"/>
      <c r="IJ961" s="36"/>
      <c r="IK961" s="36"/>
      <c r="IL961" s="36"/>
      <c r="IM961" s="36"/>
      <c r="IN961" s="36"/>
      <c r="IO961" s="36"/>
      <c r="IP961" s="36"/>
      <c r="IQ961" s="36"/>
      <c r="IR961" s="36"/>
      <c r="IS961" s="36"/>
      <c r="IT961" s="36"/>
      <c r="IU961" s="36"/>
    </row>
    <row r="962" spans="1:255" ht="5.2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6"/>
      <c r="CB962" s="36"/>
      <c r="CC962" s="36"/>
      <c r="CD962" s="36"/>
      <c r="CE962" s="36"/>
      <c r="CF962" s="36"/>
      <c r="CG962" s="36"/>
      <c r="CH962" s="36"/>
      <c r="CI962" s="36"/>
      <c r="CJ962" s="36"/>
      <c r="CK962" s="36"/>
      <c r="CL962" s="36"/>
      <c r="CM962" s="36"/>
      <c r="CN962" s="36"/>
      <c r="CO962" s="36"/>
      <c r="CP962" s="36"/>
      <c r="CQ962" s="36"/>
      <c r="CR962" s="36"/>
      <c r="CS962" s="36"/>
      <c r="CT962" s="36"/>
      <c r="CU962" s="36"/>
      <c r="CV962" s="36"/>
      <c r="CW962" s="36"/>
      <c r="CX962" s="36"/>
      <c r="CY962" s="36"/>
      <c r="CZ962" s="36"/>
      <c r="DA962" s="36"/>
      <c r="DB962" s="36"/>
      <c r="DC962" s="36"/>
      <c r="DD962" s="36"/>
      <c r="DE962" s="36"/>
      <c r="DF962" s="36"/>
      <c r="DG962" s="36"/>
      <c r="DH962" s="36"/>
      <c r="DI962" s="36"/>
      <c r="DJ962" s="36"/>
      <c r="DK962" s="36"/>
      <c r="DL962" s="36"/>
      <c r="DM962" s="36"/>
      <c r="DN962" s="36"/>
      <c r="DO962" s="36"/>
      <c r="DP962" s="36"/>
      <c r="DQ962" s="36"/>
      <c r="DR962" s="36"/>
      <c r="DS962" s="36"/>
      <c r="DT962" s="36"/>
      <c r="DU962" s="36"/>
      <c r="DV962" s="36"/>
      <c r="DW962" s="36"/>
      <c r="DX962" s="36"/>
      <c r="DY962" s="36"/>
      <c r="DZ962" s="36"/>
      <c r="EA962" s="36"/>
      <c r="EB962" s="36"/>
      <c r="EC962" s="36"/>
      <c r="ED962" s="36"/>
      <c r="EE962" s="36"/>
      <c r="EF962" s="36"/>
      <c r="EG962" s="36"/>
      <c r="EH962" s="36"/>
      <c r="EI962" s="36"/>
      <c r="EJ962" s="36"/>
      <c r="EK962" s="36"/>
      <c r="EL962" s="36"/>
      <c r="EM962" s="36"/>
      <c r="EN962" s="36"/>
      <c r="EO962" s="36"/>
      <c r="EP962" s="36"/>
      <c r="EQ962" s="36"/>
      <c r="ER962" s="36"/>
      <c r="ES962" s="36"/>
      <c r="ET962" s="36"/>
      <c r="EU962" s="36"/>
      <c r="EV962" s="36"/>
      <c r="EW962" s="36"/>
      <c r="EX962" s="36"/>
      <c r="EY962" s="36"/>
      <c r="EZ962" s="36"/>
      <c r="FA962" s="36"/>
      <c r="FB962" s="36"/>
      <c r="FC962" s="36"/>
      <c r="FD962" s="36"/>
      <c r="FE962" s="36"/>
      <c r="FF962" s="36"/>
      <c r="FG962" s="36"/>
      <c r="FH962" s="36"/>
      <c r="FI962" s="36"/>
      <c r="FJ962" s="36"/>
      <c r="FK962" s="36"/>
      <c r="FL962" s="36"/>
      <c r="FM962" s="36"/>
      <c r="FN962" s="36"/>
      <c r="FO962" s="36"/>
      <c r="FP962" s="36"/>
      <c r="FQ962" s="36"/>
      <c r="FR962" s="36"/>
      <c r="FS962" s="36"/>
      <c r="FT962" s="36"/>
      <c r="FU962" s="36"/>
      <c r="FV962" s="36"/>
      <c r="FW962" s="36"/>
      <c r="FX962" s="36"/>
      <c r="FY962" s="36"/>
      <c r="FZ962" s="36"/>
      <c r="GA962" s="36"/>
      <c r="GB962" s="36"/>
      <c r="GC962" s="36"/>
      <c r="GD962" s="36"/>
      <c r="GE962" s="36"/>
      <c r="GF962" s="36"/>
      <c r="GG962" s="36"/>
      <c r="GH962" s="36"/>
      <c r="GI962" s="36"/>
      <c r="GJ962" s="36"/>
      <c r="GK962" s="36"/>
      <c r="GL962" s="36"/>
      <c r="GM962" s="36"/>
      <c r="GN962" s="36"/>
      <c r="GO962" s="36"/>
      <c r="GP962" s="36"/>
      <c r="GQ962" s="36"/>
      <c r="GR962" s="36"/>
      <c r="GS962" s="36"/>
      <c r="GT962" s="36"/>
      <c r="GU962" s="36"/>
      <c r="GV962" s="36"/>
      <c r="GW962" s="36"/>
      <c r="GX962" s="36"/>
      <c r="GY962" s="36"/>
      <c r="GZ962" s="36"/>
      <c r="HA962" s="36"/>
      <c r="HB962" s="36"/>
      <c r="HC962" s="36"/>
      <c r="HD962" s="36"/>
      <c r="HE962" s="36"/>
      <c r="HF962" s="36"/>
      <c r="HG962" s="36"/>
      <c r="HH962" s="36"/>
      <c r="HI962" s="36"/>
      <c r="HJ962" s="36"/>
      <c r="HK962" s="36"/>
      <c r="HL962" s="36"/>
      <c r="HM962" s="36"/>
      <c r="HN962" s="36"/>
      <c r="HO962" s="36"/>
      <c r="HP962" s="36"/>
      <c r="HQ962" s="36"/>
      <c r="HR962" s="36"/>
      <c r="HS962" s="36"/>
      <c r="HT962" s="36"/>
      <c r="HU962" s="36"/>
      <c r="HV962" s="36"/>
      <c r="HW962" s="36"/>
      <c r="HX962" s="36"/>
      <c r="HY962" s="36"/>
      <c r="HZ962" s="36"/>
      <c r="IA962" s="36"/>
      <c r="IB962" s="36"/>
      <c r="IC962" s="36"/>
      <c r="ID962" s="36"/>
      <c r="IE962" s="36"/>
      <c r="IF962" s="36"/>
      <c r="IG962" s="36"/>
      <c r="IH962" s="36"/>
      <c r="II962" s="36"/>
      <c r="IJ962" s="36"/>
      <c r="IK962" s="36"/>
      <c r="IL962" s="36"/>
      <c r="IM962" s="36"/>
      <c r="IN962" s="36"/>
      <c r="IO962" s="36"/>
      <c r="IP962" s="36"/>
      <c r="IQ962" s="36"/>
      <c r="IR962" s="36"/>
      <c r="IS962" s="36"/>
      <c r="IT962" s="36"/>
      <c r="IU962" s="36"/>
    </row>
    <row r="963" spans="1:255" ht="5.2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6"/>
      <c r="CB963" s="36"/>
      <c r="CC963" s="36"/>
      <c r="CD963" s="36"/>
      <c r="CE963" s="36"/>
      <c r="CF963" s="36"/>
      <c r="CG963" s="36"/>
      <c r="CH963" s="36"/>
      <c r="CI963" s="36"/>
      <c r="CJ963" s="36"/>
      <c r="CK963" s="36"/>
      <c r="CL963" s="36"/>
      <c r="CM963" s="36"/>
      <c r="CN963" s="36"/>
      <c r="CO963" s="36"/>
      <c r="CP963" s="36"/>
      <c r="CQ963" s="36"/>
      <c r="CR963" s="36"/>
      <c r="CS963" s="36"/>
      <c r="CT963" s="36"/>
      <c r="CU963" s="36"/>
      <c r="CV963" s="36"/>
      <c r="CW963" s="36"/>
      <c r="CX963" s="36"/>
      <c r="CY963" s="36"/>
      <c r="CZ963" s="36"/>
      <c r="DA963" s="36"/>
      <c r="DB963" s="36"/>
      <c r="DC963" s="36"/>
      <c r="DD963" s="36"/>
      <c r="DE963" s="36"/>
      <c r="DF963" s="36"/>
      <c r="DG963" s="36"/>
      <c r="DH963" s="36"/>
      <c r="DI963" s="36"/>
      <c r="DJ963" s="36"/>
      <c r="DK963" s="36"/>
      <c r="DL963" s="36"/>
      <c r="DM963" s="36"/>
      <c r="DN963" s="36"/>
      <c r="DO963" s="36"/>
      <c r="DP963" s="36"/>
      <c r="DQ963" s="36"/>
      <c r="DR963" s="36"/>
      <c r="DS963" s="36"/>
      <c r="DT963" s="36"/>
      <c r="DU963" s="36"/>
      <c r="DV963" s="36"/>
      <c r="DW963" s="36"/>
      <c r="DX963" s="36"/>
      <c r="DY963" s="36"/>
      <c r="DZ963" s="36"/>
      <c r="EA963" s="36"/>
      <c r="EB963" s="36"/>
      <c r="EC963" s="36"/>
      <c r="ED963" s="36"/>
      <c r="EE963" s="36"/>
      <c r="EF963" s="36"/>
      <c r="EG963" s="36"/>
      <c r="EH963" s="36"/>
      <c r="EI963" s="36"/>
      <c r="EJ963" s="36"/>
      <c r="EK963" s="36"/>
      <c r="EL963" s="36"/>
      <c r="EM963" s="36"/>
      <c r="EN963" s="36"/>
      <c r="EO963" s="36"/>
      <c r="EP963" s="36"/>
      <c r="EQ963" s="36"/>
      <c r="ER963" s="36"/>
      <c r="ES963" s="36"/>
      <c r="ET963" s="36"/>
      <c r="EU963" s="36"/>
      <c r="EV963" s="36"/>
      <c r="EW963" s="36"/>
      <c r="EX963" s="36"/>
      <c r="EY963" s="36"/>
      <c r="EZ963" s="36"/>
      <c r="FA963" s="36"/>
      <c r="FB963" s="36"/>
      <c r="FC963" s="36"/>
      <c r="FD963" s="36"/>
      <c r="FE963" s="36"/>
      <c r="FF963" s="36"/>
      <c r="FG963" s="36"/>
      <c r="FH963" s="36"/>
      <c r="FI963" s="36"/>
      <c r="FJ963" s="36"/>
      <c r="FK963" s="36"/>
      <c r="FL963" s="36"/>
      <c r="FM963" s="36"/>
      <c r="FN963" s="36"/>
      <c r="FO963" s="36"/>
      <c r="FP963" s="36"/>
      <c r="FQ963" s="36"/>
      <c r="FR963" s="36"/>
      <c r="FS963" s="36"/>
      <c r="FT963" s="36"/>
      <c r="FU963" s="36"/>
      <c r="FV963" s="36"/>
      <c r="FW963" s="36"/>
      <c r="FX963" s="36"/>
      <c r="FY963" s="36"/>
      <c r="FZ963" s="36"/>
      <c r="GA963" s="36"/>
      <c r="GB963" s="36"/>
      <c r="GC963" s="36"/>
      <c r="GD963" s="36"/>
      <c r="GE963" s="36"/>
      <c r="GF963" s="36"/>
      <c r="GG963" s="36"/>
      <c r="GH963" s="36"/>
      <c r="GI963" s="36"/>
      <c r="GJ963" s="36"/>
      <c r="GK963" s="36"/>
      <c r="GL963" s="36"/>
      <c r="GM963" s="36"/>
      <c r="GN963" s="36"/>
      <c r="GO963" s="36"/>
      <c r="GP963" s="36"/>
      <c r="GQ963" s="36"/>
      <c r="GR963" s="36"/>
      <c r="GS963" s="36"/>
      <c r="GT963" s="36"/>
      <c r="GU963" s="36"/>
      <c r="GV963" s="36"/>
      <c r="GW963" s="36"/>
      <c r="GX963" s="36"/>
      <c r="GY963" s="36"/>
      <c r="GZ963" s="36"/>
      <c r="HA963" s="36"/>
      <c r="HB963" s="36"/>
      <c r="HC963" s="36"/>
      <c r="HD963" s="36"/>
      <c r="HE963" s="36"/>
      <c r="HF963" s="36"/>
      <c r="HG963" s="36"/>
      <c r="HH963" s="36"/>
      <c r="HI963" s="36"/>
      <c r="HJ963" s="36"/>
      <c r="HK963" s="36"/>
      <c r="HL963" s="36"/>
      <c r="HM963" s="36"/>
      <c r="HN963" s="36"/>
      <c r="HO963" s="36"/>
      <c r="HP963" s="36"/>
      <c r="HQ963" s="36"/>
      <c r="HR963" s="36"/>
      <c r="HS963" s="36"/>
      <c r="HT963" s="36"/>
      <c r="HU963" s="36"/>
      <c r="HV963" s="36"/>
      <c r="HW963" s="36"/>
      <c r="HX963" s="36"/>
      <c r="HY963" s="36"/>
      <c r="HZ963" s="36"/>
      <c r="IA963" s="36"/>
      <c r="IB963" s="36"/>
      <c r="IC963" s="36"/>
      <c r="ID963" s="36"/>
      <c r="IE963" s="36"/>
      <c r="IF963" s="36"/>
      <c r="IG963" s="36"/>
      <c r="IH963" s="36"/>
      <c r="II963" s="36"/>
      <c r="IJ963" s="36"/>
      <c r="IK963" s="36"/>
      <c r="IL963" s="36"/>
      <c r="IM963" s="36"/>
      <c r="IN963" s="36"/>
      <c r="IO963" s="36"/>
      <c r="IP963" s="36"/>
      <c r="IQ963" s="36"/>
      <c r="IR963" s="36"/>
      <c r="IS963" s="36"/>
      <c r="IT963" s="36"/>
      <c r="IU963" s="36"/>
    </row>
    <row r="964" spans="1:255" ht="5.2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6"/>
      <c r="CB964" s="36"/>
      <c r="CC964" s="36"/>
      <c r="CD964" s="36"/>
      <c r="CE964" s="36"/>
      <c r="CF964" s="36"/>
      <c r="CG964" s="36"/>
      <c r="CH964" s="36"/>
      <c r="CI964" s="36"/>
      <c r="CJ964" s="36"/>
      <c r="CK964" s="36"/>
      <c r="CL964" s="36"/>
      <c r="CM964" s="36"/>
      <c r="CN964" s="36"/>
      <c r="CO964" s="36"/>
      <c r="CP964" s="36"/>
      <c r="CQ964" s="36"/>
      <c r="CR964" s="36"/>
      <c r="CS964" s="36"/>
      <c r="CT964" s="36"/>
      <c r="CU964" s="36"/>
      <c r="CV964" s="36"/>
      <c r="CW964" s="36"/>
      <c r="CX964" s="36"/>
      <c r="CY964" s="36"/>
      <c r="CZ964" s="36"/>
      <c r="DA964" s="36"/>
      <c r="DB964" s="36"/>
      <c r="DC964" s="36"/>
      <c r="DD964" s="36"/>
      <c r="DE964" s="36"/>
      <c r="DF964" s="36"/>
      <c r="DG964" s="36"/>
      <c r="DH964" s="36"/>
      <c r="DI964" s="36"/>
      <c r="DJ964" s="36"/>
      <c r="DK964" s="36"/>
      <c r="DL964" s="36"/>
      <c r="DM964" s="36"/>
      <c r="DN964" s="36"/>
      <c r="DO964" s="36"/>
      <c r="DP964" s="36"/>
      <c r="DQ964" s="36"/>
      <c r="DR964" s="36"/>
      <c r="DS964" s="36"/>
      <c r="DT964" s="36"/>
      <c r="DU964" s="36"/>
      <c r="DV964" s="36"/>
      <c r="DW964" s="36"/>
      <c r="DX964" s="36"/>
      <c r="DY964" s="36"/>
      <c r="DZ964" s="36"/>
      <c r="EA964" s="36"/>
      <c r="EB964" s="36"/>
      <c r="EC964" s="36"/>
      <c r="ED964" s="36"/>
      <c r="EE964" s="36"/>
      <c r="EF964" s="36"/>
      <c r="EG964" s="36"/>
      <c r="EH964" s="36"/>
      <c r="EI964" s="36"/>
      <c r="EJ964" s="36"/>
      <c r="EK964" s="36"/>
      <c r="EL964" s="36"/>
      <c r="EM964" s="36"/>
      <c r="EN964" s="36"/>
      <c r="EO964" s="36"/>
      <c r="EP964" s="36"/>
      <c r="EQ964" s="36"/>
      <c r="ER964" s="36"/>
      <c r="ES964" s="36"/>
      <c r="ET964" s="36"/>
      <c r="EU964" s="36"/>
      <c r="EV964" s="36"/>
      <c r="EW964" s="36"/>
      <c r="EX964" s="36"/>
      <c r="EY964" s="36"/>
      <c r="EZ964" s="36"/>
      <c r="FA964" s="36"/>
      <c r="FB964" s="36"/>
      <c r="FC964" s="36"/>
      <c r="FD964" s="36"/>
      <c r="FE964" s="36"/>
      <c r="FF964" s="36"/>
      <c r="FG964" s="36"/>
      <c r="FH964" s="36"/>
      <c r="FI964" s="36"/>
      <c r="FJ964" s="36"/>
      <c r="FK964" s="36"/>
      <c r="FL964" s="36"/>
      <c r="FM964" s="36"/>
      <c r="FN964" s="36"/>
      <c r="FO964" s="36"/>
      <c r="FP964" s="36"/>
      <c r="FQ964" s="36"/>
      <c r="FR964" s="36"/>
      <c r="FS964" s="36"/>
      <c r="FT964" s="36"/>
      <c r="FU964" s="36"/>
      <c r="FV964" s="36"/>
      <c r="FW964" s="36"/>
      <c r="FX964" s="36"/>
      <c r="FY964" s="36"/>
      <c r="FZ964" s="36"/>
      <c r="GA964" s="36"/>
      <c r="GB964" s="36"/>
      <c r="GC964" s="36"/>
      <c r="GD964" s="36"/>
      <c r="GE964" s="36"/>
      <c r="GF964" s="36"/>
      <c r="GG964" s="36"/>
      <c r="GH964" s="36"/>
      <c r="GI964" s="36"/>
      <c r="GJ964" s="36"/>
      <c r="GK964" s="36"/>
      <c r="GL964" s="36"/>
      <c r="GM964" s="36"/>
      <c r="GN964" s="36"/>
      <c r="GO964" s="36"/>
      <c r="GP964" s="36"/>
      <c r="GQ964" s="36"/>
      <c r="GR964" s="36"/>
      <c r="GS964" s="36"/>
      <c r="GT964" s="36"/>
      <c r="GU964" s="36"/>
      <c r="GV964" s="36"/>
      <c r="GW964" s="36"/>
      <c r="GX964" s="36"/>
      <c r="GY964" s="36"/>
      <c r="GZ964" s="36"/>
      <c r="HA964" s="36"/>
      <c r="HB964" s="36"/>
      <c r="HC964" s="36"/>
      <c r="HD964" s="36"/>
      <c r="HE964" s="36"/>
      <c r="HF964" s="36"/>
      <c r="HG964" s="36"/>
      <c r="HH964" s="36"/>
      <c r="HI964" s="36"/>
      <c r="HJ964" s="36"/>
      <c r="HK964" s="36"/>
      <c r="HL964" s="36"/>
      <c r="HM964" s="36"/>
      <c r="HN964" s="36"/>
      <c r="HO964" s="36"/>
      <c r="HP964" s="36"/>
      <c r="HQ964" s="36"/>
      <c r="HR964" s="36"/>
      <c r="HS964" s="36"/>
      <c r="HT964" s="36"/>
      <c r="HU964" s="36"/>
      <c r="HV964" s="36"/>
      <c r="HW964" s="36"/>
      <c r="HX964" s="36"/>
      <c r="HY964" s="36"/>
      <c r="HZ964" s="36"/>
      <c r="IA964" s="36"/>
      <c r="IB964" s="36"/>
      <c r="IC964" s="36"/>
      <c r="ID964" s="36"/>
      <c r="IE964" s="36"/>
      <c r="IF964" s="36"/>
      <c r="IG964" s="36"/>
      <c r="IH964" s="36"/>
      <c r="II964" s="36"/>
      <c r="IJ964" s="36"/>
      <c r="IK964" s="36"/>
      <c r="IL964" s="36"/>
      <c r="IM964" s="36"/>
      <c r="IN964" s="36"/>
      <c r="IO964" s="36"/>
      <c r="IP964" s="36"/>
      <c r="IQ964" s="36"/>
      <c r="IR964" s="36"/>
      <c r="IS964" s="36"/>
      <c r="IT964" s="36"/>
      <c r="IU964" s="36"/>
    </row>
    <row r="965" spans="1:255" ht="5.2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6"/>
      <c r="CB965" s="36"/>
      <c r="CC965" s="36"/>
      <c r="CD965" s="36"/>
      <c r="CE965" s="36"/>
      <c r="CF965" s="36"/>
      <c r="CG965" s="36"/>
      <c r="CH965" s="36"/>
      <c r="CI965" s="36"/>
      <c r="CJ965" s="36"/>
      <c r="CK965" s="36"/>
      <c r="CL965" s="36"/>
      <c r="CM965" s="36"/>
      <c r="CN965" s="36"/>
      <c r="CO965" s="36"/>
      <c r="CP965" s="36"/>
      <c r="CQ965" s="36"/>
      <c r="CR965" s="36"/>
      <c r="CS965" s="36"/>
      <c r="CT965" s="36"/>
      <c r="CU965" s="36"/>
      <c r="CV965" s="36"/>
      <c r="CW965" s="36"/>
      <c r="CX965" s="36"/>
      <c r="CY965" s="36"/>
      <c r="CZ965" s="36"/>
      <c r="DA965" s="36"/>
      <c r="DB965" s="36"/>
      <c r="DC965" s="36"/>
      <c r="DD965" s="36"/>
      <c r="DE965" s="36"/>
      <c r="DF965" s="36"/>
      <c r="DG965" s="36"/>
      <c r="DH965" s="36"/>
      <c r="DI965" s="36"/>
      <c r="DJ965" s="36"/>
      <c r="DK965" s="36"/>
      <c r="DL965" s="36"/>
      <c r="DM965" s="36"/>
      <c r="DN965" s="36"/>
      <c r="DO965" s="36"/>
      <c r="DP965" s="36"/>
      <c r="DQ965" s="36"/>
      <c r="DR965" s="36"/>
      <c r="DS965" s="36"/>
      <c r="DT965" s="36"/>
      <c r="DU965" s="36"/>
      <c r="DV965" s="36"/>
      <c r="DW965" s="36"/>
      <c r="DX965" s="36"/>
      <c r="DY965" s="36"/>
      <c r="DZ965" s="36"/>
      <c r="EA965" s="36"/>
      <c r="EB965" s="36"/>
      <c r="EC965" s="36"/>
      <c r="ED965" s="36"/>
      <c r="EE965" s="36"/>
      <c r="EF965" s="36"/>
      <c r="EG965" s="36"/>
      <c r="EH965" s="36"/>
      <c r="EI965" s="36"/>
      <c r="EJ965" s="36"/>
      <c r="EK965" s="36"/>
      <c r="EL965" s="36"/>
      <c r="EM965" s="36"/>
      <c r="EN965" s="36"/>
      <c r="EO965" s="36"/>
      <c r="EP965" s="36"/>
      <c r="EQ965" s="36"/>
      <c r="ER965" s="36"/>
      <c r="ES965" s="36"/>
      <c r="ET965" s="36"/>
      <c r="EU965" s="36"/>
      <c r="EV965" s="36"/>
      <c r="EW965" s="36"/>
      <c r="EX965" s="36"/>
      <c r="EY965" s="36"/>
      <c r="EZ965" s="36"/>
      <c r="FA965" s="36"/>
      <c r="FB965" s="36"/>
      <c r="FC965" s="36"/>
      <c r="FD965" s="36"/>
      <c r="FE965" s="36"/>
      <c r="FF965" s="36"/>
      <c r="FG965" s="36"/>
      <c r="FH965" s="36"/>
      <c r="FI965" s="36"/>
      <c r="FJ965" s="36"/>
      <c r="FK965" s="36"/>
      <c r="FL965" s="36"/>
      <c r="FM965" s="36"/>
      <c r="FN965" s="36"/>
      <c r="FO965" s="36"/>
      <c r="FP965" s="36"/>
      <c r="FQ965" s="36"/>
      <c r="FR965" s="36"/>
      <c r="FS965" s="36"/>
      <c r="FT965" s="36"/>
      <c r="FU965" s="36"/>
      <c r="FV965" s="36"/>
      <c r="FW965" s="36"/>
      <c r="FX965" s="36"/>
      <c r="FY965" s="36"/>
      <c r="FZ965" s="36"/>
      <c r="GA965" s="36"/>
      <c r="GB965" s="36"/>
      <c r="GC965" s="36"/>
      <c r="GD965" s="36"/>
      <c r="GE965" s="36"/>
      <c r="GF965" s="36"/>
      <c r="GG965" s="36"/>
      <c r="GH965" s="36"/>
      <c r="GI965" s="36"/>
      <c r="GJ965" s="36"/>
      <c r="GK965" s="36"/>
      <c r="GL965" s="36"/>
      <c r="GM965" s="36"/>
      <c r="GN965" s="36"/>
      <c r="GO965" s="36"/>
      <c r="GP965" s="36"/>
      <c r="GQ965" s="36"/>
      <c r="GR965" s="36"/>
      <c r="GS965" s="36"/>
      <c r="GT965" s="36"/>
      <c r="GU965" s="36"/>
      <c r="GV965" s="36"/>
      <c r="GW965" s="36"/>
      <c r="GX965" s="36"/>
      <c r="GY965" s="36"/>
      <c r="GZ965" s="36"/>
      <c r="HA965" s="36"/>
      <c r="HB965" s="36"/>
      <c r="HC965" s="36"/>
      <c r="HD965" s="36"/>
      <c r="HE965" s="36"/>
      <c r="HF965" s="36"/>
      <c r="HG965" s="36"/>
      <c r="HH965" s="36"/>
      <c r="HI965" s="36"/>
      <c r="HJ965" s="36"/>
      <c r="HK965" s="36"/>
      <c r="HL965" s="36"/>
      <c r="HM965" s="36"/>
      <c r="HN965" s="36"/>
      <c r="HO965" s="36"/>
      <c r="HP965" s="36"/>
      <c r="HQ965" s="36"/>
      <c r="HR965" s="36"/>
      <c r="HS965" s="36"/>
      <c r="HT965" s="36"/>
      <c r="HU965" s="36"/>
      <c r="HV965" s="36"/>
      <c r="HW965" s="36"/>
      <c r="HX965" s="36"/>
      <c r="HY965" s="36"/>
      <c r="HZ965" s="36"/>
      <c r="IA965" s="36"/>
      <c r="IB965" s="36"/>
      <c r="IC965" s="36"/>
      <c r="ID965" s="36"/>
      <c r="IE965" s="36"/>
      <c r="IF965" s="36"/>
      <c r="IG965" s="36"/>
      <c r="IH965" s="36"/>
      <c r="II965" s="36"/>
      <c r="IJ965" s="36"/>
      <c r="IK965" s="36"/>
      <c r="IL965" s="36"/>
      <c r="IM965" s="36"/>
      <c r="IN965" s="36"/>
      <c r="IO965" s="36"/>
      <c r="IP965" s="36"/>
      <c r="IQ965" s="36"/>
      <c r="IR965" s="36"/>
      <c r="IS965" s="36"/>
      <c r="IT965" s="36"/>
      <c r="IU965" s="36"/>
    </row>
    <row r="966" spans="1:255" ht="5.2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6"/>
      <c r="CB966" s="36"/>
      <c r="CC966" s="36"/>
      <c r="CD966" s="36"/>
      <c r="CE966" s="36"/>
      <c r="CF966" s="36"/>
      <c r="CG966" s="36"/>
      <c r="CH966" s="36"/>
      <c r="CI966" s="36"/>
      <c r="CJ966" s="36"/>
      <c r="CK966" s="36"/>
      <c r="CL966" s="36"/>
      <c r="CM966" s="36"/>
      <c r="CN966" s="36"/>
      <c r="CO966" s="36"/>
      <c r="CP966" s="36"/>
      <c r="CQ966" s="36"/>
      <c r="CR966" s="36"/>
      <c r="CS966" s="36"/>
      <c r="CT966" s="36"/>
      <c r="CU966" s="36"/>
      <c r="CV966" s="36"/>
      <c r="CW966" s="36"/>
      <c r="CX966" s="36"/>
      <c r="CY966" s="36"/>
      <c r="CZ966" s="36"/>
      <c r="DA966" s="36"/>
      <c r="DB966" s="36"/>
      <c r="DC966" s="36"/>
      <c r="DD966" s="36"/>
      <c r="DE966" s="36"/>
      <c r="DF966" s="36"/>
      <c r="DG966" s="36"/>
      <c r="DH966" s="36"/>
      <c r="DI966" s="36"/>
      <c r="DJ966" s="36"/>
      <c r="DK966" s="36"/>
      <c r="DL966" s="36"/>
      <c r="DM966" s="36"/>
      <c r="DN966" s="36"/>
      <c r="DO966" s="36"/>
      <c r="DP966" s="36"/>
      <c r="DQ966" s="36"/>
      <c r="DR966" s="36"/>
      <c r="DS966" s="36"/>
      <c r="DT966" s="36"/>
      <c r="DU966" s="36"/>
      <c r="DV966" s="36"/>
      <c r="DW966" s="36"/>
      <c r="DX966" s="36"/>
      <c r="DY966" s="36"/>
      <c r="DZ966" s="36"/>
      <c r="EA966" s="36"/>
      <c r="EB966" s="36"/>
      <c r="EC966" s="36"/>
      <c r="ED966" s="36"/>
      <c r="EE966" s="36"/>
      <c r="EF966" s="36"/>
      <c r="EG966" s="36"/>
      <c r="EH966" s="36"/>
      <c r="EI966" s="36"/>
      <c r="EJ966" s="36"/>
      <c r="EK966" s="36"/>
      <c r="EL966" s="36"/>
      <c r="EM966" s="36"/>
      <c r="EN966" s="36"/>
      <c r="EO966" s="36"/>
      <c r="EP966" s="36"/>
      <c r="EQ966" s="36"/>
      <c r="ER966" s="36"/>
      <c r="ES966" s="36"/>
      <c r="ET966" s="36"/>
      <c r="EU966" s="36"/>
      <c r="EV966" s="36"/>
      <c r="EW966" s="36"/>
      <c r="EX966" s="36"/>
      <c r="EY966" s="36"/>
      <c r="EZ966" s="36"/>
      <c r="FA966" s="36"/>
      <c r="FB966" s="36"/>
      <c r="FC966" s="36"/>
      <c r="FD966" s="36"/>
      <c r="FE966" s="36"/>
      <c r="FF966" s="36"/>
      <c r="FG966" s="36"/>
      <c r="FH966" s="36"/>
      <c r="FI966" s="36"/>
      <c r="FJ966" s="36"/>
      <c r="FK966" s="36"/>
      <c r="FL966" s="36"/>
      <c r="FM966" s="36"/>
      <c r="FN966" s="36"/>
      <c r="FO966" s="36"/>
      <c r="FP966" s="36"/>
      <c r="FQ966" s="36"/>
      <c r="FR966" s="36"/>
      <c r="FS966" s="36"/>
      <c r="FT966" s="36"/>
      <c r="FU966" s="36"/>
      <c r="FV966" s="36"/>
      <c r="FW966" s="36"/>
      <c r="FX966" s="36"/>
      <c r="FY966" s="36"/>
      <c r="FZ966" s="36"/>
      <c r="GA966" s="36"/>
      <c r="GB966" s="36"/>
      <c r="GC966" s="36"/>
      <c r="GD966" s="36"/>
      <c r="GE966" s="36"/>
      <c r="GF966" s="36"/>
      <c r="GG966" s="36"/>
      <c r="GH966" s="36"/>
      <c r="GI966" s="36"/>
      <c r="GJ966" s="36"/>
      <c r="GK966" s="36"/>
      <c r="GL966" s="36"/>
      <c r="GM966" s="36"/>
      <c r="GN966" s="36"/>
      <c r="GO966" s="36"/>
      <c r="GP966" s="36"/>
      <c r="GQ966" s="36"/>
      <c r="GR966" s="36"/>
      <c r="GS966" s="36"/>
      <c r="GT966" s="36"/>
      <c r="GU966" s="36"/>
      <c r="GV966" s="36"/>
      <c r="GW966" s="36"/>
      <c r="GX966" s="36"/>
      <c r="GY966" s="36"/>
      <c r="GZ966" s="36"/>
      <c r="HA966" s="36"/>
      <c r="HB966" s="36"/>
      <c r="HC966" s="36"/>
      <c r="HD966" s="36"/>
      <c r="HE966" s="36"/>
      <c r="HF966" s="36"/>
      <c r="HG966" s="36"/>
      <c r="HH966" s="36"/>
      <c r="HI966" s="36"/>
      <c r="HJ966" s="36"/>
      <c r="HK966" s="36"/>
      <c r="HL966" s="36"/>
      <c r="HM966" s="36"/>
      <c r="HN966" s="36"/>
      <c r="HO966" s="36"/>
      <c r="HP966" s="36"/>
      <c r="HQ966" s="36"/>
      <c r="HR966" s="36"/>
      <c r="HS966" s="36"/>
      <c r="HT966" s="36"/>
      <c r="HU966" s="36"/>
      <c r="HV966" s="36"/>
      <c r="HW966" s="36"/>
      <c r="HX966" s="36"/>
      <c r="HY966" s="36"/>
      <c r="HZ966" s="36"/>
      <c r="IA966" s="36"/>
      <c r="IB966" s="36"/>
      <c r="IC966" s="36"/>
      <c r="ID966" s="36"/>
      <c r="IE966" s="36"/>
      <c r="IF966" s="36"/>
      <c r="IG966" s="36"/>
      <c r="IH966" s="36"/>
      <c r="II966" s="36"/>
      <c r="IJ966" s="36"/>
      <c r="IK966" s="36"/>
      <c r="IL966" s="36"/>
      <c r="IM966" s="36"/>
      <c r="IN966" s="36"/>
      <c r="IO966" s="36"/>
      <c r="IP966" s="36"/>
      <c r="IQ966" s="36"/>
      <c r="IR966" s="36"/>
      <c r="IS966" s="36"/>
      <c r="IT966" s="36"/>
      <c r="IU966" s="36"/>
    </row>
    <row r="967" spans="1:255" ht="5.2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6"/>
      <c r="CB967" s="36"/>
      <c r="CC967" s="36"/>
      <c r="CD967" s="36"/>
      <c r="CE967" s="36"/>
      <c r="CF967" s="36"/>
      <c r="CG967" s="36"/>
      <c r="CH967" s="36"/>
      <c r="CI967" s="36"/>
      <c r="CJ967" s="36"/>
      <c r="CK967" s="36"/>
      <c r="CL967" s="36"/>
      <c r="CM967" s="36"/>
      <c r="CN967" s="36"/>
      <c r="CO967" s="36"/>
      <c r="CP967" s="36"/>
      <c r="CQ967" s="36"/>
      <c r="CR967" s="36"/>
      <c r="CS967" s="36"/>
      <c r="CT967" s="36"/>
      <c r="CU967" s="36"/>
      <c r="CV967" s="36"/>
      <c r="CW967" s="36"/>
      <c r="CX967" s="36"/>
      <c r="CY967" s="36"/>
      <c r="CZ967" s="36"/>
      <c r="DA967" s="36"/>
      <c r="DB967" s="36"/>
      <c r="DC967" s="36"/>
      <c r="DD967" s="36"/>
      <c r="DE967" s="36"/>
      <c r="DF967" s="36"/>
      <c r="DG967" s="36"/>
      <c r="DH967" s="36"/>
      <c r="DI967" s="36"/>
      <c r="DJ967" s="36"/>
      <c r="DK967" s="36"/>
      <c r="DL967" s="36"/>
      <c r="DM967" s="36"/>
      <c r="DN967" s="36"/>
      <c r="DO967" s="36"/>
      <c r="DP967" s="36"/>
      <c r="DQ967" s="36"/>
      <c r="DR967" s="36"/>
      <c r="DS967" s="36"/>
      <c r="DT967" s="36"/>
      <c r="DU967" s="36"/>
      <c r="DV967" s="36"/>
      <c r="DW967" s="36"/>
      <c r="DX967" s="36"/>
      <c r="DY967" s="36"/>
      <c r="DZ967" s="36"/>
      <c r="EA967" s="36"/>
      <c r="EB967" s="36"/>
      <c r="EC967" s="36"/>
      <c r="ED967" s="36"/>
      <c r="EE967" s="36"/>
      <c r="EF967" s="36"/>
      <c r="EG967" s="36"/>
      <c r="EH967" s="36"/>
      <c r="EI967" s="36"/>
      <c r="EJ967" s="36"/>
      <c r="EK967" s="36"/>
      <c r="EL967" s="36"/>
      <c r="EM967" s="36"/>
      <c r="EN967" s="36"/>
      <c r="EO967" s="36"/>
      <c r="EP967" s="36"/>
      <c r="EQ967" s="36"/>
      <c r="ER967" s="36"/>
      <c r="ES967" s="36"/>
      <c r="ET967" s="36"/>
      <c r="EU967" s="36"/>
      <c r="EV967" s="36"/>
      <c r="EW967" s="36"/>
      <c r="EX967" s="36"/>
      <c r="EY967" s="36"/>
      <c r="EZ967" s="36"/>
      <c r="FA967" s="36"/>
      <c r="FB967" s="36"/>
      <c r="FC967" s="36"/>
      <c r="FD967" s="36"/>
      <c r="FE967" s="36"/>
      <c r="FF967" s="36"/>
      <c r="FG967" s="36"/>
      <c r="FH967" s="36"/>
      <c r="FI967" s="36"/>
      <c r="FJ967" s="36"/>
      <c r="FK967" s="36"/>
      <c r="FL967" s="36"/>
      <c r="FM967" s="36"/>
      <c r="FN967" s="36"/>
      <c r="FO967" s="36"/>
      <c r="FP967" s="36"/>
      <c r="FQ967" s="36"/>
      <c r="FR967" s="36"/>
      <c r="FS967" s="36"/>
      <c r="FT967" s="36"/>
      <c r="FU967" s="36"/>
      <c r="FV967" s="36"/>
      <c r="FW967" s="36"/>
      <c r="FX967" s="36"/>
      <c r="FY967" s="36"/>
      <c r="FZ967" s="36"/>
      <c r="GA967" s="36"/>
      <c r="GB967" s="36"/>
      <c r="GC967" s="36"/>
      <c r="GD967" s="36"/>
      <c r="GE967" s="36"/>
      <c r="GF967" s="36"/>
      <c r="GG967" s="36"/>
      <c r="GH967" s="36"/>
      <c r="GI967" s="36"/>
      <c r="GJ967" s="36"/>
      <c r="GK967" s="36"/>
      <c r="GL967" s="36"/>
      <c r="GM967" s="36"/>
      <c r="GN967" s="36"/>
      <c r="GO967" s="36"/>
      <c r="GP967" s="36"/>
      <c r="GQ967" s="36"/>
      <c r="GR967" s="36"/>
      <c r="GS967" s="36"/>
      <c r="GT967" s="36"/>
      <c r="GU967" s="36"/>
      <c r="GV967" s="36"/>
      <c r="GW967" s="36"/>
      <c r="GX967" s="36"/>
      <c r="GY967" s="36"/>
      <c r="GZ967" s="36"/>
      <c r="HA967" s="36"/>
      <c r="HB967" s="36"/>
      <c r="HC967" s="36"/>
      <c r="HD967" s="36"/>
      <c r="HE967" s="36"/>
      <c r="HF967" s="36"/>
      <c r="HG967" s="36"/>
      <c r="HH967" s="36"/>
      <c r="HI967" s="36"/>
      <c r="HJ967" s="36"/>
      <c r="HK967" s="36"/>
      <c r="HL967" s="36"/>
      <c r="HM967" s="36"/>
      <c r="HN967" s="36"/>
      <c r="HO967" s="36"/>
      <c r="HP967" s="36"/>
      <c r="HQ967" s="36"/>
      <c r="HR967" s="36"/>
      <c r="HS967" s="36"/>
      <c r="HT967" s="36"/>
      <c r="HU967" s="36"/>
      <c r="HV967" s="36"/>
      <c r="HW967" s="36"/>
      <c r="HX967" s="36"/>
      <c r="HY967" s="36"/>
      <c r="HZ967" s="36"/>
      <c r="IA967" s="36"/>
      <c r="IB967" s="36"/>
      <c r="IC967" s="36"/>
      <c r="ID967" s="36"/>
      <c r="IE967" s="36"/>
      <c r="IF967" s="36"/>
      <c r="IG967" s="36"/>
      <c r="IH967" s="36"/>
      <c r="II967" s="36"/>
      <c r="IJ967" s="36"/>
      <c r="IK967" s="36"/>
      <c r="IL967" s="36"/>
      <c r="IM967" s="36"/>
      <c r="IN967" s="36"/>
      <c r="IO967" s="36"/>
      <c r="IP967" s="36"/>
      <c r="IQ967" s="36"/>
      <c r="IR967" s="36"/>
      <c r="IS967" s="36"/>
      <c r="IT967" s="36"/>
      <c r="IU967" s="36"/>
    </row>
    <row r="968" spans="1:255" ht="5.2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6"/>
      <c r="CB968" s="36"/>
      <c r="CC968" s="36"/>
      <c r="CD968" s="36"/>
      <c r="CE968" s="36"/>
      <c r="CF968" s="36"/>
      <c r="CG968" s="36"/>
      <c r="CH968" s="36"/>
      <c r="CI968" s="36"/>
      <c r="CJ968" s="36"/>
      <c r="CK968" s="36"/>
      <c r="CL968" s="36"/>
      <c r="CM968" s="36"/>
      <c r="CN968" s="36"/>
      <c r="CO968" s="36"/>
      <c r="CP968" s="36"/>
      <c r="CQ968" s="36"/>
      <c r="CR968" s="36"/>
      <c r="CS968" s="36"/>
      <c r="CT968" s="36"/>
      <c r="CU968" s="36"/>
      <c r="CV968" s="36"/>
      <c r="CW968" s="36"/>
      <c r="CX968" s="36"/>
      <c r="CY968" s="36"/>
      <c r="CZ968" s="36"/>
      <c r="DA968" s="36"/>
      <c r="DB968" s="36"/>
      <c r="DC968" s="36"/>
      <c r="DD968" s="36"/>
      <c r="DE968" s="36"/>
      <c r="DF968" s="36"/>
      <c r="DG968" s="36"/>
      <c r="DH968" s="36"/>
      <c r="DI968" s="36"/>
      <c r="DJ968" s="36"/>
      <c r="DK968" s="36"/>
      <c r="DL968" s="36"/>
      <c r="DM968" s="36"/>
      <c r="DN968" s="36"/>
      <c r="DO968" s="36"/>
      <c r="DP968" s="36"/>
      <c r="DQ968" s="36"/>
      <c r="DR968" s="36"/>
      <c r="DS968" s="36"/>
      <c r="DT968" s="36"/>
      <c r="DU968" s="36"/>
      <c r="DV968" s="36"/>
      <c r="DW968" s="36"/>
      <c r="DX968" s="36"/>
      <c r="DY968" s="36"/>
      <c r="DZ968" s="36"/>
      <c r="EA968" s="36"/>
      <c r="EB968" s="36"/>
      <c r="EC968" s="36"/>
      <c r="ED968" s="36"/>
      <c r="EE968" s="36"/>
      <c r="EF968" s="36"/>
      <c r="EG968" s="36"/>
      <c r="EH968" s="36"/>
      <c r="EI968" s="36"/>
      <c r="EJ968" s="36"/>
      <c r="EK968" s="36"/>
      <c r="EL968" s="36"/>
      <c r="EM968" s="36"/>
      <c r="EN968" s="36"/>
      <c r="EO968" s="36"/>
      <c r="EP968" s="36"/>
      <c r="EQ968" s="36"/>
      <c r="ER968" s="36"/>
      <c r="ES968" s="36"/>
      <c r="ET968" s="36"/>
      <c r="EU968" s="36"/>
      <c r="EV968" s="36"/>
      <c r="EW968" s="36"/>
      <c r="EX968" s="36"/>
      <c r="EY968" s="36"/>
      <c r="EZ968" s="36"/>
      <c r="FA968" s="36"/>
      <c r="FB968" s="36"/>
      <c r="FC968" s="36"/>
      <c r="FD968" s="36"/>
      <c r="FE968" s="36"/>
      <c r="FF968" s="36"/>
      <c r="FG968" s="36"/>
      <c r="FH968" s="36"/>
      <c r="FI968" s="36"/>
      <c r="FJ968" s="36"/>
      <c r="FK968" s="36"/>
      <c r="FL968" s="36"/>
      <c r="FM968" s="36"/>
      <c r="FN968" s="36"/>
      <c r="FO968" s="36"/>
      <c r="FP968" s="36"/>
      <c r="FQ968" s="36"/>
      <c r="FR968" s="36"/>
      <c r="FS968" s="36"/>
      <c r="FT968" s="36"/>
      <c r="FU968" s="36"/>
      <c r="FV968" s="36"/>
      <c r="FW968" s="36"/>
      <c r="FX968" s="36"/>
      <c r="FY968" s="36"/>
      <c r="FZ968" s="36"/>
      <c r="GA968" s="36"/>
      <c r="GB968" s="36"/>
      <c r="GC968" s="36"/>
      <c r="GD968" s="36"/>
      <c r="GE968" s="36"/>
      <c r="GF968" s="36"/>
      <c r="GG968" s="36"/>
      <c r="GH968" s="36"/>
      <c r="GI968" s="36"/>
      <c r="GJ968" s="36"/>
      <c r="GK968" s="36"/>
      <c r="GL968" s="36"/>
      <c r="GM968" s="36"/>
      <c r="GN968" s="36"/>
      <c r="GO968" s="36"/>
      <c r="GP968" s="36"/>
      <c r="GQ968" s="36"/>
      <c r="GR968" s="36"/>
      <c r="GS968" s="36"/>
      <c r="GT968" s="36"/>
      <c r="GU968" s="36"/>
      <c r="GV968" s="36"/>
      <c r="GW968" s="36"/>
      <c r="GX968" s="36"/>
      <c r="GY968" s="36"/>
      <c r="GZ968" s="36"/>
      <c r="HA968" s="36"/>
      <c r="HB968" s="36"/>
      <c r="HC968" s="36"/>
      <c r="HD968" s="36"/>
      <c r="HE968" s="36"/>
      <c r="HF968" s="36"/>
      <c r="HG968" s="36"/>
      <c r="HH968" s="36"/>
      <c r="HI968" s="36"/>
      <c r="HJ968" s="36"/>
      <c r="HK968" s="36"/>
      <c r="HL968" s="36"/>
      <c r="HM968" s="36"/>
      <c r="HN968" s="36"/>
      <c r="HO968" s="36"/>
      <c r="HP968" s="36"/>
      <c r="HQ968" s="36"/>
      <c r="HR968" s="36"/>
      <c r="HS968" s="36"/>
      <c r="HT968" s="36"/>
      <c r="HU968" s="36"/>
      <c r="HV968" s="36"/>
      <c r="HW968" s="36"/>
      <c r="HX968" s="36"/>
      <c r="HY968" s="36"/>
      <c r="HZ968" s="36"/>
      <c r="IA968" s="36"/>
      <c r="IB968" s="36"/>
      <c r="IC968" s="36"/>
      <c r="ID968" s="36"/>
      <c r="IE968" s="36"/>
      <c r="IF968" s="36"/>
      <c r="IG968" s="36"/>
      <c r="IH968" s="36"/>
      <c r="II968" s="36"/>
      <c r="IJ968" s="36"/>
      <c r="IK968" s="36"/>
      <c r="IL968" s="36"/>
      <c r="IM968" s="36"/>
      <c r="IN968" s="36"/>
      <c r="IO968" s="36"/>
      <c r="IP968" s="36"/>
      <c r="IQ968" s="36"/>
      <c r="IR968" s="36"/>
      <c r="IS968" s="36"/>
      <c r="IT968" s="36"/>
      <c r="IU968" s="36"/>
    </row>
    <row r="969" spans="1:255" ht="5.2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6"/>
      <c r="CB969" s="36"/>
      <c r="CC969" s="36"/>
      <c r="CD969" s="36"/>
      <c r="CE969" s="36"/>
      <c r="CF969" s="36"/>
      <c r="CG969" s="36"/>
      <c r="CH969" s="36"/>
      <c r="CI969" s="36"/>
      <c r="CJ969" s="36"/>
      <c r="CK969" s="36"/>
      <c r="CL969" s="36"/>
      <c r="CM969" s="36"/>
      <c r="CN969" s="36"/>
      <c r="CO969" s="36"/>
      <c r="CP969" s="36"/>
      <c r="CQ969" s="36"/>
      <c r="CR969" s="36"/>
      <c r="CS969" s="36"/>
      <c r="CT969" s="36"/>
      <c r="CU969" s="36"/>
      <c r="CV969" s="36"/>
      <c r="CW969" s="36"/>
      <c r="CX969" s="36"/>
      <c r="CY969" s="36"/>
      <c r="CZ969" s="36"/>
      <c r="DA969" s="36"/>
      <c r="DB969" s="36"/>
      <c r="DC969" s="36"/>
      <c r="DD969" s="36"/>
      <c r="DE969" s="36"/>
      <c r="DF969" s="36"/>
      <c r="DG969" s="36"/>
      <c r="DH969" s="36"/>
      <c r="DI969" s="36"/>
      <c r="DJ969" s="36"/>
      <c r="DK969" s="36"/>
      <c r="DL969" s="36"/>
      <c r="DM969" s="36"/>
      <c r="DN969" s="36"/>
      <c r="DO969" s="36"/>
      <c r="DP969" s="36"/>
      <c r="DQ969" s="36"/>
      <c r="DR969" s="36"/>
      <c r="DS969" s="36"/>
      <c r="DT969" s="36"/>
      <c r="DU969" s="36"/>
      <c r="DV969" s="36"/>
      <c r="DW969" s="36"/>
      <c r="DX969" s="36"/>
      <c r="DY969" s="36"/>
      <c r="DZ969" s="36"/>
      <c r="EA969" s="36"/>
      <c r="EB969" s="36"/>
      <c r="EC969" s="36"/>
      <c r="ED969" s="36"/>
      <c r="EE969" s="36"/>
      <c r="EF969" s="36"/>
      <c r="EG969" s="36"/>
      <c r="EH969" s="36"/>
      <c r="EI969" s="36"/>
      <c r="EJ969" s="36"/>
      <c r="EK969" s="36"/>
      <c r="EL969" s="36"/>
      <c r="EM969" s="36"/>
      <c r="EN969" s="36"/>
      <c r="EO969" s="36"/>
      <c r="EP969" s="36"/>
      <c r="EQ969" s="36"/>
      <c r="ER969" s="36"/>
      <c r="ES969" s="36"/>
      <c r="ET969" s="36"/>
      <c r="EU969" s="36"/>
      <c r="EV969" s="36"/>
      <c r="EW969" s="36"/>
      <c r="EX969" s="36"/>
      <c r="EY969" s="36"/>
      <c r="EZ969" s="36"/>
      <c r="FA969" s="36"/>
      <c r="FB969" s="36"/>
      <c r="FC969" s="36"/>
      <c r="FD969" s="36"/>
      <c r="FE969" s="36"/>
      <c r="FF969" s="36"/>
      <c r="FG969" s="36"/>
      <c r="FH969" s="36"/>
      <c r="FI969" s="36"/>
      <c r="FJ969" s="36"/>
      <c r="FK969" s="36"/>
      <c r="FL969" s="36"/>
      <c r="FM969" s="36"/>
      <c r="FN969" s="36"/>
      <c r="FO969" s="36"/>
      <c r="FP969" s="36"/>
      <c r="FQ969" s="36"/>
      <c r="FR969" s="36"/>
      <c r="FS969" s="36"/>
      <c r="FT969" s="36"/>
      <c r="FU969" s="36"/>
      <c r="FV969" s="36"/>
      <c r="FW969" s="36"/>
      <c r="FX969" s="36"/>
      <c r="FY969" s="36"/>
      <c r="FZ969" s="36"/>
      <c r="GA969" s="36"/>
      <c r="GB969" s="36"/>
      <c r="GC969" s="36"/>
      <c r="GD969" s="36"/>
      <c r="GE969" s="36"/>
      <c r="GF969" s="36"/>
      <c r="GG969" s="36"/>
      <c r="GH969" s="36"/>
      <c r="GI969" s="36"/>
      <c r="GJ969" s="36"/>
      <c r="GK969" s="36"/>
      <c r="GL969" s="36"/>
      <c r="GM969" s="36"/>
      <c r="GN969" s="36"/>
      <c r="GO969" s="36"/>
      <c r="GP969" s="36"/>
      <c r="GQ969" s="36"/>
      <c r="GR969" s="36"/>
      <c r="GS969" s="36"/>
      <c r="GT969" s="36"/>
      <c r="GU969" s="36"/>
      <c r="GV969" s="36"/>
      <c r="GW969" s="36"/>
      <c r="GX969" s="36"/>
      <c r="GY969" s="36"/>
      <c r="GZ969" s="36"/>
      <c r="HA969" s="36"/>
      <c r="HB969" s="36"/>
      <c r="HC969" s="36"/>
      <c r="HD969" s="36"/>
      <c r="HE969" s="36"/>
      <c r="HF969" s="36"/>
      <c r="HG969" s="36"/>
      <c r="HH969" s="36"/>
      <c r="HI969" s="36"/>
      <c r="HJ969" s="36"/>
      <c r="HK969" s="36"/>
      <c r="HL969" s="36"/>
      <c r="HM969" s="36"/>
      <c r="HN969" s="36"/>
      <c r="HO969" s="36"/>
      <c r="HP969" s="36"/>
      <c r="HQ969" s="36"/>
      <c r="HR969" s="36"/>
      <c r="HS969" s="36"/>
      <c r="HT969" s="36"/>
      <c r="HU969" s="36"/>
      <c r="HV969" s="36"/>
      <c r="HW969" s="36"/>
      <c r="HX969" s="36"/>
      <c r="HY969" s="36"/>
      <c r="HZ969" s="36"/>
      <c r="IA969" s="36"/>
      <c r="IB969" s="36"/>
      <c r="IC969" s="36"/>
      <c r="ID969" s="36"/>
      <c r="IE969" s="36"/>
      <c r="IF969" s="36"/>
      <c r="IG969" s="36"/>
      <c r="IH969" s="36"/>
      <c r="II969" s="36"/>
      <c r="IJ969" s="36"/>
      <c r="IK969" s="36"/>
      <c r="IL969" s="36"/>
      <c r="IM969" s="36"/>
      <c r="IN969" s="36"/>
      <c r="IO969" s="36"/>
      <c r="IP969" s="36"/>
      <c r="IQ969" s="36"/>
      <c r="IR969" s="36"/>
      <c r="IS969" s="36"/>
      <c r="IT969" s="36"/>
      <c r="IU969" s="36"/>
    </row>
    <row r="970" spans="1:255" ht="5.2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6"/>
      <c r="CB970" s="36"/>
      <c r="CC970" s="36"/>
      <c r="CD970" s="36"/>
      <c r="CE970" s="36"/>
      <c r="CF970" s="36"/>
      <c r="CG970" s="36"/>
      <c r="CH970" s="36"/>
      <c r="CI970" s="36"/>
      <c r="CJ970" s="36"/>
      <c r="CK970" s="36"/>
      <c r="CL970" s="36"/>
      <c r="CM970" s="36"/>
      <c r="CN970" s="36"/>
      <c r="CO970" s="36"/>
      <c r="CP970" s="36"/>
      <c r="CQ970" s="36"/>
      <c r="CR970" s="36"/>
      <c r="CS970" s="36"/>
      <c r="CT970" s="36"/>
      <c r="CU970" s="36"/>
      <c r="CV970" s="36"/>
      <c r="CW970" s="36"/>
      <c r="CX970" s="36"/>
      <c r="CY970" s="36"/>
      <c r="CZ970" s="36"/>
      <c r="DA970" s="36"/>
      <c r="DB970" s="36"/>
      <c r="DC970" s="36"/>
      <c r="DD970" s="36"/>
      <c r="DE970" s="36"/>
      <c r="DF970" s="36"/>
      <c r="DG970" s="36"/>
      <c r="DH970" s="36"/>
      <c r="DI970" s="36"/>
      <c r="DJ970" s="36"/>
      <c r="DK970" s="36"/>
      <c r="DL970" s="36"/>
      <c r="DM970" s="36"/>
      <c r="DN970" s="36"/>
      <c r="DO970" s="36"/>
      <c r="DP970" s="36"/>
      <c r="DQ970" s="36"/>
      <c r="DR970" s="36"/>
      <c r="DS970" s="36"/>
      <c r="DT970" s="36"/>
      <c r="DU970" s="36"/>
      <c r="DV970" s="36"/>
      <c r="DW970" s="36"/>
      <c r="DX970" s="36"/>
      <c r="DY970" s="36"/>
      <c r="DZ970" s="36"/>
      <c r="EA970" s="36"/>
      <c r="EB970" s="36"/>
      <c r="EC970" s="36"/>
      <c r="ED970" s="36"/>
      <c r="EE970" s="36"/>
      <c r="EF970" s="36"/>
      <c r="EG970" s="36"/>
      <c r="EH970" s="36"/>
      <c r="EI970" s="36"/>
      <c r="EJ970" s="36"/>
      <c r="EK970" s="36"/>
      <c r="EL970" s="36"/>
      <c r="EM970" s="36"/>
      <c r="EN970" s="36"/>
      <c r="EO970" s="36"/>
      <c r="EP970" s="36"/>
      <c r="EQ970" s="36"/>
      <c r="ER970" s="36"/>
      <c r="ES970" s="36"/>
      <c r="ET970" s="36"/>
      <c r="EU970" s="36"/>
      <c r="EV970" s="36"/>
      <c r="EW970" s="36"/>
      <c r="EX970" s="36"/>
      <c r="EY970" s="36"/>
      <c r="EZ970" s="36"/>
      <c r="FA970" s="36"/>
      <c r="FB970" s="36"/>
      <c r="FC970" s="36"/>
      <c r="FD970" s="36"/>
      <c r="FE970" s="36"/>
      <c r="FF970" s="36"/>
      <c r="FG970" s="36"/>
      <c r="FH970" s="36"/>
      <c r="FI970" s="36"/>
      <c r="FJ970" s="36"/>
      <c r="FK970" s="36"/>
      <c r="FL970" s="36"/>
      <c r="FM970" s="36"/>
      <c r="FN970" s="36"/>
      <c r="FO970" s="36"/>
      <c r="FP970" s="36"/>
      <c r="FQ970" s="36"/>
      <c r="FR970" s="36"/>
      <c r="FS970" s="36"/>
      <c r="FT970" s="36"/>
      <c r="FU970" s="36"/>
      <c r="FV970" s="36"/>
      <c r="FW970" s="36"/>
      <c r="FX970" s="36"/>
      <c r="FY970" s="36"/>
      <c r="FZ970" s="36"/>
      <c r="GA970" s="36"/>
      <c r="GB970" s="36"/>
      <c r="GC970" s="36"/>
      <c r="GD970" s="36"/>
      <c r="GE970" s="36"/>
      <c r="GF970" s="36"/>
      <c r="GG970" s="36"/>
      <c r="GH970" s="36"/>
      <c r="GI970" s="36"/>
      <c r="GJ970" s="36"/>
      <c r="GK970" s="36"/>
      <c r="GL970" s="36"/>
      <c r="GM970" s="36"/>
      <c r="GN970" s="36"/>
      <c r="GO970" s="36"/>
      <c r="GP970" s="36"/>
      <c r="GQ970" s="36"/>
      <c r="GR970" s="36"/>
      <c r="GS970" s="36"/>
      <c r="GT970" s="36"/>
      <c r="GU970" s="36"/>
      <c r="GV970" s="36"/>
      <c r="GW970" s="36"/>
      <c r="GX970" s="36"/>
      <c r="GY970" s="36"/>
      <c r="GZ970" s="36"/>
      <c r="HA970" s="36"/>
      <c r="HB970" s="36"/>
      <c r="HC970" s="36"/>
      <c r="HD970" s="36"/>
      <c r="HE970" s="36"/>
      <c r="HF970" s="36"/>
      <c r="HG970" s="36"/>
      <c r="HH970" s="36"/>
      <c r="HI970" s="36"/>
      <c r="HJ970" s="36"/>
      <c r="HK970" s="36"/>
      <c r="HL970" s="36"/>
      <c r="HM970" s="36"/>
      <c r="HN970" s="36"/>
      <c r="HO970" s="36"/>
      <c r="HP970" s="36"/>
      <c r="HQ970" s="36"/>
      <c r="HR970" s="36"/>
      <c r="HS970" s="36"/>
      <c r="HT970" s="36"/>
      <c r="HU970" s="36"/>
      <c r="HV970" s="36"/>
      <c r="HW970" s="36"/>
      <c r="HX970" s="36"/>
      <c r="HY970" s="36"/>
      <c r="HZ970" s="36"/>
      <c r="IA970" s="36"/>
      <c r="IB970" s="36"/>
      <c r="IC970" s="36"/>
      <c r="ID970" s="36"/>
      <c r="IE970" s="36"/>
      <c r="IF970" s="36"/>
      <c r="IG970" s="36"/>
      <c r="IH970" s="36"/>
      <c r="II970" s="36"/>
      <c r="IJ970" s="36"/>
      <c r="IK970" s="36"/>
      <c r="IL970" s="36"/>
      <c r="IM970" s="36"/>
      <c r="IN970" s="36"/>
      <c r="IO970" s="36"/>
      <c r="IP970" s="36"/>
      <c r="IQ970" s="36"/>
      <c r="IR970" s="36"/>
      <c r="IS970" s="36"/>
      <c r="IT970" s="36"/>
      <c r="IU970" s="36"/>
    </row>
    <row r="971" spans="1:255" ht="5.2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6"/>
      <c r="CB971" s="36"/>
      <c r="CC971" s="36"/>
      <c r="CD971" s="36"/>
      <c r="CE971" s="36"/>
      <c r="CF971" s="36"/>
      <c r="CG971" s="36"/>
      <c r="CH971" s="36"/>
      <c r="CI971" s="36"/>
      <c r="CJ971" s="36"/>
      <c r="CK971" s="36"/>
      <c r="CL971" s="36"/>
      <c r="CM971" s="36"/>
      <c r="CN971" s="36"/>
      <c r="CO971" s="36"/>
      <c r="CP971" s="36"/>
      <c r="CQ971" s="36"/>
      <c r="CR971" s="36"/>
      <c r="CS971" s="36"/>
      <c r="CT971" s="36"/>
      <c r="CU971" s="36"/>
      <c r="CV971" s="36"/>
      <c r="CW971" s="36"/>
      <c r="CX971" s="36"/>
      <c r="CY971" s="36"/>
      <c r="CZ971" s="36"/>
      <c r="DA971" s="36"/>
      <c r="DB971" s="36"/>
      <c r="DC971" s="36"/>
      <c r="DD971" s="36"/>
      <c r="DE971" s="36"/>
      <c r="DF971" s="36"/>
      <c r="DG971" s="36"/>
      <c r="DH971" s="36"/>
      <c r="DI971" s="36"/>
      <c r="DJ971" s="36"/>
      <c r="DK971" s="36"/>
      <c r="DL971" s="36"/>
      <c r="DM971" s="36"/>
      <c r="DN971" s="36"/>
      <c r="DO971" s="36"/>
      <c r="DP971" s="36"/>
      <c r="DQ971" s="36"/>
      <c r="DR971" s="36"/>
      <c r="DS971" s="36"/>
      <c r="DT971" s="36"/>
      <c r="DU971" s="36"/>
      <c r="DV971" s="36"/>
      <c r="DW971" s="36"/>
      <c r="DX971" s="36"/>
      <c r="DY971" s="36"/>
      <c r="DZ971" s="36"/>
      <c r="EA971" s="36"/>
      <c r="EB971" s="36"/>
      <c r="EC971" s="36"/>
      <c r="ED971" s="36"/>
      <c r="EE971" s="36"/>
      <c r="EF971" s="36"/>
      <c r="EG971" s="36"/>
      <c r="EH971" s="36"/>
      <c r="EI971" s="36"/>
      <c r="EJ971" s="36"/>
      <c r="EK971" s="36"/>
      <c r="EL971" s="36"/>
      <c r="EM971" s="36"/>
      <c r="EN971" s="36"/>
      <c r="EO971" s="36"/>
      <c r="EP971" s="36"/>
      <c r="EQ971" s="36"/>
      <c r="ER971" s="36"/>
      <c r="ES971" s="36"/>
      <c r="ET971" s="36"/>
      <c r="EU971" s="36"/>
      <c r="EV971" s="36"/>
      <c r="EW971" s="36"/>
      <c r="EX971" s="36"/>
      <c r="EY971" s="36"/>
      <c r="EZ971" s="36"/>
      <c r="FA971" s="36"/>
      <c r="FB971" s="36"/>
      <c r="FC971" s="36"/>
      <c r="FD971" s="36"/>
      <c r="FE971" s="36"/>
      <c r="FF971" s="36"/>
      <c r="FG971" s="36"/>
      <c r="FH971" s="36"/>
      <c r="FI971" s="36"/>
      <c r="FJ971" s="36"/>
      <c r="FK971" s="36"/>
      <c r="FL971" s="36"/>
      <c r="FM971" s="36"/>
      <c r="FN971" s="36"/>
      <c r="FO971" s="36"/>
      <c r="FP971" s="36"/>
      <c r="FQ971" s="36"/>
      <c r="FR971" s="36"/>
      <c r="FS971" s="36"/>
      <c r="FT971" s="36"/>
      <c r="FU971" s="36"/>
      <c r="FV971" s="36"/>
      <c r="FW971" s="36"/>
      <c r="FX971" s="36"/>
      <c r="FY971" s="36"/>
      <c r="FZ971" s="36"/>
      <c r="GA971" s="36"/>
      <c r="GB971" s="36"/>
      <c r="GC971" s="36"/>
      <c r="GD971" s="36"/>
      <c r="GE971" s="36"/>
      <c r="GF971" s="36"/>
      <c r="GG971" s="36"/>
      <c r="GH971" s="36"/>
      <c r="GI971" s="36"/>
      <c r="GJ971" s="36"/>
      <c r="GK971" s="36"/>
      <c r="GL971" s="36"/>
      <c r="GM971" s="36"/>
      <c r="GN971" s="36"/>
      <c r="GO971" s="36"/>
      <c r="GP971" s="36"/>
      <c r="GQ971" s="36"/>
      <c r="GR971" s="36"/>
      <c r="GS971" s="36"/>
      <c r="GT971" s="36"/>
      <c r="GU971" s="36"/>
      <c r="GV971" s="36"/>
      <c r="GW971" s="36"/>
      <c r="GX971" s="36"/>
      <c r="GY971" s="36"/>
      <c r="GZ971" s="36"/>
      <c r="HA971" s="36"/>
      <c r="HB971" s="36"/>
      <c r="HC971" s="36"/>
      <c r="HD971" s="36"/>
      <c r="HE971" s="36"/>
      <c r="HF971" s="36"/>
      <c r="HG971" s="36"/>
      <c r="HH971" s="36"/>
      <c r="HI971" s="36"/>
      <c r="HJ971" s="36"/>
      <c r="HK971" s="36"/>
      <c r="HL971" s="36"/>
      <c r="HM971" s="36"/>
      <c r="HN971" s="36"/>
      <c r="HO971" s="36"/>
      <c r="HP971" s="36"/>
      <c r="HQ971" s="36"/>
      <c r="HR971" s="36"/>
      <c r="HS971" s="36"/>
      <c r="HT971" s="36"/>
      <c r="HU971" s="36"/>
      <c r="HV971" s="36"/>
      <c r="HW971" s="36"/>
      <c r="HX971" s="36"/>
      <c r="HY971" s="36"/>
      <c r="HZ971" s="36"/>
      <c r="IA971" s="36"/>
      <c r="IB971" s="36"/>
      <c r="IC971" s="36"/>
      <c r="ID971" s="36"/>
      <c r="IE971" s="36"/>
      <c r="IF971" s="36"/>
      <c r="IG971" s="36"/>
      <c r="IH971" s="36"/>
      <c r="II971" s="36"/>
      <c r="IJ971" s="36"/>
      <c r="IK971" s="36"/>
      <c r="IL971" s="36"/>
      <c r="IM971" s="36"/>
      <c r="IN971" s="36"/>
      <c r="IO971" s="36"/>
      <c r="IP971" s="36"/>
      <c r="IQ971" s="36"/>
      <c r="IR971" s="36"/>
      <c r="IS971" s="36"/>
      <c r="IT971" s="36"/>
      <c r="IU971" s="36"/>
    </row>
    <row r="972" spans="1:255" ht="5.2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6"/>
      <c r="CB972" s="36"/>
      <c r="CC972" s="36"/>
      <c r="CD972" s="36"/>
      <c r="CE972" s="36"/>
      <c r="CF972" s="36"/>
      <c r="CG972" s="36"/>
      <c r="CH972" s="36"/>
      <c r="CI972" s="36"/>
      <c r="CJ972" s="36"/>
      <c r="CK972" s="36"/>
      <c r="CL972" s="36"/>
      <c r="CM972" s="36"/>
      <c r="CN972" s="36"/>
      <c r="CO972" s="36"/>
      <c r="CP972" s="36"/>
      <c r="CQ972" s="36"/>
      <c r="CR972" s="36"/>
      <c r="CS972" s="36"/>
      <c r="CT972" s="36"/>
      <c r="CU972" s="36"/>
      <c r="CV972" s="36"/>
      <c r="CW972" s="36"/>
      <c r="CX972" s="36"/>
      <c r="CY972" s="36"/>
      <c r="CZ972" s="36"/>
      <c r="DA972" s="36"/>
      <c r="DB972" s="36"/>
      <c r="DC972" s="36"/>
      <c r="DD972" s="36"/>
      <c r="DE972" s="36"/>
      <c r="DF972" s="36"/>
      <c r="DG972" s="36"/>
      <c r="DH972" s="36"/>
      <c r="DI972" s="36"/>
      <c r="DJ972" s="36"/>
      <c r="DK972" s="36"/>
      <c r="DL972" s="36"/>
      <c r="DM972" s="36"/>
      <c r="DN972" s="36"/>
      <c r="DO972" s="36"/>
      <c r="DP972" s="36"/>
      <c r="DQ972" s="36"/>
      <c r="DR972" s="36"/>
      <c r="DS972" s="36"/>
      <c r="DT972" s="36"/>
      <c r="DU972" s="36"/>
      <c r="DV972" s="36"/>
      <c r="DW972" s="36"/>
      <c r="DX972" s="36"/>
      <c r="DY972" s="36"/>
      <c r="DZ972" s="36"/>
      <c r="EA972" s="36"/>
      <c r="EB972" s="36"/>
      <c r="EC972" s="36"/>
      <c r="ED972" s="36"/>
      <c r="EE972" s="36"/>
      <c r="EF972" s="36"/>
      <c r="EG972" s="36"/>
      <c r="EH972" s="36"/>
      <c r="EI972" s="36"/>
      <c r="EJ972" s="36"/>
      <c r="EK972" s="36"/>
      <c r="EL972" s="36"/>
      <c r="EM972" s="36"/>
      <c r="EN972" s="36"/>
      <c r="EO972" s="36"/>
      <c r="EP972" s="36"/>
      <c r="EQ972" s="36"/>
      <c r="ER972" s="36"/>
      <c r="ES972" s="36"/>
      <c r="ET972" s="36"/>
      <c r="EU972" s="36"/>
      <c r="EV972" s="36"/>
      <c r="EW972" s="36"/>
      <c r="EX972" s="36"/>
      <c r="EY972" s="36"/>
      <c r="EZ972" s="36"/>
      <c r="FA972" s="36"/>
      <c r="FB972" s="36"/>
      <c r="FC972" s="36"/>
      <c r="FD972" s="36"/>
      <c r="FE972" s="36"/>
      <c r="FF972" s="36"/>
      <c r="FG972" s="36"/>
      <c r="FH972" s="36"/>
      <c r="FI972" s="36"/>
      <c r="FJ972" s="36"/>
      <c r="FK972" s="36"/>
      <c r="FL972" s="36"/>
      <c r="FM972" s="36"/>
      <c r="FN972" s="36"/>
      <c r="FO972" s="36"/>
      <c r="FP972" s="36"/>
      <c r="FQ972" s="36"/>
      <c r="FR972" s="36"/>
      <c r="FS972" s="36"/>
      <c r="FT972" s="36"/>
      <c r="FU972" s="36"/>
      <c r="FV972" s="36"/>
      <c r="FW972" s="36"/>
      <c r="FX972" s="36"/>
      <c r="FY972" s="36"/>
      <c r="FZ972" s="36"/>
      <c r="GA972" s="36"/>
      <c r="GB972" s="36"/>
      <c r="GC972" s="36"/>
      <c r="GD972" s="36"/>
      <c r="GE972" s="36"/>
      <c r="GF972" s="36"/>
      <c r="GG972" s="36"/>
      <c r="GH972" s="36"/>
      <c r="GI972" s="36"/>
      <c r="GJ972" s="36"/>
      <c r="GK972" s="36"/>
      <c r="GL972" s="36"/>
      <c r="GM972" s="36"/>
      <c r="GN972" s="36"/>
      <c r="GO972" s="36"/>
      <c r="GP972" s="36"/>
      <c r="GQ972" s="36"/>
      <c r="GR972" s="36"/>
      <c r="GS972" s="36"/>
      <c r="GT972" s="36"/>
      <c r="GU972" s="36"/>
      <c r="GV972" s="36"/>
      <c r="GW972" s="36"/>
      <c r="GX972" s="36"/>
      <c r="GY972" s="36"/>
      <c r="GZ972" s="36"/>
      <c r="HA972" s="36"/>
      <c r="HB972" s="36"/>
      <c r="HC972" s="36"/>
      <c r="HD972" s="36"/>
      <c r="HE972" s="36"/>
      <c r="HF972" s="36"/>
      <c r="HG972" s="36"/>
      <c r="HH972" s="36"/>
      <c r="HI972" s="36"/>
      <c r="HJ972" s="36"/>
      <c r="HK972" s="36"/>
      <c r="HL972" s="36"/>
      <c r="HM972" s="36"/>
      <c r="HN972" s="36"/>
      <c r="HO972" s="36"/>
      <c r="HP972" s="36"/>
      <c r="HQ972" s="36"/>
      <c r="HR972" s="36"/>
      <c r="HS972" s="36"/>
      <c r="HT972" s="36"/>
      <c r="HU972" s="36"/>
      <c r="HV972" s="36"/>
      <c r="HW972" s="36"/>
      <c r="HX972" s="36"/>
      <c r="HY972" s="36"/>
      <c r="HZ972" s="36"/>
      <c r="IA972" s="36"/>
      <c r="IB972" s="36"/>
      <c r="IC972" s="36"/>
      <c r="ID972" s="36"/>
      <c r="IE972" s="36"/>
      <c r="IF972" s="36"/>
      <c r="IG972" s="36"/>
      <c r="IH972" s="36"/>
      <c r="II972" s="36"/>
      <c r="IJ972" s="36"/>
      <c r="IK972" s="36"/>
      <c r="IL972" s="36"/>
      <c r="IM972" s="36"/>
      <c r="IN972" s="36"/>
      <c r="IO972" s="36"/>
      <c r="IP972" s="36"/>
      <c r="IQ972" s="36"/>
      <c r="IR972" s="36"/>
      <c r="IS972" s="36"/>
      <c r="IT972" s="36"/>
      <c r="IU972" s="36"/>
    </row>
    <row r="973" spans="1:255" ht="5.2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6"/>
      <c r="CB973" s="36"/>
      <c r="CC973" s="36"/>
      <c r="CD973" s="36"/>
      <c r="CE973" s="36"/>
      <c r="CF973" s="36"/>
      <c r="CG973" s="36"/>
      <c r="CH973" s="36"/>
      <c r="CI973" s="36"/>
      <c r="CJ973" s="36"/>
      <c r="CK973" s="36"/>
      <c r="CL973" s="36"/>
      <c r="CM973" s="36"/>
      <c r="CN973" s="36"/>
      <c r="CO973" s="36"/>
      <c r="CP973" s="36"/>
      <c r="CQ973" s="36"/>
      <c r="CR973" s="36"/>
      <c r="CS973" s="36"/>
      <c r="CT973" s="36"/>
      <c r="CU973" s="36"/>
      <c r="CV973" s="36"/>
      <c r="CW973" s="36"/>
      <c r="CX973" s="36"/>
      <c r="CY973" s="36"/>
      <c r="CZ973" s="36"/>
      <c r="DA973" s="36"/>
      <c r="DB973" s="36"/>
      <c r="DC973" s="36"/>
      <c r="DD973" s="36"/>
      <c r="DE973" s="36"/>
      <c r="DF973" s="36"/>
      <c r="DG973" s="36"/>
      <c r="DH973" s="36"/>
      <c r="DI973" s="36"/>
      <c r="DJ973" s="36"/>
      <c r="DK973" s="36"/>
      <c r="DL973" s="36"/>
      <c r="DM973" s="36"/>
      <c r="DN973" s="36"/>
      <c r="DO973" s="36"/>
      <c r="DP973" s="36"/>
      <c r="DQ973" s="36"/>
      <c r="DR973" s="36"/>
      <c r="DS973" s="36"/>
      <c r="DT973" s="36"/>
      <c r="DU973" s="36"/>
      <c r="DV973" s="36"/>
      <c r="DW973" s="36"/>
      <c r="DX973" s="36"/>
      <c r="DY973" s="36"/>
      <c r="DZ973" s="36"/>
      <c r="EA973" s="36"/>
      <c r="EB973" s="36"/>
      <c r="EC973" s="36"/>
      <c r="ED973" s="36"/>
      <c r="EE973" s="36"/>
      <c r="EF973" s="36"/>
      <c r="EG973" s="36"/>
      <c r="EH973" s="36"/>
      <c r="EI973" s="36"/>
      <c r="EJ973" s="36"/>
      <c r="EK973" s="36"/>
      <c r="EL973" s="36"/>
      <c r="EM973" s="36"/>
      <c r="EN973" s="36"/>
      <c r="EO973" s="36"/>
      <c r="EP973" s="36"/>
      <c r="EQ973" s="36"/>
      <c r="ER973" s="36"/>
      <c r="ES973" s="36"/>
      <c r="ET973" s="36"/>
      <c r="EU973" s="36"/>
      <c r="EV973" s="36"/>
      <c r="EW973" s="36"/>
      <c r="EX973" s="36"/>
      <c r="EY973" s="36"/>
      <c r="EZ973" s="36"/>
      <c r="FA973" s="36"/>
      <c r="FB973" s="36"/>
      <c r="FC973" s="36"/>
      <c r="FD973" s="36"/>
      <c r="FE973" s="36"/>
      <c r="FF973" s="36"/>
      <c r="FG973" s="36"/>
      <c r="FH973" s="36"/>
      <c r="FI973" s="36"/>
      <c r="FJ973" s="36"/>
      <c r="FK973" s="36"/>
      <c r="FL973" s="36"/>
      <c r="FM973" s="36"/>
      <c r="FN973" s="36"/>
      <c r="FO973" s="36"/>
      <c r="FP973" s="36"/>
      <c r="FQ973" s="36"/>
      <c r="FR973" s="36"/>
      <c r="FS973" s="36"/>
      <c r="FT973" s="36"/>
      <c r="FU973" s="36"/>
      <c r="FV973" s="36"/>
      <c r="FW973" s="36"/>
      <c r="FX973" s="36"/>
      <c r="FY973" s="36"/>
      <c r="FZ973" s="36"/>
      <c r="GA973" s="36"/>
      <c r="GB973" s="36"/>
      <c r="GC973" s="36"/>
      <c r="GD973" s="36"/>
      <c r="GE973" s="36"/>
      <c r="GF973" s="36"/>
      <c r="GG973" s="36"/>
      <c r="GH973" s="36"/>
      <c r="GI973" s="36"/>
      <c r="GJ973" s="36"/>
      <c r="GK973" s="36"/>
      <c r="GL973" s="36"/>
      <c r="GM973" s="36"/>
      <c r="GN973" s="36"/>
      <c r="GO973" s="36"/>
      <c r="GP973" s="36"/>
      <c r="GQ973" s="36"/>
      <c r="GR973" s="36"/>
      <c r="GS973" s="36"/>
      <c r="GT973" s="36"/>
      <c r="GU973" s="36"/>
      <c r="GV973" s="36"/>
      <c r="GW973" s="36"/>
      <c r="GX973" s="36"/>
      <c r="GY973" s="36"/>
      <c r="GZ973" s="36"/>
      <c r="HA973" s="36"/>
      <c r="HB973" s="36"/>
      <c r="HC973" s="36"/>
      <c r="HD973" s="36"/>
      <c r="HE973" s="36"/>
      <c r="HF973" s="36"/>
      <c r="HG973" s="36"/>
      <c r="HH973" s="36"/>
      <c r="HI973" s="36"/>
      <c r="HJ973" s="36"/>
      <c r="HK973" s="36"/>
      <c r="HL973" s="36"/>
      <c r="HM973" s="36"/>
      <c r="HN973" s="36"/>
      <c r="HO973" s="36"/>
      <c r="HP973" s="36"/>
      <c r="HQ973" s="36"/>
      <c r="HR973" s="36"/>
      <c r="HS973" s="36"/>
      <c r="HT973" s="36"/>
      <c r="HU973" s="36"/>
      <c r="HV973" s="36"/>
      <c r="HW973" s="36"/>
      <c r="HX973" s="36"/>
      <c r="HY973" s="36"/>
      <c r="HZ973" s="36"/>
      <c r="IA973" s="36"/>
      <c r="IB973" s="36"/>
      <c r="IC973" s="36"/>
      <c r="ID973" s="36"/>
      <c r="IE973" s="36"/>
      <c r="IF973" s="36"/>
      <c r="IG973" s="36"/>
      <c r="IH973" s="36"/>
      <c r="II973" s="36"/>
      <c r="IJ973" s="36"/>
      <c r="IK973" s="36"/>
      <c r="IL973" s="36"/>
      <c r="IM973" s="36"/>
      <c r="IN973" s="36"/>
      <c r="IO973" s="36"/>
      <c r="IP973" s="36"/>
      <c r="IQ973" s="36"/>
      <c r="IR973" s="36"/>
      <c r="IS973" s="36"/>
      <c r="IT973" s="36"/>
      <c r="IU973" s="36"/>
    </row>
    <row r="974" spans="1:255" ht="5.2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6"/>
      <c r="CB974" s="36"/>
      <c r="CC974" s="36"/>
      <c r="CD974" s="36"/>
      <c r="CE974" s="36"/>
      <c r="CF974" s="36"/>
      <c r="CG974" s="36"/>
      <c r="CH974" s="36"/>
      <c r="CI974" s="36"/>
      <c r="CJ974" s="36"/>
      <c r="CK974" s="36"/>
      <c r="CL974" s="36"/>
      <c r="CM974" s="36"/>
      <c r="CN974" s="36"/>
      <c r="CO974" s="36"/>
      <c r="CP974" s="36"/>
      <c r="CQ974" s="36"/>
      <c r="CR974" s="36"/>
      <c r="CS974" s="36"/>
      <c r="CT974" s="36"/>
      <c r="CU974" s="36"/>
      <c r="CV974" s="36"/>
      <c r="CW974" s="36"/>
      <c r="CX974" s="36"/>
      <c r="CY974" s="36"/>
      <c r="CZ974" s="36"/>
      <c r="DA974" s="36"/>
      <c r="DB974" s="36"/>
      <c r="DC974" s="36"/>
      <c r="DD974" s="36"/>
      <c r="DE974" s="36"/>
      <c r="DF974" s="36"/>
      <c r="DG974" s="36"/>
      <c r="DH974" s="36"/>
      <c r="DI974" s="36"/>
      <c r="DJ974" s="36"/>
      <c r="DK974" s="36"/>
      <c r="DL974" s="36"/>
      <c r="DM974" s="36"/>
      <c r="DN974" s="36"/>
      <c r="DO974" s="36"/>
      <c r="DP974" s="36"/>
      <c r="DQ974" s="36"/>
      <c r="DR974" s="36"/>
      <c r="DS974" s="36"/>
      <c r="DT974" s="36"/>
      <c r="DU974" s="36"/>
      <c r="DV974" s="36"/>
      <c r="DW974" s="36"/>
      <c r="DX974" s="36"/>
      <c r="DY974" s="36"/>
      <c r="DZ974" s="36"/>
      <c r="EA974" s="36"/>
      <c r="EB974" s="36"/>
      <c r="EC974" s="36"/>
      <c r="ED974" s="36"/>
      <c r="EE974" s="36"/>
      <c r="EF974" s="36"/>
      <c r="EG974" s="36"/>
      <c r="EH974" s="36"/>
      <c r="EI974" s="36"/>
      <c r="EJ974" s="36"/>
      <c r="EK974" s="36"/>
      <c r="EL974" s="36"/>
      <c r="EM974" s="36"/>
      <c r="EN974" s="36"/>
      <c r="EO974" s="36"/>
      <c r="EP974" s="36"/>
      <c r="EQ974" s="36"/>
      <c r="ER974" s="36"/>
      <c r="ES974" s="36"/>
      <c r="ET974" s="36"/>
      <c r="EU974" s="36"/>
      <c r="EV974" s="36"/>
      <c r="EW974" s="36"/>
      <c r="EX974" s="36"/>
      <c r="EY974" s="36"/>
      <c r="EZ974" s="36"/>
      <c r="FA974" s="36"/>
      <c r="FB974" s="36"/>
      <c r="FC974" s="36"/>
      <c r="FD974" s="36"/>
      <c r="FE974" s="36"/>
      <c r="FF974" s="36"/>
      <c r="FG974" s="36"/>
      <c r="FH974" s="36"/>
      <c r="FI974" s="36"/>
      <c r="FJ974" s="36"/>
      <c r="FK974" s="36"/>
      <c r="FL974" s="36"/>
      <c r="FM974" s="36"/>
      <c r="FN974" s="36"/>
      <c r="FO974" s="36"/>
      <c r="FP974" s="36"/>
      <c r="FQ974" s="36"/>
      <c r="FR974" s="36"/>
      <c r="FS974" s="36"/>
      <c r="FT974" s="36"/>
      <c r="FU974" s="36"/>
      <c r="FV974" s="36"/>
      <c r="FW974" s="36"/>
      <c r="FX974" s="36"/>
      <c r="FY974" s="36"/>
      <c r="FZ974" s="36"/>
      <c r="GA974" s="36"/>
      <c r="GB974" s="36"/>
      <c r="GC974" s="36"/>
      <c r="GD974" s="36"/>
      <c r="GE974" s="36"/>
      <c r="GF974" s="36"/>
      <c r="GG974" s="36"/>
      <c r="GH974" s="36"/>
      <c r="GI974" s="36"/>
      <c r="GJ974" s="36"/>
      <c r="GK974" s="36"/>
      <c r="GL974" s="36"/>
      <c r="GM974" s="36"/>
      <c r="GN974" s="36"/>
      <c r="GO974" s="36"/>
      <c r="GP974" s="36"/>
      <c r="GQ974" s="36"/>
      <c r="GR974" s="36"/>
      <c r="GS974" s="36"/>
      <c r="GT974" s="36"/>
      <c r="GU974" s="36"/>
      <c r="GV974" s="36"/>
      <c r="GW974" s="36"/>
      <c r="GX974" s="36"/>
      <c r="GY974" s="36"/>
      <c r="GZ974" s="36"/>
      <c r="HA974" s="36"/>
      <c r="HB974" s="36"/>
      <c r="HC974" s="36"/>
      <c r="HD974" s="36"/>
      <c r="HE974" s="36"/>
      <c r="HF974" s="36"/>
      <c r="HG974" s="36"/>
      <c r="HH974" s="36"/>
      <c r="HI974" s="36"/>
      <c r="HJ974" s="36"/>
      <c r="HK974" s="36"/>
      <c r="HL974" s="36"/>
      <c r="HM974" s="36"/>
      <c r="HN974" s="36"/>
      <c r="HO974" s="36"/>
      <c r="HP974" s="36"/>
      <c r="HQ974" s="36"/>
      <c r="HR974" s="36"/>
      <c r="HS974" s="36"/>
      <c r="HT974" s="36"/>
      <c r="HU974" s="36"/>
      <c r="HV974" s="36"/>
      <c r="HW974" s="36"/>
      <c r="HX974" s="36"/>
      <c r="HY974" s="36"/>
      <c r="HZ974" s="36"/>
      <c r="IA974" s="36"/>
      <c r="IB974" s="36"/>
      <c r="IC974" s="36"/>
      <c r="ID974" s="36"/>
      <c r="IE974" s="36"/>
      <c r="IF974" s="36"/>
      <c r="IG974" s="36"/>
      <c r="IH974" s="36"/>
      <c r="II974" s="36"/>
      <c r="IJ974" s="36"/>
      <c r="IK974" s="36"/>
      <c r="IL974" s="36"/>
      <c r="IM974" s="36"/>
      <c r="IN974" s="36"/>
      <c r="IO974" s="36"/>
      <c r="IP974" s="36"/>
      <c r="IQ974" s="36"/>
      <c r="IR974" s="36"/>
      <c r="IS974" s="36"/>
      <c r="IT974" s="36"/>
      <c r="IU974" s="36"/>
    </row>
    <row r="975" spans="1:255" ht="5.2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6"/>
      <c r="CB975" s="36"/>
      <c r="CC975" s="36"/>
      <c r="CD975" s="36"/>
      <c r="CE975" s="36"/>
      <c r="CF975" s="36"/>
      <c r="CG975" s="36"/>
      <c r="CH975" s="36"/>
      <c r="CI975" s="36"/>
      <c r="CJ975" s="36"/>
      <c r="CK975" s="36"/>
      <c r="CL975" s="36"/>
      <c r="CM975" s="36"/>
      <c r="CN975" s="36"/>
      <c r="CO975" s="36"/>
      <c r="CP975" s="36"/>
      <c r="CQ975" s="36"/>
      <c r="CR975" s="36"/>
      <c r="CS975" s="36"/>
      <c r="CT975" s="36"/>
      <c r="CU975" s="36"/>
      <c r="CV975" s="36"/>
      <c r="CW975" s="36"/>
      <c r="CX975" s="36"/>
      <c r="CY975" s="36"/>
      <c r="CZ975" s="36"/>
      <c r="DA975" s="36"/>
      <c r="DB975" s="36"/>
      <c r="DC975" s="36"/>
      <c r="DD975" s="36"/>
      <c r="DE975" s="36"/>
      <c r="DF975" s="36"/>
      <c r="DG975" s="36"/>
      <c r="DH975" s="36"/>
      <c r="DI975" s="36"/>
      <c r="DJ975" s="36"/>
      <c r="DK975" s="36"/>
      <c r="DL975" s="36"/>
      <c r="DM975" s="36"/>
      <c r="DN975" s="36"/>
      <c r="DO975" s="36"/>
      <c r="DP975" s="36"/>
      <c r="DQ975" s="36"/>
      <c r="DR975" s="36"/>
      <c r="DS975" s="36"/>
      <c r="DT975" s="36"/>
      <c r="DU975" s="36"/>
      <c r="DV975" s="36"/>
      <c r="DW975" s="36"/>
      <c r="DX975" s="36"/>
      <c r="DY975" s="36"/>
      <c r="DZ975" s="36"/>
      <c r="EA975" s="36"/>
      <c r="EB975" s="36"/>
      <c r="EC975" s="36"/>
      <c r="ED975" s="36"/>
      <c r="EE975" s="36"/>
      <c r="EF975" s="36"/>
      <c r="EG975" s="36"/>
      <c r="EH975" s="36"/>
      <c r="EI975" s="36"/>
      <c r="EJ975" s="36"/>
      <c r="EK975" s="36"/>
      <c r="EL975" s="36"/>
      <c r="EM975" s="36"/>
      <c r="EN975" s="36"/>
      <c r="EO975" s="36"/>
      <c r="EP975" s="36"/>
      <c r="EQ975" s="36"/>
      <c r="ER975" s="36"/>
      <c r="ES975" s="36"/>
      <c r="ET975" s="36"/>
      <c r="EU975" s="36"/>
      <c r="EV975" s="36"/>
      <c r="EW975" s="36"/>
      <c r="EX975" s="36"/>
      <c r="EY975" s="36"/>
      <c r="EZ975" s="36"/>
      <c r="FA975" s="36"/>
      <c r="FB975" s="36"/>
      <c r="FC975" s="36"/>
      <c r="FD975" s="36"/>
      <c r="FE975" s="36"/>
      <c r="FF975" s="36"/>
      <c r="FG975" s="36"/>
      <c r="FH975" s="36"/>
      <c r="FI975" s="36"/>
      <c r="FJ975" s="36"/>
      <c r="FK975" s="36"/>
      <c r="FL975" s="36"/>
      <c r="FM975" s="36"/>
      <c r="FN975" s="36"/>
      <c r="FO975" s="36"/>
      <c r="FP975" s="36"/>
      <c r="FQ975" s="36"/>
      <c r="FR975" s="36"/>
      <c r="FS975" s="36"/>
      <c r="FT975" s="36"/>
      <c r="FU975" s="36"/>
      <c r="FV975" s="36"/>
      <c r="FW975" s="36"/>
      <c r="FX975" s="36"/>
      <c r="FY975" s="36"/>
      <c r="FZ975" s="36"/>
      <c r="GA975" s="36"/>
      <c r="GB975" s="36"/>
      <c r="GC975" s="36"/>
      <c r="GD975" s="36"/>
      <c r="GE975" s="36"/>
      <c r="GF975" s="36"/>
      <c r="GG975" s="36"/>
      <c r="GH975" s="36"/>
      <c r="GI975" s="36"/>
      <c r="GJ975" s="36"/>
      <c r="GK975" s="36"/>
      <c r="GL975" s="36"/>
      <c r="GM975" s="36"/>
      <c r="GN975" s="36"/>
      <c r="GO975" s="36"/>
      <c r="GP975" s="36"/>
      <c r="GQ975" s="36"/>
      <c r="GR975" s="36"/>
      <c r="GS975" s="36"/>
      <c r="GT975" s="36"/>
      <c r="GU975" s="36"/>
      <c r="GV975" s="36"/>
      <c r="GW975" s="36"/>
      <c r="GX975" s="36"/>
      <c r="GY975" s="36"/>
      <c r="GZ975" s="36"/>
      <c r="HA975" s="36"/>
      <c r="HB975" s="36"/>
      <c r="HC975" s="36"/>
      <c r="HD975" s="36"/>
      <c r="HE975" s="36"/>
      <c r="HF975" s="36"/>
      <c r="HG975" s="36"/>
      <c r="HH975" s="36"/>
      <c r="HI975" s="36"/>
      <c r="HJ975" s="36"/>
      <c r="HK975" s="36"/>
      <c r="HL975" s="36"/>
      <c r="HM975" s="36"/>
      <c r="HN975" s="36"/>
      <c r="HO975" s="36"/>
      <c r="HP975" s="36"/>
      <c r="HQ975" s="36"/>
      <c r="HR975" s="36"/>
      <c r="HS975" s="36"/>
      <c r="HT975" s="36"/>
      <c r="HU975" s="36"/>
      <c r="HV975" s="36"/>
      <c r="HW975" s="36"/>
      <c r="HX975" s="36"/>
      <c r="HY975" s="36"/>
      <c r="HZ975" s="36"/>
      <c r="IA975" s="36"/>
      <c r="IB975" s="36"/>
      <c r="IC975" s="36"/>
      <c r="ID975" s="36"/>
      <c r="IE975" s="36"/>
      <c r="IF975" s="36"/>
      <c r="IG975" s="36"/>
      <c r="IH975" s="36"/>
      <c r="II975" s="36"/>
      <c r="IJ975" s="36"/>
      <c r="IK975" s="36"/>
      <c r="IL975" s="36"/>
      <c r="IM975" s="36"/>
      <c r="IN975" s="36"/>
      <c r="IO975" s="36"/>
      <c r="IP975" s="36"/>
      <c r="IQ975" s="36"/>
      <c r="IR975" s="36"/>
      <c r="IS975" s="36"/>
      <c r="IT975" s="36"/>
      <c r="IU975" s="36"/>
    </row>
    <row r="976" spans="1:255" ht="5.2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6"/>
      <c r="CB976" s="36"/>
      <c r="CC976" s="36"/>
      <c r="CD976" s="36"/>
      <c r="CE976" s="36"/>
      <c r="CF976" s="36"/>
      <c r="CG976" s="36"/>
      <c r="CH976" s="36"/>
      <c r="CI976" s="36"/>
      <c r="CJ976" s="36"/>
      <c r="CK976" s="36"/>
      <c r="CL976" s="36"/>
      <c r="CM976" s="36"/>
      <c r="CN976" s="36"/>
      <c r="CO976" s="36"/>
      <c r="CP976" s="36"/>
      <c r="CQ976" s="36"/>
      <c r="CR976" s="36"/>
      <c r="CS976" s="36"/>
      <c r="CT976" s="36"/>
      <c r="CU976" s="36"/>
      <c r="CV976" s="36"/>
      <c r="CW976" s="36"/>
      <c r="CX976" s="36"/>
      <c r="CY976" s="36"/>
      <c r="CZ976" s="36"/>
      <c r="DA976" s="36"/>
      <c r="DB976" s="36"/>
      <c r="DC976" s="36"/>
      <c r="DD976" s="36"/>
      <c r="DE976" s="36"/>
      <c r="DF976" s="36"/>
      <c r="DG976" s="36"/>
      <c r="DH976" s="36"/>
      <c r="DI976" s="36"/>
      <c r="DJ976" s="36"/>
      <c r="DK976" s="36"/>
      <c r="DL976" s="36"/>
      <c r="DM976" s="36"/>
      <c r="DN976" s="36"/>
      <c r="DO976" s="36"/>
      <c r="DP976" s="36"/>
      <c r="DQ976" s="36"/>
      <c r="DR976" s="36"/>
      <c r="DS976" s="36"/>
      <c r="DT976" s="36"/>
      <c r="DU976" s="36"/>
      <c r="DV976" s="36"/>
      <c r="DW976" s="36"/>
      <c r="DX976" s="36"/>
      <c r="DY976" s="36"/>
      <c r="DZ976" s="36"/>
      <c r="EA976" s="36"/>
      <c r="EB976" s="36"/>
      <c r="EC976" s="36"/>
      <c r="ED976" s="36"/>
      <c r="EE976" s="36"/>
      <c r="EF976" s="36"/>
      <c r="EG976" s="36"/>
      <c r="EH976" s="36"/>
      <c r="EI976" s="36"/>
      <c r="EJ976" s="36"/>
      <c r="EK976" s="36"/>
      <c r="EL976" s="36"/>
      <c r="EM976" s="36"/>
      <c r="EN976" s="36"/>
      <c r="EO976" s="36"/>
      <c r="EP976" s="36"/>
      <c r="EQ976" s="36"/>
      <c r="ER976" s="36"/>
      <c r="ES976" s="36"/>
      <c r="ET976" s="36"/>
      <c r="EU976" s="36"/>
      <c r="EV976" s="36"/>
      <c r="EW976" s="36"/>
      <c r="EX976" s="36"/>
      <c r="EY976" s="36"/>
      <c r="EZ976" s="36"/>
      <c r="FA976" s="36"/>
      <c r="FB976" s="36"/>
      <c r="FC976" s="36"/>
      <c r="FD976" s="36"/>
      <c r="FE976" s="36"/>
      <c r="FF976" s="36"/>
      <c r="FG976" s="36"/>
      <c r="FH976" s="36"/>
      <c r="FI976" s="36"/>
      <c r="FJ976" s="36"/>
      <c r="FK976" s="36"/>
      <c r="FL976" s="36"/>
      <c r="FM976" s="36"/>
      <c r="FN976" s="36"/>
      <c r="FO976" s="36"/>
      <c r="FP976" s="36"/>
      <c r="FQ976" s="36"/>
      <c r="FR976" s="36"/>
      <c r="FS976" s="36"/>
      <c r="FT976" s="36"/>
      <c r="FU976" s="36"/>
      <c r="FV976" s="36"/>
      <c r="FW976" s="36"/>
      <c r="FX976" s="36"/>
      <c r="FY976" s="36"/>
      <c r="FZ976" s="36"/>
      <c r="GA976" s="36"/>
      <c r="GB976" s="36"/>
      <c r="GC976" s="36"/>
      <c r="GD976" s="36"/>
      <c r="GE976" s="36"/>
      <c r="GF976" s="36"/>
      <c r="GG976" s="36"/>
      <c r="GH976" s="36"/>
      <c r="GI976" s="36"/>
      <c r="GJ976" s="36"/>
      <c r="GK976" s="36"/>
      <c r="GL976" s="36"/>
      <c r="GM976" s="36"/>
      <c r="GN976" s="36"/>
      <c r="GO976" s="36"/>
      <c r="GP976" s="36"/>
      <c r="GQ976" s="36"/>
      <c r="GR976" s="36"/>
      <c r="GS976" s="36"/>
      <c r="GT976" s="36"/>
      <c r="GU976" s="36"/>
      <c r="GV976" s="36"/>
      <c r="GW976" s="36"/>
      <c r="GX976" s="36"/>
      <c r="GY976" s="36"/>
      <c r="GZ976" s="36"/>
      <c r="HA976" s="36"/>
      <c r="HB976" s="36"/>
      <c r="HC976" s="36"/>
      <c r="HD976" s="36"/>
      <c r="HE976" s="36"/>
      <c r="HF976" s="36"/>
      <c r="HG976" s="36"/>
      <c r="HH976" s="36"/>
      <c r="HI976" s="36"/>
      <c r="HJ976" s="36"/>
      <c r="HK976" s="36"/>
      <c r="HL976" s="36"/>
      <c r="HM976" s="36"/>
      <c r="HN976" s="36"/>
      <c r="HO976" s="36"/>
      <c r="HP976" s="36"/>
      <c r="HQ976" s="36"/>
      <c r="HR976" s="36"/>
      <c r="HS976" s="36"/>
      <c r="HT976" s="36"/>
      <c r="HU976" s="36"/>
      <c r="HV976" s="36"/>
      <c r="HW976" s="36"/>
      <c r="HX976" s="36"/>
      <c r="HY976" s="36"/>
      <c r="HZ976" s="36"/>
      <c r="IA976" s="36"/>
      <c r="IB976" s="36"/>
      <c r="IC976" s="36"/>
      <c r="ID976" s="36"/>
      <c r="IE976" s="36"/>
      <c r="IF976" s="36"/>
      <c r="IG976" s="36"/>
      <c r="IH976" s="36"/>
      <c r="II976" s="36"/>
      <c r="IJ976" s="36"/>
      <c r="IK976" s="36"/>
      <c r="IL976" s="36"/>
      <c r="IM976" s="36"/>
      <c r="IN976" s="36"/>
      <c r="IO976" s="36"/>
      <c r="IP976" s="36"/>
      <c r="IQ976" s="36"/>
      <c r="IR976" s="36"/>
      <c r="IS976" s="36"/>
      <c r="IT976" s="36"/>
      <c r="IU976" s="36"/>
    </row>
    <row r="977" spans="1:255" ht="5.2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6"/>
      <c r="CB977" s="36"/>
      <c r="CC977" s="36"/>
      <c r="CD977" s="36"/>
      <c r="CE977" s="36"/>
      <c r="CF977" s="36"/>
      <c r="CG977" s="36"/>
      <c r="CH977" s="36"/>
      <c r="CI977" s="36"/>
      <c r="CJ977" s="36"/>
      <c r="CK977" s="36"/>
      <c r="CL977" s="36"/>
      <c r="CM977" s="36"/>
      <c r="CN977" s="36"/>
      <c r="CO977" s="36"/>
      <c r="CP977" s="36"/>
      <c r="CQ977" s="36"/>
      <c r="CR977" s="36"/>
      <c r="CS977" s="36"/>
      <c r="CT977" s="36"/>
      <c r="CU977" s="36"/>
      <c r="CV977" s="36"/>
      <c r="CW977" s="36"/>
      <c r="CX977" s="36"/>
      <c r="CY977" s="36"/>
      <c r="CZ977" s="36"/>
      <c r="DA977" s="36"/>
      <c r="DB977" s="36"/>
      <c r="DC977" s="36"/>
      <c r="DD977" s="36"/>
      <c r="DE977" s="36"/>
      <c r="DF977" s="36"/>
      <c r="DG977" s="36"/>
      <c r="DH977" s="36"/>
      <c r="DI977" s="36"/>
      <c r="DJ977" s="36"/>
      <c r="DK977" s="36"/>
      <c r="DL977" s="36"/>
      <c r="DM977" s="36"/>
      <c r="DN977" s="36"/>
      <c r="DO977" s="36"/>
      <c r="DP977" s="36"/>
      <c r="DQ977" s="36"/>
      <c r="DR977" s="36"/>
      <c r="DS977" s="36"/>
      <c r="DT977" s="36"/>
      <c r="DU977" s="36"/>
      <c r="DV977" s="36"/>
      <c r="DW977" s="36"/>
      <c r="DX977" s="36"/>
      <c r="DY977" s="36"/>
      <c r="DZ977" s="36"/>
      <c r="EA977" s="36"/>
      <c r="EB977" s="36"/>
      <c r="EC977" s="36"/>
      <c r="ED977" s="36"/>
      <c r="EE977" s="36"/>
      <c r="EF977" s="36"/>
      <c r="EG977" s="36"/>
      <c r="EH977" s="36"/>
      <c r="EI977" s="36"/>
      <c r="EJ977" s="36"/>
      <c r="EK977" s="36"/>
      <c r="EL977" s="36"/>
      <c r="EM977" s="36"/>
      <c r="EN977" s="36"/>
      <c r="EO977" s="36"/>
      <c r="EP977" s="36"/>
      <c r="EQ977" s="36"/>
      <c r="ER977" s="36"/>
      <c r="ES977" s="36"/>
      <c r="ET977" s="36"/>
      <c r="EU977" s="36"/>
      <c r="EV977" s="36"/>
      <c r="EW977" s="36"/>
      <c r="EX977" s="36"/>
      <c r="EY977" s="36"/>
      <c r="EZ977" s="36"/>
      <c r="FA977" s="36"/>
      <c r="FB977" s="36"/>
      <c r="FC977" s="36"/>
      <c r="FD977" s="36"/>
      <c r="FE977" s="36"/>
      <c r="FF977" s="36"/>
      <c r="FG977" s="36"/>
      <c r="FH977" s="36"/>
      <c r="FI977" s="36"/>
      <c r="FJ977" s="36"/>
      <c r="FK977" s="36"/>
      <c r="FL977" s="36"/>
      <c r="FM977" s="36"/>
      <c r="FN977" s="36"/>
      <c r="FO977" s="36"/>
      <c r="FP977" s="36"/>
      <c r="FQ977" s="36"/>
      <c r="FR977" s="36"/>
      <c r="FS977" s="36"/>
      <c r="FT977" s="36"/>
      <c r="FU977" s="36"/>
      <c r="FV977" s="36"/>
      <c r="FW977" s="36"/>
      <c r="FX977" s="36"/>
      <c r="FY977" s="36"/>
      <c r="FZ977" s="36"/>
      <c r="GA977" s="36"/>
      <c r="GB977" s="36"/>
      <c r="GC977" s="36"/>
      <c r="GD977" s="36"/>
      <c r="GE977" s="36"/>
      <c r="GF977" s="36"/>
      <c r="GG977" s="36"/>
      <c r="GH977" s="36"/>
      <c r="GI977" s="36"/>
      <c r="GJ977" s="36"/>
      <c r="GK977" s="36"/>
      <c r="GL977" s="36"/>
      <c r="GM977" s="36"/>
      <c r="GN977" s="36"/>
      <c r="GO977" s="36"/>
      <c r="GP977" s="36"/>
      <c r="GQ977" s="36"/>
      <c r="GR977" s="36"/>
      <c r="GS977" s="36"/>
      <c r="GT977" s="36"/>
      <c r="GU977" s="36"/>
      <c r="GV977" s="36"/>
      <c r="GW977" s="36"/>
      <c r="GX977" s="36"/>
      <c r="GY977" s="36"/>
      <c r="GZ977" s="36"/>
      <c r="HA977" s="36"/>
      <c r="HB977" s="36"/>
      <c r="HC977" s="36"/>
      <c r="HD977" s="36"/>
      <c r="HE977" s="36"/>
      <c r="HF977" s="36"/>
      <c r="HG977" s="36"/>
      <c r="HH977" s="36"/>
      <c r="HI977" s="36"/>
      <c r="HJ977" s="36"/>
      <c r="HK977" s="36"/>
      <c r="HL977" s="36"/>
      <c r="HM977" s="36"/>
      <c r="HN977" s="36"/>
      <c r="HO977" s="36"/>
      <c r="HP977" s="36"/>
      <c r="HQ977" s="36"/>
      <c r="HR977" s="36"/>
      <c r="HS977" s="36"/>
      <c r="HT977" s="36"/>
      <c r="HU977" s="36"/>
      <c r="HV977" s="36"/>
      <c r="HW977" s="36"/>
      <c r="HX977" s="36"/>
      <c r="HY977" s="36"/>
      <c r="HZ977" s="36"/>
      <c r="IA977" s="36"/>
      <c r="IB977" s="36"/>
      <c r="IC977" s="36"/>
      <c r="ID977" s="36"/>
      <c r="IE977" s="36"/>
      <c r="IF977" s="36"/>
      <c r="IG977" s="36"/>
      <c r="IH977" s="36"/>
      <c r="II977" s="36"/>
      <c r="IJ977" s="36"/>
      <c r="IK977" s="36"/>
      <c r="IL977" s="36"/>
      <c r="IM977" s="36"/>
      <c r="IN977" s="36"/>
      <c r="IO977" s="36"/>
      <c r="IP977" s="36"/>
      <c r="IQ977" s="36"/>
      <c r="IR977" s="36"/>
      <c r="IS977" s="36"/>
      <c r="IT977" s="36"/>
      <c r="IU977" s="36"/>
    </row>
    <row r="978" spans="1:255" ht="5.2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  <c r="FL978" s="36"/>
      <c r="FM978" s="36"/>
      <c r="FN978" s="36"/>
      <c r="FO978" s="36"/>
      <c r="FP978" s="36"/>
      <c r="FQ978" s="36"/>
      <c r="FR978" s="36"/>
      <c r="FS978" s="36"/>
      <c r="FT978" s="36"/>
      <c r="FU978" s="36"/>
      <c r="FV978" s="36"/>
      <c r="FW978" s="36"/>
      <c r="FX978" s="36"/>
      <c r="FY978" s="36"/>
      <c r="FZ978" s="36"/>
      <c r="GA978" s="36"/>
      <c r="GB978" s="36"/>
      <c r="GC978" s="36"/>
      <c r="GD978" s="36"/>
      <c r="GE978" s="36"/>
      <c r="GF978" s="36"/>
      <c r="GG978" s="36"/>
      <c r="GH978" s="36"/>
      <c r="GI978" s="36"/>
      <c r="GJ978" s="36"/>
      <c r="GK978" s="36"/>
      <c r="GL978" s="36"/>
      <c r="GM978" s="36"/>
      <c r="GN978" s="36"/>
      <c r="GO978" s="36"/>
      <c r="GP978" s="36"/>
      <c r="GQ978" s="36"/>
      <c r="GR978" s="36"/>
      <c r="GS978" s="36"/>
      <c r="GT978" s="36"/>
      <c r="GU978" s="36"/>
      <c r="GV978" s="36"/>
      <c r="GW978" s="36"/>
      <c r="GX978" s="36"/>
      <c r="GY978" s="36"/>
      <c r="GZ978" s="36"/>
      <c r="HA978" s="36"/>
      <c r="HB978" s="36"/>
      <c r="HC978" s="36"/>
      <c r="HD978" s="36"/>
      <c r="HE978" s="36"/>
      <c r="HF978" s="36"/>
      <c r="HG978" s="36"/>
      <c r="HH978" s="36"/>
      <c r="HI978" s="36"/>
      <c r="HJ978" s="36"/>
      <c r="HK978" s="36"/>
      <c r="HL978" s="36"/>
      <c r="HM978" s="36"/>
      <c r="HN978" s="36"/>
      <c r="HO978" s="36"/>
      <c r="HP978" s="36"/>
      <c r="HQ978" s="36"/>
      <c r="HR978" s="36"/>
      <c r="HS978" s="36"/>
      <c r="HT978" s="36"/>
      <c r="HU978" s="36"/>
      <c r="HV978" s="36"/>
      <c r="HW978" s="36"/>
      <c r="HX978" s="36"/>
      <c r="HY978" s="36"/>
      <c r="HZ978" s="36"/>
      <c r="IA978" s="36"/>
      <c r="IB978" s="36"/>
      <c r="IC978" s="36"/>
      <c r="ID978" s="36"/>
      <c r="IE978" s="36"/>
      <c r="IF978" s="36"/>
      <c r="IG978" s="36"/>
      <c r="IH978" s="36"/>
      <c r="II978" s="36"/>
      <c r="IJ978" s="36"/>
      <c r="IK978" s="36"/>
      <c r="IL978" s="36"/>
      <c r="IM978" s="36"/>
      <c r="IN978" s="36"/>
      <c r="IO978" s="36"/>
      <c r="IP978" s="36"/>
      <c r="IQ978" s="36"/>
      <c r="IR978" s="36"/>
      <c r="IS978" s="36"/>
      <c r="IT978" s="36"/>
      <c r="IU978" s="36"/>
    </row>
    <row r="979" spans="1:255" ht="5.2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6"/>
      <c r="CB979" s="36"/>
      <c r="CC979" s="36"/>
      <c r="CD979" s="36"/>
      <c r="CE979" s="36"/>
      <c r="CF979" s="36"/>
      <c r="CG979" s="36"/>
      <c r="CH979" s="36"/>
      <c r="CI979" s="36"/>
      <c r="CJ979" s="36"/>
      <c r="CK979" s="36"/>
      <c r="CL979" s="36"/>
      <c r="CM979" s="36"/>
      <c r="CN979" s="36"/>
      <c r="CO979" s="36"/>
      <c r="CP979" s="36"/>
      <c r="CQ979" s="36"/>
      <c r="CR979" s="36"/>
      <c r="CS979" s="36"/>
      <c r="CT979" s="36"/>
      <c r="CU979" s="36"/>
      <c r="CV979" s="36"/>
      <c r="CW979" s="36"/>
      <c r="CX979" s="36"/>
      <c r="CY979" s="36"/>
      <c r="CZ979" s="36"/>
      <c r="DA979" s="36"/>
      <c r="DB979" s="36"/>
      <c r="DC979" s="36"/>
      <c r="DD979" s="36"/>
      <c r="DE979" s="36"/>
      <c r="DF979" s="36"/>
      <c r="DG979" s="36"/>
      <c r="DH979" s="36"/>
      <c r="DI979" s="36"/>
      <c r="DJ979" s="36"/>
      <c r="DK979" s="36"/>
      <c r="DL979" s="36"/>
      <c r="DM979" s="36"/>
      <c r="DN979" s="36"/>
      <c r="DO979" s="36"/>
      <c r="DP979" s="36"/>
      <c r="DQ979" s="36"/>
      <c r="DR979" s="36"/>
      <c r="DS979" s="36"/>
      <c r="DT979" s="36"/>
      <c r="DU979" s="36"/>
      <c r="DV979" s="36"/>
      <c r="DW979" s="36"/>
      <c r="DX979" s="36"/>
      <c r="DY979" s="36"/>
      <c r="DZ979" s="36"/>
      <c r="EA979" s="36"/>
      <c r="EB979" s="36"/>
      <c r="EC979" s="36"/>
      <c r="ED979" s="36"/>
      <c r="EE979" s="36"/>
      <c r="EF979" s="36"/>
      <c r="EG979" s="36"/>
      <c r="EH979" s="36"/>
      <c r="EI979" s="36"/>
      <c r="EJ979" s="36"/>
      <c r="EK979" s="36"/>
      <c r="EL979" s="36"/>
      <c r="EM979" s="36"/>
      <c r="EN979" s="36"/>
      <c r="EO979" s="36"/>
      <c r="EP979" s="36"/>
      <c r="EQ979" s="36"/>
      <c r="ER979" s="36"/>
      <c r="ES979" s="36"/>
      <c r="ET979" s="36"/>
      <c r="EU979" s="36"/>
      <c r="EV979" s="36"/>
      <c r="EW979" s="36"/>
      <c r="EX979" s="36"/>
      <c r="EY979" s="36"/>
      <c r="EZ979" s="36"/>
      <c r="FA979" s="36"/>
      <c r="FB979" s="36"/>
      <c r="FC979" s="36"/>
      <c r="FD979" s="36"/>
      <c r="FE979" s="36"/>
      <c r="FF979" s="36"/>
      <c r="FG979" s="36"/>
      <c r="FH979" s="36"/>
      <c r="FI979" s="36"/>
      <c r="FJ979" s="36"/>
      <c r="FK979" s="36"/>
      <c r="FL979" s="36"/>
      <c r="FM979" s="36"/>
      <c r="FN979" s="36"/>
      <c r="FO979" s="36"/>
      <c r="FP979" s="36"/>
      <c r="FQ979" s="36"/>
      <c r="FR979" s="36"/>
      <c r="FS979" s="36"/>
      <c r="FT979" s="36"/>
      <c r="FU979" s="36"/>
      <c r="FV979" s="36"/>
      <c r="FW979" s="36"/>
      <c r="FX979" s="36"/>
      <c r="FY979" s="36"/>
      <c r="FZ979" s="36"/>
      <c r="GA979" s="36"/>
      <c r="GB979" s="36"/>
      <c r="GC979" s="36"/>
      <c r="GD979" s="36"/>
      <c r="GE979" s="36"/>
      <c r="GF979" s="36"/>
      <c r="GG979" s="36"/>
      <c r="GH979" s="36"/>
      <c r="GI979" s="36"/>
      <c r="GJ979" s="36"/>
      <c r="GK979" s="36"/>
      <c r="GL979" s="36"/>
      <c r="GM979" s="36"/>
      <c r="GN979" s="36"/>
      <c r="GO979" s="36"/>
      <c r="GP979" s="36"/>
      <c r="GQ979" s="36"/>
      <c r="GR979" s="36"/>
      <c r="GS979" s="36"/>
      <c r="GT979" s="36"/>
      <c r="GU979" s="36"/>
      <c r="GV979" s="36"/>
      <c r="GW979" s="36"/>
      <c r="GX979" s="36"/>
      <c r="GY979" s="36"/>
      <c r="GZ979" s="36"/>
      <c r="HA979" s="36"/>
      <c r="HB979" s="36"/>
      <c r="HC979" s="36"/>
      <c r="HD979" s="36"/>
      <c r="HE979" s="36"/>
      <c r="HF979" s="36"/>
      <c r="HG979" s="36"/>
      <c r="HH979" s="36"/>
      <c r="HI979" s="36"/>
      <c r="HJ979" s="36"/>
      <c r="HK979" s="36"/>
      <c r="HL979" s="36"/>
      <c r="HM979" s="36"/>
      <c r="HN979" s="36"/>
      <c r="HO979" s="36"/>
      <c r="HP979" s="36"/>
      <c r="HQ979" s="36"/>
      <c r="HR979" s="36"/>
      <c r="HS979" s="36"/>
      <c r="HT979" s="36"/>
      <c r="HU979" s="36"/>
      <c r="HV979" s="36"/>
      <c r="HW979" s="36"/>
      <c r="HX979" s="36"/>
      <c r="HY979" s="36"/>
      <c r="HZ979" s="36"/>
      <c r="IA979" s="36"/>
      <c r="IB979" s="36"/>
      <c r="IC979" s="36"/>
      <c r="ID979" s="36"/>
      <c r="IE979" s="36"/>
      <c r="IF979" s="36"/>
      <c r="IG979" s="36"/>
      <c r="IH979" s="36"/>
      <c r="II979" s="36"/>
      <c r="IJ979" s="36"/>
      <c r="IK979" s="36"/>
      <c r="IL979" s="36"/>
      <c r="IM979" s="36"/>
      <c r="IN979" s="36"/>
      <c r="IO979" s="36"/>
      <c r="IP979" s="36"/>
      <c r="IQ979" s="36"/>
      <c r="IR979" s="36"/>
      <c r="IS979" s="36"/>
      <c r="IT979" s="36"/>
      <c r="IU979" s="36"/>
    </row>
    <row r="980" spans="1:255" ht="5.2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6"/>
      <c r="CB980" s="36"/>
      <c r="CC980" s="36"/>
      <c r="CD980" s="36"/>
      <c r="CE980" s="36"/>
      <c r="CF980" s="36"/>
      <c r="CG980" s="36"/>
      <c r="CH980" s="36"/>
      <c r="CI980" s="36"/>
      <c r="CJ980" s="36"/>
      <c r="CK980" s="36"/>
      <c r="CL980" s="36"/>
      <c r="CM980" s="36"/>
      <c r="CN980" s="36"/>
      <c r="CO980" s="36"/>
      <c r="CP980" s="36"/>
      <c r="CQ980" s="36"/>
      <c r="CR980" s="36"/>
      <c r="CS980" s="36"/>
      <c r="CT980" s="36"/>
      <c r="CU980" s="36"/>
      <c r="CV980" s="36"/>
      <c r="CW980" s="36"/>
      <c r="CX980" s="36"/>
      <c r="CY980" s="36"/>
      <c r="CZ980" s="36"/>
      <c r="DA980" s="36"/>
      <c r="DB980" s="36"/>
      <c r="DC980" s="36"/>
      <c r="DD980" s="36"/>
      <c r="DE980" s="36"/>
      <c r="DF980" s="36"/>
      <c r="DG980" s="36"/>
      <c r="DH980" s="36"/>
      <c r="DI980" s="36"/>
      <c r="DJ980" s="36"/>
      <c r="DK980" s="36"/>
      <c r="DL980" s="36"/>
      <c r="DM980" s="36"/>
      <c r="DN980" s="36"/>
      <c r="DO980" s="36"/>
      <c r="DP980" s="36"/>
      <c r="DQ980" s="36"/>
      <c r="DR980" s="36"/>
      <c r="DS980" s="36"/>
      <c r="DT980" s="36"/>
      <c r="DU980" s="36"/>
      <c r="DV980" s="36"/>
      <c r="DW980" s="36"/>
      <c r="DX980" s="36"/>
      <c r="DY980" s="36"/>
      <c r="DZ980" s="36"/>
      <c r="EA980" s="36"/>
      <c r="EB980" s="36"/>
      <c r="EC980" s="36"/>
      <c r="ED980" s="36"/>
      <c r="EE980" s="36"/>
      <c r="EF980" s="36"/>
      <c r="EG980" s="36"/>
      <c r="EH980" s="36"/>
      <c r="EI980" s="36"/>
      <c r="EJ980" s="36"/>
      <c r="EK980" s="36"/>
      <c r="EL980" s="36"/>
      <c r="EM980" s="36"/>
      <c r="EN980" s="36"/>
      <c r="EO980" s="36"/>
      <c r="EP980" s="36"/>
      <c r="EQ980" s="36"/>
      <c r="ER980" s="36"/>
      <c r="ES980" s="36"/>
      <c r="ET980" s="36"/>
      <c r="EU980" s="36"/>
      <c r="EV980" s="36"/>
      <c r="EW980" s="36"/>
      <c r="EX980" s="36"/>
      <c r="EY980" s="36"/>
      <c r="EZ980" s="36"/>
      <c r="FA980" s="36"/>
      <c r="FB980" s="36"/>
      <c r="FC980" s="36"/>
      <c r="FD980" s="36"/>
      <c r="FE980" s="36"/>
      <c r="FF980" s="36"/>
      <c r="FG980" s="36"/>
      <c r="FH980" s="36"/>
      <c r="FI980" s="36"/>
      <c r="FJ980" s="36"/>
      <c r="FK980" s="36"/>
      <c r="FL980" s="36"/>
      <c r="FM980" s="36"/>
      <c r="FN980" s="36"/>
      <c r="FO980" s="36"/>
      <c r="FP980" s="36"/>
      <c r="FQ980" s="36"/>
      <c r="FR980" s="36"/>
      <c r="FS980" s="36"/>
      <c r="FT980" s="36"/>
      <c r="FU980" s="36"/>
      <c r="FV980" s="36"/>
      <c r="FW980" s="36"/>
      <c r="FX980" s="36"/>
      <c r="FY980" s="36"/>
      <c r="FZ980" s="36"/>
      <c r="GA980" s="36"/>
      <c r="GB980" s="36"/>
      <c r="GC980" s="36"/>
      <c r="GD980" s="36"/>
      <c r="GE980" s="36"/>
      <c r="GF980" s="36"/>
      <c r="GG980" s="36"/>
      <c r="GH980" s="36"/>
      <c r="GI980" s="36"/>
      <c r="GJ980" s="36"/>
      <c r="GK980" s="36"/>
      <c r="GL980" s="36"/>
      <c r="GM980" s="36"/>
      <c r="GN980" s="36"/>
      <c r="GO980" s="36"/>
      <c r="GP980" s="36"/>
      <c r="GQ980" s="36"/>
      <c r="GR980" s="36"/>
      <c r="GS980" s="36"/>
      <c r="GT980" s="36"/>
      <c r="GU980" s="36"/>
      <c r="GV980" s="36"/>
      <c r="GW980" s="36"/>
      <c r="GX980" s="36"/>
      <c r="GY980" s="36"/>
      <c r="GZ980" s="36"/>
      <c r="HA980" s="36"/>
      <c r="HB980" s="36"/>
      <c r="HC980" s="36"/>
      <c r="HD980" s="36"/>
      <c r="HE980" s="36"/>
      <c r="HF980" s="36"/>
      <c r="HG980" s="36"/>
      <c r="HH980" s="36"/>
      <c r="HI980" s="36"/>
      <c r="HJ980" s="36"/>
      <c r="HK980" s="36"/>
      <c r="HL980" s="36"/>
      <c r="HM980" s="36"/>
      <c r="HN980" s="36"/>
      <c r="HO980" s="36"/>
      <c r="HP980" s="36"/>
      <c r="HQ980" s="36"/>
      <c r="HR980" s="36"/>
      <c r="HS980" s="36"/>
      <c r="HT980" s="36"/>
      <c r="HU980" s="36"/>
      <c r="HV980" s="36"/>
      <c r="HW980" s="36"/>
      <c r="HX980" s="36"/>
      <c r="HY980" s="36"/>
      <c r="HZ980" s="36"/>
      <c r="IA980" s="36"/>
      <c r="IB980" s="36"/>
      <c r="IC980" s="36"/>
      <c r="ID980" s="36"/>
      <c r="IE980" s="36"/>
      <c r="IF980" s="36"/>
      <c r="IG980" s="36"/>
      <c r="IH980" s="36"/>
      <c r="II980" s="36"/>
      <c r="IJ980" s="36"/>
      <c r="IK980" s="36"/>
      <c r="IL980" s="36"/>
      <c r="IM980" s="36"/>
      <c r="IN980" s="36"/>
      <c r="IO980" s="36"/>
      <c r="IP980" s="36"/>
      <c r="IQ980" s="36"/>
      <c r="IR980" s="36"/>
      <c r="IS980" s="36"/>
      <c r="IT980" s="36"/>
      <c r="IU980" s="36"/>
    </row>
    <row r="981" spans="1:255" ht="5.2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6"/>
      <c r="CB981" s="36"/>
      <c r="CC981" s="36"/>
      <c r="CD981" s="36"/>
      <c r="CE981" s="36"/>
      <c r="CF981" s="36"/>
      <c r="CG981" s="36"/>
      <c r="CH981" s="36"/>
      <c r="CI981" s="36"/>
      <c r="CJ981" s="36"/>
      <c r="CK981" s="36"/>
      <c r="CL981" s="36"/>
      <c r="CM981" s="36"/>
      <c r="CN981" s="36"/>
      <c r="CO981" s="36"/>
      <c r="CP981" s="36"/>
      <c r="CQ981" s="36"/>
      <c r="CR981" s="36"/>
      <c r="CS981" s="36"/>
      <c r="CT981" s="36"/>
      <c r="CU981" s="36"/>
      <c r="CV981" s="36"/>
      <c r="CW981" s="36"/>
      <c r="CX981" s="36"/>
      <c r="CY981" s="36"/>
      <c r="CZ981" s="36"/>
      <c r="DA981" s="36"/>
      <c r="DB981" s="36"/>
      <c r="DC981" s="36"/>
      <c r="DD981" s="36"/>
      <c r="DE981" s="36"/>
      <c r="DF981" s="36"/>
      <c r="DG981" s="36"/>
      <c r="DH981" s="36"/>
      <c r="DI981" s="36"/>
      <c r="DJ981" s="36"/>
      <c r="DK981" s="36"/>
      <c r="DL981" s="36"/>
      <c r="DM981" s="36"/>
      <c r="DN981" s="36"/>
      <c r="DO981" s="36"/>
      <c r="DP981" s="36"/>
      <c r="DQ981" s="36"/>
      <c r="DR981" s="36"/>
      <c r="DS981" s="36"/>
      <c r="DT981" s="36"/>
      <c r="DU981" s="36"/>
      <c r="DV981" s="36"/>
      <c r="DW981" s="36"/>
      <c r="DX981" s="36"/>
      <c r="DY981" s="36"/>
      <c r="DZ981" s="36"/>
      <c r="EA981" s="36"/>
      <c r="EB981" s="36"/>
      <c r="EC981" s="36"/>
      <c r="ED981" s="36"/>
      <c r="EE981" s="36"/>
      <c r="EF981" s="36"/>
      <c r="EG981" s="36"/>
      <c r="EH981" s="36"/>
      <c r="EI981" s="36"/>
      <c r="EJ981" s="36"/>
      <c r="EK981" s="36"/>
      <c r="EL981" s="36"/>
      <c r="EM981" s="36"/>
      <c r="EN981" s="36"/>
      <c r="EO981" s="36"/>
      <c r="EP981" s="36"/>
      <c r="EQ981" s="36"/>
      <c r="ER981" s="36"/>
      <c r="ES981" s="36"/>
      <c r="ET981" s="36"/>
      <c r="EU981" s="36"/>
      <c r="EV981" s="36"/>
      <c r="EW981" s="36"/>
      <c r="EX981" s="36"/>
      <c r="EY981" s="36"/>
      <c r="EZ981" s="36"/>
      <c r="FA981" s="36"/>
      <c r="FB981" s="36"/>
      <c r="FC981" s="36"/>
      <c r="FD981" s="36"/>
      <c r="FE981" s="36"/>
      <c r="FF981" s="36"/>
      <c r="FG981" s="36"/>
      <c r="FH981" s="36"/>
      <c r="FI981" s="36"/>
      <c r="FJ981" s="36"/>
      <c r="FK981" s="36"/>
      <c r="FL981" s="36"/>
      <c r="FM981" s="36"/>
      <c r="FN981" s="36"/>
      <c r="FO981" s="36"/>
      <c r="FP981" s="36"/>
      <c r="FQ981" s="36"/>
      <c r="FR981" s="36"/>
      <c r="FS981" s="36"/>
      <c r="FT981" s="36"/>
      <c r="FU981" s="36"/>
      <c r="FV981" s="36"/>
      <c r="FW981" s="36"/>
      <c r="FX981" s="36"/>
      <c r="FY981" s="36"/>
      <c r="FZ981" s="36"/>
      <c r="GA981" s="36"/>
      <c r="GB981" s="36"/>
      <c r="GC981" s="36"/>
      <c r="GD981" s="36"/>
      <c r="GE981" s="36"/>
      <c r="GF981" s="36"/>
      <c r="GG981" s="36"/>
      <c r="GH981" s="36"/>
      <c r="GI981" s="36"/>
      <c r="GJ981" s="36"/>
      <c r="GK981" s="36"/>
      <c r="GL981" s="36"/>
      <c r="GM981" s="36"/>
      <c r="GN981" s="36"/>
      <c r="GO981" s="36"/>
      <c r="GP981" s="36"/>
      <c r="GQ981" s="36"/>
      <c r="GR981" s="36"/>
      <c r="GS981" s="36"/>
      <c r="GT981" s="36"/>
      <c r="GU981" s="36"/>
      <c r="GV981" s="36"/>
      <c r="GW981" s="36"/>
      <c r="GX981" s="36"/>
      <c r="GY981" s="36"/>
      <c r="GZ981" s="36"/>
      <c r="HA981" s="36"/>
      <c r="HB981" s="36"/>
      <c r="HC981" s="36"/>
      <c r="HD981" s="36"/>
      <c r="HE981" s="36"/>
      <c r="HF981" s="36"/>
      <c r="HG981" s="36"/>
      <c r="HH981" s="36"/>
      <c r="HI981" s="36"/>
      <c r="HJ981" s="36"/>
      <c r="HK981" s="36"/>
      <c r="HL981" s="36"/>
      <c r="HM981" s="36"/>
      <c r="HN981" s="36"/>
      <c r="HO981" s="36"/>
      <c r="HP981" s="36"/>
      <c r="HQ981" s="36"/>
      <c r="HR981" s="36"/>
      <c r="HS981" s="36"/>
      <c r="HT981" s="36"/>
      <c r="HU981" s="36"/>
      <c r="HV981" s="36"/>
      <c r="HW981" s="36"/>
      <c r="HX981" s="36"/>
      <c r="HY981" s="36"/>
      <c r="HZ981" s="36"/>
      <c r="IA981" s="36"/>
      <c r="IB981" s="36"/>
      <c r="IC981" s="36"/>
      <c r="ID981" s="36"/>
      <c r="IE981" s="36"/>
      <c r="IF981" s="36"/>
      <c r="IG981" s="36"/>
      <c r="IH981" s="36"/>
      <c r="II981" s="36"/>
      <c r="IJ981" s="36"/>
      <c r="IK981" s="36"/>
      <c r="IL981" s="36"/>
      <c r="IM981" s="36"/>
      <c r="IN981" s="36"/>
      <c r="IO981" s="36"/>
      <c r="IP981" s="36"/>
      <c r="IQ981" s="36"/>
      <c r="IR981" s="36"/>
      <c r="IS981" s="36"/>
      <c r="IT981" s="36"/>
      <c r="IU981" s="36"/>
    </row>
    <row r="982" spans="1:255" ht="5.2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6"/>
      <c r="CB982" s="36"/>
      <c r="CC982" s="36"/>
      <c r="CD982" s="36"/>
      <c r="CE982" s="36"/>
      <c r="CF982" s="36"/>
      <c r="CG982" s="36"/>
      <c r="CH982" s="36"/>
      <c r="CI982" s="36"/>
      <c r="CJ982" s="36"/>
      <c r="CK982" s="36"/>
      <c r="CL982" s="36"/>
      <c r="CM982" s="36"/>
      <c r="CN982" s="36"/>
      <c r="CO982" s="36"/>
      <c r="CP982" s="36"/>
      <c r="CQ982" s="36"/>
      <c r="CR982" s="36"/>
      <c r="CS982" s="36"/>
      <c r="CT982" s="36"/>
      <c r="CU982" s="36"/>
      <c r="CV982" s="36"/>
      <c r="CW982" s="36"/>
      <c r="CX982" s="36"/>
      <c r="CY982" s="36"/>
      <c r="CZ982" s="36"/>
      <c r="DA982" s="36"/>
      <c r="DB982" s="36"/>
      <c r="DC982" s="36"/>
      <c r="DD982" s="36"/>
      <c r="DE982" s="36"/>
      <c r="DF982" s="36"/>
      <c r="DG982" s="36"/>
      <c r="DH982" s="36"/>
      <c r="DI982" s="36"/>
      <c r="DJ982" s="36"/>
      <c r="DK982" s="36"/>
      <c r="DL982" s="36"/>
      <c r="DM982" s="36"/>
      <c r="DN982" s="36"/>
      <c r="DO982" s="36"/>
      <c r="DP982" s="36"/>
      <c r="DQ982" s="36"/>
      <c r="DR982" s="36"/>
      <c r="DS982" s="36"/>
      <c r="DT982" s="36"/>
      <c r="DU982" s="36"/>
      <c r="DV982" s="36"/>
      <c r="DW982" s="36"/>
      <c r="DX982" s="36"/>
      <c r="DY982" s="36"/>
      <c r="DZ982" s="36"/>
      <c r="EA982" s="36"/>
      <c r="EB982" s="36"/>
      <c r="EC982" s="36"/>
      <c r="ED982" s="36"/>
      <c r="EE982" s="36"/>
      <c r="EF982" s="36"/>
      <c r="EG982" s="36"/>
      <c r="EH982" s="36"/>
      <c r="EI982" s="36"/>
      <c r="EJ982" s="36"/>
      <c r="EK982" s="36"/>
      <c r="EL982" s="36"/>
      <c r="EM982" s="36"/>
      <c r="EN982" s="36"/>
      <c r="EO982" s="36"/>
      <c r="EP982" s="36"/>
      <c r="EQ982" s="36"/>
      <c r="ER982" s="36"/>
      <c r="ES982" s="36"/>
      <c r="ET982" s="36"/>
      <c r="EU982" s="36"/>
      <c r="EV982" s="36"/>
      <c r="EW982" s="36"/>
      <c r="EX982" s="36"/>
      <c r="EY982" s="36"/>
      <c r="EZ982" s="36"/>
      <c r="FA982" s="36"/>
      <c r="FB982" s="36"/>
      <c r="FC982" s="36"/>
      <c r="FD982" s="36"/>
      <c r="FE982" s="36"/>
      <c r="FF982" s="36"/>
      <c r="FG982" s="36"/>
      <c r="FH982" s="36"/>
      <c r="FI982" s="36"/>
      <c r="FJ982" s="36"/>
      <c r="FK982" s="36"/>
      <c r="FL982" s="36"/>
      <c r="FM982" s="36"/>
      <c r="FN982" s="36"/>
      <c r="FO982" s="36"/>
      <c r="FP982" s="36"/>
      <c r="FQ982" s="36"/>
      <c r="FR982" s="36"/>
      <c r="FS982" s="36"/>
      <c r="FT982" s="36"/>
      <c r="FU982" s="36"/>
      <c r="FV982" s="36"/>
      <c r="FW982" s="36"/>
      <c r="FX982" s="36"/>
      <c r="FY982" s="36"/>
      <c r="FZ982" s="36"/>
      <c r="GA982" s="36"/>
      <c r="GB982" s="36"/>
      <c r="GC982" s="36"/>
      <c r="GD982" s="36"/>
      <c r="GE982" s="36"/>
      <c r="GF982" s="36"/>
      <c r="GG982" s="36"/>
      <c r="GH982" s="36"/>
      <c r="GI982" s="36"/>
      <c r="GJ982" s="36"/>
      <c r="GK982" s="36"/>
      <c r="GL982" s="36"/>
      <c r="GM982" s="36"/>
      <c r="GN982" s="36"/>
      <c r="GO982" s="36"/>
      <c r="GP982" s="36"/>
      <c r="GQ982" s="36"/>
      <c r="GR982" s="36"/>
      <c r="GS982" s="36"/>
      <c r="GT982" s="36"/>
      <c r="GU982" s="36"/>
      <c r="GV982" s="36"/>
      <c r="GW982" s="36"/>
      <c r="GX982" s="36"/>
      <c r="GY982" s="36"/>
      <c r="GZ982" s="36"/>
      <c r="HA982" s="36"/>
      <c r="HB982" s="36"/>
      <c r="HC982" s="36"/>
      <c r="HD982" s="36"/>
      <c r="HE982" s="36"/>
      <c r="HF982" s="36"/>
      <c r="HG982" s="36"/>
      <c r="HH982" s="36"/>
      <c r="HI982" s="36"/>
      <c r="HJ982" s="36"/>
      <c r="HK982" s="36"/>
      <c r="HL982" s="36"/>
      <c r="HM982" s="36"/>
      <c r="HN982" s="36"/>
      <c r="HO982" s="36"/>
      <c r="HP982" s="36"/>
      <c r="HQ982" s="36"/>
      <c r="HR982" s="36"/>
      <c r="HS982" s="36"/>
      <c r="HT982" s="36"/>
      <c r="HU982" s="36"/>
      <c r="HV982" s="36"/>
      <c r="HW982" s="36"/>
      <c r="HX982" s="36"/>
      <c r="HY982" s="36"/>
      <c r="HZ982" s="36"/>
      <c r="IA982" s="36"/>
      <c r="IB982" s="36"/>
      <c r="IC982" s="36"/>
      <c r="ID982" s="36"/>
      <c r="IE982" s="36"/>
      <c r="IF982" s="36"/>
      <c r="IG982" s="36"/>
      <c r="IH982" s="36"/>
      <c r="II982" s="36"/>
      <c r="IJ982" s="36"/>
      <c r="IK982" s="36"/>
      <c r="IL982" s="36"/>
      <c r="IM982" s="36"/>
      <c r="IN982" s="36"/>
      <c r="IO982" s="36"/>
      <c r="IP982" s="36"/>
      <c r="IQ982" s="36"/>
      <c r="IR982" s="36"/>
      <c r="IS982" s="36"/>
      <c r="IT982" s="36"/>
      <c r="IU982" s="36"/>
    </row>
    <row r="983" spans="1:255" ht="5.2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6"/>
      <c r="CB983" s="36"/>
      <c r="CC983" s="36"/>
      <c r="CD983" s="36"/>
      <c r="CE983" s="36"/>
      <c r="CF983" s="36"/>
      <c r="CG983" s="36"/>
      <c r="CH983" s="36"/>
      <c r="CI983" s="36"/>
      <c r="CJ983" s="36"/>
      <c r="CK983" s="36"/>
      <c r="CL983" s="36"/>
      <c r="CM983" s="36"/>
      <c r="CN983" s="36"/>
      <c r="CO983" s="36"/>
      <c r="CP983" s="36"/>
      <c r="CQ983" s="36"/>
      <c r="CR983" s="36"/>
      <c r="CS983" s="36"/>
      <c r="CT983" s="36"/>
      <c r="CU983" s="36"/>
      <c r="CV983" s="36"/>
      <c r="CW983" s="36"/>
      <c r="CX983" s="36"/>
      <c r="CY983" s="36"/>
      <c r="CZ983" s="36"/>
      <c r="DA983" s="36"/>
      <c r="DB983" s="36"/>
      <c r="DC983" s="36"/>
      <c r="DD983" s="36"/>
      <c r="DE983" s="36"/>
      <c r="DF983" s="36"/>
      <c r="DG983" s="36"/>
      <c r="DH983" s="36"/>
      <c r="DI983" s="36"/>
      <c r="DJ983" s="36"/>
      <c r="DK983" s="36"/>
      <c r="DL983" s="36"/>
      <c r="DM983" s="36"/>
      <c r="DN983" s="36"/>
      <c r="DO983" s="36"/>
      <c r="DP983" s="36"/>
      <c r="DQ983" s="36"/>
      <c r="DR983" s="36"/>
      <c r="DS983" s="36"/>
      <c r="DT983" s="36"/>
      <c r="DU983" s="36"/>
      <c r="DV983" s="36"/>
      <c r="DW983" s="36"/>
      <c r="DX983" s="36"/>
      <c r="DY983" s="36"/>
      <c r="DZ983" s="36"/>
      <c r="EA983" s="36"/>
      <c r="EB983" s="36"/>
      <c r="EC983" s="36"/>
      <c r="ED983" s="36"/>
      <c r="EE983" s="36"/>
      <c r="EF983" s="36"/>
      <c r="EG983" s="36"/>
      <c r="EH983" s="36"/>
      <c r="EI983" s="36"/>
      <c r="EJ983" s="36"/>
      <c r="EK983" s="36"/>
      <c r="EL983" s="36"/>
      <c r="EM983" s="36"/>
      <c r="EN983" s="36"/>
      <c r="EO983" s="36"/>
      <c r="EP983" s="36"/>
      <c r="EQ983" s="36"/>
      <c r="ER983" s="36"/>
      <c r="ES983" s="36"/>
      <c r="ET983" s="36"/>
      <c r="EU983" s="36"/>
      <c r="EV983" s="36"/>
      <c r="EW983" s="36"/>
      <c r="EX983" s="36"/>
      <c r="EY983" s="36"/>
      <c r="EZ983" s="36"/>
      <c r="FA983" s="36"/>
      <c r="FB983" s="36"/>
      <c r="FC983" s="36"/>
      <c r="FD983" s="36"/>
      <c r="FE983" s="36"/>
      <c r="FF983" s="36"/>
      <c r="FG983" s="36"/>
      <c r="FH983" s="36"/>
      <c r="FI983" s="36"/>
      <c r="FJ983" s="36"/>
      <c r="FK983" s="36"/>
      <c r="FL983" s="36"/>
      <c r="FM983" s="36"/>
      <c r="FN983" s="36"/>
      <c r="FO983" s="36"/>
      <c r="FP983" s="36"/>
      <c r="FQ983" s="36"/>
      <c r="FR983" s="36"/>
      <c r="FS983" s="36"/>
      <c r="FT983" s="36"/>
      <c r="FU983" s="36"/>
      <c r="FV983" s="36"/>
      <c r="FW983" s="36"/>
      <c r="FX983" s="36"/>
      <c r="FY983" s="36"/>
      <c r="FZ983" s="36"/>
      <c r="GA983" s="36"/>
      <c r="GB983" s="36"/>
      <c r="GC983" s="36"/>
      <c r="GD983" s="36"/>
      <c r="GE983" s="36"/>
      <c r="GF983" s="36"/>
      <c r="GG983" s="36"/>
      <c r="GH983" s="36"/>
      <c r="GI983" s="36"/>
      <c r="GJ983" s="36"/>
      <c r="GK983" s="36"/>
      <c r="GL983" s="36"/>
      <c r="GM983" s="36"/>
      <c r="GN983" s="36"/>
      <c r="GO983" s="36"/>
      <c r="GP983" s="36"/>
      <c r="GQ983" s="36"/>
      <c r="GR983" s="36"/>
      <c r="GS983" s="36"/>
      <c r="GT983" s="36"/>
      <c r="GU983" s="36"/>
      <c r="GV983" s="36"/>
      <c r="GW983" s="36"/>
      <c r="GX983" s="36"/>
      <c r="GY983" s="36"/>
      <c r="GZ983" s="36"/>
      <c r="HA983" s="36"/>
      <c r="HB983" s="36"/>
      <c r="HC983" s="36"/>
      <c r="HD983" s="36"/>
      <c r="HE983" s="36"/>
      <c r="HF983" s="36"/>
      <c r="HG983" s="36"/>
      <c r="HH983" s="36"/>
      <c r="HI983" s="36"/>
      <c r="HJ983" s="36"/>
      <c r="HK983" s="36"/>
      <c r="HL983" s="36"/>
      <c r="HM983" s="36"/>
      <c r="HN983" s="36"/>
      <c r="HO983" s="36"/>
      <c r="HP983" s="36"/>
      <c r="HQ983" s="36"/>
      <c r="HR983" s="36"/>
      <c r="HS983" s="36"/>
      <c r="HT983" s="36"/>
      <c r="HU983" s="36"/>
      <c r="HV983" s="36"/>
      <c r="HW983" s="36"/>
      <c r="HX983" s="36"/>
      <c r="HY983" s="36"/>
      <c r="HZ983" s="36"/>
      <c r="IA983" s="36"/>
      <c r="IB983" s="36"/>
      <c r="IC983" s="36"/>
      <c r="ID983" s="36"/>
      <c r="IE983" s="36"/>
      <c r="IF983" s="36"/>
      <c r="IG983" s="36"/>
      <c r="IH983" s="36"/>
      <c r="II983" s="36"/>
      <c r="IJ983" s="36"/>
      <c r="IK983" s="36"/>
      <c r="IL983" s="36"/>
      <c r="IM983" s="36"/>
      <c r="IN983" s="36"/>
      <c r="IO983" s="36"/>
      <c r="IP983" s="36"/>
      <c r="IQ983" s="36"/>
      <c r="IR983" s="36"/>
      <c r="IS983" s="36"/>
      <c r="IT983" s="36"/>
      <c r="IU983" s="36"/>
    </row>
    <row r="984" spans="1:255" ht="5.2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6"/>
      <c r="CB984" s="36"/>
      <c r="CC984" s="36"/>
      <c r="CD984" s="36"/>
      <c r="CE984" s="36"/>
      <c r="CF984" s="36"/>
      <c r="CG984" s="36"/>
      <c r="CH984" s="36"/>
      <c r="CI984" s="36"/>
      <c r="CJ984" s="36"/>
      <c r="CK984" s="36"/>
      <c r="CL984" s="36"/>
      <c r="CM984" s="36"/>
      <c r="CN984" s="36"/>
      <c r="CO984" s="36"/>
      <c r="CP984" s="36"/>
      <c r="CQ984" s="36"/>
      <c r="CR984" s="36"/>
      <c r="CS984" s="36"/>
      <c r="CT984" s="36"/>
      <c r="CU984" s="36"/>
      <c r="CV984" s="36"/>
      <c r="CW984" s="36"/>
      <c r="CX984" s="36"/>
      <c r="CY984" s="36"/>
      <c r="CZ984" s="36"/>
      <c r="DA984" s="36"/>
      <c r="DB984" s="36"/>
      <c r="DC984" s="36"/>
      <c r="DD984" s="36"/>
      <c r="DE984" s="36"/>
      <c r="DF984" s="36"/>
      <c r="DG984" s="36"/>
      <c r="DH984" s="36"/>
      <c r="DI984" s="36"/>
      <c r="DJ984" s="36"/>
      <c r="DK984" s="36"/>
      <c r="DL984" s="36"/>
      <c r="DM984" s="36"/>
      <c r="DN984" s="36"/>
      <c r="DO984" s="36"/>
      <c r="DP984" s="36"/>
      <c r="DQ984" s="36"/>
      <c r="DR984" s="36"/>
      <c r="DS984" s="36"/>
      <c r="DT984" s="36"/>
      <c r="DU984" s="36"/>
      <c r="DV984" s="36"/>
      <c r="DW984" s="36"/>
      <c r="DX984" s="36"/>
      <c r="DY984" s="36"/>
      <c r="DZ984" s="36"/>
      <c r="EA984" s="36"/>
      <c r="EB984" s="36"/>
      <c r="EC984" s="36"/>
      <c r="ED984" s="36"/>
      <c r="EE984" s="36"/>
      <c r="EF984" s="36"/>
      <c r="EG984" s="36"/>
      <c r="EH984" s="36"/>
      <c r="EI984" s="36"/>
      <c r="EJ984" s="36"/>
      <c r="EK984" s="36"/>
      <c r="EL984" s="36"/>
      <c r="EM984" s="36"/>
      <c r="EN984" s="36"/>
      <c r="EO984" s="36"/>
      <c r="EP984" s="36"/>
      <c r="EQ984" s="36"/>
      <c r="ER984" s="36"/>
      <c r="ES984" s="36"/>
      <c r="ET984" s="36"/>
      <c r="EU984" s="36"/>
      <c r="EV984" s="36"/>
      <c r="EW984" s="36"/>
      <c r="EX984" s="36"/>
      <c r="EY984" s="36"/>
      <c r="EZ984" s="36"/>
      <c r="FA984" s="36"/>
      <c r="FB984" s="36"/>
      <c r="FC984" s="36"/>
      <c r="FD984" s="36"/>
      <c r="FE984" s="36"/>
      <c r="FF984" s="36"/>
      <c r="FG984" s="36"/>
      <c r="FH984" s="36"/>
      <c r="FI984" s="36"/>
      <c r="FJ984" s="36"/>
      <c r="FK984" s="36"/>
      <c r="FL984" s="36"/>
      <c r="FM984" s="36"/>
      <c r="FN984" s="36"/>
      <c r="FO984" s="36"/>
      <c r="FP984" s="36"/>
      <c r="FQ984" s="36"/>
      <c r="FR984" s="36"/>
      <c r="FS984" s="36"/>
      <c r="FT984" s="36"/>
      <c r="FU984" s="36"/>
      <c r="FV984" s="36"/>
      <c r="FW984" s="36"/>
      <c r="FX984" s="36"/>
      <c r="FY984" s="36"/>
      <c r="FZ984" s="36"/>
      <c r="GA984" s="36"/>
      <c r="GB984" s="36"/>
      <c r="GC984" s="36"/>
      <c r="GD984" s="36"/>
      <c r="GE984" s="36"/>
      <c r="GF984" s="36"/>
      <c r="GG984" s="36"/>
      <c r="GH984" s="36"/>
      <c r="GI984" s="36"/>
      <c r="GJ984" s="36"/>
      <c r="GK984" s="36"/>
      <c r="GL984" s="36"/>
      <c r="GM984" s="36"/>
      <c r="GN984" s="36"/>
      <c r="GO984" s="36"/>
      <c r="GP984" s="36"/>
      <c r="GQ984" s="36"/>
      <c r="GR984" s="36"/>
      <c r="GS984" s="36"/>
      <c r="GT984" s="36"/>
      <c r="GU984" s="36"/>
      <c r="GV984" s="36"/>
      <c r="GW984" s="36"/>
      <c r="GX984" s="36"/>
      <c r="GY984" s="36"/>
      <c r="GZ984" s="36"/>
      <c r="HA984" s="36"/>
      <c r="HB984" s="36"/>
      <c r="HC984" s="36"/>
      <c r="HD984" s="36"/>
      <c r="HE984" s="36"/>
      <c r="HF984" s="36"/>
      <c r="HG984" s="36"/>
      <c r="HH984" s="36"/>
      <c r="HI984" s="36"/>
      <c r="HJ984" s="36"/>
      <c r="HK984" s="36"/>
      <c r="HL984" s="36"/>
      <c r="HM984" s="36"/>
      <c r="HN984" s="36"/>
      <c r="HO984" s="36"/>
      <c r="HP984" s="36"/>
      <c r="HQ984" s="36"/>
      <c r="HR984" s="36"/>
      <c r="HS984" s="36"/>
      <c r="HT984" s="36"/>
      <c r="HU984" s="36"/>
      <c r="HV984" s="36"/>
      <c r="HW984" s="36"/>
      <c r="HX984" s="36"/>
      <c r="HY984" s="36"/>
      <c r="HZ984" s="36"/>
      <c r="IA984" s="36"/>
      <c r="IB984" s="36"/>
      <c r="IC984" s="36"/>
      <c r="ID984" s="36"/>
      <c r="IE984" s="36"/>
      <c r="IF984" s="36"/>
      <c r="IG984" s="36"/>
      <c r="IH984" s="36"/>
      <c r="II984" s="36"/>
      <c r="IJ984" s="36"/>
      <c r="IK984" s="36"/>
      <c r="IL984" s="36"/>
      <c r="IM984" s="36"/>
      <c r="IN984" s="36"/>
      <c r="IO984" s="36"/>
      <c r="IP984" s="36"/>
      <c r="IQ984" s="36"/>
      <c r="IR984" s="36"/>
      <c r="IS984" s="36"/>
      <c r="IT984" s="36"/>
      <c r="IU984" s="36"/>
    </row>
    <row r="985" spans="1:255" ht="5.2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6"/>
      <c r="CB985" s="36"/>
      <c r="CC985" s="36"/>
      <c r="CD985" s="36"/>
      <c r="CE985" s="36"/>
      <c r="CF985" s="36"/>
      <c r="CG985" s="36"/>
      <c r="CH985" s="36"/>
      <c r="CI985" s="36"/>
      <c r="CJ985" s="36"/>
      <c r="CK985" s="36"/>
      <c r="CL985" s="36"/>
      <c r="CM985" s="36"/>
      <c r="CN985" s="36"/>
      <c r="CO985" s="36"/>
      <c r="CP985" s="36"/>
      <c r="CQ985" s="36"/>
      <c r="CR985" s="36"/>
      <c r="CS985" s="36"/>
      <c r="CT985" s="36"/>
      <c r="CU985" s="36"/>
      <c r="CV985" s="36"/>
      <c r="CW985" s="36"/>
      <c r="CX985" s="36"/>
      <c r="CY985" s="36"/>
      <c r="CZ985" s="36"/>
      <c r="DA985" s="36"/>
      <c r="DB985" s="36"/>
      <c r="DC985" s="36"/>
      <c r="DD985" s="36"/>
      <c r="DE985" s="36"/>
      <c r="DF985" s="36"/>
      <c r="DG985" s="36"/>
      <c r="DH985" s="36"/>
      <c r="DI985" s="36"/>
      <c r="DJ985" s="36"/>
      <c r="DK985" s="36"/>
      <c r="DL985" s="36"/>
      <c r="DM985" s="36"/>
      <c r="DN985" s="36"/>
      <c r="DO985" s="36"/>
      <c r="DP985" s="36"/>
      <c r="DQ985" s="36"/>
      <c r="DR985" s="36"/>
      <c r="DS985" s="36"/>
      <c r="DT985" s="36"/>
      <c r="DU985" s="36"/>
      <c r="DV985" s="36"/>
      <c r="DW985" s="36"/>
      <c r="DX985" s="36"/>
      <c r="DY985" s="36"/>
      <c r="DZ985" s="36"/>
      <c r="EA985" s="36"/>
      <c r="EB985" s="36"/>
      <c r="EC985" s="36"/>
      <c r="ED985" s="36"/>
      <c r="EE985" s="36"/>
      <c r="EF985" s="36"/>
      <c r="EG985" s="36"/>
      <c r="EH985" s="36"/>
      <c r="EI985" s="36"/>
      <c r="EJ985" s="36"/>
      <c r="EK985" s="36"/>
      <c r="EL985" s="36"/>
      <c r="EM985" s="36"/>
      <c r="EN985" s="36"/>
      <c r="EO985" s="36"/>
      <c r="EP985" s="36"/>
      <c r="EQ985" s="36"/>
      <c r="ER985" s="36"/>
      <c r="ES985" s="36"/>
      <c r="ET985" s="36"/>
      <c r="EU985" s="36"/>
      <c r="EV985" s="36"/>
      <c r="EW985" s="36"/>
      <c r="EX985" s="36"/>
      <c r="EY985" s="36"/>
      <c r="EZ985" s="36"/>
      <c r="FA985" s="36"/>
      <c r="FB985" s="36"/>
      <c r="FC985" s="36"/>
      <c r="FD985" s="36"/>
      <c r="FE985" s="36"/>
      <c r="FF985" s="36"/>
      <c r="FG985" s="36"/>
      <c r="FH985" s="36"/>
      <c r="FI985" s="36"/>
      <c r="FJ985" s="36"/>
      <c r="FK985" s="36"/>
      <c r="FL985" s="36"/>
      <c r="FM985" s="36"/>
      <c r="FN985" s="36"/>
      <c r="FO985" s="36"/>
      <c r="FP985" s="36"/>
      <c r="FQ985" s="36"/>
      <c r="FR985" s="36"/>
      <c r="FS985" s="36"/>
      <c r="FT985" s="36"/>
      <c r="FU985" s="36"/>
      <c r="FV985" s="36"/>
      <c r="FW985" s="36"/>
      <c r="FX985" s="36"/>
      <c r="FY985" s="36"/>
      <c r="FZ985" s="36"/>
      <c r="GA985" s="36"/>
      <c r="GB985" s="36"/>
      <c r="GC985" s="36"/>
      <c r="GD985" s="36"/>
      <c r="GE985" s="36"/>
      <c r="GF985" s="36"/>
      <c r="GG985" s="36"/>
      <c r="GH985" s="36"/>
      <c r="GI985" s="36"/>
      <c r="GJ985" s="36"/>
      <c r="GK985" s="36"/>
      <c r="GL985" s="36"/>
      <c r="GM985" s="36"/>
      <c r="GN985" s="36"/>
      <c r="GO985" s="36"/>
      <c r="GP985" s="36"/>
      <c r="GQ985" s="36"/>
      <c r="GR985" s="36"/>
      <c r="GS985" s="36"/>
      <c r="GT985" s="36"/>
      <c r="GU985" s="36"/>
      <c r="GV985" s="36"/>
      <c r="GW985" s="36"/>
      <c r="GX985" s="36"/>
      <c r="GY985" s="36"/>
      <c r="GZ985" s="36"/>
      <c r="HA985" s="36"/>
      <c r="HB985" s="36"/>
      <c r="HC985" s="36"/>
      <c r="HD985" s="36"/>
      <c r="HE985" s="36"/>
      <c r="HF985" s="36"/>
      <c r="HG985" s="36"/>
      <c r="HH985" s="36"/>
      <c r="HI985" s="36"/>
      <c r="HJ985" s="36"/>
      <c r="HK985" s="36"/>
      <c r="HL985" s="36"/>
      <c r="HM985" s="36"/>
      <c r="HN985" s="36"/>
      <c r="HO985" s="36"/>
      <c r="HP985" s="36"/>
      <c r="HQ985" s="36"/>
      <c r="HR985" s="36"/>
      <c r="HS985" s="36"/>
      <c r="HT985" s="36"/>
      <c r="HU985" s="36"/>
      <c r="HV985" s="36"/>
      <c r="HW985" s="36"/>
      <c r="HX985" s="36"/>
      <c r="HY985" s="36"/>
      <c r="HZ985" s="36"/>
      <c r="IA985" s="36"/>
      <c r="IB985" s="36"/>
      <c r="IC985" s="36"/>
      <c r="ID985" s="36"/>
      <c r="IE985" s="36"/>
      <c r="IF985" s="36"/>
      <c r="IG985" s="36"/>
      <c r="IH985" s="36"/>
      <c r="II985" s="36"/>
      <c r="IJ985" s="36"/>
      <c r="IK985" s="36"/>
      <c r="IL985" s="36"/>
      <c r="IM985" s="36"/>
      <c r="IN985" s="36"/>
      <c r="IO985" s="36"/>
      <c r="IP985" s="36"/>
      <c r="IQ985" s="36"/>
      <c r="IR985" s="36"/>
      <c r="IS985" s="36"/>
      <c r="IT985" s="36"/>
      <c r="IU985" s="36"/>
    </row>
    <row r="986" spans="1:255" ht="5.2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6"/>
      <c r="CB986" s="36"/>
      <c r="CC986" s="36"/>
      <c r="CD986" s="36"/>
      <c r="CE986" s="36"/>
      <c r="CF986" s="36"/>
      <c r="CG986" s="36"/>
      <c r="CH986" s="36"/>
      <c r="CI986" s="36"/>
      <c r="CJ986" s="36"/>
      <c r="CK986" s="36"/>
      <c r="CL986" s="36"/>
      <c r="CM986" s="36"/>
      <c r="CN986" s="36"/>
      <c r="CO986" s="36"/>
      <c r="CP986" s="36"/>
      <c r="CQ986" s="36"/>
      <c r="CR986" s="36"/>
      <c r="CS986" s="36"/>
      <c r="CT986" s="36"/>
      <c r="CU986" s="36"/>
      <c r="CV986" s="36"/>
      <c r="CW986" s="36"/>
      <c r="CX986" s="36"/>
      <c r="CY986" s="36"/>
      <c r="CZ986" s="36"/>
      <c r="DA986" s="36"/>
      <c r="DB986" s="36"/>
      <c r="DC986" s="36"/>
      <c r="DD986" s="36"/>
      <c r="DE986" s="36"/>
      <c r="DF986" s="36"/>
      <c r="DG986" s="36"/>
      <c r="DH986" s="36"/>
      <c r="DI986" s="36"/>
      <c r="DJ986" s="36"/>
      <c r="DK986" s="36"/>
      <c r="DL986" s="36"/>
      <c r="DM986" s="36"/>
      <c r="DN986" s="36"/>
      <c r="DO986" s="36"/>
      <c r="DP986" s="36"/>
      <c r="DQ986" s="36"/>
      <c r="DR986" s="36"/>
      <c r="DS986" s="36"/>
      <c r="DT986" s="36"/>
      <c r="DU986" s="36"/>
      <c r="DV986" s="36"/>
      <c r="DW986" s="36"/>
      <c r="DX986" s="36"/>
      <c r="DY986" s="36"/>
      <c r="DZ986" s="36"/>
      <c r="EA986" s="36"/>
      <c r="EB986" s="36"/>
      <c r="EC986" s="36"/>
      <c r="ED986" s="36"/>
      <c r="EE986" s="36"/>
      <c r="EF986" s="36"/>
      <c r="EG986" s="36"/>
      <c r="EH986" s="36"/>
      <c r="EI986" s="36"/>
      <c r="EJ986" s="36"/>
      <c r="EK986" s="36"/>
      <c r="EL986" s="36"/>
      <c r="EM986" s="36"/>
      <c r="EN986" s="36"/>
      <c r="EO986" s="36"/>
      <c r="EP986" s="36"/>
      <c r="EQ986" s="36"/>
      <c r="ER986" s="36"/>
      <c r="ES986" s="36"/>
      <c r="ET986" s="36"/>
      <c r="EU986" s="36"/>
      <c r="EV986" s="36"/>
      <c r="EW986" s="36"/>
      <c r="EX986" s="36"/>
      <c r="EY986" s="36"/>
      <c r="EZ986" s="36"/>
      <c r="FA986" s="36"/>
      <c r="FB986" s="36"/>
      <c r="FC986" s="36"/>
      <c r="FD986" s="36"/>
      <c r="FE986" s="36"/>
      <c r="FF986" s="36"/>
      <c r="FG986" s="36"/>
      <c r="FH986" s="36"/>
      <c r="FI986" s="36"/>
      <c r="FJ986" s="36"/>
      <c r="FK986" s="36"/>
      <c r="FL986" s="36"/>
      <c r="FM986" s="36"/>
      <c r="FN986" s="36"/>
      <c r="FO986" s="36"/>
      <c r="FP986" s="36"/>
      <c r="FQ986" s="36"/>
      <c r="FR986" s="36"/>
      <c r="FS986" s="36"/>
      <c r="FT986" s="36"/>
      <c r="FU986" s="36"/>
      <c r="FV986" s="36"/>
      <c r="FW986" s="36"/>
      <c r="FX986" s="36"/>
      <c r="FY986" s="36"/>
      <c r="FZ986" s="36"/>
      <c r="GA986" s="36"/>
      <c r="GB986" s="36"/>
      <c r="GC986" s="36"/>
      <c r="GD986" s="36"/>
      <c r="GE986" s="36"/>
      <c r="GF986" s="36"/>
      <c r="GG986" s="36"/>
      <c r="GH986" s="36"/>
      <c r="GI986" s="36"/>
      <c r="GJ986" s="36"/>
      <c r="GK986" s="36"/>
      <c r="GL986" s="36"/>
      <c r="GM986" s="36"/>
      <c r="GN986" s="36"/>
      <c r="GO986" s="36"/>
      <c r="GP986" s="36"/>
      <c r="GQ986" s="36"/>
      <c r="GR986" s="36"/>
      <c r="GS986" s="36"/>
      <c r="GT986" s="36"/>
      <c r="GU986" s="36"/>
      <c r="GV986" s="36"/>
      <c r="GW986" s="36"/>
      <c r="GX986" s="36"/>
      <c r="GY986" s="36"/>
      <c r="GZ986" s="36"/>
      <c r="HA986" s="36"/>
      <c r="HB986" s="36"/>
      <c r="HC986" s="36"/>
      <c r="HD986" s="36"/>
      <c r="HE986" s="36"/>
      <c r="HF986" s="36"/>
      <c r="HG986" s="36"/>
      <c r="HH986" s="36"/>
      <c r="HI986" s="36"/>
      <c r="HJ986" s="36"/>
      <c r="HK986" s="36"/>
      <c r="HL986" s="36"/>
      <c r="HM986" s="36"/>
      <c r="HN986" s="36"/>
      <c r="HO986" s="36"/>
      <c r="HP986" s="36"/>
      <c r="HQ986" s="36"/>
      <c r="HR986" s="36"/>
      <c r="HS986" s="36"/>
      <c r="HT986" s="36"/>
      <c r="HU986" s="36"/>
      <c r="HV986" s="36"/>
      <c r="HW986" s="36"/>
      <c r="HX986" s="36"/>
      <c r="HY986" s="36"/>
      <c r="HZ986" s="36"/>
      <c r="IA986" s="36"/>
      <c r="IB986" s="36"/>
      <c r="IC986" s="36"/>
      <c r="ID986" s="36"/>
      <c r="IE986" s="36"/>
      <c r="IF986" s="36"/>
      <c r="IG986" s="36"/>
      <c r="IH986" s="36"/>
      <c r="II986" s="36"/>
      <c r="IJ986" s="36"/>
      <c r="IK986" s="36"/>
      <c r="IL986" s="36"/>
      <c r="IM986" s="36"/>
      <c r="IN986" s="36"/>
      <c r="IO986" s="36"/>
      <c r="IP986" s="36"/>
      <c r="IQ986" s="36"/>
      <c r="IR986" s="36"/>
      <c r="IS986" s="36"/>
      <c r="IT986" s="36"/>
      <c r="IU986" s="36"/>
    </row>
    <row r="987" spans="1:255" ht="5.2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6"/>
      <c r="CB987" s="36"/>
      <c r="CC987" s="36"/>
      <c r="CD987" s="36"/>
      <c r="CE987" s="36"/>
      <c r="CF987" s="36"/>
      <c r="CG987" s="36"/>
      <c r="CH987" s="36"/>
      <c r="CI987" s="36"/>
      <c r="CJ987" s="36"/>
      <c r="CK987" s="36"/>
      <c r="CL987" s="36"/>
      <c r="CM987" s="36"/>
      <c r="CN987" s="36"/>
      <c r="CO987" s="36"/>
      <c r="CP987" s="36"/>
      <c r="CQ987" s="36"/>
      <c r="CR987" s="36"/>
      <c r="CS987" s="36"/>
      <c r="CT987" s="36"/>
      <c r="CU987" s="36"/>
      <c r="CV987" s="36"/>
      <c r="CW987" s="36"/>
      <c r="CX987" s="36"/>
      <c r="CY987" s="36"/>
      <c r="CZ987" s="36"/>
      <c r="DA987" s="36"/>
      <c r="DB987" s="36"/>
      <c r="DC987" s="36"/>
      <c r="DD987" s="36"/>
      <c r="DE987" s="36"/>
      <c r="DF987" s="36"/>
      <c r="DG987" s="36"/>
      <c r="DH987" s="36"/>
      <c r="DI987" s="36"/>
      <c r="DJ987" s="36"/>
      <c r="DK987" s="36"/>
      <c r="DL987" s="36"/>
      <c r="DM987" s="36"/>
      <c r="DN987" s="36"/>
      <c r="DO987" s="36"/>
      <c r="DP987" s="36"/>
      <c r="DQ987" s="36"/>
      <c r="DR987" s="36"/>
      <c r="DS987" s="36"/>
      <c r="DT987" s="36"/>
      <c r="DU987" s="36"/>
      <c r="DV987" s="36"/>
      <c r="DW987" s="36"/>
      <c r="DX987" s="36"/>
      <c r="DY987" s="36"/>
      <c r="DZ987" s="36"/>
      <c r="EA987" s="36"/>
      <c r="EB987" s="36"/>
      <c r="EC987" s="36"/>
      <c r="ED987" s="36"/>
      <c r="EE987" s="36"/>
      <c r="EF987" s="36"/>
      <c r="EG987" s="36"/>
      <c r="EH987" s="36"/>
      <c r="EI987" s="36"/>
      <c r="EJ987" s="36"/>
      <c r="EK987" s="36"/>
      <c r="EL987" s="36"/>
      <c r="EM987" s="36"/>
      <c r="EN987" s="36"/>
      <c r="EO987" s="36"/>
      <c r="EP987" s="36"/>
      <c r="EQ987" s="36"/>
      <c r="ER987" s="36"/>
      <c r="ES987" s="36"/>
      <c r="ET987" s="36"/>
      <c r="EU987" s="36"/>
      <c r="EV987" s="36"/>
      <c r="EW987" s="36"/>
      <c r="EX987" s="36"/>
      <c r="EY987" s="36"/>
      <c r="EZ987" s="36"/>
      <c r="FA987" s="36"/>
      <c r="FB987" s="36"/>
      <c r="FC987" s="36"/>
      <c r="FD987" s="36"/>
      <c r="FE987" s="36"/>
      <c r="FF987" s="36"/>
      <c r="FG987" s="36"/>
      <c r="FH987" s="36"/>
      <c r="FI987" s="36"/>
      <c r="FJ987" s="36"/>
      <c r="FK987" s="36"/>
      <c r="FL987" s="36"/>
      <c r="FM987" s="36"/>
      <c r="FN987" s="36"/>
      <c r="FO987" s="36"/>
      <c r="FP987" s="36"/>
      <c r="FQ987" s="36"/>
      <c r="FR987" s="36"/>
      <c r="FS987" s="36"/>
      <c r="FT987" s="36"/>
      <c r="FU987" s="36"/>
      <c r="FV987" s="36"/>
      <c r="FW987" s="36"/>
      <c r="FX987" s="36"/>
      <c r="FY987" s="36"/>
      <c r="FZ987" s="36"/>
      <c r="GA987" s="36"/>
      <c r="GB987" s="36"/>
      <c r="GC987" s="36"/>
      <c r="GD987" s="36"/>
      <c r="GE987" s="36"/>
      <c r="GF987" s="36"/>
      <c r="GG987" s="36"/>
      <c r="GH987" s="36"/>
      <c r="GI987" s="36"/>
      <c r="GJ987" s="36"/>
      <c r="GK987" s="36"/>
      <c r="GL987" s="36"/>
      <c r="GM987" s="36"/>
      <c r="GN987" s="36"/>
      <c r="GO987" s="36"/>
      <c r="GP987" s="36"/>
      <c r="GQ987" s="36"/>
      <c r="GR987" s="36"/>
      <c r="GS987" s="36"/>
      <c r="GT987" s="36"/>
      <c r="GU987" s="36"/>
      <c r="GV987" s="36"/>
      <c r="GW987" s="36"/>
      <c r="GX987" s="36"/>
      <c r="GY987" s="36"/>
      <c r="GZ987" s="36"/>
      <c r="HA987" s="36"/>
      <c r="HB987" s="36"/>
      <c r="HC987" s="36"/>
      <c r="HD987" s="36"/>
      <c r="HE987" s="36"/>
      <c r="HF987" s="36"/>
      <c r="HG987" s="36"/>
      <c r="HH987" s="36"/>
      <c r="HI987" s="36"/>
      <c r="HJ987" s="36"/>
      <c r="HK987" s="36"/>
      <c r="HL987" s="36"/>
      <c r="HM987" s="36"/>
      <c r="HN987" s="36"/>
      <c r="HO987" s="36"/>
      <c r="HP987" s="36"/>
      <c r="HQ987" s="36"/>
      <c r="HR987" s="36"/>
      <c r="HS987" s="36"/>
      <c r="HT987" s="36"/>
      <c r="HU987" s="36"/>
      <c r="HV987" s="36"/>
      <c r="HW987" s="36"/>
      <c r="HX987" s="36"/>
      <c r="HY987" s="36"/>
      <c r="HZ987" s="36"/>
      <c r="IA987" s="36"/>
      <c r="IB987" s="36"/>
      <c r="IC987" s="36"/>
      <c r="ID987" s="36"/>
      <c r="IE987" s="36"/>
      <c r="IF987" s="36"/>
      <c r="IG987" s="36"/>
      <c r="IH987" s="36"/>
      <c r="II987" s="36"/>
      <c r="IJ987" s="36"/>
      <c r="IK987" s="36"/>
      <c r="IL987" s="36"/>
      <c r="IM987" s="36"/>
      <c r="IN987" s="36"/>
      <c r="IO987" s="36"/>
      <c r="IP987" s="36"/>
      <c r="IQ987" s="36"/>
      <c r="IR987" s="36"/>
      <c r="IS987" s="36"/>
      <c r="IT987" s="36"/>
      <c r="IU987" s="36"/>
    </row>
    <row r="988" spans="1:255" ht="5.2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6"/>
      <c r="CB988" s="36"/>
      <c r="CC988" s="36"/>
      <c r="CD988" s="36"/>
      <c r="CE988" s="36"/>
      <c r="CF988" s="36"/>
      <c r="CG988" s="36"/>
      <c r="CH988" s="36"/>
      <c r="CI988" s="36"/>
      <c r="CJ988" s="36"/>
      <c r="CK988" s="36"/>
      <c r="CL988" s="36"/>
      <c r="CM988" s="36"/>
      <c r="CN988" s="36"/>
      <c r="CO988" s="36"/>
      <c r="CP988" s="36"/>
      <c r="CQ988" s="36"/>
      <c r="CR988" s="36"/>
      <c r="CS988" s="36"/>
      <c r="CT988" s="36"/>
      <c r="CU988" s="36"/>
      <c r="CV988" s="36"/>
      <c r="CW988" s="36"/>
      <c r="CX988" s="36"/>
      <c r="CY988" s="36"/>
      <c r="CZ988" s="36"/>
      <c r="DA988" s="36"/>
      <c r="DB988" s="36"/>
      <c r="DC988" s="36"/>
      <c r="DD988" s="36"/>
      <c r="DE988" s="36"/>
      <c r="DF988" s="36"/>
      <c r="DG988" s="36"/>
      <c r="DH988" s="36"/>
      <c r="DI988" s="36"/>
      <c r="DJ988" s="36"/>
      <c r="DK988" s="36"/>
      <c r="DL988" s="36"/>
      <c r="DM988" s="36"/>
      <c r="DN988" s="36"/>
      <c r="DO988" s="36"/>
      <c r="DP988" s="36"/>
      <c r="DQ988" s="36"/>
      <c r="DR988" s="36"/>
      <c r="DS988" s="36"/>
      <c r="DT988" s="36"/>
      <c r="DU988" s="36"/>
      <c r="DV988" s="36"/>
      <c r="DW988" s="36"/>
      <c r="DX988" s="36"/>
      <c r="DY988" s="36"/>
      <c r="DZ988" s="36"/>
      <c r="EA988" s="36"/>
      <c r="EB988" s="36"/>
      <c r="EC988" s="36"/>
      <c r="ED988" s="36"/>
      <c r="EE988" s="36"/>
      <c r="EF988" s="36"/>
      <c r="EG988" s="36"/>
      <c r="EH988" s="36"/>
      <c r="EI988" s="36"/>
      <c r="EJ988" s="36"/>
      <c r="EK988" s="36"/>
      <c r="EL988" s="36"/>
      <c r="EM988" s="36"/>
      <c r="EN988" s="36"/>
      <c r="EO988" s="36"/>
      <c r="EP988" s="36"/>
      <c r="EQ988" s="36"/>
      <c r="ER988" s="36"/>
      <c r="ES988" s="36"/>
      <c r="ET988" s="36"/>
      <c r="EU988" s="36"/>
      <c r="EV988" s="36"/>
      <c r="EW988" s="36"/>
      <c r="EX988" s="36"/>
      <c r="EY988" s="36"/>
      <c r="EZ988" s="36"/>
      <c r="FA988" s="36"/>
      <c r="FB988" s="36"/>
      <c r="FC988" s="36"/>
      <c r="FD988" s="36"/>
      <c r="FE988" s="36"/>
      <c r="FF988" s="36"/>
      <c r="FG988" s="36"/>
      <c r="FH988" s="36"/>
      <c r="FI988" s="36"/>
      <c r="FJ988" s="36"/>
      <c r="FK988" s="36"/>
      <c r="FL988" s="36"/>
      <c r="FM988" s="36"/>
      <c r="FN988" s="36"/>
      <c r="FO988" s="36"/>
      <c r="FP988" s="36"/>
      <c r="FQ988" s="36"/>
      <c r="FR988" s="36"/>
      <c r="FS988" s="36"/>
      <c r="FT988" s="36"/>
      <c r="FU988" s="36"/>
      <c r="FV988" s="36"/>
      <c r="FW988" s="36"/>
      <c r="FX988" s="36"/>
      <c r="FY988" s="36"/>
      <c r="FZ988" s="36"/>
      <c r="GA988" s="36"/>
      <c r="GB988" s="36"/>
      <c r="GC988" s="36"/>
      <c r="GD988" s="36"/>
      <c r="GE988" s="36"/>
      <c r="GF988" s="36"/>
      <c r="GG988" s="36"/>
      <c r="GH988" s="36"/>
      <c r="GI988" s="36"/>
      <c r="GJ988" s="36"/>
      <c r="GK988" s="36"/>
      <c r="GL988" s="36"/>
      <c r="GM988" s="36"/>
      <c r="GN988" s="36"/>
      <c r="GO988" s="36"/>
      <c r="GP988" s="36"/>
      <c r="GQ988" s="36"/>
      <c r="GR988" s="36"/>
      <c r="GS988" s="36"/>
      <c r="GT988" s="36"/>
      <c r="GU988" s="36"/>
      <c r="GV988" s="36"/>
      <c r="GW988" s="36"/>
      <c r="GX988" s="36"/>
      <c r="GY988" s="36"/>
      <c r="GZ988" s="36"/>
      <c r="HA988" s="36"/>
      <c r="HB988" s="36"/>
      <c r="HC988" s="36"/>
      <c r="HD988" s="36"/>
      <c r="HE988" s="36"/>
      <c r="HF988" s="36"/>
      <c r="HG988" s="36"/>
      <c r="HH988" s="36"/>
      <c r="HI988" s="36"/>
      <c r="HJ988" s="36"/>
      <c r="HK988" s="36"/>
      <c r="HL988" s="36"/>
      <c r="HM988" s="36"/>
      <c r="HN988" s="36"/>
      <c r="HO988" s="36"/>
      <c r="HP988" s="36"/>
      <c r="HQ988" s="36"/>
      <c r="HR988" s="36"/>
      <c r="HS988" s="36"/>
      <c r="HT988" s="36"/>
      <c r="HU988" s="36"/>
      <c r="HV988" s="36"/>
      <c r="HW988" s="36"/>
      <c r="HX988" s="36"/>
      <c r="HY988" s="36"/>
      <c r="HZ988" s="36"/>
      <c r="IA988" s="36"/>
      <c r="IB988" s="36"/>
      <c r="IC988" s="36"/>
      <c r="ID988" s="36"/>
      <c r="IE988" s="36"/>
      <c r="IF988" s="36"/>
      <c r="IG988" s="36"/>
      <c r="IH988" s="36"/>
      <c r="II988" s="36"/>
      <c r="IJ988" s="36"/>
      <c r="IK988" s="36"/>
      <c r="IL988" s="36"/>
      <c r="IM988" s="36"/>
      <c r="IN988" s="36"/>
      <c r="IO988" s="36"/>
      <c r="IP988" s="36"/>
      <c r="IQ988" s="36"/>
      <c r="IR988" s="36"/>
      <c r="IS988" s="36"/>
      <c r="IT988" s="36"/>
      <c r="IU988" s="36"/>
    </row>
    <row r="989" spans="1:255" ht="5.2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6"/>
      <c r="CB989" s="36"/>
      <c r="CC989" s="36"/>
      <c r="CD989" s="36"/>
      <c r="CE989" s="36"/>
      <c r="CF989" s="36"/>
      <c r="CG989" s="36"/>
      <c r="CH989" s="36"/>
      <c r="CI989" s="36"/>
      <c r="CJ989" s="36"/>
      <c r="CK989" s="36"/>
      <c r="CL989" s="36"/>
      <c r="CM989" s="36"/>
      <c r="CN989" s="36"/>
      <c r="CO989" s="36"/>
      <c r="CP989" s="36"/>
      <c r="CQ989" s="36"/>
      <c r="CR989" s="36"/>
      <c r="CS989" s="36"/>
      <c r="CT989" s="36"/>
      <c r="CU989" s="36"/>
      <c r="CV989" s="36"/>
      <c r="CW989" s="36"/>
      <c r="CX989" s="36"/>
      <c r="CY989" s="36"/>
      <c r="CZ989" s="36"/>
      <c r="DA989" s="36"/>
      <c r="DB989" s="36"/>
      <c r="DC989" s="36"/>
      <c r="DD989" s="36"/>
      <c r="DE989" s="36"/>
      <c r="DF989" s="36"/>
      <c r="DG989" s="36"/>
      <c r="DH989" s="36"/>
      <c r="DI989" s="36"/>
      <c r="DJ989" s="36"/>
      <c r="DK989" s="36"/>
      <c r="DL989" s="36"/>
      <c r="DM989" s="36"/>
      <c r="DN989" s="36"/>
      <c r="DO989" s="36"/>
      <c r="DP989" s="36"/>
      <c r="DQ989" s="36"/>
      <c r="DR989" s="36"/>
      <c r="DS989" s="36"/>
      <c r="DT989" s="36"/>
      <c r="DU989" s="36"/>
      <c r="DV989" s="36"/>
      <c r="DW989" s="36"/>
      <c r="DX989" s="36"/>
      <c r="DY989" s="36"/>
      <c r="DZ989" s="36"/>
      <c r="EA989" s="36"/>
      <c r="EB989" s="36"/>
      <c r="EC989" s="36"/>
      <c r="ED989" s="36"/>
      <c r="EE989" s="36"/>
      <c r="EF989" s="36"/>
      <c r="EG989" s="36"/>
      <c r="EH989" s="36"/>
      <c r="EI989" s="36"/>
      <c r="EJ989" s="36"/>
      <c r="EK989" s="36"/>
      <c r="EL989" s="36"/>
      <c r="EM989" s="36"/>
      <c r="EN989" s="36"/>
      <c r="EO989" s="36"/>
      <c r="EP989" s="36"/>
      <c r="EQ989" s="36"/>
      <c r="ER989" s="36"/>
      <c r="ES989" s="36"/>
      <c r="ET989" s="36"/>
      <c r="EU989" s="36"/>
      <c r="EV989" s="36"/>
      <c r="EW989" s="36"/>
      <c r="EX989" s="36"/>
      <c r="EY989" s="36"/>
      <c r="EZ989" s="36"/>
      <c r="FA989" s="36"/>
      <c r="FB989" s="36"/>
      <c r="FC989" s="36"/>
      <c r="FD989" s="36"/>
      <c r="FE989" s="36"/>
      <c r="FF989" s="36"/>
      <c r="FG989" s="36"/>
      <c r="FH989" s="36"/>
      <c r="FI989" s="36"/>
      <c r="FJ989" s="36"/>
      <c r="FK989" s="36"/>
      <c r="FL989" s="36"/>
      <c r="FM989" s="36"/>
      <c r="FN989" s="36"/>
      <c r="FO989" s="36"/>
      <c r="FP989" s="36"/>
      <c r="FQ989" s="36"/>
      <c r="FR989" s="36"/>
      <c r="FS989" s="36"/>
      <c r="FT989" s="36"/>
      <c r="FU989" s="36"/>
      <c r="FV989" s="36"/>
      <c r="FW989" s="36"/>
      <c r="FX989" s="36"/>
      <c r="FY989" s="36"/>
      <c r="FZ989" s="36"/>
      <c r="GA989" s="36"/>
      <c r="GB989" s="36"/>
      <c r="GC989" s="36"/>
      <c r="GD989" s="36"/>
      <c r="GE989" s="36"/>
      <c r="GF989" s="36"/>
      <c r="GG989" s="36"/>
      <c r="GH989" s="36"/>
      <c r="GI989" s="36"/>
      <c r="GJ989" s="36"/>
      <c r="GK989" s="36"/>
      <c r="GL989" s="36"/>
      <c r="GM989" s="36"/>
      <c r="GN989" s="36"/>
      <c r="GO989" s="36"/>
      <c r="GP989" s="36"/>
      <c r="GQ989" s="36"/>
      <c r="GR989" s="36"/>
      <c r="GS989" s="36"/>
      <c r="GT989" s="36"/>
      <c r="GU989" s="36"/>
      <c r="GV989" s="36"/>
      <c r="GW989" s="36"/>
      <c r="GX989" s="36"/>
      <c r="GY989" s="36"/>
      <c r="GZ989" s="36"/>
      <c r="HA989" s="36"/>
      <c r="HB989" s="36"/>
      <c r="HC989" s="36"/>
      <c r="HD989" s="36"/>
      <c r="HE989" s="36"/>
      <c r="HF989" s="36"/>
      <c r="HG989" s="36"/>
      <c r="HH989" s="36"/>
      <c r="HI989" s="36"/>
      <c r="HJ989" s="36"/>
      <c r="HK989" s="36"/>
      <c r="HL989" s="36"/>
      <c r="HM989" s="36"/>
      <c r="HN989" s="36"/>
      <c r="HO989" s="36"/>
      <c r="HP989" s="36"/>
      <c r="HQ989" s="36"/>
      <c r="HR989" s="36"/>
      <c r="HS989" s="36"/>
      <c r="HT989" s="36"/>
      <c r="HU989" s="36"/>
      <c r="HV989" s="36"/>
      <c r="HW989" s="36"/>
      <c r="HX989" s="36"/>
      <c r="HY989" s="36"/>
      <c r="HZ989" s="36"/>
      <c r="IA989" s="36"/>
      <c r="IB989" s="36"/>
      <c r="IC989" s="36"/>
      <c r="ID989" s="36"/>
      <c r="IE989" s="36"/>
      <c r="IF989" s="36"/>
      <c r="IG989" s="36"/>
      <c r="IH989" s="36"/>
      <c r="II989" s="36"/>
      <c r="IJ989" s="36"/>
      <c r="IK989" s="36"/>
      <c r="IL989" s="36"/>
      <c r="IM989" s="36"/>
      <c r="IN989" s="36"/>
      <c r="IO989" s="36"/>
      <c r="IP989" s="36"/>
      <c r="IQ989" s="36"/>
      <c r="IR989" s="36"/>
      <c r="IS989" s="36"/>
      <c r="IT989" s="36"/>
      <c r="IU989" s="36"/>
    </row>
    <row r="990" spans="1:255" ht="5.2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6"/>
      <c r="CB990" s="36"/>
      <c r="CC990" s="36"/>
      <c r="CD990" s="36"/>
      <c r="CE990" s="36"/>
      <c r="CF990" s="36"/>
      <c r="CG990" s="36"/>
      <c r="CH990" s="36"/>
      <c r="CI990" s="36"/>
      <c r="CJ990" s="36"/>
      <c r="CK990" s="36"/>
      <c r="CL990" s="36"/>
      <c r="CM990" s="36"/>
      <c r="CN990" s="36"/>
      <c r="CO990" s="36"/>
      <c r="CP990" s="36"/>
      <c r="CQ990" s="36"/>
      <c r="CR990" s="36"/>
      <c r="CS990" s="36"/>
      <c r="CT990" s="36"/>
      <c r="CU990" s="36"/>
      <c r="CV990" s="36"/>
      <c r="CW990" s="36"/>
      <c r="CX990" s="36"/>
      <c r="CY990" s="36"/>
      <c r="CZ990" s="36"/>
      <c r="DA990" s="36"/>
      <c r="DB990" s="36"/>
      <c r="DC990" s="36"/>
      <c r="DD990" s="36"/>
      <c r="DE990" s="36"/>
      <c r="DF990" s="36"/>
      <c r="DG990" s="36"/>
      <c r="DH990" s="36"/>
      <c r="DI990" s="36"/>
      <c r="DJ990" s="36"/>
      <c r="DK990" s="36"/>
      <c r="DL990" s="36"/>
      <c r="DM990" s="36"/>
      <c r="DN990" s="36"/>
      <c r="DO990" s="36"/>
      <c r="DP990" s="36"/>
      <c r="DQ990" s="36"/>
      <c r="DR990" s="36"/>
      <c r="DS990" s="36"/>
      <c r="DT990" s="36"/>
      <c r="DU990" s="36"/>
      <c r="DV990" s="36"/>
      <c r="DW990" s="36"/>
      <c r="DX990" s="36"/>
      <c r="DY990" s="36"/>
      <c r="DZ990" s="36"/>
      <c r="EA990" s="36"/>
      <c r="EB990" s="36"/>
      <c r="EC990" s="36"/>
      <c r="ED990" s="36"/>
      <c r="EE990" s="36"/>
      <c r="EF990" s="36"/>
      <c r="EG990" s="36"/>
      <c r="EH990" s="36"/>
      <c r="EI990" s="36"/>
      <c r="EJ990" s="36"/>
      <c r="EK990" s="36"/>
      <c r="EL990" s="36"/>
      <c r="EM990" s="36"/>
      <c r="EN990" s="36"/>
      <c r="EO990" s="36"/>
      <c r="EP990" s="36"/>
      <c r="EQ990" s="36"/>
      <c r="ER990" s="36"/>
      <c r="ES990" s="36"/>
      <c r="ET990" s="36"/>
      <c r="EU990" s="36"/>
      <c r="EV990" s="36"/>
      <c r="EW990" s="36"/>
      <c r="EX990" s="36"/>
      <c r="EY990" s="36"/>
      <c r="EZ990" s="36"/>
      <c r="FA990" s="36"/>
      <c r="FB990" s="36"/>
      <c r="FC990" s="36"/>
      <c r="FD990" s="36"/>
      <c r="FE990" s="36"/>
      <c r="FF990" s="36"/>
      <c r="FG990" s="36"/>
      <c r="FH990" s="36"/>
      <c r="FI990" s="36"/>
      <c r="FJ990" s="36"/>
      <c r="FK990" s="36"/>
      <c r="FL990" s="36"/>
      <c r="FM990" s="36"/>
      <c r="FN990" s="36"/>
      <c r="FO990" s="36"/>
      <c r="FP990" s="36"/>
      <c r="FQ990" s="36"/>
      <c r="FR990" s="36"/>
      <c r="FS990" s="36"/>
      <c r="FT990" s="36"/>
      <c r="FU990" s="36"/>
      <c r="FV990" s="36"/>
      <c r="FW990" s="36"/>
      <c r="FX990" s="36"/>
      <c r="FY990" s="36"/>
      <c r="FZ990" s="36"/>
      <c r="GA990" s="36"/>
      <c r="GB990" s="36"/>
      <c r="GC990" s="36"/>
      <c r="GD990" s="36"/>
      <c r="GE990" s="36"/>
      <c r="GF990" s="36"/>
      <c r="GG990" s="36"/>
      <c r="GH990" s="36"/>
      <c r="GI990" s="36"/>
      <c r="GJ990" s="36"/>
      <c r="GK990" s="36"/>
      <c r="GL990" s="36"/>
      <c r="GM990" s="36"/>
      <c r="GN990" s="36"/>
      <c r="GO990" s="36"/>
      <c r="GP990" s="36"/>
      <c r="GQ990" s="36"/>
      <c r="GR990" s="36"/>
      <c r="GS990" s="36"/>
      <c r="GT990" s="36"/>
      <c r="GU990" s="36"/>
      <c r="GV990" s="36"/>
      <c r="GW990" s="36"/>
      <c r="GX990" s="36"/>
      <c r="GY990" s="36"/>
      <c r="GZ990" s="36"/>
      <c r="HA990" s="36"/>
      <c r="HB990" s="36"/>
      <c r="HC990" s="36"/>
      <c r="HD990" s="36"/>
      <c r="HE990" s="36"/>
      <c r="HF990" s="36"/>
      <c r="HG990" s="36"/>
      <c r="HH990" s="36"/>
      <c r="HI990" s="36"/>
      <c r="HJ990" s="36"/>
      <c r="HK990" s="36"/>
      <c r="HL990" s="36"/>
      <c r="HM990" s="36"/>
      <c r="HN990" s="36"/>
      <c r="HO990" s="36"/>
      <c r="HP990" s="36"/>
      <c r="HQ990" s="36"/>
      <c r="HR990" s="36"/>
      <c r="HS990" s="36"/>
      <c r="HT990" s="36"/>
      <c r="HU990" s="36"/>
      <c r="HV990" s="36"/>
      <c r="HW990" s="36"/>
      <c r="HX990" s="36"/>
      <c r="HY990" s="36"/>
      <c r="HZ990" s="36"/>
      <c r="IA990" s="36"/>
      <c r="IB990" s="36"/>
      <c r="IC990" s="36"/>
      <c r="ID990" s="36"/>
      <c r="IE990" s="36"/>
      <c r="IF990" s="36"/>
      <c r="IG990" s="36"/>
      <c r="IH990" s="36"/>
      <c r="II990" s="36"/>
      <c r="IJ990" s="36"/>
      <c r="IK990" s="36"/>
      <c r="IL990" s="36"/>
      <c r="IM990" s="36"/>
      <c r="IN990" s="36"/>
      <c r="IO990" s="36"/>
      <c r="IP990" s="36"/>
      <c r="IQ990" s="36"/>
      <c r="IR990" s="36"/>
      <c r="IS990" s="36"/>
      <c r="IT990" s="36"/>
      <c r="IU990" s="36"/>
    </row>
    <row r="991" spans="1:255" ht="5.2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6"/>
      <c r="CB991" s="36"/>
      <c r="CC991" s="36"/>
      <c r="CD991" s="36"/>
      <c r="CE991" s="36"/>
      <c r="CF991" s="36"/>
      <c r="CG991" s="36"/>
      <c r="CH991" s="36"/>
      <c r="CI991" s="36"/>
      <c r="CJ991" s="36"/>
      <c r="CK991" s="36"/>
      <c r="CL991" s="36"/>
      <c r="CM991" s="36"/>
      <c r="CN991" s="36"/>
      <c r="CO991" s="36"/>
      <c r="CP991" s="36"/>
      <c r="CQ991" s="36"/>
      <c r="CR991" s="36"/>
      <c r="CS991" s="36"/>
      <c r="CT991" s="36"/>
      <c r="CU991" s="36"/>
      <c r="CV991" s="36"/>
      <c r="CW991" s="36"/>
      <c r="CX991" s="36"/>
      <c r="CY991" s="36"/>
      <c r="CZ991" s="36"/>
      <c r="DA991" s="36"/>
      <c r="DB991" s="36"/>
      <c r="DC991" s="36"/>
      <c r="DD991" s="36"/>
      <c r="DE991" s="36"/>
      <c r="DF991" s="36"/>
      <c r="DG991" s="36"/>
      <c r="DH991" s="36"/>
      <c r="DI991" s="36"/>
      <c r="DJ991" s="36"/>
      <c r="DK991" s="36"/>
      <c r="DL991" s="36"/>
      <c r="DM991" s="36"/>
      <c r="DN991" s="36"/>
      <c r="DO991" s="36"/>
      <c r="DP991" s="36"/>
      <c r="DQ991" s="36"/>
      <c r="DR991" s="36"/>
      <c r="DS991" s="36"/>
      <c r="DT991" s="36"/>
      <c r="DU991" s="36"/>
      <c r="DV991" s="36"/>
      <c r="DW991" s="36"/>
      <c r="DX991" s="36"/>
      <c r="DY991" s="36"/>
      <c r="DZ991" s="36"/>
      <c r="EA991" s="36"/>
      <c r="EB991" s="36"/>
      <c r="EC991" s="36"/>
      <c r="ED991" s="36"/>
      <c r="EE991" s="36"/>
      <c r="EF991" s="36"/>
      <c r="EG991" s="36"/>
      <c r="EH991" s="36"/>
      <c r="EI991" s="36"/>
      <c r="EJ991" s="36"/>
      <c r="EK991" s="36"/>
      <c r="EL991" s="36"/>
      <c r="EM991" s="36"/>
      <c r="EN991" s="36"/>
      <c r="EO991" s="36"/>
      <c r="EP991" s="36"/>
      <c r="EQ991" s="36"/>
      <c r="ER991" s="36"/>
      <c r="ES991" s="36"/>
      <c r="ET991" s="36"/>
      <c r="EU991" s="36"/>
      <c r="EV991" s="36"/>
      <c r="EW991" s="36"/>
      <c r="EX991" s="36"/>
      <c r="EY991" s="36"/>
      <c r="EZ991" s="36"/>
      <c r="FA991" s="36"/>
      <c r="FB991" s="36"/>
      <c r="FC991" s="36"/>
      <c r="FD991" s="36"/>
      <c r="FE991" s="36"/>
      <c r="FF991" s="36"/>
      <c r="FG991" s="36"/>
      <c r="FH991" s="36"/>
      <c r="FI991" s="36"/>
      <c r="FJ991" s="36"/>
      <c r="FK991" s="36"/>
      <c r="FL991" s="36"/>
      <c r="FM991" s="36"/>
      <c r="FN991" s="36"/>
      <c r="FO991" s="36"/>
      <c r="FP991" s="36"/>
      <c r="FQ991" s="36"/>
      <c r="FR991" s="36"/>
      <c r="FS991" s="36"/>
      <c r="FT991" s="36"/>
      <c r="FU991" s="36"/>
      <c r="FV991" s="36"/>
      <c r="FW991" s="36"/>
      <c r="FX991" s="36"/>
      <c r="FY991" s="36"/>
      <c r="FZ991" s="36"/>
      <c r="GA991" s="36"/>
      <c r="GB991" s="36"/>
      <c r="GC991" s="36"/>
      <c r="GD991" s="36"/>
      <c r="GE991" s="36"/>
      <c r="GF991" s="36"/>
      <c r="GG991" s="36"/>
      <c r="GH991" s="36"/>
      <c r="GI991" s="36"/>
      <c r="GJ991" s="36"/>
      <c r="GK991" s="36"/>
      <c r="GL991" s="36"/>
      <c r="GM991" s="36"/>
      <c r="GN991" s="36"/>
      <c r="GO991" s="36"/>
      <c r="GP991" s="36"/>
      <c r="GQ991" s="36"/>
      <c r="GR991" s="36"/>
      <c r="GS991" s="36"/>
      <c r="GT991" s="36"/>
      <c r="GU991" s="36"/>
      <c r="GV991" s="36"/>
      <c r="GW991" s="36"/>
      <c r="GX991" s="36"/>
      <c r="GY991" s="36"/>
      <c r="GZ991" s="36"/>
      <c r="HA991" s="36"/>
      <c r="HB991" s="36"/>
      <c r="HC991" s="36"/>
      <c r="HD991" s="36"/>
      <c r="HE991" s="36"/>
      <c r="HF991" s="36"/>
      <c r="HG991" s="36"/>
      <c r="HH991" s="36"/>
      <c r="HI991" s="36"/>
      <c r="HJ991" s="36"/>
      <c r="HK991" s="36"/>
      <c r="HL991" s="36"/>
      <c r="HM991" s="36"/>
      <c r="HN991" s="36"/>
      <c r="HO991" s="36"/>
      <c r="HP991" s="36"/>
      <c r="HQ991" s="36"/>
      <c r="HR991" s="36"/>
      <c r="HS991" s="36"/>
      <c r="HT991" s="36"/>
      <c r="HU991" s="36"/>
      <c r="HV991" s="36"/>
      <c r="HW991" s="36"/>
      <c r="HX991" s="36"/>
      <c r="HY991" s="36"/>
      <c r="HZ991" s="36"/>
      <c r="IA991" s="36"/>
      <c r="IB991" s="36"/>
      <c r="IC991" s="36"/>
      <c r="ID991" s="36"/>
      <c r="IE991" s="36"/>
      <c r="IF991" s="36"/>
      <c r="IG991" s="36"/>
      <c r="IH991" s="36"/>
      <c r="II991" s="36"/>
      <c r="IJ991" s="36"/>
      <c r="IK991" s="36"/>
      <c r="IL991" s="36"/>
      <c r="IM991" s="36"/>
      <c r="IN991" s="36"/>
      <c r="IO991" s="36"/>
      <c r="IP991" s="36"/>
      <c r="IQ991" s="36"/>
      <c r="IR991" s="36"/>
      <c r="IS991" s="36"/>
      <c r="IT991" s="36"/>
      <c r="IU991" s="36"/>
    </row>
    <row r="992" spans="1:255" ht="5.2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6"/>
      <c r="CB992" s="36"/>
      <c r="CC992" s="36"/>
      <c r="CD992" s="36"/>
      <c r="CE992" s="36"/>
      <c r="CF992" s="36"/>
      <c r="CG992" s="36"/>
      <c r="CH992" s="36"/>
      <c r="CI992" s="36"/>
      <c r="CJ992" s="36"/>
      <c r="CK992" s="36"/>
      <c r="CL992" s="36"/>
      <c r="CM992" s="36"/>
      <c r="CN992" s="36"/>
      <c r="CO992" s="36"/>
      <c r="CP992" s="36"/>
      <c r="CQ992" s="36"/>
      <c r="CR992" s="36"/>
      <c r="CS992" s="36"/>
      <c r="CT992" s="36"/>
      <c r="CU992" s="36"/>
      <c r="CV992" s="36"/>
      <c r="CW992" s="36"/>
      <c r="CX992" s="36"/>
      <c r="CY992" s="36"/>
      <c r="CZ992" s="36"/>
      <c r="DA992" s="36"/>
      <c r="DB992" s="36"/>
      <c r="DC992" s="36"/>
      <c r="DD992" s="36"/>
      <c r="DE992" s="36"/>
      <c r="DF992" s="36"/>
      <c r="DG992" s="36"/>
      <c r="DH992" s="36"/>
      <c r="DI992" s="36"/>
      <c r="DJ992" s="36"/>
      <c r="DK992" s="36"/>
      <c r="DL992" s="36"/>
      <c r="DM992" s="36"/>
      <c r="DN992" s="36"/>
      <c r="DO992" s="36"/>
      <c r="DP992" s="36"/>
      <c r="DQ992" s="36"/>
      <c r="DR992" s="36"/>
      <c r="DS992" s="36"/>
      <c r="DT992" s="36"/>
      <c r="DU992" s="36"/>
      <c r="DV992" s="36"/>
      <c r="DW992" s="36"/>
      <c r="DX992" s="36"/>
      <c r="DY992" s="36"/>
      <c r="DZ992" s="36"/>
      <c r="EA992" s="36"/>
      <c r="EB992" s="36"/>
      <c r="EC992" s="36"/>
      <c r="ED992" s="36"/>
      <c r="EE992" s="36"/>
      <c r="EF992" s="36"/>
      <c r="EG992" s="36"/>
      <c r="EH992" s="36"/>
      <c r="EI992" s="36"/>
      <c r="EJ992" s="36"/>
      <c r="EK992" s="36"/>
      <c r="EL992" s="36"/>
      <c r="EM992" s="36"/>
      <c r="EN992" s="36"/>
      <c r="EO992" s="36"/>
      <c r="EP992" s="36"/>
      <c r="EQ992" s="36"/>
      <c r="ER992" s="36"/>
      <c r="ES992" s="36"/>
      <c r="ET992" s="36"/>
      <c r="EU992" s="36"/>
      <c r="EV992" s="36"/>
      <c r="EW992" s="36"/>
      <c r="EX992" s="36"/>
      <c r="EY992" s="36"/>
      <c r="EZ992" s="36"/>
      <c r="FA992" s="36"/>
      <c r="FB992" s="36"/>
      <c r="FC992" s="36"/>
      <c r="FD992" s="36"/>
      <c r="FE992" s="36"/>
      <c r="FF992" s="36"/>
      <c r="FG992" s="36"/>
      <c r="FH992" s="36"/>
      <c r="FI992" s="36"/>
      <c r="FJ992" s="36"/>
      <c r="FK992" s="36"/>
      <c r="FL992" s="36"/>
      <c r="FM992" s="36"/>
      <c r="FN992" s="36"/>
      <c r="FO992" s="36"/>
      <c r="FP992" s="36"/>
      <c r="FQ992" s="36"/>
      <c r="FR992" s="36"/>
      <c r="FS992" s="36"/>
      <c r="FT992" s="36"/>
      <c r="FU992" s="36"/>
      <c r="FV992" s="36"/>
      <c r="FW992" s="36"/>
      <c r="FX992" s="36"/>
      <c r="FY992" s="36"/>
      <c r="FZ992" s="36"/>
      <c r="GA992" s="36"/>
      <c r="GB992" s="36"/>
      <c r="GC992" s="36"/>
      <c r="GD992" s="36"/>
      <c r="GE992" s="36"/>
      <c r="GF992" s="36"/>
      <c r="GG992" s="36"/>
      <c r="GH992" s="36"/>
      <c r="GI992" s="36"/>
      <c r="GJ992" s="36"/>
      <c r="GK992" s="36"/>
      <c r="GL992" s="36"/>
      <c r="GM992" s="36"/>
      <c r="GN992" s="36"/>
      <c r="GO992" s="36"/>
      <c r="GP992" s="36"/>
      <c r="GQ992" s="36"/>
      <c r="GR992" s="36"/>
      <c r="GS992" s="36"/>
      <c r="GT992" s="36"/>
      <c r="GU992" s="36"/>
      <c r="GV992" s="36"/>
      <c r="GW992" s="36"/>
      <c r="GX992" s="36"/>
      <c r="GY992" s="36"/>
      <c r="GZ992" s="36"/>
      <c r="HA992" s="36"/>
      <c r="HB992" s="36"/>
      <c r="HC992" s="36"/>
      <c r="HD992" s="36"/>
      <c r="HE992" s="36"/>
      <c r="HF992" s="36"/>
      <c r="HG992" s="36"/>
      <c r="HH992" s="36"/>
      <c r="HI992" s="36"/>
      <c r="HJ992" s="36"/>
      <c r="HK992" s="36"/>
      <c r="HL992" s="36"/>
      <c r="HM992" s="36"/>
      <c r="HN992" s="36"/>
      <c r="HO992" s="36"/>
      <c r="HP992" s="36"/>
      <c r="HQ992" s="36"/>
      <c r="HR992" s="36"/>
      <c r="HS992" s="36"/>
      <c r="HT992" s="36"/>
      <c r="HU992" s="36"/>
      <c r="HV992" s="36"/>
      <c r="HW992" s="36"/>
      <c r="HX992" s="36"/>
      <c r="HY992" s="36"/>
      <c r="HZ992" s="36"/>
      <c r="IA992" s="36"/>
      <c r="IB992" s="36"/>
      <c r="IC992" s="36"/>
      <c r="ID992" s="36"/>
      <c r="IE992" s="36"/>
      <c r="IF992" s="36"/>
      <c r="IG992" s="36"/>
      <c r="IH992" s="36"/>
      <c r="II992" s="36"/>
      <c r="IJ992" s="36"/>
      <c r="IK992" s="36"/>
      <c r="IL992" s="36"/>
      <c r="IM992" s="36"/>
      <c r="IN992" s="36"/>
      <c r="IO992" s="36"/>
      <c r="IP992" s="36"/>
      <c r="IQ992" s="36"/>
      <c r="IR992" s="36"/>
      <c r="IS992" s="36"/>
      <c r="IT992" s="36"/>
      <c r="IU992" s="36"/>
    </row>
    <row r="993" spans="1:255" ht="5.25" customHeight="1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6"/>
      <c r="CB993" s="36"/>
      <c r="CC993" s="36"/>
      <c r="CD993" s="36"/>
      <c r="CE993" s="36"/>
      <c r="CF993" s="36"/>
      <c r="CG993" s="36"/>
      <c r="CH993" s="36"/>
      <c r="CI993" s="36"/>
      <c r="CJ993" s="36"/>
      <c r="CK993" s="36"/>
      <c r="CL993" s="36"/>
      <c r="CM993" s="36"/>
      <c r="CN993" s="36"/>
      <c r="CO993" s="36"/>
      <c r="CP993" s="36"/>
      <c r="CQ993" s="36"/>
      <c r="CR993" s="36"/>
      <c r="CS993" s="36"/>
      <c r="CT993" s="36"/>
      <c r="CU993" s="36"/>
      <c r="CV993" s="36"/>
      <c r="CW993" s="36"/>
      <c r="CX993" s="36"/>
      <c r="CY993" s="36"/>
      <c r="CZ993" s="36"/>
      <c r="DA993" s="36"/>
      <c r="DB993" s="36"/>
      <c r="DC993" s="36"/>
      <c r="DD993" s="36"/>
      <c r="DE993" s="36"/>
      <c r="DF993" s="36"/>
      <c r="DG993" s="36"/>
      <c r="DH993" s="36"/>
      <c r="DI993" s="36"/>
      <c r="DJ993" s="36"/>
      <c r="DK993" s="36"/>
      <c r="DL993" s="36"/>
      <c r="DM993" s="36"/>
      <c r="DN993" s="36"/>
      <c r="DO993" s="36"/>
      <c r="DP993" s="36"/>
      <c r="DQ993" s="36"/>
      <c r="DR993" s="36"/>
      <c r="DS993" s="36"/>
      <c r="DT993" s="36"/>
      <c r="DU993" s="36"/>
      <c r="DV993" s="36"/>
      <c r="DW993" s="36"/>
      <c r="DX993" s="36"/>
      <c r="DY993" s="36"/>
      <c r="DZ993" s="36"/>
      <c r="EA993" s="36"/>
      <c r="EB993" s="36"/>
      <c r="EC993" s="36"/>
      <c r="ED993" s="36"/>
      <c r="EE993" s="36"/>
      <c r="EF993" s="36"/>
      <c r="EG993" s="36"/>
      <c r="EH993" s="36"/>
      <c r="EI993" s="36"/>
      <c r="EJ993" s="36"/>
      <c r="EK993" s="36"/>
      <c r="EL993" s="36"/>
      <c r="EM993" s="36"/>
      <c r="EN993" s="36"/>
      <c r="EO993" s="36"/>
      <c r="EP993" s="36"/>
      <c r="EQ993" s="36"/>
      <c r="ER993" s="36"/>
      <c r="ES993" s="36"/>
      <c r="ET993" s="36"/>
      <c r="EU993" s="36"/>
      <c r="EV993" s="36"/>
      <c r="EW993" s="36"/>
      <c r="EX993" s="36"/>
      <c r="EY993" s="36"/>
      <c r="EZ993" s="36"/>
      <c r="FA993" s="36"/>
      <c r="FB993" s="36"/>
      <c r="FC993" s="36"/>
      <c r="FD993" s="36"/>
      <c r="FE993" s="36"/>
      <c r="FF993" s="36"/>
      <c r="FG993" s="36"/>
      <c r="FH993" s="36"/>
      <c r="FI993" s="36"/>
      <c r="FJ993" s="36"/>
      <c r="FK993" s="36"/>
      <c r="FL993" s="36"/>
      <c r="FM993" s="36"/>
      <c r="FN993" s="36"/>
      <c r="FO993" s="36"/>
      <c r="FP993" s="36"/>
      <c r="FQ993" s="36"/>
      <c r="FR993" s="36"/>
      <c r="FS993" s="36"/>
      <c r="FT993" s="36"/>
      <c r="FU993" s="36"/>
      <c r="FV993" s="36"/>
      <c r="FW993" s="36"/>
      <c r="FX993" s="36"/>
      <c r="FY993" s="36"/>
      <c r="FZ993" s="36"/>
      <c r="GA993" s="36"/>
      <c r="GB993" s="36"/>
      <c r="GC993" s="36"/>
      <c r="GD993" s="36"/>
      <c r="GE993" s="36"/>
      <c r="GF993" s="36"/>
      <c r="GG993" s="36"/>
      <c r="GH993" s="36"/>
      <c r="GI993" s="36"/>
      <c r="GJ993" s="36"/>
      <c r="GK993" s="36"/>
      <c r="GL993" s="36"/>
      <c r="GM993" s="36"/>
      <c r="GN993" s="36"/>
      <c r="GO993" s="36"/>
      <c r="GP993" s="36"/>
      <c r="GQ993" s="36"/>
      <c r="GR993" s="36"/>
      <c r="GS993" s="36"/>
      <c r="GT993" s="36"/>
      <c r="GU993" s="36"/>
      <c r="GV993" s="36"/>
      <c r="GW993" s="36"/>
      <c r="GX993" s="36"/>
      <c r="GY993" s="36"/>
      <c r="GZ993" s="36"/>
      <c r="HA993" s="36"/>
      <c r="HB993" s="36"/>
      <c r="HC993" s="36"/>
      <c r="HD993" s="36"/>
      <c r="HE993" s="36"/>
      <c r="HF993" s="36"/>
      <c r="HG993" s="36"/>
      <c r="HH993" s="36"/>
      <c r="HI993" s="36"/>
      <c r="HJ993" s="36"/>
      <c r="HK993" s="36"/>
      <c r="HL993" s="36"/>
      <c r="HM993" s="36"/>
      <c r="HN993" s="36"/>
      <c r="HO993" s="36"/>
      <c r="HP993" s="36"/>
      <c r="HQ993" s="36"/>
      <c r="HR993" s="36"/>
      <c r="HS993" s="36"/>
      <c r="HT993" s="36"/>
      <c r="HU993" s="36"/>
      <c r="HV993" s="36"/>
      <c r="HW993" s="36"/>
      <c r="HX993" s="36"/>
      <c r="HY993" s="36"/>
      <c r="HZ993" s="36"/>
      <c r="IA993" s="36"/>
      <c r="IB993" s="36"/>
      <c r="IC993" s="36"/>
      <c r="ID993" s="36"/>
      <c r="IE993" s="36"/>
      <c r="IF993" s="36"/>
      <c r="IG993" s="36"/>
      <c r="IH993" s="36"/>
      <c r="II993" s="36"/>
      <c r="IJ993" s="36"/>
      <c r="IK993" s="36"/>
      <c r="IL993" s="36"/>
      <c r="IM993" s="36"/>
      <c r="IN993" s="36"/>
      <c r="IO993" s="36"/>
      <c r="IP993" s="36"/>
      <c r="IQ993" s="36"/>
      <c r="IR993" s="36"/>
      <c r="IS993" s="36"/>
      <c r="IT993" s="36"/>
      <c r="IU993" s="36"/>
    </row>
    <row r="994" spans="1:255" ht="5.25" customHeight="1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6"/>
      <c r="CB994" s="36"/>
      <c r="CC994" s="36"/>
      <c r="CD994" s="36"/>
      <c r="CE994" s="36"/>
      <c r="CF994" s="36"/>
      <c r="CG994" s="36"/>
      <c r="CH994" s="36"/>
      <c r="CI994" s="36"/>
      <c r="CJ994" s="36"/>
      <c r="CK994" s="36"/>
      <c r="CL994" s="36"/>
      <c r="CM994" s="36"/>
      <c r="CN994" s="36"/>
      <c r="CO994" s="36"/>
      <c r="CP994" s="36"/>
      <c r="CQ994" s="36"/>
      <c r="CR994" s="36"/>
      <c r="CS994" s="36"/>
      <c r="CT994" s="36"/>
      <c r="CU994" s="36"/>
      <c r="CV994" s="36"/>
      <c r="CW994" s="36"/>
      <c r="CX994" s="36"/>
      <c r="CY994" s="36"/>
      <c r="CZ994" s="36"/>
      <c r="DA994" s="36"/>
      <c r="DB994" s="36"/>
      <c r="DC994" s="36"/>
      <c r="DD994" s="36"/>
      <c r="DE994" s="36"/>
      <c r="DF994" s="36"/>
      <c r="DG994" s="36"/>
      <c r="DH994" s="36"/>
      <c r="DI994" s="36"/>
      <c r="DJ994" s="36"/>
      <c r="DK994" s="36"/>
      <c r="DL994" s="36"/>
      <c r="DM994" s="36"/>
      <c r="DN994" s="36"/>
      <c r="DO994" s="36"/>
      <c r="DP994" s="36"/>
      <c r="DQ994" s="36"/>
      <c r="DR994" s="36"/>
      <c r="DS994" s="36"/>
      <c r="DT994" s="36"/>
      <c r="DU994" s="36"/>
      <c r="DV994" s="36"/>
      <c r="DW994" s="36"/>
      <c r="DX994" s="36"/>
      <c r="DY994" s="36"/>
      <c r="DZ994" s="36"/>
      <c r="EA994" s="36"/>
      <c r="EB994" s="36"/>
      <c r="EC994" s="36"/>
      <c r="ED994" s="36"/>
      <c r="EE994" s="36"/>
      <c r="EF994" s="36"/>
      <c r="EG994" s="36"/>
      <c r="EH994" s="36"/>
      <c r="EI994" s="36"/>
      <c r="EJ994" s="36"/>
      <c r="EK994" s="36"/>
      <c r="EL994" s="36"/>
      <c r="EM994" s="36"/>
      <c r="EN994" s="36"/>
      <c r="EO994" s="36"/>
      <c r="EP994" s="36"/>
      <c r="EQ994" s="36"/>
      <c r="ER994" s="36"/>
      <c r="ES994" s="36"/>
      <c r="ET994" s="36"/>
      <c r="EU994" s="36"/>
      <c r="EV994" s="36"/>
      <c r="EW994" s="36"/>
      <c r="EX994" s="36"/>
      <c r="EY994" s="36"/>
      <c r="EZ994" s="36"/>
      <c r="FA994" s="36"/>
      <c r="FB994" s="36"/>
      <c r="FC994" s="36"/>
      <c r="FD994" s="36"/>
      <c r="FE994" s="36"/>
      <c r="FF994" s="36"/>
      <c r="FG994" s="36"/>
      <c r="FH994" s="36"/>
      <c r="FI994" s="36"/>
      <c r="FJ994" s="36"/>
      <c r="FK994" s="36"/>
      <c r="FL994" s="36"/>
      <c r="FM994" s="36"/>
      <c r="FN994" s="36"/>
      <c r="FO994" s="36"/>
      <c r="FP994" s="36"/>
      <c r="FQ994" s="36"/>
      <c r="FR994" s="36"/>
      <c r="FS994" s="36"/>
      <c r="FT994" s="36"/>
      <c r="FU994" s="36"/>
      <c r="FV994" s="36"/>
      <c r="FW994" s="36"/>
      <c r="FX994" s="36"/>
      <c r="FY994" s="36"/>
      <c r="FZ994" s="36"/>
      <c r="GA994" s="36"/>
      <c r="GB994" s="36"/>
      <c r="GC994" s="36"/>
      <c r="GD994" s="36"/>
      <c r="GE994" s="36"/>
      <c r="GF994" s="36"/>
      <c r="GG994" s="36"/>
      <c r="GH994" s="36"/>
      <c r="GI994" s="36"/>
      <c r="GJ994" s="36"/>
      <c r="GK994" s="36"/>
      <c r="GL994" s="36"/>
      <c r="GM994" s="36"/>
      <c r="GN994" s="36"/>
      <c r="GO994" s="36"/>
      <c r="GP994" s="36"/>
      <c r="GQ994" s="36"/>
      <c r="GR994" s="36"/>
      <c r="GS994" s="36"/>
      <c r="GT994" s="36"/>
      <c r="GU994" s="36"/>
      <c r="GV994" s="36"/>
      <c r="GW994" s="36"/>
      <c r="GX994" s="36"/>
      <c r="GY994" s="36"/>
      <c r="GZ994" s="36"/>
      <c r="HA994" s="36"/>
      <c r="HB994" s="36"/>
      <c r="HC994" s="36"/>
      <c r="HD994" s="36"/>
      <c r="HE994" s="36"/>
      <c r="HF994" s="36"/>
      <c r="HG994" s="36"/>
      <c r="HH994" s="36"/>
      <c r="HI994" s="36"/>
      <c r="HJ994" s="36"/>
      <c r="HK994" s="36"/>
      <c r="HL994" s="36"/>
      <c r="HM994" s="36"/>
      <c r="HN994" s="36"/>
      <c r="HO994" s="36"/>
      <c r="HP994" s="36"/>
      <c r="HQ994" s="36"/>
      <c r="HR994" s="36"/>
      <c r="HS994" s="36"/>
      <c r="HT994" s="36"/>
      <c r="HU994" s="36"/>
      <c r="HV994" s="36"/>
      <c r="HW994" s="36"/>
      <c r="HX994" s="36"/>
      <c r="HY994" s="36"/>
      <c r="HZ994" s="36"/>
      <c r="IA994" s="36"/>
      <c r="IB994" s="36"/>
      <c r="IC994" s="36"/>
      <c r="ID994" s="36"/>
      <c r="IE994" s="36"/>
      <c r="IF994" s="36"/>
      <c r="IG994" s="36"/>
      <c r="IH994" s="36"/>
      <c r="II994" s="36"/>
      <c r="IJ994" s="36"/>
      <c r="IK994" s="36"/>
      <c r="IL994" s="36"/>
      <c r="IM994" s="36"/>
      <c r="IN994" s="36"/>
      <c r="IO994" s="36"/>
      <c r="IP994" s="36"/>
      <c r="IQ994" s="36"/>
      <c r="IR994" s="36"/>
      <c r="IS994" s="36"/>
      <c r="IT994" s="36"/>
      <c r="IU994" s="36"/>
    </row>
    <row r="995" spans="1:255" ht="5.25" customHeight="1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6"/>
      <c r="CB995" s="36"/>
      <c r="CC995" s="36"/>
      <c r="CD995" s="36"/>
      <c r="CE995" s="36"/>
      <c r="CF995" s="36"/>
      <c r="CG995" s="36"/>
      <c r="CH995" s="36"/>
      <c r="CI995" s="36"/>
      <c r="CJ995" s="36"/>
      <c r="CK995" s="36"/>
      <c r="CL995" s="36"/>
      <c r="CM995" s="36"/>
      <c r="CN995" s="36"/>
      <c r="CO995" s="36"/>
      <c r="CP995" s="36"/>
      <c r="CQ995" s="36"/>
      <c r="CR995" s="36"/>
      <c r="CS995" s="36"/>
      <c r="CT995" s="36"/>
      <c r="CU995" s="36"/>
      <c r="CV995" s="36"/>
      <c r="CW995" s="36"/>
      <c r="CX995" s="36"/>
      <c r="CY995" s="36"/>
      <c r="CZ995" s="36"/>
      <c r="DA995" s="36"/>
      <c r="DB995" s="36"/>
      <c r="DC995" s="36"/>
      <c r="DD995" s="36"/>
      <c r="DE995" s="36"/>
      <c r="DF995" s="36"/>
      <c r="DG995" s="36"/>
      <c r="DH995" s="36"/>
      <c r="DI995" s="36"/>
      <c r="DJ995" s="36"/>
      <c r="DK995" s="36"/>
      <c r="DL995" s="36"/>
      <c r="DM995" s="36"/>
      <c r="DN995" s="36"/>
      <c r="DO995" s="36"/>
      <c r="DP995" s="36"/>
      <c r="DQ995" s="36"/>
      <c r="DR995" s="36"/>
      <c r="DS995" s="36"/>
      <c r="DT995" s="36"/>
      <c r="DU995" s="36"/>
      <c r="DV995" s="36"/>
      <c r="DW995" s="36"/>
      <c r="DX995" s="36"/>
      <c r="DY995" s="36"/>
      <c r="DZ995" s="36"/>
      <c r="EA995" s="36"/>
      <c r="EB995" s="36"/>
      <c r="EC995" s="36"/>
      <c r="ED995" s="36"/>
      <c r="EE995" s="36"/>
      <c r="EF995" s="36"/>
      <c r="EG995" s="36"/>
      <c r="EH995" s="36"/>
      <c r="EI995" s="36"/>
      <c r="EJ995" s="36"/>
      <c r="EK995" s="36"/>
      <c r="EL995" s="36"/>
      <c r="EM995" s="36"/>
      <c r="EN995" s="36"/>
      <c r="EO995" s="36"/>
      <c r="EP995" s="36"/>
      <c r="EQ995" s="36"/>
      <c r="ER995" s="36"/>
      <c r="ES995" s="36"/>
      <c r="ET995" s="36"/>
      <c r="EU995" s="36"/>
      <c r="EV995" s="36"/>
      <c r="EW995" s="36"/>
      <c r="EX995" s="36"/>
      <c r="EY995" s="36"/>
      <c r="EZ995" s="36"/>
      <c r="FA995" s="36"/>
      <c r="FB995" s="36"/>
      <c r="FC995" s="36"/>
      <c r="FD995" s="36"/>
      <c r="FE995" s="36"/>
      <c r="FF995" s="36"/>
      <c r="FG995" s="36"/>
      <c r="FH995" s="36"/>
      <c r="FI995" s="36"/>
      <c r="FJ995" s="36"/>
      <c r="FK995" s="36"/>
      <c r="FL995" s="36"/>
      <c r="FM995" s="36"/>
      <c r="FN995" s="36"/>
      <c r="FO995" s="36"/>
      <c r="FP995" s="36"/>
      <c r="FQ995" s="36"/>
      <c r="FR995" s="36"/>
      <c r="FS995" s="36"/>
      <c r="FT995" s="36"/>
      <c r="FU995" s="36"/>
      <c r="FV995" s="36"/>
      <c r="FW995" s="36"/>
      <c r="FX995" s="36"/>
      <c r="FY995" s="36"/>
      <c r="FZ995" s="36"/>
      <c r="GA995" s="36"/>
      <c r="GB995" s="36"/>
      <c r="GC995" s="36"/>
      <c r="GD995" s="36"/>
      <c r="GE995" s="36"/>
      <c r="GF995" s="36"/>
      <c r="GG995" s="36"/>
      <c r="GH995" s="36"/>
      <c r="GI995" s="36"/>
      <c r="GJ995" s="36"/>
      <c r="GK995" s="36"/>
      <c r="GL995" s="36"/>
      <c r="GM995" s="36"/>
      <c r="GN995" s="36"/>
      <c r="GO995" s="36"/>
      <c r="GP995" s="36"/>
      <c r="GQ995" s="36"/>
      <c r="GR995" s="36"/>
      <c r="GS995" s="36"/>
      <c r="GT995" s="36"/>
      <c r="GU995" s="36"/>
      <c r="GV995" s="36"/>
      <c r="GW995" s="36"/>
      <c r="GX995" s="36"/>
      <c r="GY995" s="36"/>
      <c r="GZ995" s="36"/>
      <c r="HA995" s="36"/>
      <c r="HB995" s="36"/>
      <c r="HC995" s="36"/>
      <c r="HD995" s="36"/>
      <c r="HE995" s="36"/>
      <c r="HF995" s="36"/>
      <c r="HG995" s="36"/>
      <c r="HH995" s="36"/>
      <c r="HI995" s="36"/>
      <c r="HJ995" s="36"/>
      <c r="HK995" s="36"/>
      <c r="HL995" s="36"/>
      <c r="HM995" s="36"/>
      <c r="HN995" s="36"/>
      <c r="HO995" s="36"/>
      <c r="HP995" s="36"/>
      <c r="HQ995" s="36"/>
      <c r="HR995" s="36"/>
      <c r="HS995" s="36"/>
      <c r="HT995" s="36"/>
      <c r="HU995" s="36"/>
      <c r="HV995" s="36"/>
      <c r="HW995" s="36"/>
      <c r="HX995" s="36"/>
      <c r="HY995" s="36"/>
      <c r="HZ995" s="36"/>
      <c r="IA995" s="36"/>
      <c r="IB995" s="36"/>
      <c r="IC995" s="36"/>
      <c r="ID995" s="36"/>
      <c r="IE995" s="36"/>
      <c r="IF995" s="36"/>
      <c r="IG995" s="36"/>
      <c r="IH995" s="36"/>
      <c r="II995" s="36"/>
      <c r="IJ995" s="36"/>
      <c r="IK995" s="36"/>
      <c r="IL995" s="36"/>
      <c r="IM995" s="36"/>
      <c r="IN995" s="36"/>
      <c r="IO995" s="36"/>
      <c r="IP995" s="36"/>
      <c r="IQ995" s="36"/>
      <c r="IR995" s="36"/>
      <c r="IS995" s="36"/>
      <c r="IT995" s="36"/>
      <c r="IU995" s="36"/>
    </row>
    <row r="996" spans="1:255" ht="5.25" customHeight="1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6"/>
      <c r="CB996" s="36"/>
      <c r="CC996" s="36"/>
      <c r="CD996" s="36"/>
      <c r="CE996" s="36"/>
      <c r="CF996" s="36"/>
      <c r="CG996" s="36"/>
      <c r="CH996" s="36"/>
      <c r="CI996" s="36"/>
      <c r="CJ996" s="36"/>
      <c r="CK996" s="36"/>
      <c r="CL996" s="36"/>
      <c r="CM996" s="36"/>
      <c r="CN996" s="36"/>
      <c r="CO996" s="36"/>
      <c r="CP996" s="36"/>
      <c r="CQ996" s="36"/>
      <c r="CR996" s="36"/>
      <c r="CS996" s="36"/>
      <c r="CT996" s="36"/>
      <c r="CU996" s="36"/>
      <c r="CV996" s="36"/>
      <c r="CW996" s="36"/>
      <c r="CX996" s="36"/>
      <c r="CY996" s="36"/>
      <c r="CZ996" s="36"/>
      <c r="DA996" s="36"/>
      <c r="DB996" s="36"/>
      <c r="DC996" s="36"/>
      <c r="DD996" s="36"/>
      <c r="DE996" s="36"/>
      <c r="DF996" s="36"/>
      <c r="DG996" s="36"/>
      <c r="DH996" s="36"/>
      <c r="DI996" s="36"/>
      <c r="DJ996" s="36"/>
      <c r="DK996" s="36"/>
      <c r="DL996" s="36"/>
      <c r="DM996" s="36"/>
      <c r="DN996" s="36"/>
      <c r="DO996" s="36"/>
      <c r="DP996" s="36"/>
      <c r="DQ996" s="36"/>
      <c r="DR996" s="36"/>
      <c r="DS996" s="36"/>
      <c r="DT996" s="36"/>
      <c r="DU996" s="36"/>
      <c r="DV996" s="36"/>
      <c r="DW996" s="36"/>
      <c r="DX996" s="36"/>
      <c r="DY996" s="36"/>
      <c r="DZ996" s="36"/>
      <c r="EA996" s="36"/>
      <c r="EB996" s="36"/>
      <c r="EC996" s="36"/>
      <c r="ED996" s="36"/>
      <c r="EE996" s="36"/>
      <c r="EF996" s="36"/>
      <c r="EG996" s="36"/>
      <c r="EH996" s="36"/>
      <c r="EI996" s="36"/>
      <c r="EJ996" s="36"/>
      <c r="EK996" s="36"/>
      <c r="EL996" s="36"/>
      <c r="EM996" s="36"/>
      <c r="EN996" s="36"/>
      <c r="EO996" s="36"/>
      <c r="EP996" s="36"/>
      <c r="EQ996" s="36"/>
      <c r="ER996" s="36"/>
      <c r="ES996" s="36"/>
      <c r="ET996" s="36"/>
      <c r="EU996" s="36"/>
      <c r="EV996" s="36"/>
      <c r="EW996" s="36"/>
      <c r="EX996" s="36"/>
      <c r="EY996" s="36"/>
      <c r="EZ996" s="36"/>
      <c r="FA996" s="36"/>
      <c r="FB996" s="36"/>
      <c r="FC996" s="36"/>
      <c r="FD996" s="36"/>
      <c r="FE996" s="36"/>
      <c r="FF996" s="36"/>
      <c r="FG996" s="36"/>
      <c r="FH996" s="36"/>
      <c r="FI996" s="36"/>
      <c r="FJ996" s="36"/>
      <c r="FK996" s="36"/>
      <c r="FL996" s="36"/>
      <c r="FM996" s="36"/>
      <c r="FN996" s="36"/>
      <c r="FO996" s="36"/>
      <c r="FP996" s="36"/>
      <c r="FQ996" s="36"/>
      <c r="FR996" s="36"/>
      <c r="FS996" s="36"/>
      <c r="FT996" s="36"/>
      <c r="FU996" s="36"/>
      <c r="FV996" s="36"/>
      <c r="FW996" s="36"/>
      <c r="FX996" s="36"/>
      <c r="FY996" s="36"/>
      <c r="FZ996" s="36"/>
      <c r="GA996" s="36"/>
      <c r="GB996" s="36"/>
      <c r="GC996" s="36"/>
      <c r="GD996" s="36"/>
      <c r="GE996" s="36"/>
      <c r="GF996" s="36"/>
      <c r="GG996" s="36"/>
      <c r="GH996" s="36"/>
      <c r="GI996" s="36"/>
      <c r="GJ996" s="36"/>
      <c r="GK996" s="36"/>
      <c r="GL996" s="36"/>
      <c r="GM996" s="36"/>
      <c r="GN996" s="36"/>
      <c r="GO996" s="36"/>
      <c r="GP996" s="36"/>
      <c r="GQ996" s="36"/>
      <c r="GR996" s="36"/>
      <c r="GS996" s="36"/>
      <c r="GT996" s="36"/>
      <c r="GU996" s="36"/>
      <c r="GV996" s="36"/>
      <c r="GW996" s="36"/>
      <c r="GX996" s="36"/>
      <c r="GY996" s="36"/>
      <c r="GZ996" s="36"/>
      <c r="HA996" s="36"/>
      <c r="HB996" s="36"/>
      <c r="HC996" s="36"/>
      <c r="HD996" s="36"/>
      <c r="HE996" s="36"/>
      <c r="HF996" s="36"/>
      <c r="HG996" s="36"/>
      <c r="HH996" s="36"/>
      <c r="HI996" s="36"/>
      <c r="HJ996" s="36"/>
      <c r="HK996" s="36"/>
      <c r="HL996" s="36"/>
      <c r="HM996" s="36"/>
      <c r="HN996" s="36"/>
      <c r="HO996" s="36"/>
      <c r="HP996" s="36"/>
      <c r="HQ996" s="36"/>
      <c r="HR996" s="36"/>
      <c r="HS996" s="36"/>
      <c r="HT996" s="36"/>
      <c r="HU996" s="36"/>
      <c r="HV996" s="36"/>
      <c r="HW996" s="36"/>
      <c r="HX996" s="36"/>
      <c r="HY996" s="36"/>
      <c r="HZ996" s="36"/>
      <c r="IA996" s="36"/>
      <c r="IB996" s="36"/>
      <c r="IC996" s="36"/>
      <c r="ID996" s="36"/>
      <c r="IE996" s="36"/>
      <c r="IF996" s="36"/>
      <c r="IG996" s="36"/>
      <c r="IH996" s="36"/>
      <c r="II996" s="36"/>
      <c r="IJ996" s="36"/>
      <c r="IK996" s="36"/>
      <c r="IL996" s="36"/>
      <c r="IM996" s="36"/>
      <c r="IN996" s="36"/>
      <c r="IO996" s="36"/>
      <c r="IP996" s="36"/>
      <c r="IQ996" s="36"/>
      <c r="IR996" s="36"/>
      <c r="IS996" s="36"/>
      <c r="IT996" s="36"/>
      <c r="IU996" s="36"/>
    </row>
    <row r="997" spans="1:255" ht="5.25" customHeight="1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6"/>
      <c r="CB997" s="36"/>
      <c r="CC997" s="36"/>
      <c r="CD997" s="36"/>
      <c r="CE997" s="36"/>
      <c r="CF997" s="36"/>
      <c r="CG997" s="36"/>
      <c r="CH997" s="36"/>
      <c r="CI997" s="36"/>
      <c r="CJ997" s="36"/>
      <c r="CK997" s="36"/>
      <c r="CL997" s="36"/>
      <c r="CM997" s="36"/>
      <c r="CN997" s="36"/>
      <c r="CO997" s="36"/>
      <c r="CP997" s="36"/>
      <c r="CQ997" s="36"/>
      <c r="CR997" s="36"/>
      <c r="CS997" s="36"/>
      <c r="CT997" s="36"/>
      <c r="CU997" s="36"/>
      <c r="CV997" s="36"/>
      <c r="CW997" s="36"/>
      <c r="CX997" s="36"/>
      <c r="CY997" s="36"/>
      <c r="CZ997" s="36"/>
      <c r="DA997" s="36"/>
      <c r="DB997" s="36"/>
      <c r="DC997" s="36"/>
      <c r="DD997" s="36"/>
      <c r="DE997" s="36"/>
      <c r="DF997" s="36"/>
      <c r="DG997" s="36"/>
      <c r="DH997" s="36"/>
      <c r="DI997" s="36"/>
      <c r="DJ997" s="36"/>
      <c r="DK997" s="36"/>
      <c r="DL997" s="36"/>
      <c r="DM997" s="36"/>
      <c r="DN997" s="36"/>
      <c r="DO997" s="36"/>
      <c r="DP997" s="36"/>
      <c r="DQ997" s="36"/>
      <c r="DR997" s="36"/>
      <c r="DS997" s="36"/>
      <c r="DT997" s="36"/>
      <c r="DU997" s="36"/>
      <c r="DV997" s="36"/>
      <c r="DW997" s="36"/>
      <c r="DX997" s="36"/>
      <c r="DY997" s="36"/>
      <c r="DZ997" s="36"/>
      <c r="EA997" s="36"/>
      <c r="EB997" s="36"/>
      <c r="EC997" s="36"/>
      <c r="ED997" s="36"/>
      <c r="EE997" s="36"/>
      <c r="EF997" s="36"/>
      <c r="EG997" s="36"/>
      <c r="EH997" s="36"/>
      <c r="EI997" s="36"/>
      <c r="EJ997" s="36"/>
      <c r="EK997" s="36"/>
      <c r="EL997" s="36"/>
      <c r="EM997" s="36"/>
      <c r="EN997" s="36"/>
      <c r="EO997" s="36"/>
      <c r="EP997" s="36"/>
      <c r="EQ997" s="36"/>
      <c r="ER997" s="36"/>
      <c r="ES997" s="36"/>
      <c r="ET997" s="36"/>
      <c r="EU997" s="36"/>
      <c r="EV997" s="36"/>
      <c r="EW997" s="36"/>
      <c r="EX997" s="36"/>
      <c r="EY997" s="36"/>
      <c r="EZ997" s="36"/>
      <c r="FA997" s="36"/>
      <c r="FB997" s="36"/>
      <c r="FC997" s="36"/>
      <c r="FD997" s="36"/>
      <c r="FE997" s="36"/>
      <c r="FF997" s="36"/>
      <c r="FG997" s="36"/>
      <c r="FH997" s="36"/>
      <c r="FI997" s="36"/>
      <c r="FJ997" s="36"/>
      <c r="FK997" s="36"/>
      <c r="FL997" s="36"/>
      <c r="FM997" s="36"/>
      <c r="FN997" s="36"/>
      <c r="FO997" s="36"/>
      <c r="FP997" s="36"/>
      <c r="FQ997" s="36"/>
      <c r="FR997" s="36"/>
      <c r="FS997" s="36"/>
      <c r="FT997" s="36"/>
      <c r="FU997" s="36"/>
      <c r="FV997" s="36"/>
      <c r="FW997" s="36"/>
      <c r="FX997" s="36"/>
      <c r="FY997" s="36"/>
      <c r="FZ997" s="36"/>
      <c r="GA997" s="36"/>
      <c r="GB997" s="36"/>
      <c r="GC997" s="36"/>
      <c r="GD997" s="36"/>
      <c r="GE997" s="36"/>
      <c r="GF997" s="36"/>
      <c r="GG997" s="36"/>
      <c r="GH997" s="36"/>
      <c r="GI997" s="36"/>
      <c r="GJ997" s="36"/>
      <c r="GK997" s="36"/>
      <c r="GL997" s="36"/>
      <c r="GM997" s="36"/>
      <c r="GN997" s="36"/>
      <c r="GO997" s="36"/>
      <c r="GP997" s="36"/>
      <c r="GQ997" s="36"/>
      <c r="GR997" s="36"/>
      <c r="GS997" s="36"/>
      <c r="GT997" s="36"/>
      <c r="GU997" s="36"/>
      <c r="GV997" s="36"/>
      <c r="GW997" s="36"/>
      <c r="GX997" s="36"/>
      <c r="GY997" s="36"/>
      <c r="GZ997" s="36"/>
      <c r="HA997" s="36"/>
      <c r="HB997" s="36"/>
      <c r="HC997" s="36"/>
      <c r="HD997" s="36"/>
      <c r="HE997" s="36"/>
      <c r="HF997" s="36"/>
      <c r="HG997" s="36"/>
      <c r="HH997" s="36"/>
      <c r="HI997" s="36"/>
      <c r="HJ997" s="36"/>
      <c r="HK997" s="36"/>
      <c r="HL997" s="36"/>
      <c r="HM997" s="36"/>
      <c r="HN997" s="36"/>
      <c r="HO997" s="36"/>
      <c r="HP997" s="36"/>
      <c r="HQ997" s="36"/>
      <c r="HR997" s="36"/>
      <c r="HS997" s="36"/>
      <c r="HT997" s="36"/>
      <c r="HU997" s="36"/>
      <c r="HV997" s="36"/>
      <c r="HW997" s="36"/>
      <c r="HX997" s="36"/>
      <c r="HY997" s="36"/>
      <c r="HZ997" s="36"/>
      <c r="IA997" s="36"/>
      <c r="IB997" s="36"/>
      <c r="IC997" s="36"/>
      <c r="ID997" s="36"/>
      <c r="IE997" s="36"/>
      <c r="IF997" s="36"/>
      <c r="IG997" s="36"/>
      <c r="IH997" s="36"/>
      <c r="II997" s="36"/>
      <c r="IJ997" s="36"/>
      <c r="IK997" s="36"/>
      <c r="IL997" s="36"/>
      <c r="IM997" s="36"/>
      <c r="IN997" s="36"/>
      <c r="IO997" s="36"/>
      <c r="IP997" s="36"/>
      <c r="IQ997" s="36"/>
      <c r="IR997" s="36"/>
      <c r="IS997" s="36"/>
      <c r="IT997" s="36"/>
      <c r="IU997" s="36"/>
    </row>
    <row r="998" spans="1:255" ht="5.25" customHeight="1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6"/>
      <c r="CB998" s="36"/>
      <c r="CC998" s="36"/>
      <c r="CD998" s="36"/>
      <c r="CE998" s="36"/>
      <c r="CF998" s="36"/>
      <c r="CG998" s="36"/>
      <c r="CH998" s="36"/>
      <c r="CI998" s="36"/>
      <c r="CJ998" s="36"/>
      <c r="CK998" s="36"/>
      <c r="CL998" s="36"/>
      <c r="CM998" s="36"/>
      <c r="CN998" s="36"/>
      <c r="CO998" s="36"/>
      <c r="CP998" s="36"/>
      <c r="CQ998" s="36"/>
      <c r="CR998" s="36"/>
      <c r="CS998" s="36"/>
      <c r="CT998" s="36"/>
      <c r="CU998" s="36"/>
      <c r="CV998" s="36"/>
      <c r="CW998" s="36"/>
      <c r="CX998" s="36"/>
      <c r="CY998" s="36"/>
      <c r="CZ998" s="36"/>
      <c r="DA998" s="36"/>
      <c r="DB998" s="36"/>
      <c r="DC998" s="36"/>
      <c r="DD998" s="36"/>
      <c r="DE998" s="36"/>
      <c r="DF998" s="36"/>
      <c r="DG998" s="36"/>
      <c r="DH998" s="36"/>
      <c r="DI998" s="36"/>
      <c r="DJ998" s="36"/>
      <c r="DK998" s="36"/>
      <c r="DL998" s="36"/>
      <c r="DM998" s="36"/>
      <c r="DN998" s="36"/>
      <c r="DO998" s="36"/>
      <c r="DP998" s="36"/>
      <c r="DQ998" s="36"/>
      <c r="DR998" s="36"/>
      <c r="DS998" s="36"/>
      <c r="DT998" s="36"/>
      <c r="DU998" s="36"/>
      <c r="DV998" s="36"/>
      <c r="DW998" s="36"/>
      <c r="DX998" s="36"/>
      <c r="DY998" s="36"/>
      <c r="DZ998" s="36"/>
      <c r="EA998" s="36"/>
      <c r="EB998" s="36"/>
      <c r="EC998" s="36"/>
      <c r="ED998" s="36"/>
      <c r="EE998" s="36"/>
      <c r="EF998" s="36"/>
      <c r="EG998" s="36"/>
      <c r="EH998" s="36"/>
      <c r="EI998" s="36"/>
      <c r="EJ998" s="36"/>
      <c r="EK998" s="36"/>
      <c r="EL998" s="36"/>
      <c r="EM998" s="36"/>
      <c r="EN998" s="36"/>
      <c r="EO998" s="36"/>
      <c r="EP998" s="36"/>
      <c r="EQ998" s="36"/>
      <c r="ER998" s="36"/>
      <c r="ES998" s="36"/>
      <c r="ET998" s="36"/>
      <c r="EU998" s="36"/>
      <c r="EV998" s="36"/>
      <c r="EW998" s="36"/>
      <c r="EX998" s="36"/>
      <c r="EY998" s="36"/>
      <c r="EZ998" s="36"/>
      <c r="FA998" s="36"/>
      <c r="FB998" s="36"/>
      <c r="FC998" s="36"/>
      <c r="FD998" s="36"/>
      <c r="FE998" s="36"/>
      <c r="FF998" s="36"/>
      <c r="FG998" s="36"/>
      <c r="FH998" s="36"/>
      <c r="FI998" s="36"/>
      <c r="FJ998" s="36"/>
      <c r="FK998" s="36"/>
      <c r="FL998" s="36"/>
      <c r="FM998" s="36"/>
      <c r="FN998" s="36"/>
      <c r="FO998" s="36"/>
      <c r="FP998" s="36"/>
      <c r="FQ998" s="36"/>
      <c r="FR998" s="36"/>
      <c r="FS998" s="36"/>
      <c r="FT998" s="36"/>
      <c r="FU998" s="36"/>
      <c r="FV998" s="36"/>
      <c r="FW998" s="36"/>
      <c r="FX998" s="36"/>
      <c r="FY998" s="36"/>
      <c r="FZ998" s="36"/>
      <c r="GA998" s="36"/>
      <c r="GB998" s="36"/>
      <c r="GC998" s="36"/>
      <c r="GD998" s="36"/>
      <c r="GE998" s="36"/>
      <c r="GF998" s="36"/>
      <c r="GG998" s="36"/>
      <c r="GH998" s="36"/>
      <c r="GI998" s="36"/>
      <c r="GJ998" s="36"/>
      <c r="GK998" s="36"/>
      <c r="GL998" s="36"/>
      <c r="GM998" s="36"/>
      <c r="GN998" s="36"/>
      <c r="GO998" s="36"/>
      <c r="GP998" s="36"/>
      <c r="GQ998" s="36"/>
      <c r="GR998" s="36"/>
      <c r="GS998" s="36"/>
      <c r="GT998" s="36"/>
      <c r="GU998" s="36"/>
      <c r="GV998" s="36"/>
      <c r="GW998" s="36"/>
      <c r="GX998" s="36"/>
      <c r="GY998" s="36"/>
      <c r="GZ998" s="36"/>
      <c r="HA998" s="36"/>
      <c r="HB998" s="36"/>
      <c r="HC998" s="36"/>
      <c r="HD998" s="36"/>
      <c r="HE998" s="36"/>
      <c r="HF998" s="36"/>
      <c r="HG998" s="36"/>
      <c r="HH998" s="36"/>
      <c r="HI998" s="36"/>
      <c r="HJ998" s="36"/>
      <c r="HK998" s="36"/>
      <c r="HL998" s="36"/>
      <c r="HM998" s="36"/>
      <c r="HN998" s="36"/>
      <c r="HO998" s="36"/>
      <c r="HP998" s="36"/>
      <c r="HQ998" s="36"/>
      <c r="HR998" s="36"/>
      <c r="HS998" s="36"/>
      <c r="HT998" s="36"/>
      <c r="HU998" s="36"/>
      <c r="HV998" s="36"/>
      <c r="HW998" s="36"/>
      <c r="HX998" s="36"/>
      <c r="HY998" s="36"/>
      <c r="HZ998" s="36"/>
      <c r="IA998" s="36"/>
      <c r="IB998" s="36"/>
      <c r="IC998" s="36"/>
      <c r="ID998" s="36"/>
      <c r="IE998" s="36"/>
      <c r="IF998" s="36"/>
      <c r="IG998" s="36"/>
      <c r="IH998" s="36"/>
      <c r="II998" s="36"/>
      <c r="IJ998" s="36"/>
      <c r="IK998" s="36"/>
      <c r="IL998" s="36"/>
      <c r="IM998" s="36"/>
      <c r="IN998" s="36"/>
      <c r="IO998" s="36"/>
      <c r="IP998" s="36"/>
      <c r="IQ998" s="36"/>
      <c r="IR998" s="36"/>
      <c r="IS998" s="36"/>
      <c r="IT998" s="36"/>
      <c r="IU998" s="36"/>
    </row>
    <row r="999" spans="1:255" ht="5.25" customHeight="1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6"/>
      <c r="CB999" s="36"/>
      <c r="CC999" s="36"/>
      <c r="CD999" s="36"/>
      <c r="CE999" s="36"/>
      <c r="CF999" s="36"/>
      <c r="CG999" s="36"/>
      <c r="CH999" s="36"/>
      <c r="CI999" s="36"/>
      <c r="CJ999" s="36"/>
      <c r="CK999" s="36"/>
      <c r="CL999" s="36"/>
      <c r="CM999" s="36"/>
      <c r="CN999" s="36"/>
      <c r="CO999" s="36"/>
      <c r="CP999" s="36"/>
      <c r="CQ999" s="36"/>
      <c r="CR999" s="36"/>
      <c r="CS999" s="36"/>
      <c r="CT999" s="36"/>
      <c r="CU999" s="36"/>
      <c r="CV999" s="36"/>
      <c r="CW999" s="36"/>
      <c r="CX999" s="36"/>
      <c r="CY999" s="36"/>
      <c r="CZ999" s="36"/>
      <c r="DA999" s="36"/>
      <c r="DB999" s="36"/>
      <c r="DC999" s="36"/>
      <c r="DD999" s="36"/>
      <c r="DE999" s="36"/>
      <c r="DF999" s="36"/>
      <c r="DG999" s="36"/>
      <c r="DH999" s="36"/>
      <c r="DI999" s="36"/>
      <c r="DJ999" s="36"/>
      <c r="DK999" s="36"/>
      <c r="DL999" s="36"/>
      <c r="DM999" s="36"/>
      <c r="DN999" s="36"/>
      <c r="DO999" s="36"/>
      <c r="DP999" s="36"/>
      <c r="DQ999" s="36"/>
      <c r="DR999" s="36"/>
      <c r="DS999" s="36"/>
      <c r="DT999" s="36"/>
      <c r="DU999" s="36"/>
      <c r="DV999" s="36"/>
      <c r="DW999" s="36"/>
      <c r="DX999" s="36"/>
      <c r="DY999" s="36"/>
      <c r="DZ999" s="36"/>
      <c r="EA999" s="36"/>
      <c r="EB999" s="36"/>
      <c r="EC999" s="36"/>
      <c r="ED999" s="36"/>
      <c r="EE999" s="36"/>
      <c r="EF999" s="36"/>
      <c r="EG999" s="36"/>
      <c r="EH999" s="36"/>
      <c r="EI999" s="36"/>
      <c r="EJ999" s="36"/>
      <c r="EK999" s="36"/>
      <c r="EL999" s="36"/>
      <c r="EM999" s="36"/>
      <c r="EN999" s="36"/>
      <c r="EO999" s="36"/>
      <c r="EP999" s="36"/>
      <c r="EQ999" s="36"/>
      <c r="ER999" s="36"/>
      <c r="ES999" s="36"/>
      <c r="ET999" s="36"/>
      <c r="EU999" s="36"/>
      <c r="EV999" s="36"/>
      <c r="EW999" s="36"/>
      <c r="EX999" s="36"/>
      <c r="EY999" s="36"/>
      <c r="EZ999" s="36"/>
      <c r="FA999" s="36"/>
      <c r="FB999" s="36"/>
      <c r="FC999" s="36"/>
      <c r="FD999" s="36"/>
      <c r="FE999" s="36"/>
      <c r="FF999" s="36"/>
      <c r="FG999" s="36"/>
      <c r="FH999" s="36"/>
      <c r="FI999" s="36"/>
      <c r="FJ999" s="36"/>
      <c r="FK999" s="36"/>
      <c r="FL999" s="36"/>
      <c r="FM999" s="36"/>
      <c r="FN999" s="36"/>
      <c r="FO999" s="36"/>
      <c r="FP999" s="36"/>
      <c r="FQ999" s="36"/>
      <c r="FR999" s="36"/>
      <c r="FS999" s="36"/>
      <c r="FT999" s="36"/>
      <c r="FU999" s="36"/>
      <c r="FV999" s="36"/>
      <c r="FW999" s="36"/>
      <c r="FX999" s="36"/>
      <c r="FY999" s="36"/>
      <c r="FZ999" s="36"/>
      <c r="GA999" s="36"/>
      <c r="GB999" s="36"/>
      <c r="GC999" s="36"/>
      <c r="GD999" s="36"/>
      <c r="GE999" s="36"/>
      <c r="GF999" s="36"/>
      <c r="GG999" s="36"/>
      <c r="GH999" s="36"/>
      <c r="GI999" s="36"/>
      <c r="GJ999" s="36"/>
      <c r="GK999" s="36"/>
      <c r="GL999" s="36"/>
      <c r="GM999" s="36"/>
      <c r="GN999" s="36"/>
      <c r="GO999" s="36"/>
      <c r="GP999" s="36"/>
      <c r="GQ999" s="36"/>
      <c r="GR999" s="36"/>
      <c r="GS999" s="36"/>
      <c r="GT999" s="36"/>
      <c r="GU999" s="36"/>
      <c r="GV999" s="36"/>
      <c r="GW999" s="36"/>
      <c r="GX999" s="36"/>
      <c r="GY999" s="36"/>
      <c r="GZ999" s="36"/>
      <c r="HA999" s="36"/>
      <c r="HB999" s="36"/>
      <c r="HC999" s="36"/>
      <c r="HD999" s="36"/>
      <c r="HE999" s="36"/>
      <c r="HF999" s="36"/>
      <c r="HG999" s="36"/>
      <c r="HH999" s="36"/>
      <c r="HI999" s="36"/>
      <c r="HJ999" s="36"/>
      <c r="HK999" s="36"/>
      <c r="HL999" s="36"/>
      <c r="HM999" s="36"/>
      <c r="HN999" s="36"/>
      <c r="HO999" s="36"/>
      <c r="HP999" s="36"/>
      <c r="HQ999" s="36"/>
      <c r="HR999" s="36"/>
      <c r="HS999" s="36"/>
      <c r="HT999" s="36"/>
      <c r="HU999" s="36"/>
      <c r="HV999" s="36"/>
      <c r="HW999" s="36"/>
      <c r="HX999" s="36"/>
      <c r="HY999" s="36"/>
      <c r="HZ999" s="36"/>
      <c r="IA999" s="36"/>
      <c r="IB999" s="36"/>
      <c r="IC999" s="36"/>
      <c r="ID999" s="36"/>
      <c r="IE999" s="36"/>
      <c r="IF999" s="36"/>
      <c r="IG999" s="36"/>
      <c r="IH999" s="36"/>
      <c r="II999" s="36"/>
      <c r="IJ999" s="36"/>
      <c r="IK999" s="36"/>
      <c r="IL999" s="36"/>
      <c r="IM999" s="36"/>
      <c r="IN999" s="36"/>
      <c r="IO999" s="36"/>
      <c r="IP999" s="36"/>
      <c r="IQ999" s="36"/>
      <c r="IR999" s="36"/>
      <c r="IS999" s="36"/>
      <c r="IT999" s="36"/>
      <c r="IU999" s="36"/>
    </row>
    <row r="1000" spans="1:255" ht="5.25" customHeight="1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6"/>
      <c r="CB1000" s="36"/>
      <c r="CC1000" s="36"/>
      <c r="CD1000" s="36"/>
      <c r="CE1000" s="36"/>
      <c r="CF1000" s="36"/>
      <c r="CG1000" s="36"/>
      <c r="CH1000" s="36"/>
      <c r="CI1000" s="36"/>
      <c r="CJ1000" s="36"/>
      <c r="CK1000" s="36"/>
      <c r="CL1000" s="36"/>
      <c r="CM1000" s="36"/>
      <c r="CN1000" s="36"/>
      <c r="CO1000" s="36"/>
      <c r="CP1000" s="36"/>
      <c r="CQ1000" s="36"/>
      <c r="CR1000" s="36"/>
      <c r="CS1000" s="36"/>
      <c r="CT1000" s="36"/>
      <c r="CU1000" s="36"/>
      <c r="CV1000" s="36"/>
      <c r="CW1000" s="36"/>
      <c r="CX1000" s="36"/>
      <c r="CY1000" s="36"/>
      <c r="CZ1000" s="36"/>
      <c r="DA1000" s="36"/>
      <c r="DB1000" s="36"/>
      <c r="DC1000" s="36"/>
      <c r="DD1000" s="36"/>
      <c r="DE1000" s="36"/>
      <c r="DF1000" s="36"/>
      <c r="DG1000" s="36"/>
      <c r="DH1000" s="36"/>
      <c r="DI1000" s="36"/>
      <c r="DJ1000" s="36"/>
      <c r="DK1000" s="36"/>
      <c r="DL1000" s="36"/>
      <c r="DM1000" s="36"/>
      <c r="DN1000" s="36"/>
      <c r="DO1000" s="36"/>
      <c r="DP1000" s="36"/>
      <c r="DQ1000" s="36"/>
      <c r="DR1000" s="36"/>
      <c r="DS1000" s="36"/>
      <c r="DT1000" s="36"/>
      <c r="DU1000" s="36"/>
      <c r="DV1000" s="36"/>
      <c r="DW1000" s="36"/>
      <c r="DX1000" s="36"/>
      <c r="DY1000" s="36"/>
      <c r="DZ1000" s="36"/>
      <c r="EA1000" s="36"/>
      <c r="EB1000" s="36"/>
      <c r="EC1000" s="36"/>
      <c r="ED1000" s="36"/>
      <c r="EE1000" s="36"/>
      <c r="EF1000" s="36"/>
      <c r="EG1000" s="36"/>
      <c r="EH1000" s="36"/>
      <c r="EI1000" s="36"/>
      <c r="EJ1000" s="36"/>
      <c r="EK1000" s="36"/>
      <c r="EL1000" s="36"/>
      <c r="EM1000" s="36"/>
      <c r="EN1000" s="36"/>
      <c r="EO1000" s="36"/>
      <c r="EP1000" s="36"/>
      <c r="EQ1000" s="36"/>
      <c r="ER1000" s="36"/>
      <c r="ES1000" s="36"/>
      <c r="ET1000" s="36"/>
      <c r="EU1000" s="36"/>
      <c r="EV1000" s="36"/>
      <c r="EW1000" s="36"/>
      <c r="EX1000" s="36"/>
      <c r="EY1000" s="36"/>
      <c r="EZ1000" s="36"/>
      <c r="FA1000" s="36"/>
      <c r="FB1000" s="36"/>
      <c r="FC1000" s="36"/>
      <c r="FD1000" s="36"/>
      <c r="FE1000" s="36"/>
      <c r="FF1000" s="36"/>
      <c r="FG1000" s="36"/>
      <c r="FH1000" s="36"/>
      <c r="FI1000" s="36"/>
      <c r="FJ1000" s="36"/>
      <c r="FK1000" s="36"/>
      <c r="FL1000" s="36"/>
      <c r="FM1000" s="36"/>
      <c r="FN1000" s="36"/>
      <c r="FO1000" s="36"/>
      <c r="FP1000" s="36"/>
      <c r="FQ1000" s="36"/>
      <c r="FR1000" s="36"/>
      <c r="FS1000" s="36"/>
      <c r="FT1000" s="36"/>
      <c r="FU1000" s="36"/>
      <c r="FV1000" s="36"/>
      <c r="FW1000" s="36"/>
      <c r="FX1000" s="36"/>
      <c r="FY1000" s="36"/>
      <c r="FZ1000" s="36"/>
      <c r="GA1000" s="36"/>
      <c r="GB1000" s="36"/>
      <c r="GC1000" s="36"/>
      <c r="GD1000" s="36"/>
      <c r="GE1000" s="36"/>
      <c r="GF1000" s="36"/>
      <c r="GG1000" s="36"/>
      <c r="GH1000" s="36"/>
      <c r="GI1000" s="36"/>
      <c r="GJ1000" s="36"/>
      <c r="GK1000" s="36"/>
      <c r="GL1000" s="36"/>
      <c r="GM1000" s="36"/>
      <c r="GN1000" s="36"/>
      <c r="GO1000" s="36"/>
      <c r="GP1000" s="36"/>
      <c r="GQ1000" s="36"/>
      <c r="GR1000" s="36"/>
      <c r="GS1000" s="36"/>
      <c r="GT1000" s="36"/>
      <c r="GU1000" s="36"/>
      <c r="GV1000" s="36"/>
      <c r="GW1000" s="36"/>
      <c r="GX1000" s="36"/>
      <c r="GY1000" s="36"/>
      <c r="GZ1000" s="36"/>
      <c r="HA1000" s="36"/>
      <c r="HB1000" s="36"/>
      <c r="HC1000" s="36"/>
      <c r="HD1000" s="36"/>
      <c r="HE1000" s="36"/>
      <c r="HF1000" s="36"/>
      <c r="HG1000" s="36"/>
      <c r="HH1000" s="36"/>
      <c r="HI1000" s="36"/>
      <c r="HJ1000" s="36"/>
      <c r="HK1000" s="36"/>
      <c r="HL1000" s="36"/>
      <c r="HM1000" s="36"/>
      <c r="HN1000" s="36"/>
      <c r="HO1000" s="36"/>
      <c r="HP1000" s="36"/>
      <c r="HQ1000" s="36"/>
      <c r="HR1000" s="36"/>
      <c r="HS1000" s="36"/>
      <c r="HT1000" s="36"/>
      <c r="HU1000" s="36"/>
      <c r="HV1000" s="36"/>
      <c r="HW1000" s="36"/>
      <c r="HX1000" s="36"/>
      <c r="HY1000" s="36"/>
      <c r="HZ1000" s="36"/>
      <c r="IA1000" s="36"/>
      <c r="IB1000" s="36"/>
      <c r="IC1000" s="36"/>
      <c r="ID1000" s="36"/>
      <c r="IE1000" s="36"/>
      <c r="IF1000" s="36"/>
      <c r="IG1000" s="36"/>
      <c r="IH1000" s="36"/>
      <c r="II1000" s="36"/>
      <c r="IJ1000" s="36"/>
      <c r="IK1000" s="36"/>
      <c r="IL1000" s="36"/>
      <c r="IM1000" s="36"/>
      <c r="IN1000" s="36"/>
      <c r="IO1000" s="36"/>
      <c r="IP1000" s="36"/>
      <c r="IQ1000" s="36"/>
      <c r="IR1000" s="36"/>
      <c r="IS1000" s="36"/>
      <c r="IT1000" s="36"/>
      <c r="IU1000" s="36"/>
    </row>
  </sheetData>
  <mergeCells count="3822">
    <mergeCell ref="BQ29:BS31"/>
    <mergeCell ref="BQ28:BS28"/>
    <mergeCell ref="BN29:BP31"/>
    <mergeCell ref="BW35:BY35"/>
    <mergeCell ref="BW32:BY34"/>
    <mergeCell ref="BT35:BV35"/>
    <mergeCell ref="BT38:BY44"/>
    <mergeCell ref="BQ35:BS35"/>
    <mergeCell ref="BK35:BM35"/>
    <mergeCell ref="BN35:BP35"/>
    <mergeCell ref="BN32:BP34"/>
    <mergeCell ref="CY46:DA46"/>
    <mergeCell ref="DB46:DD46"/>
    <mergeCell ref="DQ71:DS71"/>
    <mergeCell ref="DN71:DP71"/>
    <mergeCell ref="CV46:CX46"/>
    <mergeCell ref="DK46:DM46"/>
    <mergeCell ref="CJ47:CR52"/>
    <mergeCell ref="CY47:DA49"/>
    <mergeCell ref="CV32:CX34"/>
    <mergeCell ref="CV35:CX35"/>
    <mergeCell ref="O53:Q53"/>
    <mergeCell ref="O50:Q52"/>
    <mergeCell ref="AD53:AF53"/>
    <mergeCell ref="AM53:AO53"/>
    <mergeCell ref="AG50:AI52"/>
    <mergeCell ref="AA53:AC53"/>
    <mergeCell ref="DE68:DG70"/>
    <mergeCell ref="DH64:DJ64"/>
    <mergeCell ref="DN35:DP35"/>
    <mergeCell ref="DK35:DM35"/>
    <mergeCell ref="DE35:DG35"/>
    <mergeCell ref="DH35:DJ35"/>
    <mergeCell ref="DH46:DJ46"/>
    <mergeCell ref="DE46:DG46"/>
    <mergeCell ref="CY32:DA34"/>
    <mergeCell ref="DT35:DV35"/>
    <mergeCell ref="DT32:DV34"/>
    <mergeCell ref="DK32:DM34"/>
    <mergeCell ref="DQ35:DS35"/>
    <mergeCell ref="DB35:DD35"/>
    <mergeCell ref="DB32:DD34"/>
    <mergeCell ref="DT46:DV46"/>
    <mergeCell ref="AM50:AO52"/>
    <mergeCell ref="AP50:AR52"/>
    <mergeCell ref="U53:W53"/>
    <mergeCell ref="R53:T53"/>
    <mergeCell ref="U64:W64"/>
    <mergeCell ref="R64:T64"/>
    <mergeCell ref="R65:T67"/>
    <mergeCell ref="U65:W67"/>
    <mergeCell ref="U50:W52"/>
    <mergeCell ref="U47:W49"/>
    <mergeCell ref="R68:T70"/>
    <mergeCell ref="DK47:DM49"/>
    <mergeCell ref="DE47:DG49"/>
    <mergeCell ref="DH47:DJ49"/>
    <mergeCell ref="DN46:DP46"/>
    <mergeCell ref="DQ46:DS46"/>
    <mergeCell ref="FD46:FF46"/>
    <mergeCell ref="FD47:FF49"/>
    <mergeCell ref="DZ46:EB46"/>
    <mergeCell ref="EC46:EE46"/>
    <mergeCell ref="EF46:EH46"/>
    <mergeCell ref="DW46:DY46"/>
    <mergeCell ref="CY68:DA70"/>
    <mergeCell ref="DB68:DD70"/>
    <mergeCell ref="CV68:CX70"/>
    <mergeCell ref="CS68:CU70"/>
    <mergeCell ref="BT68:BV70"/>
    <mergeCell ref="BT64:BV64"/>
    <mergeCell ref="BW64:BY64"/>
    <mergeCell ref="BQ65:BS67"/>
    <mergeCell ref="BQ64:BS64"/>
    <mergeCell ref="DH68:DJ70"/>
    <mergeCell ref="X53:Z53"/>
    <mergeCell ref="AG53:AI53"/>
    <mergeCell ref="AD64:AF64"/>
    <mergeCell ref="AA64:AC64"/>
    <mergeCell ref="AA50:AC52"/>
    <mergeCell ref="AA47:AC49"/>
    <mergeCell ref="X50:Z52"/>
    <mergeCell ref="X47:Z49"/>
    <mergeCell ref="AG47:AI49"/>
    <mergeCell ref="U71:W71"/>
    <mergeCell ref="X71:Z71"/>
    <mergeCell ref="R71:T71"/>
    <mergeCell ref="AA65:AC67"/>
    <mergeCell ref="X65:Z67"/>
    <mergeCell ref="AG65:AI67"/>
    <mergeCell ref="AG71:AI71"/>
    <mergeCell ref="AA71:AC71"/>
    <mergeCell ref="AD68:AF70"/>
    <mergeCell ref="AD65:AF67"/>
    <mergeCell ref="X64:Z64"/>
    <mergeCell ref="AD71:AF71"/>
    <mergeCell ref="AG64:AI64"/>
    <mergeCell ref="R50:T52"/>
    <mergeCell ref="R47:T49"/>
    <mergeCell ref="O28:Q28"/>
    <mergeCell ref="U28:W28"/>
    <mergeCell ref="X28:Z28"/>
    <mergeCell ref="AA28:AC28"/>
    <mergeCell ref="R28:T28"/>
    <mergeCell ref="X29:Z31"/>
    <mergeCell ref="U29:W31"/>
    <mergeCell ref="L32:N34"/>
    <mergeCell ref="L29:N31"/>
    <mergeCell ref="R29:T31"/>
    <mergeCell ref="R32:T34"/>
    <mergeCell ref="U32:W34"/>
    <mergeCell ref="C29:K34"/>
    <mergeCell ref="BB47:BD49"/>
    <mergeCell ref="BE47:BG49"/>
    <mergeCell ref="AP46:AR46"/>
    <mergeCell ref="AG46:AI46"/>
    <mergeCell ref="AJ46:AL46"/>
    <mergeCell ref="AM46:AO46"/>
    <mergeCell ref="AV35:AX35"/>
    <mergeCell ref="AV29:AX31"/>
    <mergeCell ref="BE28:BG28"/>
    <mergeCell ref="BE32:BG34"/>
    <mergeCell ref="AY32:BA34"/>
    <mergeCell ref="BE29:BG31"/>
    <mergeCell ref="BB29:BD31"/>
    <mergeCell ref="AM29:AO31"/>
    <mergeCell ref="AP29:AR31"/>
    <mergeCell ref="AA29:AC31"/>
    <mergeCell ref="AD29:AF31"/>
    <mergeCell ref="AY29:BA31"/>
    <mergeCell ref="O32:Q34"/>
    <mergeCell ref="O29:Q31"/>
    <mergeCell ref="O47:Q49"/>
    <mergeCell ref="L47:N49"/>
    <mergeCell ref="X35:Z35"/>
    <mergeCell ref="AD35:AF35"/>
    <mergeCell ref="AD32:AF34"/>
    <mergeCell ref="AG32:AI34"/>
    <mergeCell ref="X32:Z34"/>
    <mergeCell ref="AA32:AC34"/>
    <mergeCell ref="AA35:AC35"/>
    <mergeCell ref="BE35:BG35"/>
    <mergeCell ref="BB35:BD35"/>
    <mergeCell ref="L35:N35"/>
    <mergeCell ref="O35:Q35"/>
    <mergeCell ref="U35:W35"/>
    <mergeCell ref="R35:T35"/>
    <mergeCell ref="AY35:BA35"/>
    <mergeCell ref="AG35:AI35"/>
    <mergeCell ref="L28:N28"/>
    <mergeCell ref="ER100:ET100"/>
    <mergeCell ref="EC86:EE88"/>
    <mergeCell ref="EO86:EQ88"/>
    <mergeCell ref="FA100:FC100"/>
    <mergeCell ref="EL100:EN100"/>
    <mergeCell ref="EL101:EN103"/>
    <mergeCell ref="EX100:EZ100"/>
    <mergeCell ref="EX101:EZ103"/>
    <mergeCell ref="EU86:EW88"/>
    <mergeCell ref="DN101:DP103"/>
    <mergeCell ref="DK101:DM103"/>
    <mergeCell ref="DE83:DG85"/>
    <mergeCell ref="DE86:DG88"/>
    <mergeCell ref="DQ101:DS103"/>
    <mergeCell ref="DE100:DG100"/>
    <mergeCell ref="DT101:DV103"/>
    <mergeCell ref="DQ100:DS100"/>
    <mergeCell ref="DT100:DV100"/>
    <mergeCell ref="ER83:ET85"/>
    <mergeCell ref="EO83:EQ85"/>
    <mergeCell ref="FA107:FC107"/>
    <mergeCell ref="DZ104:EB106"/>
    <mergeCell ref="EU100:EW100"/>
    <mergeCell ref="EU101:EW103"/>
    <mergeCell ref="DT89:DV89"/>
    <mergeCell ref="EX104:EZ106"/>
    <mergeCell ref="EU104:EW106"/>
    <mergeCell ref="ER104:ET106"/>
    <mergeCell ref="EO104:EQ106"/>
    <mergeCell ref="EI89:EK89"/>
    <mergeCell ref="EO89:EQ89"/>
    <mergeCell ref="EX107:EZ107"/>
    <mergeCell ref="EU107:EW107"/>
    <mergeCell ref="FA104:FC106"/>
    <mergeCell ref="FA101:FC103"/>
    <mergeCell ref="DE104:DG106"/>
    <mergeCell ref="DB107:DD107"/>
    <mergeCell ref="DE107:DG107"/>
    <mergeCell ref="EI100:EK100"/>
    <mergeCell ref="DK100:DM100"/>
    <mergeCell ref="DB101:DD103"/>
    <mergeCell ref="DH101:DJ103"/>
    <mergeCell ref="DH100:DJ100"/>
    <mergeCell ref="EI101:EK103"/>
    <mergeCell ref="EC101:EE103"/>
    <mergeCell ref="DZ101:EB103"/>
    <mergeCell ref="CJ92:EZ98"/>
    <mergeCell ref="CS101:CU103"/>
    <mergeCell ref="DE101:DG103"/>
    <mergeCell ref="EO101:EQ103"/>
    <mergeCell ref="EO100:EQ100"/>
    <mergeCell ref="ER101:ET103"/>
    <mergeCell ref="FD118:FF118"/>
    <mergeCell ref="FA118:FC118"/>
    <mergeCell ref="CJ110:EZ116"/>
    <mergeCell ref="CS107:CU107"/>
    <mergeCell ref="FD119:FF121"/>
    <mergeCell ref="FA119:FC121"/>
    <mergeCell ref="CS89:CU89"/>
    <mergeCell ref="CS83:CU85"/>
    <mergeCell ref="CJ83:CR88"/>
    <mergeCell ref="DT82:DV82"/>
    <mergeCell ref="DW82:DY82"/>
    <mergeCell ref="ER82:ET82"/>
    <mergeCell ref="EU82:EW82"/>
    <mergeCell ref="DB82:DD82"/>
    <mergeCell ref="DW86:DY88"/>
    <mergeCell ref="DW83:DY85"/>
    <mergeCell ref="EF83:EH85"/>
    <mergeCell ref="EF86:EH88"/>
    <mergeCell ref="EF82:EH82"/>
    <mergeCell ref="DZ82:EB82"/>
    <mergeCell ref="EC82:EE82"/>
    <mergeCell ref="FD86:FF88"/>
    <mergeCell ref="FD89:FF89"/>
    <mergeCell ref="FD101:FF103"/>
    <mergeCell ref="FD100:FF100"/>
    <mergeCell ref="FA92:FF98"/>
    <mergeCell ref="DZ89:EB89"/>
    <mergeCell ref="EF89:EH89"/>
    <mergeCell ref="EI86:EK88"/>
    <mergeCell ref="ER86:ET88"/>
    <mergeCell ref="EX86:EZ88"/>
    <mergeCell ref="ER89:ET89"/>
    <mergeCell ref="FD64:FF64"/>
    <mergeCell ref="FA56:FF62"/>
    <mergeCell ref="FD68:FF70"/>
    <mergeCell ref="FD71:FF71"/>
    <mergeCell ref="FD65:FF67"/>
    <mergeCell ref="FA53:FC53"/>
    <mergeCell ref="FD53:FF53"/>
    <mergeCell ref="FD50:FF52"/>
    <mergeCell ref="FA50:FC52"/>
    <mergeCell ref="EC104:EE106"/>
    <mergeCell ref="CV104:CX106"/>
    <mergeCell ref="CY107:DA107"/>
    <mergeCell ref="CV107:CX107"/>
    <mergeCell ref="EL104:EN106"/>
    <mergeCell ref="EI104:EK106"/>
    <mergeCell ref="EF104:EH106"/>
    <mergeCell ref="FA110:FF116"/>
    <mergeCell ref="EX89:EZ89"/>
    <mergeCell ref="EL86:EN88"/>
    <mergeCell ref="DN83:DP85"/>
    <mergeCell ref="DT83:DV85"/>
    <mergeCell ref="DN100:DP100"/>
    <mergeCell ref="DB86:DD88"/>
    <mergeCell ref="CY86:DA88"/>
    <mergeCell ref="CV86:CX88"/>
    <mergeCell ref="CV89:CX89"/>
    <mergeCell ref="CY89:DA89"/>
    <mergeCell ref="DW89:DY89"/>
    <mergeCell ref="DB83:DD85"/>
    <mergeCell ref="DT86:DV88"/>
    <mergeCell ref="DW100:DY100"/>
    <mergeCell ref="EF101:EH103"/>
    <mergeCell ref="FA68:FC70"/>
    <mergeCell ref="EL71:EN71"/>
    <mergeCell ref="EO71:EQ71"/>
    <mergeCell ref="EU71:EW71"/>
    <mergeCell ref="DZ68:EB70"/>
    <mergeCell ref="DZ65:EB67"/>
    <mergeCell ref="BK71:BM71"/>
    <mergeCell ref="BK64:BM64"/>
    <mergeCell ref="BH64:BJ64"/>
    <mergeCell ref="BT65:BV67"/>
    <mergeCell ref="BW65:BY67"/>
    <mergeCell ref="BB53:BD53"/>
    <mergeCell ref="AY53:BA53"/>
    <mergeCell ref="BE68:BG70"/>
    <mergeCell ref="AY68:BA70"/>
    <mergeCell ref="BB68:BD70"/>
    <mergeCell ref="BB71:BD71"/>
    <mergeCell ref="BE71:BG71"/>
    <mergeCell ref="EX68:EZ70"/>
    <mergeCell ref="EU68:EW70"/>
    <mergeCell ref="ER65:ET67"/>
    <mergeCell ref="EO65:EQ67"/>
    <mergeCell ref="FA65:FC67"/>
    <mergeCell ref="EX65:EZ67"/>
    <mergeCell ref="EO64:EQ64"/>
    <mergeCell ref="DK71:DM71"/>
    <mergeCell ref="CY71:DA71"/>
    <mergeCell ref="DB71:DD71"/>
    <mergeCell ref="DH71:DJ71"/>
    <mergeCell ref="DK68:DM70"/>
    <mergeCell ref="DQ53:DS53"/>
    <mergeCell ref="DQ50:DS52"/>
    <mergeCell ref="EU50:EW52"/>
    <mergeCell ref="ER50:ET52"/>
    <mergeCell ref="EI50:EK52"/>
    <mergeCell ref="EF50:EH52"/>
    <mergeCell ref="ER53:ET53"/>
    <mergeCell ref="EO53:EQ53"/>
    <mergeCell ref="DT53:DV53"/>
    <mergeCell ref="EL53:EN53"/>
    <mergeCell ref="DW53:DY53"/>
    <mergeCell ref="EU53:EW53"/>
    <mergeCell ref="DT50:DV52"/>
    <mergeCell ref="EC50:EE52"/>
    <mergeCell ref="CS53:CU53"/>
    <mergeCell ref="DK53:DM53"/>
    <mergeCell ref="DB53:DD53"/>
    <mergeCell ref="CY53:DA53"/>
    <mergeCell ref="CV53:CX53"/>
    <mergeCell ref="DH53:DJ53"/>
    <mergeCell ref="DE53:DG53"/>
    <mergeCell ref="CY50:DA52"/>
    <mergeCell ref="DB50:DD52"/>
    <mergeCell ref="DN53:DP53"/>
    <mergeCell ref="DE50:DG52"/>
    <mergeCell ref="DH50:DJ52"/>
    <mergeCell ref="CV50:CX52"/>
    <mergeCell ref="CS50:CU52"/>
    <mergeCell ref="DK50:DM52"/>
    <mergeCell ref="DN50:DP52"/>
    <mergeCell ref="EX125:EZ125"/>
    <mergeCell ref="BN125:BP125"/>
    <mergeCell ref="BQ125:BS125"/>
    <mergeCell ref="CJ119:CR124"/>
    <mergeCell ref="AV125:AX125"/>
    <mergeCell ref="AY125:BA125"/>
    <mergeCell ref="EF125:EH125"/>
    <mergeCell ref="EC125:EE125"/>
    <mergeCell ref="EL118:EN118"/>
    <mergeCell ref="EL119:EN121"/>
    <mergeCell ref="EI64:EK64"/>
    <mergeCell ref="EL64:EN64"/>
    <mergeCell ref="DW65:DY67"/>
    <mergeCell ref="DQ65:DS67"/>
    <mergeCell ref="DQ64:DS64"/>
    <mergeCell ref="DK64:DM64"/>
    <mergeCell ref="DE64:DG64"/>
    <mergeCell ref="CY64:DA64"/>
    <mergeCell ref="DB64:DD64"/>
    <mergeCell ref="BB64:BD64"/>
    <mergeCell ref="AY64:BA64"/>
    <mergeCell ref="EL68:EN70"/>
    <mergeCell ref="EO68:EQ70"/>
    <mergeCell ref="ER71:ET71"/>
    <mergeCell ref="ER68:ET70"/>
    <mergeCell ref="EF100:EH100"/>
    <mergeCell ref="DB89:DD89"/>
    <mergeCell ref="DE89:DG89"/>
    <mergeCell ref="CY101:DA103"/>
    <mergeCell ref="CV101:CX103"/>
    <mergeCell ref="DZ83:EB85"/>
    <mergeCell ref="EC83:EE85"/>
    <mergeCell ref="EO119:EQ121"/>
    <mergeCell ref="CY119:DA121"/>
    <mergeCell ref="DB119:DD121"/>
    <mergeCell ref="DE119:DG121"/>
    <mergeCell ref="EI119:EK121"/>
    <mergeCell ref="AA119:AC121"/>
    <mergeCell ref="AD119:AF121"/>
    <mergeCell ref="EX118:EZ118"/>
    <mergeCell ref="EX119:EZ121"/>
    <mergeCell ref="EU119:EW121"/>
    <mergeCell ref="ER119:ET121"/>
    <mergeCell ref="EI118:EK118"/>
    <mergeCell ref="CS119:CU121"/>
    <mergeCell ref="X119:Z121"/>
    <mergeCell ref="X122:Z124"/>
    <mergeCell ref="AV122:AX124"/>
    <mergeCell ref="AS122:AU124"/>
    <mergeCell ref="AS119:AU121"/>
    <mergeCell ref="AJ119:AL121"/>
    <mergeCell ref="AM118:AO118"/>
    <mergeCell ref="AG119:AI121"/>
    <mergeCell ref="AG122:AI124"/>
    <mergeCell ref="EX122:EZ124"/>
    <mergeCell ref="DH125:DJ125"/>
    <mergeCell ref="DK125:DM125"/>
    <mergeCell ref="ER125:ET125"/>
    <mergeCell ref="EU125:EW125"/>
    <mergeCell ref="BT125:BV125"/>
    <mergeCell ref="DB125:DD125"/>
    <mergeCell ref="CS125:CU125"/>
    <mergeCell ref="CV125:CX125"/>
    <mergeCell ref="CY125:DA125"/>
    <mergeCell ref="EI122:EK124"/>
    <mergeCell ref="DZ122:EB124"/>
    <mergeCell ref="EC122:EE124"/>
    <mergeCell ref="AD122:AF124"/>
    <mergeCell ref="AA122:AC124"/>
    <mergeCell ref="ER122:ET124"/>
    <mergeCell ref="EU122:EW124"/>
    <mergeCell ref="EO125:EQ125"/>
    <mergeCell ref="EO122:EQ124"/>
    <mergeCell ref="EL122:EN124"/>
    <mergeCell ref="DK122:DM124"/>
    <mergeCell ref="DN122:DP124"/>
    <mergeCell ref="DQ125:DS125"/>
    <mergeCell ref="CS122:CU124"/>
    <mergeCell ref="DQ122:DS124"/>
    <mergeCell ref="DE125:DG125"/>
    <mergeCell ref="DB122:DD124"/>
    <mergeCell ref="DE122:DG124"/>
    <mergeCell ref="DH122:DJ124"/>
    <mergeCell ref="EI125:EK125"/>
    <mergeCell ref="EL125:EN125"/>
    <mergeCell ref="O119:Q121"/>
    <mergeCell ref="C110:BS116"/>
    <mergeCell ref="BT110:BY116"/>
    <mergeCell ref="BT47:BV49"/>
    <mergeCell ref="BQ47:BS49"/>
    <mergeCell ref="BN46:BP46"/>
    <mergeCell ref="BN53:BP53"/>
    <mergeCell ref="BW46:BY46"/>
    <mergeCell ref="BT46:BV46"/>
    <mergeCell ref="BQ46:BS46"/>
    <mergeCell ref="BW47:BY49"/>
    <mergeCell ref="BK47:BM49"/>
    <mergeCell ref="CS28:CU28"/>
    <mergeCell ref="CS29:CU31"/>
    <mergeCell ref="CS32:CU34"/>
    <mergeCell ref="CY28:DA28"/>
    <mergeCell ref="CY29:DA31"/>
    <mergeCell ref="CV28:CX28"/>
    <mergeCell ref="CV29:CX31"/>
    <mergeCell ref="BT56:BY62"/>
    <mergeCell ref="BT50:BV52"/>
    <mergeCell ref="BT53:BV53"/>
    <mergeCell ref="BW50:BY52"/>
    <mergeCell ref="BW53:BY53"/>
    <mergeCell ref="BQ53:BS53"/>
    <mergeCell ref="AY50:BA52"/>
    <mergeCell ref="BB50:BD52"/>
    <mergeCell ref="CJ56:EZ62"/>
    <mergeCell ref="BQ50:BS52"/>
    <mergeCell ref="EL82:EN82"/>
    <mergeCell ref="EL83:EN85"/>
    <mergeCell ref="EI82:EK82"/>
    <mergeCell ref="BW125:BY125"/>
    <mergeCell ref="FD122:FF124"/>
    <mergeCell ref="FA125:FC125"/>
    <mergeCell ref="FD125:FF125"/>
    <mergeCell ref="FA122:FC124"/>
    <mergeCell ref="AJ125:AL125"/>
    <mergeCell ref="AJ122:AL124"/>
    <mergeCell ref="BK125:BM125"/>
    <mergeCell ref="BH125:BJ125"/>
    <mergeCell ref="BE125:BG125"/>
    <mergeCell ref="BB125:BD125"/>
    <mergeCell ref="AS125:AU125"/>
    <mergeCell ref="BW101:BY103"/>
    <mergeCell ref="BT101:BV103"/>
    <mergeCell ref="BW107:BY107"/>
    <mergeCell ref="BT107:BV107"/>
    <mergeCell ref="BQ107:BS107"/>
    <mergeCell ref="BT104:BV106"/>
    <mergeCell ref="BQ104:BS106"/>
    <mergeCell ref="DW104:DY106"/>
    <mergeCell ref="DW101:DY103"/>
    <mergeCell ref="BQ101:BS103"/>
    <mergeCell ref="AJ118:AL118"/>
    <mergeCell ref="AP118:AR118"/>
    <mergeCell ref="AS118:AU118"/>
    <mergeCell ref="AP122:AR124"/>
    <mergeCell ref="AP119:AR121"/>
    <mergeCell ref="AM119:AO121"/>
    <mergeCell ref="AM122:AO124"/>
    <mergeCell ref="DT125:DV125"/>
    <mergeCell ref="DZ125:EB125"/>
    <mergeCell ref="DW125:DY125"/>
    <mergeCell ref="AJ64:AL64"/>
    <mergeCell ref="AJ65:AL67"/>
    <mergeCell ref="AP53:AR53"/>
    <mergeCell ref="AV53:AX53"/>
    <mergeCell ref="AS47:AU49"/>
    <mergeCell ref="AV47:AX49"/>
    <mergeCell ref="AV50:AX52"/>
    <mergeCell ref="DW64:DY64"/>
    <mergeCell ref="DT64:DV64"/>
    <mergeCell ref="DZ64:EB64"/>
    <mergeCell ref="EF64:EH64"/>
    <mergeCell ref="EC64:EE64"/>
    <mergeCell ref="DN64:DP64"/>
    <mergeCell ref="ER64:ET64"/>
    <mergeCell ref="AY65:BA67"/>
    <mergeCell ref="BB65:BD67"/>
    <mergeCell ref="BE64:BG64"/>
    <mergeCell ref="AV64:AX64"/>
    <mergeCell ref="BE65:BG67"/>
    <mergeCell ref="BK65:BM67"/>
    <mergeCell ref="BN65:BP67"/>
    <mergeCell ref="BN64:BP64"/>
    <mergeCell ref="CY65:DA67"/>
    <mergeCell ref="CV65:CX67"/>
    <mergeCell ref="CV64:CX64"/>
    <mergeCell ref="CS64:CU64"/>
    <mergeCell ref="CS65:CU67"/>
    <mergeCell ref="DN65:DP67"/>
    <mergeCell ref="DT65:DV67"/>
    <mergeCell ref="DK65:DM67"/>
    <mergeCell ref="DH65:DJ67"/>
    <mergeCell ref="DE65:DG67"/>
    <mergeCell ref="ER47:ET49"/>
    <mergeCell ref="FA47:FC49"/>
    <mergeCell ref="EU47:EW49"/>
    <mergeCell ref="EX47:EZ49"/>
    <mergeCell ref="EO47:EQ49"/>
    <mergeCell ref="DZ47:EB49"/>
    <mergeCell ref="EC47:EE49"/>
    <mergeCell ref="EL50:EN52"/>
    <mergeCell ref="EO50:EQ52"/>
    <mergeCell ref="DW50:DY52"/>
    <mergeCell ref="DZ50:EB52"/>
    <mergeCell ref="EU83:EW85"/>
    <mergeCell ref="EX83:EZ85"/>
    <mergeCell ref="FA83:FC85"/>
    <mergeCell ref="FA86:FC88"/>
    <mergeCell ref="CS86:CU88"/>
    <mergeCell ref="CV83:CX85"/>
    <mergeCell ref="DH83:DJ85"/>
    <mergeCell ref="CY83:DA85"/>
    <mergeCell ref="DK83:DM85"/>
    <mergeCell ref="DN68:DP70"/>
    <mergeCell ref="DT68:DV70"/>
    <mergeCell ref="CS71:CU71"/>
    <mergeCell ref="DE71:DG71"/>
    <mergeCell ref="CV71:CX71"/>
    <mergeCell ref="DB65:DD67"/>
    <mergeCell ref="DZ53:EB53"/>
    <mergeCell ref="EC53:EE53"/>
    <mergeCell ref="EI53:EK53"/>
    <mergeCell ref="EF53:EH53"/>
    <mergeCell ref="EX50:EZ52"/>
    <mergeCell ref="EX53:EZ53"/>
    <mergeCell ref="AD82:AF82"/>
    <mergeCell ref="AG82:AI82"/>
    <mergeCell ref="AJ82:AL82"/>
    <mergeCell ref="AG83:AI85"/>
    <mergeCell ref="AJ83:AL85"/>
    <mergeCell ref="R86:T88"/>
    <mergeCell ref="R83:T85"/>
    <mergeCell ref="X82:Z82"/>
    <mergeCell ref="AJ86:AL88"/>
    <mergeCell ref="R82:T82"/>
    <mergeCell ref="U82:W82"/>
    <mergeCell ref="AA82:AC82"/>
    <mergeCell ref="BW83:BY85"/>
    <mergeCell ref="BT83:BV85"/>
    <mergeCell ref="BT86:BV88"/>
    <mergeCell ref="BT100:BV100"/>
    <mergeCell ref="BE82:BG82"/>
    <mergeCell ref="BB82:BD82"/>
    <mergeCell ref="AS82:AU82"/>
    <mergeCell ref="AV83:AX85"/>
    <mergeCell ref="AY82:BA82"/>
    <mergeCell ref="AV82:AX82"/>
    <mergeCell ref="BQ86:BS88"/>
    <mergeCell ref="BQ83:BS85"/>
    <mergeCell ref="BT92:BY98"/>
    <mergeCell ref="BW100:BY100"/>
    <mergeCell ref="BQ100:BS100"/>
    <mergeCell ref="AJ68:AL70"/>
    <mergeCell ref="AM68:AO70"/>
    <mergeCell ref="AS68:AU70"/>
    <mergeCell ref="AP68:AR70"/>
    <mergeCell ref="AG68:AI70"/>
    <mergeCell ref="AV68:AX70"/>
    <mergeCell ref="AY71:BA71"/>
    <mergeCell ref="AV71:AX71"/>
    <mergeCell ref="BN71:BP71"/>
    <mergeCell ref="AS71:AU71"/>
    <mergeCell ref="AJ71:AL71"/>
    <mergeCell ref="R101:T103"/>
    <mergeCell ref="U101:W103"/>
    <mergeCell ref="R89:T89"/>
    <mergeCell ref="AA89:AC89"/>
    <mergeCell ref="U89:W89"/>
    <mergeCell ref="X89:Z89"/>
    <mergeCell ref="X86:Z88"/>
    <mergeCell ref="U86:W88"/>
    <mergeCell ref="AG100:AI100"/>
    <mergeCell ref="AJ100:AL100"/>
    <mergeCell ref="X101:Z103"/>
    <mergeCell ref="AJ101:AL103"/>
    <mergeCell ref="AD100:AF100"/>
    <mergeCell ref="AG101:AI103"/>
    <mergeCell ref="AA101:AC103"/>
    <mergeCell ref="AA100:AC100"/>
    <mergeCell ref="AD101:AF103"/>
    <mergeCell ref="U83:W85"/>
    <mergeCell ref="X83:Z85"/>
    <mergeCell ref="AG86:AI88"/>
    <mergeCell ref="AD86:AF88"/>
    <mergeCell ref="GC155:GE157"/>
    <mergeCell ref="GX154:GZ154"/>
    <mergeCell ref="GX155:GZ157"/>
    <mergeCell ref="GO155:GQ157"/>
    <mergeCell ref="GX161:GZ161"/>
    <mergeCell ref="GC176:GE178"/>
    <mergeCell ref="GI176:GK178"/>
    <mergeCell ref="GF176:GH178"/>
    <mergeCell ref="GC158:GE160"/>
    <mergeCell ref="GF158:GH160"/>
    <mergeCell ref="FZ143:GB143"/>
    <mergeCell ref="GF140:GH142"/>
    <mergeCell ref="GC172:GE172"/>
    <mergeCell ref="GF172:GH172"/>
    <mergeCell ref="FZ172:GB172"/>
    <mergeCell ref="GI172:GK172"/>
    <mergeCell ref="GR172:GT172"/>
    <mergeCell ref="GO172:GQ172"/>
    <mergeCell ref="GL172:GN172"/>
    <mergeCell ref="GI155:GK157"/>
    <mergeCell ref="GI154:GK154"/>
    <mergeCell ref="GL154:GN154"/>
    <mergeCell ref="GO154:GQ154"/>
    <mergeCell ref="FZ155:GB157"/>
    <mergeCell ref="FZ158:GB160"/>
    <mergeCell ref="FZ154:GB154"/>
    <mergeCell ref="GI158:GK160"/>
    <mergeCell ref="GC154:GE154"/>
    <mergeCell ref="GO161:GQ161"/>
    <mergeCell ref="GR161:GT161"/>
    <mergeCell ref="IH2:IM8"/>
    <mergeCell ref="IE10:IG10"/>
    <mergeCell ref="IK11:IM13"/>
    <mergeCell ref="FQ20:IG26"/>
    <mergeCell ref="IE28:IG28"/>
    <mergeCell ref="HV28:HX28"/>
    <mergeCell ref="HY28:IA28"/>
    <mergeCell ref="HA35:HC35"/>
    <mergeCell ref="HD35:HF35"/>
    <mergeCell ref="GX35:GZ35"/>
    <mergeCell ref="GU35:GW35"/>
    <mergeCell ref="FQ2:IG8"/>
    <mergeCell ref="GF10:GH10"/>
    <mergeCell ref="HY29:IA31"/>
    <mergeCell ref="FQ11:FY16"/>
    <mergeCell ref="GL35:GN35"/>
    <mergeCell ref="FZ32:GB34"/>
    <mergeCell ref="GC32:GE34"/>
    <mergeCell ref="GI17:GK17"/>
    <mergeCell ref="GI14:GK16"/>
    <mergeCell ref="GI32:GK34"/>
    <mergeCell ref="FZ17:GB17"/>
    <mergeCell ref="FZ10:GB10"/>
    <mergeCell ref="GC10:GE10"/>
    <mergeCell ref="FZ11:GB13"/>
    <mergeCell ref="GC11:GE13"/>
    <mergeCell ref="GF11:GH13"/>
    <mergeCell ref="IB11:ID13"/>
    <mergeCell ref="GU29:GW31"/>
    <mergeCell ref="HV29:HX31"/>
    <mergeCell ref="HV35:HX35"/>
    <mergeCell ref="HY35:IA35"/>
    <mergeCell ref="IH47:IJ49"/>
    <mergeCell ref="IK47:IM49"/>
    <mergeCell ref="HV50:HX52"/>
    <mergeCell ref="IH28:IJ28"/>
    <mergeCell ref="IK28:IM28"/>
    <mergeCell ref="IH14:IJ16"/>
    <mergeCell ref="IK14:IM16"/>
    <mergeCell ref="IH17:IJ17"/>
    <mergeCell ref="IK17:IM17"/>
    <mergeCell ref="IE17:IG17"/>
    <mergeCell ref="IH20:IM26"/>
    <mergeCell ref="IE32:IG34"/>
    <mergeCell ref="IE29:IG31"/>
    <mergeCell ref="IH10:IJ10"/>
    <mergeCell ref="IH11:IJ13"/>
    <mergeCell ref="IB65:ID67"/>
    <mergeCell ref="IE65:IG67"/>
    <mergeCell ref="IK10:IM10"/>
    <mergeCell ref="HY10:IA10"/>
    <mergeCell ref="HV10:HX10"/>
    <mergeCell ref="IE11:IG13"/>
    <mergeCell ref="IE14:IG16"/>
    <mergeCell ref="IE50:IG52"/>
    <mergeCell ref="IE46:IG46"/>
    <mergeCell ref="IH50:IJ52"/>
    <mergeCell ref="HY50:IA52"/>
    <mergeCell ref="IB47:ID49"/>
    <mergeCell ref="IB50:ID52"/>
    <mergeCell ref="HV53:HX53"/>
    <mergeCell ref="HY53:IA53"/>
    <mergeCell ref="IB53:ID53"/>
    <mergeCell ref="IB10:ID10"/>
    <mergeCell ref="HV11:HX13"/>
    <mergeCell ref="HY11:IA13"/>
    <mergeCell ref="GI10:GK10"/>
    <mergeCell ref="GI11:GK13"/>
    <mergeCell ref="GI28:GK28"/>
    <mergeCell ref="GF28:GH28"/>
    <mergeCell ref="GU32:GW34"/>
    <mergeCell ref="GF32:GH34"/>
    <mergeCell ref="FZ14:GB16"/>
    <mergeCell ref="GC14:GE16"/>
    <mergeCell ref="GC17:GE17"/>
    <mergeCell ref="GF17:GH17"/>
    <mergeCell ref="FZ28:GB28"/>
    <mergeCell ref="GC28:GE28"/>
    <mergeCell ref="FZ35:GB35"/>
    <mergeCell ref="FQ47:FY52"/>
    <mergeCell ref="FQ29:FY34"/>
    <mergeCell ref="FZ29:GB31"/>
    <mergeCell ref="GC29:GE31"/>
    <mergeCell ref="GF29:GH31"/>
    <mergeCell ref="GI29:GK31"/>
    <mergeCell ref="HS82:HU82"/>
    <mergeCell ref="HV82:HX82"/>
    <mergeCell ref="HS68:HU70"/>
    <mergeCell ref="HP68:HR70"/>
    <mergeCell ref="HV71:HX71"/>
    <mergeCell ref="HP71:HR71"/>
    <mergeCell ref="HS71:HU71"/>
    <mergeCell ref="HV68:HX70"/>
    <mergeCell ref="GR35:GT35"/>
    <mergeCell ref="GO35:GQ35"/>
    <mergeCell ref="GC35:GE35"/>
    <mergeCell ref="GI35:GK35"/>
    <mergeCell ref="GF35:GH35"/>
    <mergeCell ref="IK35:IM35"/>
    <mergeCell ref="IH35:IJ35"/>
    <mergeCell ref="IB46:ID46"/>
    <mergeCell ref="HY46:IA46"/>
    <mergeCell ref="IH46:IJ46"/>
    <mergeCell ref="IK46:IM46"/>
    <mergeCell ref="IK50:IM52"/>
    <mergeCell ref="IK53:IM53"/>
    <mergeCell ref="IH38:IM44"/>
    <mergeCell ref="IH65:IJ67"/>
    <mergeCell ref="IK65:IM67"/>
    <mergeCell ref="IE53:IG53"/>
    <mergeCell ref="IH53:IJ53"/>
    <mergeCell ref="IH71:IJ71"/>
    <mergeCell ref="IH68:IJ70"/>
    <mergeCell ref="IH64:IJ64"/>
    <mergeCell ref="IH56:IM62"/>
    <mergeCell ref="IK64:IM64"/>
    <mergeCell ref="IE47:IG49"/>
    <mergeCell ref="IH29:IJ31"/>
    <mergeCell ref="IK29:IM31"/>
    <mergeCell ref="IB32:ID34"/>
    <mergeCell ref="HV32:HX34"/>
    <mergeCell ref="HY32:IA34"/>
    <mergeCell ref="IB35:ID35"/>
    <mergeCell ref="IE35:IG35"/>
    <mergeCell ref="IH32:IJ34"/>
    <mergeCell ref="IK32:IM34"/>
    <mergeCell ref="HG82:HI82"/>
    <mergeCell ref="HJ82:HL82"/>
    <mergeCell ref="HJ71:HL71"/>
    <mergeCell ref="HG71:HI71"/>
    <mergeCell ref="HA71:HC71"/>
    <mergeCell ref="HA68:HC70"/>
    <mergeCell ref="HD71:HF71"/>
    <mergeCell ref="HM82:HO82"/>
    <mergeCell ref="FQ74:IG80"/>
    <mergeCell ref="IH74:IM80"/>
    <mergeCell ref="IK82:IM82"/>
    <mergeCell ref="GX82:GZ82"/>
    <mergeCell ref="GU82:GW82"/>
    <mergeCell ref="HD82:HF82"/>
    <mergeCell ref="HY82:IA82"/>
    <mergeCell ref="GR82:GT82"/>
    <mergeCell ref="HP82:HR82"/>
    <mergeCell ref="HA82:HC82"/>
    <mergeCell ref="GO82:GQ82"/>
    <mergeCell ref="GL82:GN82"/>
    <mergeCell ref="GC82:GE82"/>
    <mergeCell ref="FZ82:GB82"/>
    <mergeCell ref="GF82:GH82"/>
    <mergeCell ref="HY71:IA71"/>
    <mergeCell ref="HY68:IA70"/>
    <mergeCell ref="IE64:IG64"/>
    <mergeCell ref="FQ56:IG62"/>
    <mergeCell ref="IB64:ID64"/>
    <mergeCell ref="HV64:HX64"/>
    <mergeCell ref="HY64:IA64"/>
    <mergeCell ref="HP64:HR64"/>
    <mergeCell ref="HS64:HU64"/>
    <mergeCell ref="HP65:HR67"/>
    <mergeCell ref="HV65:HX67"/>
    <mergeCell ref="HS65:HU67"/>
    <mergeCell ref="HV14:HX16"/>
    <mergeCell ref="HY14:IA16"/>
    <mergeCell ref="GF14:GH16"/>
    <mergeCell ref="HV17:HX17"/>
    <mergeCell ref="HY17:IA17"/>
    <mergeCell ref="HY47:IA49"/>
    <mergeCell ref="HV47:HX49"/>
    <mergeCell ref="GO68:GQ70"/>
    <mergeCell ref="GO71:GQ71"/>
    <mergeCell ref="GC68:GE70"/>
    <mergeCell ref="GR68:GT70"/>
    <mergeCell ref="GL68:GN70"/>
    <mergeCell ref="FQ38:IG44"/>
    <mergeCell ref="HY65:IA67"/>
    <mergeCell ref="HV46:HX46"/>
    <mergeCell ref="GI71:GK71"/>
    <mergeCell ref="IB28:ID28"/>
    <mergeCell ref="IB29:ID31"/>
    <mergeCell ref="IB14:ID16"/>
    <mergeCell ref="IB17:ID17"/>
    <mergeCell ref="FA128:FF134"/>
    <mergeCell ref="FQ128:IG134"/>
    <mergeCell ref="DZ143:EB143"/>
    <mergeCell ref="DW143:DY143"/>
    <mergeCell ref="FA137:FC139"/>
    <mergeCell ref="FD137:FF139"/>
    <mergeCell ref="FA140:FC142"/>
    <mergeCell ref="FD140:FF142"/>
    <mergeCell ref="CJ128:EZ134"/>
    <mergeCell ref="GC179:GE179"/>
    <mergeCell ref="FZ179:GB179"/>
    <mergeCell ref="FQ173:FY178"/>
    <mergeCell ref="HY176:IA178"/>
    <mergeCell ref="IB176:ID178"/>
    <mergeCell ref="FQ182:IG188"/>
    <mergeCell ref="HY179:IA179"/>
    <mergeCell ref="HY173:IA175"/>
    <mergeCell ref="HY172:IA172"/>
    <mergeCell ref="IB172:ID172"/>
    <mergeCell ref="HM172:HO172"/>
    <mergeCell ref="HJ172:HL172"/>
    <mergeCell ref="HP172:HR172"/>
    <mergeCell ref="HS172:HU172"/>
    <mergeCell ref="DH155:DJ157"/>
    <mergeCell ref="DH161:DJ161"/>
    <mergeCell ref="DB155:DD157"/>
    <mergeCell ref="CY155:DA157"/>
    <mergeCell ref="EL158:EN160"/>
    <mergeCell ref="EO161:EQ161"/>
    <mergeCell ref="EI155:EK157"/>
    <mergeCell ref="DQ158:DS160"/>
    <mergeCell ref="EO158:EQ160"/>
    <mergeCell ref="EX143:EZ143"/>
    <mergeCell ref="EU143:EW143"/>
    <mergeCell ref="EO143:EQ143"/>
    <mergeCell ref="ER143:ET143"/>
    <mergeCell ref="FD143:FF143"/>
    <mergeCell ref="FA143:FC143"/>
    <mergeCell ref="HP143:HR143"/>
    <mergeCell ref="HD143:HF143"/>
    <mergeCell ref="GU143:GW143"/>
    <mergeCell ref="GX143:GZ143"/>
    <mergeCell ref="HM143:HO143"/>
    <mergeCell ref="CY143:DA143"/>
    <mergeCell ref="DQ143:DS143"/>
    <mergeCell ref="DE161:DG161"/>
    <mergeCell ref="DB161:DD161"/>
    <mergeCell ref="ER161:ET161"/>
    <mergeCell ref="EL154:EN154"/>
    <mergeCell ref="EX155:EZ157"/>
    <mergeCell ref="FA155:FC157"/>
    <mergeCell ref="FD155:FF157"/>
    <mergeCell ref="EU155:EW157"/>
    <mergeCell ref="ER155:ET157"/>
    <mergeCell ref="EU158:EW160"/>
    <mergeCell ref="ER158:ET160"/>
    <mergeCell ref="EF155:EH157"/>
    <mergeCell ref="DZ155:EB157"/>
    <mergeCell ref="EC155:EE157"/>
    <mergeCell ref="DK155:DM157"/>
    <mergeCell ref="DN155:DP157"/>
    <mergeCell ref="DZ161:EB161"/>
    <mergeCell ref="DZ158:EB160"/>
    <mergeCell ref="GU158:GW160"/>
    <mergeCell ref="HD155:HF157"/>
    <mergeCell ref="IK155:IM157"/>
    <mergeCell ref="IH155:IJ157"/>
    <mergeCell ref="GF155:GH157"/>
    <mergeCell ref="GF154:GH154"/>
    <mergeCell ref="HD154:HF154"/>
    <mergeCell ref="HA154:HC154"/>
    <mergeCell ref="GU154:GW154"/>
    <mergeCell ref="GR154:GT154"/>
    <mergeCell ref="GL155:GN157"/>
    <mergeCell ref="HP161:HR161"/>
    <mergeCell ref="HV161:HX161"/>
    <mergeCell ref="GO158:GQ160"/>
    <mergeCell ref="GR158:GT160"/>
    <mergeCell ref="HP158:HR160"/>
    <mergeCell ref="HG158:HI160"/>
    <mergeCell ref="HA161:HC161"/>
    <mergeCell ref="GI161:GK161"/>
    <mergeCell ref="GX158:GZ160"/>
    <mergeCell ref="GX172:GZ172"/>
    <mergeCell ref="GU172:GW172"/>
    <mergeCell ref="EC154:EE154"/>
    <mergeCell ref="DZ154:EB154"/>
    <mergeCell ref="ER154:ET154"/>
    <mergeCell ref="EO154:EQ154"/>
    <mergeCell ref="DQ154:DS154"/>
    <mergeCell ref="DE154:DG154"/>
    <mergeCell ref="DN154:DP154"/>
    <mergeCell ref="DK154:DM154"/>
    <mergeCell ref="CS154:CU154"/>
    <mergeCell ref="CV154:CX154"/>
    <mergeCell ref="EU154:EW154"/>
    <mergeCell ref="EF154:EH154"/>
    <mergeCell ref="EX154:EZ154"/>
    <mergeCell ref="FD154:FF154"/>
    <mergeCell ref="FA154:FC154"/>
    <mergeCell ref="DB154:DD154"/>
    <mergeCell ref="CY154:DA154"/>
    <mergeCell ref="FZ161:GB161"/>
    <mergeCell ref="CY158:DA160"/>
    <mergeCell ref="CS161:CU161"/>
    <mergeCell ref="CS158:CU160"/>
    <mergeCell ref="CY161:DA161"/>
    <mergeCell ref="DW161:DY161"/>
    <mergeCell ref="DW158:DY160"/>
    <mergeCell ref="EL155:EN157"/>
    <mergeCell ref="EO155:EQ157"/>
    <mergeCell ref="CS155:CU157"/>
    <mergeCell ref="CV155:CX157"/>
    <mergeCell ref="DT155:DV157"/>
    <mergeCell ref="DQ155:DS157"/>
    <mergeCell ref="DZ179:EB179"/>
    <mergeCell ref="CY179:DA179"/>
    <mergeCell ref="DB179:DD179"/>
    <mergeCell ref="DE179:DG179"/>
    <mergeCell ref="CS179:CU179"/>
    <mergeCell ref="CV179:CX179"/>
    <mergeCell ref="DW190:DY190"/>
    <mergeCell ref="EI179:EK179"/>
    <mergeCell ref="EF179:EH179"/>
    <mergeCell ref="FA179:FC179"/>
    <mergeCell ref="FD179:FF179"/>
    <mergeCell ref="CJ182:EZ188"/>
    <mergeCell ref="FA182:FF188"/>
    <mergeCell ref="GO194:GQ196"/>
    <mergeCell ref="GR194:GT196"/>
    <mergeCell ref="GO197:GQ197"/>
    <mergeCell ref="GL197:GN197"/>
    <mergeCell ref="GI197:GK197"/>
    <mergeCell ref="GF197:GH197"/>
    <mergeCell ref="GF179:GH179"/>
    <mergeCell ref="EX179:EZ179"/>
    <mergeCell ref="ER179:ET179"/>
    <mergeCell ref="EU179:EW179"/>
    <mergeCell ref="DQ179:DS179"/>
    <mergeCell ref="DK179:DM179"/>
    <mergeCell ref="DN179:DP179"/>
    <mergeCell ref="DT179:DV179"/>
    <mergeCell ref="HG154:HI154"/>
    <mergeCell ref="HG143:HI143"/>
    <mergeCell ref="HG101:HI103"/>
    <mergeCell ref="HG118:HI118"/>
    <mergeCell ref="HM155:HO157"/>
    <mergeCell ref="HJ155:HL157"/>
    <mergeCell ref="HM125:HO125"/>
    <mergeCell ref="HJ125:HL125"/>
    <mergeCell ref="HG125:HI125"/>
    <mergeCell ref="HA101:HC103"/>
    <mergeCell ref="GR101:GT103"/>
    <mergeCell ref="GU155:GW157"/>
    <mergeCell ref="HA104:HC106"/>
    <mergeCell ref="GX104:GZ106"/>
    <mergeCell ref="HD104:HF106"/>
    <mergeCell ref="HD101:HF103"/>
    <mergeCell ref="GR107:GT107"/>
    <mergeCell ref="GR104:GT106"/>
    <mergeCell ref="GX101:GZ103"/>
    <mergeCell ref="GU101:GW103"/>
    <mergeCell ref="HD107:HF107"/>
    <mergeCell ref="HA107:HC107"/>
    <mergeCell ref="GR155:GT157"/>
    <mergeCell ref="GR143:GT143"/>
    <mergeCell ref="GR125:GT125"/>
    <mergeCell ref="GX125:GZ125"/>
    <mergeCell ref="GU125:GW125"/>
    <mergeCell ref="HA125:HC125"/>
    <mergeCell ref="HD125:HF125"/>
    <mergeCell ref="HJ154:HL154"/>
    <mergeCell ref="HM154:HO154"/>
    <mergeCell ref="HA155:HC157"/>
    <mergeCell ref="HS29:HU31"/>
    <mergeCell ref="HS32:HU34"/>
    <mergeCell ref="HS47:HU49"/>
    <mergeCell ref="HS50:HU52"/>
    <mergeCell ref="HS35:HU35"/>
    <mergeCell ref="HS53:HU53"/>
    <mergeCell ref="HS46:HU46"/>
    <mergeCell ref="HP32:HR34"/>
    <mergeCell ref="HM29:HO31"/>
    <mergeCell ref="HM32:HO34"/>
    <mergeCell ref="HP29:HR31"/>
    <mergeCell ref="HP50:HR52"/>
    <mergeCell ref="HM50:HO52"/>
    <mergeCell ref="HM71:HO71"/>
    <mergeCell ref="HM53:HO53"/>
    <mergeCell ref="HP47:HR49"/>
    <mergeCell ref="HM47:HO49"/>
    <mergeCell ref="HP53:HR53"/>
    <mergeCell ref="HP46:HR46"/>
    <mergeCell ref="HM46:HO46"/>
    <mergeCell ref="GU10:GW10"/>
    <mergeCell ref="GU11:GW13"/>
    <mergeCell ref="HD11:HF13"/>
    <mergeCell ref="HG11:HI13"/>
    <mergeCell ref="HG10:HI10"/>
    <mergeCell ref="HA10:HC10"/>
    <mergeCell ref="HD10:HF10"/>
    <mergeCell ref="GX10:GZ10"/>
    <mergeCell ref="HA11:HC13"/>
    <mergeCell ref="GX11:GZ13"/>
    <mergeCell ref="HJ32:HL34"/>
    <mergeCell ref="HP28:HR28"/>
    <mergeCell ref="HJ35:HL35"/>
    <mergeCell ref="HM35:HO35"/>
    <mergeCell ref="HG46:HI46"/>
    <mergeCell ref="HD46:HF46"/>
    <mergeCell ref="HD17:HF17"/>
    <mergeCell ref="HD14:HF16"/>
    <mergeCell ref="HG17:HI17"/>
    <mergeCell ref="HP35:HR35"/>
    <mergeCell ref="HG28:HI28"/>
    <mergeCell ref="HJ29:HL31"/>
    <mergeCell ref="HG29:HI31"/>
    <mergeCell ref="HG35:HI35"/>
    <mergeCell ref="HG32:HI34"/>
    <mergeCell ref="HJ14:HL16"/>
    <mergeCell ref="HJ17:HL17"/>
    <mergeCell ref="HJ11:HL13"/>
    <mergeCell ref="HM11:HO13"/>
    <mergeCell ref="HJ10:HL10"/>
    <mergeCell ref="HM10:HO10"/>
    <mergeCell ref="HM14:HO16"/>
    <mergeCell ref="HP14:HR16"/>
    <mergeCell ref="HM17:HO17"/>
    <mergeCell ref="HS28:HU28"/>
    <mergeCell ref="HJ28:HL28"/>
    <mergeCell ref="HM28:HO28"/>
    <mergeCell ref="HP11:HR13"/>
    <mergeCell ref="HP17:HR17"/>
    <mergeCell ref="HP10:HR10"/>
    <mergeCell ref="HS11:HU13"/>
    <mergeCell ref="HS10:HU10"/>
    <mergeCell ref="HS14:HU16"/>
    <mergeCell ref="HS17:HU17"/>
    <mergeCell ref="HD28:HF28"/>
    <mergeCell ref="HD32:HF34"/>
    <mergeCell ref="HA32:HC34"/>
    <mergeCell ref="HD29:HF31"/>
    <mergeCell ref="HA28:HC28"/>
    <mergeCell ref="HA29:HC31"/>
    <mergeCell ref="GX17:GZ17"/>
    <mergeCell ref="HA17:HC17"/>
    <mergeCell ref="HA14:HC16"/>
    <mergeCell ref="GX71:GZ71"/>
    <mergeCell ref="GX65:GZ67"/>
    <mergeCell ref="GX68:GZ70"/>
    <mergeCell ref="GX14:GZ16"/>
    <mergeCell ref="GX32:GZ34"/>
    <mergeCell ref="GX29:GZ31"/>
    <mergeCell ref="GX28:GZ28"/>
    <mergeCell ref="HG14:HI16"/>
    <mergeCell ref="HG47:HI49"/>
    <mergeCell ref="HG50:HI52"/>
    <mergeCell ref="HG53:HI53"/>
    <mergeCell ref="HD64:HF64"/>
    <mergeCell ref="HD65:HF67"/>
    <mergeCell ref="HA64:HC64"/>
    <mergeCell ref="HA65:HC67"/>
    <mergeCell ref="HG65:HI67"/>
    <mergeCell ref="HD68:HF70"/>
    <mergeCell ref="GU14:GW16"/>
    <mergeCell ref="GU28:GW28"/>
    <mergeCell ref="GU17:GW17"/>
    <mergeCell ref="GU65:GW67"/>
    <mergeCell ref="GU71:GW71"/>
    <mergeCell ref="GU68:GW70"/>
    <mergeCell ref="GR64:GT64"/>
    <mergeCell ref="GR65:GT67"/>
    <mergeCell ref="GX100:GZ100"/>
    <mergeCell ref="GU100:GW100"/>
    <mergeCell ref="GU47:GW49"/>
    <mergeCell ref="GX47:GZ49"/>
    <mergeCell ref="GX50:GZ52"/>
    <mergeCell ref="GU46:GW46"/>
    <mergeCell ref="GX64:GZ64"/>
    <mergeCell ref="GX46:GZ46"/>
    <mergeCell ref="GR47:GT49"/>
    <mergeCell ref="GR46:GT46"/>
    <mergeCell ref="GX53:GZ53"/>
    <mergeCell ref="GU53:GW53"/>
    <mergeCell ref="GR53:GT53"/>
    <mergeCell ref="GR89:GT89"/>
    <mergeCell ref="GU86:GW88"/>
    <mergeCell ref="GR86:GT88"/>
    <mergeCell ref="GX89:GZ89"/>
    <mergeCell ref="GO17:GQ17"/>
    <mergeCell ref="GR14:GT16"/>
    <mergeCell ref="GO14:GQ16"/>
    <mergeCell ref="GR17:GT17"/>
    <mergeCell ref="GL10:GN10"/>
    <mergeCell ref="GL17:GN17"/>
    <mergeCell ref="GL14:GN16"/>
    <mergeCell ref="GL11:GN13"/>
    <mergeCell ref="GO28:GQ28"/>
    <mergeCell ref="GR28:GT28"/>
    <mergeCell ref="GO10:GQ10"/>
    <mergeCell ref="GR10:GT10"/>
    <mergeCell ref="GR11:GT13"/>
    <mergeCell ref="GO11:GQ13"/>
    <mergeCell ref="GR50:GT52"/>
    <mergeCell ref="GR71:GT71"/>
    <mergeCell ref="GO32:GQ34"/>
    <mergeCell ref="GL32:GN34"/>
    <mergeCell ref="GR32:GT34"/>
    <mergeCell ref="GO29:GQ31"/>
    <mergeCell ref="GR29:GT31"/>
    <mergeCell ref="GL29:GN31"/>
    <mergeCell ref="GL28:GN28"/>
    <mergeCell ref="GO65:GQ67"/>
    <mergeCell ref="GO64:GQ64"/>
    <mergeCell ref="IK194:IM196"/>
    <mergeCell ref="IK197:IM197"/>
    <mergeCell ref="IE104:IG106"/>
    <mergeCell ref="IB104:ID106"/>
    <mergeCell ref="IK101:IM103"/>
    <mergeCell ref="IK107:IM107"/>
    <mergeCell ref="IH107:IJ107"/>
    <mergeCell ref="IK104:IM106"/>
    <mergeCell ref="IH104:IJ106"/>
    <mergeCell ref="IH110:IM116"/>
    <mergeCell ref="HP125:HR125"/>
    <mergeCell ref="HY125:IA125"/>
    <mergeCell ref="IH125:IJ125"/>
    <mergeCell ref="IE125:IG125"/>
    <mergeCell ref="IB125:ID125"/>
    <mergeCell ref="IK125:IM125"/>
    <mergeCell ref="IH128:IM134"/>
    <mergeCell ref="HP154:HR154"/>
    <mergeCell ref="IK154:IM154"/>
    <mergeCell ref="IH154:IJ154"/>
    <mergeCell ref="HS125:HU125"/>
    <mergeCell ref="HP104:HR106"/>
    <mergeCell ref="HP107:HR107"/>
    <mergeCell ref="HS154:HU154"/>
    <mergeCell ref="HY154:IA154"/>
    <mergeCell ref="IB154:ID154"/>
    <mergeCell ref="HV154:HX154"/>
    <mergeCell ref="IE154:IG154"/>
    <mergeCell ref="HP86:HR88"/>
    <mergeCell ref="HS86:HU88"/>
    <mergeCell ref="HV86:HX88"/>
    <mergeCell ref="HP83:HR85"/>
    <mergeCell ref="HS83:HU85"/>
    <mergeCell ref="HV83:HX85"/>
    <mergeCell ref="IE100:IG100"/>
    <mergeCell ref="HS100:HU100"/>
    <mergeCell ref="IK100:IM100"/>
    <mergeCell ref="HY104:IA106"/>
    <mergeCell ref="HS104:HU106"/>
    <mergeCell ref="HS101:HU103"/>
    <mergeCell ref="HV107:HX107"/>
    <mergeCell ref="HS107:HU107"/>
    <mergeCell ref="IE83:IG85"/>
    <mergeCell ref="IH83:IJ85"/>
    <mergeCell ref="IK119:IM121"/>
    <mergeCell ref="IK118:IM118"/>
    <mergeCell ref="IK122:IM124"/>
    <mergeCell ref="IH119:IJ121"/>
    <mergeCell ref="IB122:ID124"/>
    <mergeCell ref="IB119:ID121"/>
    <mergeCell ref="HY122:IA124"/>
    <mergeCell ref="IE118:IG118"/>
    <mergeCell ref="IB118:ID118"/>
    <mergeCell ref="IE140:IG142"/>
    <mergeCell ref="HY140:IA142"/>
    <mergeCell ref="HY136:IA136"/>
    <mergeCell ref="HV136:HX136"/>
    <mergeCell ref="HY137:IA139"/>
    <mergeCell ref="IE137:IG139"/>
    <mergeCell ref="IE136:IG136"/>
    <mergeCell ref="IB136:ID136"/>
    <mergeCell ref="HV125:HX125"/>
    <mergeCell ref="IE122:IG124"/>
    <mergeCell ref="IH122:IJ124"/>
    <mergeCell ref="HY119:IA121"/>
    <mergeCell ref="IH118:IJ118"/>
    <mergeCell ref="HP122:HR124"/>
    <mergeCell ref="HP119:HR121"/>
    <mergeCell ref="HY89:IA89"/>
    <mergeCell ref="IE89:IG89"/>
    <mergeCell ref="IB89:ID89"/>
    <mergeCell ref="IB100:ID100"/>
    <mergeCell ref="IH100:IJ100"/>
    <mergeCell ref="HY100:IA100"/>
    <mergeCell ref="HP89:HR89"/>
    <mergeCell ref="HV89:HX89"/>
    <mergeCell ref="HS89:HU89"/>
    <mergeCell ref="HV101:HX103"/>
    <mergeCell ref="HV104:HX106"/>
    <mergeCell ref="HV100:HX100"/>
    <mergeCell ref="HY101:IA103"/>
    <mergeCell ref="IB101:ID103"/>
    <mergeCell ref="IE107:IG107"/>
    <mergeCell ref="HY107:IA107"/>
    <mergeCell ref="HS119:HU121"/>
    <mergeCell ref="HS122:HU124"/>
    <mergeCell ref="GF46:GH46"/>
    <mergeCell ref="GC46:GE46"/>
    <mergeCell ref="FZ46:GB46"/>
    <mergeCell ref="HS179:HU179"/>
    <mergeCell ref="HP179:HR179"/>
    <mergeCell ref="HP173:HR175"/>
    <mergeCell ref="HS176:HU178"/>
    <mergeCell ref="HS173:HU175"/>
    <mergeCell ref="HY155:IA157"/>
    <mergeCell ref="IE155:IG157"/>
    <mergeCell ref="IB155:ID157"/>
    <mergeCell ref="IB179:ID179"/>
    <mergeCell ref="IE179:IG179"/>
    <mergeCell ref="HV179:HX179"/>
    <mergeCell ref="IE173:IG175"/>
    <mergeCell ref="IE172:IG172"/>
    <mergeCell ref="HV155:HX157"/>
    <mergeCell ref="HS155:HU157"/>
    <mergeCell ref="HV176:HX178"/>
    <mergeCell ref="HV172:HX172"/>
    <mergeCell ref="IB173:ID175"/>
    <mergeCell ref="HY158:IA160"/>
    <mergeCell ref="HS158:HU160"/>
    <mergeCell ref="IE176:IG178"/>
    <mergeCell ref="HV173:HX175"/>
    <mergeCell ref="HV118:HX118"/>
    <mergeCell ref="HV122:HX124"/>
    <mergeCell ref="HV119:HX121"/>
    <mergeCell ref="HP118:HR118"/>
    <mergeCell ref="IE119:IG121"/>
    <mergeCell ref="HS118:HU118"/>
    <mergeCell ref="HY118:IA118"/>
    <mergeCell ref="GF64:GH64"/>
    <mergeCell ref="GF68:GH70"/>
    <mergeCell ref="GC64:GE64"/>
    <mergeCell ref="GC53:GE53"/>
    <mergeCell ref="GC50:GE52"/>
    <mergeCell ref="GF50:GH52"/>
    <mergeCell ref="GF53:GH53"/>
    <mergeCell ref="GF47:GH49"/>
    <mergeCell ref="GC47:GE49"/>
    <mergeCell ref="GC101:GE103"/>
    <mergeCell ref="FZ100:GB100"/>
    <mergeCell ref="GC100:GE100"/>
    <mergeCell ref="FZ101:GB103"/>
    <mergeCell ref="GF104:GH106"/>
    <mergeCell ref="FZ104:GB106"/>
    <mergeCell ref="GC104:GE106"/>
    <mergeCell ref="GC107:GE107"/>
    <mergeCell ref="GF100:GH100"/>
    <mergeCell ref="GF101:GH103"/>
    <mergeCell ref="GF83:GH85"/>
    <mergeCell ref="FZ83:GB85"/>
    <mergeCell ref="FZ107:GB107"/>
    <mergeCell ref="FZ68:GB70"/>
    <mergeCell ref="FZ71:GB71"/>
    <mergeCell ref="FZ64:GB64"/>
    <mergeCell ref="FZ65:GB67"/>
    <mergeCell ref="FZ50:GB52"/>
    <mergeCell ref="FZ53:GB53"/>
    <mergeCell ref="FZ47:GB49"/>
    <mergeCell ref="GL50:GN52"/>
    <mergeCell ref="GL47:GN49"/>
    <mergeCell ref="GL46:GN46"/>
    <mergeCell ref="GI47:GK49"/>
    <mergeCell ref="GI46:GK46"/>
    <mergeCell ref="GI83:GK85"/>
    <mergeCell ref="GI89:GK89"/>
    <mergeCell ref="GL64:GN64"/>
    <mergeCell ref="GI50:GK52"/>
    <mergeCell ref="GI53:GK53"/>
    <mergeCell ref="GL53:GN53"/>
    <mergeCell ref="GI68:GK70"/>
    <mergeCell ref="HA47:HC49"/>
    <mergeCell ref="HA46:HC46"/>
    <mergeCell ref="HJ47:HL49"/>
    <mergeCell ref="HJ46:HL46"/>
    <mergeCell ref="HJ50:HL52"/>
    <mergeCell ref="GO50:GQ52"/>
    <mergeCell ref="GO47:GQ49"/>
    <mergeCell ref="GO46:GQ46"/>
    <mergeCell ref="HA50:HC52"/>
    <mergeCell ref="HD47:HF49"/>
    <mergeCell ref="HD50:HF52"/>
    <mergeCell ref="GO53:GQ53"/>
    <mergeCell ref="GL83:GN85"/>
    <mergeCell ref="GI65:GK67"/>
    <mergeCell ref="GI64:GK64"/>
    <mergeCell ref="GU50:GW52"/>
    <mergeCell ref="GU64:GW64"/>
    <mergeCell ref="HA53:HC53"/>
    <mergeCell ref="HD53:HF53"/>
    <mergeCell ref="HJ53:HL53"/>
    <mergeCell ref="FZ122:GB124"/>
    <mergeCell ref="GC122:GE124"/>
    <mergeCell ref="GF122:GH124"/>
    <mergeCell ref="FZ125:GB125"/>
    <mergeCell ref="GF125:GH125"/>
    <mergeCell ref="GC125:GE125"/>
    <mergeCell ref="GF86:GH88"/>
    <mergeCell ref="GF89:GH89"/>
    <mergeCell ref="GL86:GN88"/>
    <mergeCell ref="GI86:GK88"/>
    <mergeCell ref="FZ86:GB88"/>
    <mergeCell ref="GC86:GE88"/>
    <mergeCell ref="GL89:GN89"/>
    <mergeCell ref="GO89:GQ89"/>
    <mergeCell ref="GO86:GQ88"/>
    <mergeCell ref="GL65:GN67"/>
    <mergeCell ref="GL71:GN71"/>
    <mergeCell ref="GC83:GE85"/>
    <mergeCell ref="GC89:GE89"/>
    <mergeCell ref="GC71:GE71"/>
    <mergeCell ref="GF71:GH71"/>
    <mergeCell ref="GF65:GH67"/>
    <mergeCell ref="GC65:GE67"/>
    <mergeCell ref="GC119:GE121"/>
    <mergeCell ref="FZ119:GB121"/>
    <mergeCell ref="GF119:GH121"/>
    <mergeCell ref="GF118:GH118"/>
    <mergeCell ref="GL125:GN125"/>
    <mergeCell ref="GO125:GQ125"/>
    <mergeCell ref="GI82:GK82"/>
    <mergeCell ref="GF107:GH107"/>
    <mergeCell ref="GI107:GK107"/>
    <mergeCell ref="GO107:GQ107"/>
    <mergeCell ref="GX86:GZ88"/>
    <mergeCell ref="HA86:HC88"/>
    <mergeCell ref="HJ83:HL85"/>
    <mergeCell ref="HM83:HO85"/>
    <mergeCell ref="HM89:HO89"/>
    <mergeCell ref="HJ86:HL88"/>
    <mergeCell ref="HM86:HO88"/>
    <mergeCell ref="HG83:HI85"/>
    <mergeCell ref="HD83:HF85"/>
    <mergeCell ref="HA83:HC85"/>
    <mergeCell ref="GX83:GZ85"/>
    <mergeCell ref="GU83:GW85"/>
    <mergeCell ref="GO83:GQ85"/>
    <mergeCell ref="GR83:GT85"/>
    <mergeCell ref="HG86:HI88"/>
    <mergeCell ref="HD86:HF88"/>
    <mergeCell ref="HD89:HF89"/>
    <mergeCell ref="HA89:HC89"/>
    <mergeCell ref="HM101:HO103"/>
    <mergeCell ref="HJ101:HL103"/>
    <mergeCell ref="HM122:HO124"/>
    <mergeCell ref="HJ118:HL118"/>
    <mergeCell ref="HJ64:HL64"/>
    <mergeCell ref="HM64:HO64"/>
    <mergeCell ref="HJ100:HL100"/>
    <mergeCell ref="HJ68:HL70"/>
    <mergeCell ref="HG68:HI70"/>
    <mergeCell ref="HJ65:HL67"/>
    <mergeCell ref="HM65:HO67"/>
    <mergeCell ref="HM68:HO70"/>
    <mergeCell ref="HG64:HI64"/>
    <mergeCell ref="GL107:GN107"/>
    <mergeCell ref="GX107:GZ107"/>
    <mergeCell ref="HM107:HO107"/>
    <mergeCell ref="HJ107:HL107"/>
    <mergeCell ref="IE68:IG70"/>
    <mergeCell ref="IB68:ID70"/>
    <mergeCell ref="FQ65:FY70"/>
    <mergeCell ref="IB82:ID82"/>
    <mergeCell ref="IE82:IG82"/>
    <mergeCell ref="IH82:IJ82"/>
    <mergeCell ref="IK68:IM70"/>
    <mergeCell ref="IB71:ID71"/>
    <mergeCell ref="IK71:IM71"/>
    <mergeCell ref="IE71:IG71"/>
    <mergeCell ref="GI119:GK121"/>
    <mergeCell ref="GI118:GK118"/>
    <mergeCell ref="GI125:GK125"/>
    <mergeCell ref="GL100:GN100"/>
    <mergeCell ref="GI100:GK100"/>
    <mergeCell ref="GI104:GK106"/>
    <mergeCell ref="GL104:GN106"/>
    <mergeCell ref="GI122:GK124"/>
    <mergeCell ref="GL119:GN121"/>
    <mergeCell ref="GO122:GQ124"/>
    <mergeCell ref="GL122:GN124"/>
    <mergeCell ref="GO119:GQ121"/>
    <mergeCell ref="HA122:HC124"/>
    <mergeCell ref="HA119:HC121"/>
    <mergeCell ref="GO100:GQ100"/>
    <mergeCell ref="GR100:GT100"/>
    <mergeCell ref="HD100:HF100"/>
    <mergeCell ref="HA100:HC100"/>
    <mergeCell ref="GO101:GQ103"/>
    <mergeCell ref="GL101:GN103"/>
    <mergeCell ref="GI101:GK103"/>
    <mergeCell ref="GO104:GQ106"/>
    <mergeCell ref="GR122:GT124"/>
    <mergeCell ref="GR119:GT121"/>
    <mergeCell ref="IH86:IJ88"/>
    <mergeCell ref="IK86:IM88"/>
    <mergeCell ref="IB83:ID85"/>
    <mergeCell ref="HY83:IA85"/>
    <mergeCell ref="IB86:ID88"/>
    <mergeCell ref="HY86:IA88"/>
    <mergeCell ref="IE86:IG88"/>
    <mergeCell ref="IK89:IM89"/>
    <mergeCell ref="IH92:IM98"/>
    <mergeCell ref="IK83:IM85"/>
    <mergeCell ref="HS197:HU197"/>
    <mergeCell ref="HS194:HU196"/>
    <mergeCell ref="HP176:HR178"/>
    <mergeCell ref="HP197:HR197"/>
    <mergeCell ref="HP194:HR196"/>
    <mergeCell ref="IH176:IJ178"/>
    <mergeCell ref="IH173:IJ175"/>
    <mergeCell ref="IH179:IJ179"/>
    <mergeCell ref="IE101:IG103"/>
    <mergeCell ref="HP101:HR103"/>
    <mergeCell ref="HP100:HR100"/>
    <mergeCell ref="IH89:IJ89"/>
    <mergeCell ref="IH101:IJ103"/>
    <mergeCell ref="IB107:ID107"/>
    <mergeCell ref="GU107:GW107"/>
    <mergeCell ref="HM119:HO121"/>
    <mergeCell ref="HM118:HO118"/>
    <mergeCell ref="HG104:HI106"/>
    <mergeCell ref="HG107:HI107"/>
    <mergeCell ref="HG100:HI100"/>
    <mergeCell ref="HJ89:HL89"/>
    <mergeCell ref="HG89:HI89"/>
    <mergeCell ref="FQ83:FY88"/>
    <mergeCell ref="HJ104:HL106"/>
    <mergeCell ref="HM104:HO106"/>
    <mergeCell ref="FQ92:IG98"/>
    <mergeCell ref="GU89:GW89"/>
    <mergeCell ref="FZ89:GB89"/>
    <mergeCell ref="GU104:GW106"/>
    <mergeCell ref="HM100:HO100"/>
    <mergeCell ref="HJ119:HL121"/>
    <mergeCell ref="HG119:HI121"/>
    <mergeCell ref="HJ122:HL124"/>
    <mergeCell ref="HG122:HI124"/>
    <mergeCell ref="HD122:HF124"/>
    <mergeCell ref="HD119:HF121"/>
    <mergeCell ref="HD118:HF118"/>
    <mergeCell ref="GU119:GW121"/>
    <mergeCell ref="GX119:GZ121"/>
    <mergeCell ref="GU118:GW118"/>
    <mergeCell ref="GX118:GZ118"/>
    <mergeCell ref="HA118:HC118"/>
    <mergeCell ref="FQ110:IG116"/>
    <mergeCell ref="GO118:GQ118"/>
    <mergeCell ref="GL118:GN118"/>
    <mergeCell ref="FZ118:GB118"/>
    <mergeCell ref="GC118:GE118"/>
    <mergeCell ref="FQ119:FY124"/>
    <mergeCell ref="FQ101:FY106"/>
    <mergeCell ref="GU122:GW124"/>
    <mergeCell ref="GX122:GZ124"/>
    <mergeCell ref="GR118:GT118"/>
    <mergeCell ref="IH172:IJ172"/>
    <mergeCell ref="IH164:IM170"/>
    <mergeCell ref="IH161:IJ161"/>
    <mergeCell ref="IK161:IM161"/>
    <mergeCell ref="IK158:IM160"/>
    <mergeCell ref="IK173:IM175"/>
    <mergeCell ref="IK172:IM172"/>
    <mergeCell ref="HS161:HU161"/>
    <mergeCell ref="HY161:IA161"/>
    <mergeCell ref="GU161:GW161"/>
    <mergeCell ref="HA158:HC160"/>
    <mergeCell ref="FQ164:IG170"/>
    <mergeCell ref="FQ155:FY160"/>
    <mergeCell ref="IK191:IM193"/>
    <mergeCell ref="IH191:IJ193"/>
    <mergeCell ref="IH194:IJ196"/>
    <mergeCell ref="IH197:IJ197"/>
    <mergeCell ref="HV191:HX193"/>
    <mergeCell ref="HY191:IA193"/>
    <mergeCell ref="HY190:IA190"/>
    <mergeCell ref="HV190:HX190"/>
    <mergeCell ref="IE190:IG190"/>
    <mergeCell ref="HS190:HU190"/>
    <mergeCell ref="HP190:HR190"/>
    <mergeCell ref="HP191:HR193"/>
    <mergeCell ref="IE191:IG193"/>
    <mergeCell ref="IE194:IG196"/>
    <mergeCell ref="IH190:IJ190"/>
    <mergeCell ref="IH182:IM188"/>
    <mergeCell ref="IK176:IM178"/>
    <mergeCell ref="IK179:IM179"/>
    <mergeCell ref="IK190:IM190"/>
    <mergeCell ref="HJ158:HL160"/>
    <mergeCell ref="HP155:HR157"/>
    <mergeCell ref="HA194:HC196"/>
    <mergeCell ref="HD194:HF196"/>
    <mergeCell ref="HD197:HF197"/>
    <mergeCell ref="HG197:HI197"/>
    <mergeCell ref="IE197:IG197"/>
    <mergeCell ref="HJ194:HL196"/>
    <mergeCell ref="HM194:HO196"/>
    <mergeCell ref="HM197:HO197"/>
    <mergeCell ref="GX197:GZ197"/>
    <mergeCell ref="GR197:GT197"/>
    <mergeCell ref="GU197:GW197"/>
    <mergeCell ref="FZ176:GB178"/>
    <mergeCell ref="FZ173:GB175"/>
    <mergeCell ref="HA172:HC172"/>
    <mergeCell ref="HG172:HI172"/>
    <mergeCell ref="HD172:HF172"/>
    <mergeCell ref="HJ197:HL197"/>
    <mergeCell ref="GX191:GZ193"/>
    <mergeCell ref="HG191:HI193"/>
    <mergeCell ref="GR191:GT193"/>
    <mergeCell ref="GU191:GW193"/>
    <mergeCell ref="HA197:HC197"/>
    <mergeCell ref="HG194:HI196"/>
    <mergeCell ref="GC191:GE193"/>
    <mergeCell ref="FZ191:GB193"/>
    <mergeCell ref="GL191:GN193"/>
    <mergeCell ref="GL194:GN196"/>
    <mergeCell ref="GF194:GH196"/>
    <mergeCell ref="GI194:GK196"/>
    <mergeCell ref="GL173:GN175"/>
    <mergeCell ref="AD251:AF251"/>
    <mergeCell ref="AA251:AC251"/>
    <mergeCell ref="AV251:AX251"/>
    <mergeCell ref="AS251:AU251"/>
    <mergeCell ref="AM251:AO251"/>
    <mergeCell ref="AJ251:AL251"/>
    <mergeCell ref="AD244:AF244"/>
    <mergeCell ref="AA244:AC244"/>
    <mergeCell ref="AJ248:AL250"/>
    <mergeCell ref="AP251:AR251"/>
    <mergeCell ref="AP248:AR250"/>
    <mergeCell ref="AA245:AC247"/>
    <mergeCell ref="AP245:AR247"/>
    <mergeCell ref="AG251:AI251"/>
    <mergeCell ref="L158:N160"/>
    <mergeCell ref="O158:Q160"/>
    <mergeCell ref="L101:N103"/>
    <mergeCell ref="L104:N106"/>
    <mergeCell ref="O230:Q232"/>
    <mergeCell ref="R227:T229"/>
    <mergeCell ref="O233:Q233"/>
    <mergeCell ref="L226:N226"/>
    <mergeCell ref="O226:Q226"/>
    <mergeCell ref="AP125:AR125"/>
    <mergeCell ref="AM125:AO125"/>
    <mergeCell ref="O118:Q118"/>
    <mergeCell ref="R118:T118"/>
    <mergeCell ref="AA118:AC118"/>
    <mergeCell ref="X118:Z118"/>
    <mergeCell ref="AG118:AI118"/>
    <mergeCell ref="AD118:AF118"/>
    <mergeCell ref="R122:T124"/>
    <mergeCell ref="AS244:AU244"/>
    <mergeCell ref="AP244:AR244"/>
    <mergeCell ref="AS209:AU211"/>
    <mergeCell ref="AS208:AU208"/>
    <mergeCell ref="AS212:AU214"/>
    <mergeCell ref="AS248:AU250"/>
    <mergeCell ref="AV248:AX250"/>
    <mergeCell ref="AA248:AC250"/>
    <mergeCell ref="X248:Z250"/>
    <mergeCell ref="C218:BS224"/>
    <mergeCell ref="C164:BS170"/>
    <mergeCell ref="C146:BS152"/>
    <mergeCell ref="C182:BS188"/>
    <mergeCell ref="C128:BS134"/>
    <mergeCell ref="C200:BS206"/>
    <mergeCell ref="AS245:AU247"/>
    <mergeCell ref="C236:BS242"/>
    <mergeCell ref="U248:W250"/>
    <mergeCell ref="O248:Q250"/>
    <mergeCell ref="R248:T250"/>
    <mergeCell ref="C245:K250"/>
    <mergeCell ref="AM248:AO250"/>
    <mergeCell ref="AG248:AI250"/>
    <mergeCell ref="AD248:AF250"/>
    <mergeCell ref="BB172:BD172"/>
    <mergeCell ref="BE172:BG172"/>
    <mergeCell ref="AY172:BA172"/>
    <mergeCell ref="BE212:BG214"/>
    <mergeCell ref="BH212:BJ214"/>
    <mergeCell ref="BQ173:BS175"/>
    <mergeCell ref="BH194:BJ196"/>
    <mergeCell ref="BK179:BM179"/>
    <mergeCell ref="BH197:BJ197"/>
    <mergeCell ref="BQ191:BS193"/>
    <mergeCell ref="BK251:BM251"/>
    <mergeCell ref="BK248:BM250"/>
    <mergeCell ref="BB248:BD250"/>
    <mergeCell ref="BQ248:BS250"/>
    <mergeCell ref="BB251:BD251"/>
    <mergeCell ref="BQ251:BS251"/>
    <mergeCell ref="AY251:BA251"/>
    <mergeCell ref="AY248:BA250"/>
    <mergeCell ref="BN191:BP193"/>
    <mergeCell ref="BN248:BP250"/>
    <mergeCell ref="BN251:BP251"/>
    <mergeCell ref="BH248:BJ250"/>
    <mergeCell ref="BE248:BG250"/>
    <mergeCell ref="BE251:BG251"/>
    <mergeCell ref="BH251:BJ251"/>
    <mergeCell ref="C65:K70"/>
    <mergeCell ref="BK68:BM70"/>
    <mergeCell ref="BQ68:BS70"/>
    <mergeCell ref="AG107:AI107"/>
    <mergeCell ref="AJ107:AL107"/>
    <mergeCell ref="O107:Q107"/>
    <mergeCell ref="L107:N107"/>
    <mergeCell ref="R107:T107"/>
    <mergeCell ref="AG104:AI106"/>
    <mergeCell ref="AD104:AF106"/>
    <mergeCell ref="BB100:BD100"/>
    <mergeCell ref="AS100:AU100"/>
    <mergeCell ref="AV100:AX100"/>
    <mergeCell ref="AP107:AR107"/>
    <mergeCell ref="AD107:AF107"/>
    <mergeCell ref="AA107:AC107"/>
    <mergeCell ref="AJ104:AL106"/>
    <mergeCell ref="AA104:AC106"/>
    <mergeCell ref="BQ89:BS89"/>
    <mergeCell ref="BN89:BP89"/>
    <mergeCell ref="BE89:BG89"/>
    <mergeCell ref="BB89:BD89"/>
    <mergeCell ref="AD89:AF89"/>
    <mergeCell ref="AG89:AI89"/>
    <mergeCell ref="AJ89:AL89"/>
    <mergeCell ref="AM89:AO89"/>
    <mergeCell ref="AP89:AR89"/>
    <mergeCell ref="AV89:AX89"/>
    <mergeCell ref="AY89:BA89"/>
    <mergeCell ref="AS89:AU89"/>
    <mergeCell ref="AP71:AR71"/>
    <mergeCell ref="AM71:AO71"/>
    <mergeCell ref="AA68:AC70"/>
    <mergeCell ref="BH68:BJ70"/>
    <mergeCell ref="BH71:BJ71"/>
    <mergeCell ref="O65:Q67"/>
    <mergeCell ref="O68:Q70"/>
    <mergeCell ref="C56:BS62"/>
    <mergeCell ref="L64:N64"/>
    <mergeCell ref="O64:Q64"/>
    <mergeCell ref="U68:W70"/>
    <mergeCell ref="X68:Z70"/>
    <mergeCell ref="R100:T100"/>
    <mergeCell ref="C92:BS98"/>
    <mergeCell ref="O82:Q82"/>
    <mergeCell ref="L82:N82"/>
    <mergeCell ref="L86:N88"/>
    <mergeCell ref="C83:K88"/>
    <mergeCell ref="L83:N85"/>
    <mergeCell ref="BH89:BJ89"/>
    <mergeCell ref="BK89:BM89"/>
    <mergeCell ref="AD83:AF85"/>
    <mergeCell ref="AA86:AC88"/>
    <mergeCell ref="AA83:AC85"/>
    <mergeCell ref="BH86:BJ88"/>
    <mergeCell ref="C74:BS80"/>
    <mergeCell ref="L65:N67"/>
    <mergeCell ref="L68:N70"/>
    <mergeCell ref="O89:Q89"/>
    <mergeCell ref="L89:N89"/>
    <mergeCell ref="L71:N71"/>
    <mergeCell ref="O71:Q71"/>
    <mergeCell ref="O86:Q88"/>
    <mergeCell ref="O83:Q85"/>
    <mergeCell ref="O244:Q244"/>
    <mergeCell ref="R244:T244"/>
    <mergeCell ref="L173:N175"/>
    <mergeCell ref="L176:N178"/>
    <mergeCell ref="L172:N172"/>
    <mergeCell ref="O172:Q172"/>
    <mergeCell ref="O173:Q175"/>
    <mergeCell ref="O154:Q154"/>
    <mergeCell ref="O155:Q157"/>
    <mergeCell ref="L155:N157"/>
    <mergeCell ref="L154:N154"/>
    <mergeCell ref="L161:N161"/>
    <mergeCell ref="O161:Q161"/>
    <mergeCell ref="L194:N196"/>
    <mergeCell ref="L197:N197"/>
    <mergeCell ref="L179:N179"/>
    <mergeCell ref="O179:Q179"/>
    <mergeCell ref="O194:Q196"/>
    <mergeCell ref="O197:Q197"/>
    <mergeCell ref="O191:Q193"/>
    <mergeCell ref="O190:Q190"/>
    <mergeCell ref="L191:N193"/>
    <mergeCell ref="L190:N190"/>
    <mergeCell ref="L209:N211"/>
    <mergeCell ref="L208:N208"/>
    <mergeCell ref="C191:K196"/>
    <mergeCell ref="AD226:AF226"/>
    <mergeCell ref="AA226:AC226"/>
    <mergeCell ref="C227:K232"/>
    <mergeCell ref="C209:K214"/>
    <mergeCell ref="O208:Q208"/>
    <mergeCell ref="AG245:AI247"/>
    <mergeCell ref="AG244:AI244"/>
    <mergeCell ref="AG137:AI139"/>
    <mergeCell ref="AG140:AI142"/>
    <mergeCell ref="AG143:AI143"/>
    <mergeCell ref="L251:N251"/>
    <mergeCell ref="X251:Z251"/>
    <mergeCell ref="O251:Q251"/>
    <mergeCell ref="R251:T251"/>
    <mergeCell ref="U251:W251"/>
    <mergeCell ref="L244:N244"/>
    <mergeCell ref="L248:N250"/>
    <mergeCell ref="R245:T247"/>
    <mergeCell ref="U244:W244"/>
    <mergeCell ref="U245:W247"/>
    <mergeCell ref="O245:Q247"/>
    <mergeCell ref="L245:N247"/>
    <mergeCell ref="O227:Q229"/>
    <mergeCell ref="L227:N229"/>
    <mergeCell ref="L233:N233"/>
    <mergeCell ref="L230:N232"/>
    <mergeCell ref="L215:N215"/>
    <mergeCell ref="L212:N214"/>
    <mergeCell ref="O215:Q215"/>
    <mergeCell ref="O212:Q214"/>
    <mergeCell ref="O209:Q211"/>
    <mergeCell ref="C155:K160"/>
    <mergeCell ref="C173:K178"/>
    <mergeCell ref="O176:Q178"/>
    <mergeCell ref="C137:K142"/>
    <mergeCell ref="L140:N142"/>
    <mergeCell ref="L143:N143"/>
    <mergeCell ref="AJ137:AL139"/>
    <mergeCell ref="AJ140:AL142"/>
    <mergeCell ref="AA137:AC139"/>
    <mergeCell ref="AD137:AF139"/>
    <mergeCell ref="AD140:AF142"/>
    <mergeCell ref="AJ136:AL136"/>
    <mergeCell ref="AG136:AI136"/>
    <mergeCell ref="AD143:AF143"/>
    <mergeCell ref="AD136:AF136"/>
    <mergeCell ref="U100:W100"/>
    <mergeCell ref="L100:N100"/>
    <mergeCell ref="O100:Q100"/>
    <mergeCell ref="AJ143:AL143"/>
    <mergeCell ref="R119:T121"/>
    <mergeCell ref="R125:T125"/>
    <mergeCell ref="U119:W121"/>
    <mergeCell ref="U122:W124"/>
    <mergeCell ref="U125:W125"/>
    <mergeCell ref="L125:N125"/>
    <mergeCell ref="O125:Q125"/>
    <mergeCell ref="X125:Z125"/>
    <mergeCell ref="AA125:AC125"/>
    <mergeCell ref="AG125:AI125"/>
    <mergeCell ref="AD125:AF125"/>
    <mergeCell ref="U118:W118"/>
    <mergeCell ref="L119:N121"/>
    <mergeCell ref="X100:Z100"/>
    <mergeCell ref="U107:W107"/>
    <mergeCell ref="X107:Z107"/>
    <mergeCell ref="C101:K106"/>
    <mergeCell ref="O104:Q106"/>
    <mergeCell ref="O101:Q103"/>
    <mergeCell ref="X104:Z106"/>
    <mergeCell ref="AA143:AC143"/>
    <mergeCell ref="AA140:AC142"/>
    <mergeCell ref="AA136:AC136"/>
    <mergeCell ref="X137:Z139"/>
    <mergeCell ref="L137:N139"/>
    <mergeCell ref="R137:T139"/>
    <mergeCell ref="O137:Q139"/>
    <mergeCell ref="U137:W139"/>
    <mergeCell ref="X140:Z142"/>
    <mergeCell ref="O140:Q142"/>
    <mergeCell ref="R140:T142"/>
    <mergeCell ref="U140:W142"/>
    <mergeCell ref="X136:Z136"/>
    <mergeCell ref="R136:T136"/>
    <mergeCell ref="U136:W136"/>
    <mergeCell ref="L136:N136"/>
    <mergeCell ref="O136:Q136"/>
    <mergeCell ref="X143:Z143"/>
    <mergeCell ref="O143:Q143"/>
    <mergeCell ref="R104:T106"/>
    <mergeCell ref="U104:W106"/>
    <mergeCell ref="L118:N118"/>
    <mergeCell ref="L122:N124"/>
    <mergeCell ref="O122:Q124"/>
    <mergeCell ref="C119:K124"/>
    <mergeCell ref="BN50:BP52"/>
    <mergeCell ref="BN47:BP49"/>
    <mergeCell ref="BK50:BM52"/>
    <mergeCell ref="BK53:BM53"/>
    <mergeCell ref="BH53:BJ53"/>
    <mergeCell ref="BE50:BG52"/>
    <mergeCell ref="BE53:BG53"/>
    <mergeCell ref="AY46:BA46"/>
    <mergeCell ref="BE46:BG46"/>
    <mergeCell ref="C38:BS44"/>
    <mergeCell ref="L46:N46"/>
    <mergeCell ref="BH50:BJ52"/>
    <mergeCell ref="BH47:BJ49"/>
    <mergeCell ref="AJ50:AL52"/>
    <mergeCell ref="AJ53:AL53"/>
    <mergeCell ref="AY47:BA49"/>
    <mergeCell ref="AV46:AX46"/>
    <mergeCell ref="AS46:AU46"/>
    <mergeCell ref="R46:T46"/>
    <mergeCell ref="O46:Q46"/>
    <mergeCell ref="AD47:AF49"/>
    <mergeCell ref="AD50:AF52"/>
    <mergeCell ref="L50:N52"/>
    <mergeCell ref="L53:N53"/>
    <mergeCell ref="C47:K52"/>
    <mergeCell ref="U46:W46"/>
    <mergeCell ref="AD46:AF46"/>
    <mergeCell ref="AP47:AR49"/>
    <mergeCell ref="AJ47:AL49"/>
    <mergeCell ref="AM47:AO49"/>
    <mergeCell ref="AS53:AU53"/>
    <mergeCell ref="AS50:AU52"/>
    <mergeCell ref="DN10:DP10"/>
    <mergeCell ref="DQ10:DS10"/>
    <mergeCell ref="AD10:AF10"/>
    <mergeCell ref="BN10:BP10"/>
    <mergeCell ref="AS10:AU10"/>
    <mergeCell ref="AV10:AX10"/>
    <mergeCell ref="AP10:AR10"/>
    <mergeCell ref="AJ29:AL31"/>
    <mergeCell ref="AG29:AI31"/>
    <mergeCell ref="AA46:AC46"/>
    <mergeCell ref="X46:Z46"/>
    <mergeCell ref="AD28:AF28"/>
    <mergeCell ref="AM32:AO34"/>
    <mergeCell ref="AM35:AO35"/>
    <mergeCell ref="AJ35:AL35"/>
    <mergeCell ref="AJ32:AL34"/>
    <mergeCell ref="BK46:BM46"/>
    <mergeCell ref="BH46:BJ46"/>
    <mergeCell ref="BT28:BV28"/>
    <mergeCell ref="BW28:BY28"/>
    <mergeCell ref="AP35:AR35"/>
    <mergeCell ref="AP32:AR34"/>
    <mergeCell ref="AP28:AR28"/>
    <mergeCell ref="DB28:DD28"/>
    <mergeCell ref="DB29:DD31"/>
    <mergeCell ref="AV32:AX34"/>
    <mergeCell ref="AS32:AU34"/>
    <mergeCell ref="AS35:AU35"/>
    <mergeCell ref="AS29:AU31"/>
    <mergeCell ref="AS28:AU28"/>
    <mergeCell ref="AV28:AX28"/>
    <mergeCell ref="BB46:BD46"/>
    <mergeCell ref="O14:Q16"/>
    <mergeCell ref="R14:T16"/>
    <mergeCell ref="R17:T17"/>
    <mergeCell ref="O17:Q17"/>
    <mergeCell ref="BE11:BG13"/>
    <mergeCell ref="BH14:BJ16"/>
    <mergeCell ref="BE14:BG16"/>
    <mergeCell ref="C20:BS26"/>
    <mergeCell ref="BT20:BY26"/>
    <mergeCell ref="BB11:BD13"/>
    <mergeCell ref="AY14:BA16"/>
    <mergeCell ref="BB14:BD16"/>
    <mergeCell ref="U11:W13"/>
    <mergeCell ref="X11:Z13"/>
    <mergeCell ref="C2:BS8"/>
    <mergeCell ref="X14:Z16"/>
    <mergeCell ref="U14:W16"/>
    <mergeCell ref="U10:W10"/>
    <mergeCell ref="X10:Z10"/>
    <mergeCell ref="BB32:BD34"/>
    <mergeCell ref="BQ32:BS34"/>
    <mergeCell ref="CJ29:CR34"/>
    <mergeCell ref="DH32:DJ34"/>
    <mergeCell ref="DE32:DG34"/>
    <mergeCell ref="BT32:BV34"/>
    <mergeCell ref="EI47:EK49"/>
    <mergeCell ref="EF47:EH49"/>
    <mergeCell ref="CS46:CU46"/>
    <mergeCell ref="CS47:CU49"/>
    <mergeCell ref="EL47:EN49"/>
    <mergeCell ref="EO46:EQ46"/>
    <mergeCell ref="EI46:EK46"/>
    <mergeCell ref="EL46:EN46"/>
    <mergeCell ref="DW47:DY49"/>
    <mergeCell ref="CJ38:EZ44"/>
    <mergeCell ref="FD14:FF16"/>
    <mergeCell ref="FD17:FF17"/>
    <mergeCell ref="DE28:DG28"/>
    <mergeCell ref="DH28:DJ28"/>
    <mergeCell ref="DN32:DP34"/>
    <mergeCell ref="DQ32:DS34"/>
    <mergeCell ref="CJ20:EZ26"/>
    <mergeCell ref="DB17:DD17"/>
    <mergeCell ref="CS14:CU16"/>
    <mergeCell ref="CS17:CU17"/>
    <mergeCell ref="DB14:DD16"/>
    <mergeCell ref="DN47:DP49"/>
    <mergeCell ref="DQ47:DS49"/>
    <mergeCell ref="DT47:DV49"/>
    <mergeCell ref="CV47:CX49"/>
    <mergeCell ref="DB47:DD49"/>
    <mergeCell ref="EL32:EN34"/>
    <mergeCell ref="EL35:EN35"/>
    <mergeCell ref="EI32:EK34"/>
    <mergeCell ref="EF32:EH34"/>
    <mergeCell ref="DW35:DY35"/>
    <mergeCell ref="DZ35:EB35"/>
    <mergeCell ref="BH35:BJ35"/>
    <mergeCell ref="CS35:CU35"/>
    <mergeCell ref="CY35:DA35"/>
    <mergeCell ref="EX32:EZ34"/>
    <mergeCell ref="EU32:EW34"/>
    <mergeCell ref="EO35:EQ35"/>
    <mergeCell ref="EO32:EQ34"/>
    <mergeCell ref="DW32:DY34"/>
    <mergeCell ref="EI35:EK35"/>
    <mergeCell ref="EF35:EH35"/>
    <mergeCell ref="EC35:EE35"/>
    <mergeCell ref="BH32:BJ34"/>
    <mergeCell ref="BK32:BM34"/>
    <mergeCell ref="DZ32:EB34"/>
    <mergeCell ref="EC32:EE34"/>
    <mergeCell ref="EF17:EH17"/>
    <mergeCell ref="EF14:EH16"/>
    <mergeCell ref="EI14:EK16"/>
    <mergeCell ref="EL14:EN16"/>
    <mergeCell ref="EL17:EN17"/>
    <mergeCell ref="FA14:FC16"/>
    <mergeCell ref="FA17:FC17"/>
    <mergeCell ref="DE14:DG16"/>
    <mergeCell ref="DE17:DG17"/>
    <mergeCell ref="DH17:DJ17"/>
    <mergeCell ref="DK17:DM17"/>
    <mergeCell ref="DH14:DJ16"/>
    <mergeCell ref="DK14:DM16"/>
    <mergeCell ref="EO11:EQ13"/>
    <mergeCell ref="EL11:EN13"/>
    <mergeCell ref="BT2:BY8"/>
    <mergeCell ref="BW10:BY10"/>
    <mergeCell ref="EU10:EW10"/>
    <mergeCell ref="EO10:EQ10"/>
    <mergeCell ref="EO14:EQ16"/>
    <mergeCell ref="EO17:EQ17"/>
    <mergeCell ref="DH11:DJ13"/>
    <mergeCell ref="CJ2:EZ8"/>
    <mergeCell ref="EC11:EE13"/>
    <mergeCell ref="EF10:EH10"/>
    <mergeCell ref="EC10:EE10"/>
    <mergeCell ref="DT11:DV13"/>
    <mergeCell ref="DK11:DM13"/>
    <mergeCell ref="DK10:DM10"/>
    <mergeCell ref="DT10:DV10"/>
    <mergeCell ref="DZ10:EB10"/>
    <mergeCell ref="CV10:CX10"/>
    <mergeCell ref="FD35:FF35"/>
    <mergeCell ref="FD32:FF34"/>
    <mergeCell ref="EX17:EZ17"/>
    <mergeCell ref="EX29:EZ31"/>
    <mergeCell ref="EX28:EZ28"/>
    <mergeCell ref="FA2:FF8"/>
    <mergeCell ref="FA10:FC10"/>
    <mergeCell ref="FA38:FF44"/>
    <mergeCell ref="FD28:FF28"/>
    <mergeCell ref="FA20:FF26"/>
    <mergeCell ref="ER29:ET31"/>
    <mergeCell ref="ER32:ET34"/>
    <mergeCell ref="FA46:FC46"/>
    <mergeCell ref="EU46:EW46"/>
    <mergeCell ref="ER46:ET46"/>
    <mergeCell ref="EX46:EZ46"/>
    <mergeCell ref="EX14:EZ16"/>
    <mergeCell ref="EU17:EW17"/>
    <mergeCell ref="EX35:EZ35"/>
    <mergeCell ref="EU29:EW31"/>
    <mergeCell ref="L11:N13"/>
    <mergeCell ref="L14:N16"/>
    <mergeCell ref="AA14:AC16"/>
    <mergeCell ref="L10:N10"/>
    <mergeCell ref="O10:Q10"/>
    <mergeCell ref="R10:T10"/>
    <mergeCell ref="BQ14:BS16"/>
    <mergeCell ref="BK14:BM16"/>
    <mergeCell ref="BN14:BP16"/>
    <mergeCell ref="EU28:EW28"/>
    <mergeCell ref="ER28:ET28"/>
    <mergeCell ref="FA35:FC35"/>
    <mergeCell ref="FA32:FC34"/>
    <mergeCell ref="EU35:EW35"/>
    <mergeCell ref="ER35:ET35"/>
    <mergeCell ref="ER14:ET16"/>
    <mergeCell ref="ER17:ET17"/>
    <mergeCell ref="ER11:ET13"/>
    <mergeCell ref="ER10:ET10"/>
    <mergeCell ref="EC17:EE17"/>
    <mergeCell ref="EC14:EE16"/>
    <mergeCell ref="DN17:DP17"/>
    <mergeCell ref="DT14:DV16"/>
    <mergeCell ref="DT17:DV17"/>
    <mergeCell ref="DQ17:DS17"/>
    <mergeCell ref="DQ14:DS16"/>
    <mergeCell ref="DN14:DP16"/>
    <mergeCell ref="DW14:DY16"/>
    <mergeCell ref="DW17:DY17"/>
    <mergeCell ref="DZ14:EB16"/>
    <mergeCell ref="DZ17:EB17"/>
    <mergeCell ref="EI17:EK17"/>
    <mergeCell ref="BW11:BY13"/>
    <mergeCell ref="BT11:BV13"/>
    <mergeCell ref="AJ10:AL10"/>
    <mergeCell ref="AG10:AI10"/>
    <mergeCell ref="BQ10:BS10"/>
    <mergeCell ref="BT10:BV10"/>
    <mergeCell ref="BH10:BJ10"/>
    <mergeCell ref="BK10:BM10"/>
    <mergeCell ref="BQ11:BS13"/>
    <mergeCell ref="EU14:EW16"/>
    <mergeCell ref="EX10:EZ10"/>
    <mergeCell ref="EX11:EZ13"/>
    <mergeCell ref="EU11:EW13"/>
    <mergeCell ref="FD11:FF13"/>
    <mergeCell ref="FD10:FF10"/>
    <mergeCell ref="FA11:FC13"/>
    <mergeCell ref="EL10:EN10"/>
    <mergeCell ref="DW10:DY10"/>
    <mergeCell ref="EI10:EK10"/>
    <mergeCell ref="CS10:CU10"/>
    <mergeCell ref="DZ11:EB13"/>
    <mergeCell ref="DW11:DY13"/>
    <mergeCell ref="DE11:DG13"/>
    <mergeCell ref="DE10:DG10"/>
    <mergeCell ref="EF11:EH13"/>
    <mergeCell ref="EI11:EK13"/>
    <mergeCell ref="CY10:DA10"/>
    <mergeCell ref="DB10:DD10"/>
    <mergeCell ref="DH10:DJ10"/>
    <mergeCell ref="DB11:DD13"/>
    <mergeCell ref="CS11:CU13"/>
    <mergeCell ref="CV11:CX13"/>
    <mergeCell ref="L17:N17"/>
    <mergeCell ref="AY17:BA17"/>
    <mergeCell ref="BN17:BP17"/>
    <mergeCell ref="CY14:DA16"/>
    <mergeCell ref="CJ11:CR16"/>
    <mergeCell ref="CY11:DA13"/>
    <mergeCell ref="CV14:CX16"/>
    <mergeCell ref="BK11:BM13"/>
    <mergeCell ref="BH11:BJ13"/>
    <mergeCell ref="AY11:BA13"/>
    <mergeCell ref="BN11:BP13"/>
    <mergeCell ref="DN11:DP13"/>
    <mergeCell ref="DQ11:DS13"/>
    <mergeCell ref="AD11:AF13"/>
    <mergeCell ref="AD14:AF16"/>
    <mergeCell ref="C11:K16"/>
    <mergeCell ref="BT14:BV16"/>
    <mergeCell ref="BW14:BY16"/>
    <mergeCell ref="X17:Z17"/>
    <mergeCell ref="U17:W17"/>
    <mergeCell ref="AD17:AF17"/>
    <mergeCell ref="AG17:AI17"/>
    <mergeCell ref="R11:T13"/>
    <mergeCell ref="O11:Q13"/>
    <mergeCell ref="AV14:AX16"/>
    <mergeCell ref="AM14:AO16"/>
    <mergeCell ref="AP14:AR16"/>
    <mergeCell ref="AS14:AU16"/>
    <mergeCell ref="AG14:AI16"/>
    <mergeCell ref="AJ14:AL16"/>
    <mergeCell ref="AS11:AU13"/>
    <mergeCell ref="AV11:AX13"/>
    <mergeCell ref="FA29:FC31"/>
    <mergeCell ref="FA28:FC28"/>
    <mergeCell ref="FD29:FF31"/>
    <mergeCell ref="EO28:EQ28"/>
    <mergeCell ref="DW29:DY31"/>
    <mergeCell ref="DT29:DV31"/>
    <mergeCell ref="DQ29:DS31"/>
    <mergeCell ref="AM11:AO13"/>
    <mergeCell ref="AM10:AO10"/>
    <mergeCell ref="BB10:BD10"/>
    <mergeCell ref="BE10:BG10"/>
    <mergeCell ref="AP11:AR13"/>
    <mergeCell ref="AJ11:AL13"/>
    <mergeCell ref="AA11:AC13"/>
    <mergeCell ref="AG11:AI13"/>
    <mergeCell ref="AA10:AC10"/>
    <mergeCell ref="AY10:BA10"/>
    <mergeCell ref="AA17:AC17"/>
    <mergeCell ref="AP17:AR17"/>
    <mergeCell ref="BH17:BJ17"/>
    <mergeCell ref="BK17:BM17"/>
    <mergeCell ref="BQ17:BS17"/>
    <mergeCell ref="CV17:CX17"/>
    <mergeCell ref="CY17:DA17"/>
    <mergeCell ref="BT17:BV17"/>
    <mergeCell ref="BW17:BY17"/>
    <mergeCell ref="AS17:AU17"/>
    <mergeCell ref="BB17:BD17"/>
    <mergeCell ref="AV17:AX17"/>
    <mergeCell ref="BE17:BG17"/>
    <mergeCell ref="AM17:AO17"/>
    <mergeCell ref="AJ17:AL17"/>
    <mergeCell ref="AJ28:AL28"/>
    <mergeCell ref="AG28:AI28"/>
    <mergeCell ref="DW28:DY28"/>
    <mergeCell ref="DT28:DV28"/>
    <mergeCell ref="DQ28:DS28"/>
    <mergeCell ref="BB28:BD28"/>
    <mergeCell ref="BN28:BP28"/>
    <mergeCell ref="BH28:BJ28"/>
    <mergeCell ref="AM28:AO28"/>
    <mergeCell ref="BK28:BM28"/>
    <mergeCell ref="DN28:DP28"/>
    <mergeCell ref="DK28:DM28"/>
    <mergeCell ref="DK29:DM31"/>
    <mergeCell ref="DN29:DP31"/>
    <mergeCell ref="DZ29:EB31"/>
    <mergeCell ref="DZ28:EB28"/>
    <mergeCell ref="EO29:EQ31"/>
    <mergeCell ref="EL29:EN31"/>
    <mergeCell ref="EL28:EN28"/>
    <mergeCell ref="EI28:EK28"/>
    <mergeCell ref="EI29:EK31"/>
    <mergeCell ref="EC29:EE31"/>
    <mergeCell ref="EF29:EH31"/>
    <mergeCell ref="BH29:BJ31"/>
    <mergeCell ref="DH29:DJ31"/>
    <mergeCell ref="DE29:DG31"/>
    <mergeCell ref="BK29:BM31"/>
    <mergeCell ref="EF28:EH28"/>
    <mergeCell ref="EC28:EE28"/>
    <mergeCell ref="AY28:BA28"/>
    <mergeCell ref="BT29:BV31"/>
    <mergeCell ref="BW29:BY31"/>
    <mergeCell ref="FA64:FC64"/>
    <mergeCell ref="EL65:EN67"/>
    <mergeCell ref="DH86:DJ88"/>
    <mergeCell ref="DK86:DM88"/>
    <mergeCell ref="CV100:CX100"/>
    <mergeCell ref="DZ100:EB100"/>
    <mergeCell ref="DB100:DD100"/>
    <mergeCell ref="EC100:EE100"/>
    <mergeCell ref="BW86:BY88"/>
    <mergeCell ref="BW89:BY89"/>
    <mergeCell ref="BB86:BD88"/>
    <mergeCell ref="AY86:BA88"/>
    <mergeCell ref="AV86:AX88"/>
    <mergeCell ref="BK86:BM88"/>
    <mergeCell ref="BN86:BP88"/>
    <mergeCell ref="BE86:BG88"/>
    <mergeCell ref="AS65:AU67"/>
    <mergeCell ref="BN68:BP70"/>
    <mergeCell ref="BT74:BY80"/>
    <mergeCell ref="BW71:BY71"/>
    <mergeCell ref="BT71:BV71"/>
    <mergeCell ref="BQ71:BS71"/>
    <mergeCell ref="BW68:BY70"/>
    <mergeCell ref="BH83:BJ85"/>
    <mergeCell ref="BE83:BG85"/>
    <mergeCell ref="BH82:BJ82"/>
    <mergeCell ref="BN82:BP82"/>
    <mergeCell ref="BK82:BM82"/>
    <mergeCell ref="BB83:BD85"/>
    <mergeCell ref="AY83:BA85"/>
    <mergeCell ref="BK83:BM85"/>
    <mergeCell ref="BN83:BP85"/>
    <mergeCell ref="AP86:AR88"/>
    <mergeCell ref="AM86:AO88"/>
    <mergeCell ref="AS86:AU88"/>
    <mergeCell ref="AP82:AR82"/>
    <mergeCell ref="AM82:AO82"/>
    <mergeCell ref="AM83:AO85"/>
    <mergeCell ref="AP83:AR85"/>
    <mergeCell ref="AS64:AU64"/>
    <mergeCell ref="AM64:AO64"/>
    <mergeCell ref="AP64:AR64"/>
    <mergeCell ref="AP65:AR67"/>
    <mergeCell ref="AM65:AO67"/>
    <mergeCell ref="AS83:AU85"/>
    <mergeCell ref="DE82:DG82"/>
    <mergeCell ref="CY82:DA82"/>
    <mergeCell ref="BQ82:BS82"/>
    <mergeCell ref="BT82:BV82"/>
    <mergeCell ref="CS82:CU82"/>
    <mergeCell ref="BW82:BY82"/>
    <mergeCell ref="CJ74:EZ80"/>
    <mergeCell ref="CV82:CX82"/>
    <mergeCell ref="EF65:EH67"/>
    <mergeCell ref="EI65:EK67"/>
    <mergeCell ref="EF68:EH70"/>
    <mergeCell ref="EF71:EH71"/>
    <mergeCell ref="EC71:EE71"/>
    <mergeCell ref="EX71:EZ71"/>
    <mergeCell ref="EU64:EW64"/>
    <mergeCell ref="EU65:EW67"/>
    <mergeCell ref="EX64:EZ64"/>
    <mergeCell ref="AV65:AX67"/>
    <mergeCell ref="CJ65:CR70"/>
    <mergeCell ref="BE101:BG103"/>
    <mergeCell ref="BW104:BY106"/>
    <mergeCell ref="BK104:BM106"/>
    <mergeCell ref="BK101:BM103"/>
    <mergeCell ref="BH101:BJ103"/>
    <mergeCell ref="BK107:BM107"/>
    <mergeCell ref="BK100:BM100"/>
    <mergeCell ref="BE100:BG100"/>
    <mergeCell ref="BH100:BJ100"/>
    <mergeCell ref="AP100:AR100"/>
    <mergeCell ref="AM100:AO100"/>
    <mergeCell ref="AV104:AX106"/>
    <mergeCell ref="AY104:BA106"/>
    <mergeCell ref="AP101:AR103"/>
    <mergeCell ref="AP104:AR106"/>
    <mergeCell ref="BN100:BP100"/>
    <mergeCell ref="AY100:BA100"/>
    <mergeCell ref="AM101:AO103"/>
    <mergeCell ref="BB101:BD103"/>
    <mergeCell ref="AS104:AU106"/>
    <mergeCell ref="AV101:AX103"/>
    <mergeCell ref="AS101:AU103"/>
    <mergeCell ref="BB104:BD106"/>
    <mergeCell ref="AM104:AO106"/>
    <mergeCell ref="AY101:BA103"/>
    <mergeCell ref="BB107:BD107"/>
    <mergeCell ref="AY107:BA107"/>
    <mergeCell ref="AV107:AX107"/>
    <mergeCell ref="AS107:AU107"/>
    <mergeCell ref="AM107:AO107"/>
    <mergeCell ref="BE107:BG107"/>
    <mergeCell ref="BH107:BJ107"/>
    <mergeCell ref="EC65:EE67"/>
    <mergeCell ref="DW68:DY70"/>
    <mergeCell ref="EI68:EK70"/>
    <mergeCell ref="EC68:EE70"/>
    <mergeCell ref="DQ68:DS70"/>
    <mergeCell ref="DQ82:DS82"/>
    <mergeCell ref="EO107:EQ107"/>
    <mergeCell ref="ER107:ET107"/>
    <mergeCell ref="FD107:FF107"/>
    <mergeCell ref="FD104:FF106"/>
    <mergeCell ref="CS104:CU106"/>
    <mergeCell ref="CJ101:CR106"/>
    <mergeCell ref="DQ107:DS107"/>
    <mergeCell ref="CY104:DA106"/>
    <mergeCell ref="BN101:BP103"/>
    <mergeCell ref="BN104:BP106"/>
    <mergeCell ref="BH104:BJ106"/>
    <mergeCell ref="BN107:BP107"/>
    <mergeCell ref="DH82:DJ82"/>
    <mergeCell ref="DK82:DM82"/>
    <mergeCell ref="DK107:DM107"/>
    <mergeCell ref="DN107:DP107"/>
    <mergeCell ref="FA71:FC71"/>
    <mergeCell ref="FA89:FC89"/>
    <mergeCell ref="EU89:EW89"/>
    <mergeCell ref="BT89:BV89"/>
    <mergeCell ref="DH89:DJ89"/>
    <mergeCell ref="DK89:DM89"/>
    <mergeCell ref="EL89:EN89"/>
    <mergeCell ref="BH65:BJ67"/>
    <mergeCell ref="CY100:DA100"/>
    <mergeCell ref="CS100:CU100"/>
    <mergeCell ref="FA82:FC82"/>
    <mergeCell ref="EO82:EQ82"/>
    <mergeCell ref="EX82:EZ82"/>
    <mergeCell ref="EI71:EK71"/>
    <mergeCell ref="DZ71:EB71"/>
    <mergeCell ref="DN86:DP88"/>
    <mergeCell ref="DQ86:DS88"/>
    <mergeCell ref="DQ89:DS89"/>
    <mergeCell ref="FD82:FF82"/>
    <mergeCell ref="FA74:FF80"/>
    <mergeCell ref="DN89:DP89"/>
    <mergeCell ref="FD83:FF85"/>
    <mergeCell ref="EC89:EE89"/>
    <mergeCell ref="DN82:DP82"/>
    <mergeCell ref="DZ86:EB88"/>
    <mergeCell ref="DT71:DV71"/>
    <mergeCell ref="DW71:DY71"/>
    <mergeCell ref="DQ83:DS85"/>
    <mergeCell ref="EI83:EK85"/>
    <mergeCell ref="FD251:FF251"/>
    <mergeCell ref="FA251:FC251"/>
    <mergeCell ref="EO251:EQ251"/>
    <mergeCell ref="EI251:EK251"/>
    <mergeCell ref="EL251:EN251"/>
    <mergeCell ref="EF251:EH251"/>
    <mergeCell ref="EC251:EE251"/>
    <mergeCell ref="DW251:DY251"/>
    <mergeCell ref="DT251:DV251"/>
    <mergeCell ref="DZ251:EB251"/>
    <mergeCell ref="CV251:CX251"/>
    <mergeCell ref="CY251:DA251"/>
    <mergeCell ref="DE251:DG251"/>
    <mergeCell ref="DH251:DJ251"/>
    <mergeCell ref="DN251:DP251"/>
    <mergeCell ref="DK251:DM251"/>
    <mergeCell ref="BW251:BY251"/>
    <mergeCell ref="DB251:DD251"/>
    <mergeCell ref="CS251:CU251"/>
    <mergeCell ref="DQ251:DS251"/>
    <mergeCell ref="BT122:BV124"/>
    <mergeCell ref="BW122:BY124"/>
    <mergeCell ref="EF122:EH124"/>
    <mergeCell ref="DW122:DY124"/>
    <mergeCell ref="AY122:BA124"/>
    <mergeCell ref="BK122:BM124"/>
    <mergeCell ref="BN122:BP124"/>
    <mergeCell ref="BB122:BD124"/>
    <mergeCell ref="BE122:BG124"/>
    <mergeCell ref="BH122:BJ124"/>
    <mergeCell ref="BQ122:BS124"/>
    <mergeCell ref="EX251:EZ251"/>
    <mergeCell ref="EX158:EZ160"/>
    <mergeCell ref="ER137:ET139"/>
    <mergeCell ref="EU137:EW139"/>
    <mergeCell ref="EX136:EZ136"/>
    <mergeCell ref="EU136:EW136"/>
    <mergeCell ref="EO136:EQ136"/>
    <mergeCell ref="ER136:ET136"/>
    <mergeCell ref="ER251:ET251"/>
    <mergeCell ref="EU251:EW251"/>
    <mergeCell ref="BT251:BV251"/>
    <mergeCell ref="BW172:BY172"/>
    <mergeCell ref="BT172:BV172"/>
    <mergeCell ref="CS172:CU172"/>
    <mergeCell ref="BT164:BY170"/>
    <mergeCell ref="EI172:EK172"/>
    <mergeCell ref="DW172:DY172"/>
    <mergeCell ref="DZ172:EB172"/>
    <mergeCell ref="EF172:EH172"/>
    <mergeCell ref="EC172:EE172"/>
    <mergeCell ref="EF140:EH142"/>
    <mergeCell ref="AV119:AX121"/>
    <mergeCell ref="BN119:BP121"/>
    <mergeCell ref="DH104:DJ106"/>
    <mergeCell ref="DB104:DD106"/>
    <mergeCell ref="DH118:DJ118"/>
    <mergeCell ref="AV118:AX118"/>
    <mergeCell ref="AY118:BA118"/>
    <mergeCell ref="CV119:CX121"/>
    <mergeCell ref="CY118:DA118"/>
    <mergeCell ref="AY119:BA121"/>
    <mergeCell ref="BE119:BG121"/>
    <mergeCell ref="BB119:BD121"/>
    <mergeCell ref="BB118:BD118"/>
    <mergeCell ref="BH118:BJ118"/>
    <mergeCell ref="BE118:BG118"/>
    <mergeCell ref="BK118:BM118"/>
    <mergeCell ref="BN118:BP118"/>
    <mergeCell ref="BW119:BY121"/>
    <mergeCell ref="BT119:BV121"/>
    <mergeCell ref="BQ119:BS121"/>
    <mergeCell ref="BQ118:BS118"/>
    <mergeCell ref="BE104:BG106"/>
    <mergeCell ref="DH107:DJ107"/>
    <mergeCell ref="BK119:BM121"/>
    <mergeCell ref="BH119:BJ121"/>
    <mergeCell ref="BT118:BV118"/>
    <mergeCell ref="BW118:BY118"/>
    <mergeCell ref="DN119:DP121"/>
    <mergeCell ref="DN118:DP118"/>
    <mergeCell ref="DE118:DG118"/>
    <mergeCell ref="DB118:DD118"/>
    <mergeCell ref="DK118:DM118"/>
    <mergeCell ref="DT104:DV106"/>
    <mergeCell ref="DQ104:DS106"/>
    <mergeCell ref="DQ118:DS118"/>
    <mergeCell ref="DQ119:DS121"/>
    <mergeCell ref="DH119:DJ121"/>
    <mergeCell ref="DK119:DM121"/>
    <mergeCell ref="DT118:DV118"/>
    <mergeCell ref="DT119:DV121"/>
    <mergeCell ref="EL107:EN107"/>
    <mergeCell ref="EI107:EK107"/>
    <mergeCell ref="DK104:DM106"/>
    <mergeCell ref="DN104:DP106"/>
    <mergeCell ref="DZ107:EB107"/>
    <mergeCell ref="DW107:DY107"/>
    <mergeCell ref="DZ119:EB121"/>
    <mergeCell ref="DW118:DY118"/>
    <mergeCell ref="DZ118:EB118"/>
    <mergeCell ref="DW119:DY121"/>
    <mergeCell ref="EF107:EH107"/>
    <mergeCell ref="EC107:EE107"/>
    <mergeCell ref="EF119:EH121"/>
    <mergeCell ref="EC118:EE118"/>
    <mergeCell ref="EF118:EH118"/>
    <mergeCell ref="EC119:EE121"/>
    <mergeCell ref="DT107:DV107"/>
    <mergeCell ref="BT146:BY152"/>
    <mergeCell ref="CJ146:EZ152"/>
    <mergeCell ref="BT143:BV143"/>
    <mergeCell ref="CV143:CX143"/>
    <mergeCell ref="EC140:EE142"/>
    <mergeCell ref="EI140:EK142"/>
    <mergeCell ref="DB137:DD139"/>
    <mergeCell ref="DE136:DG136"/>
    <mergeCell ref="DB136:DD136"/>
    <mergeCell ref="CV136:CX136"/>
    <mergeCell ref="BT128:BY134"/>
    <mergeCell ref="DW137:DY139"/>
    <mergeCell ref="EX137:EZ139"/>
    <mergeCell ref="EF137:EH139"/>
    <mergeCell ref="DK137:DM139"/>
    <mergeCell ref="DN137:DP139"/>
    <mergeCell ref="DZ136:EB136"/>
    <mergeCell ref="EC136:EE136"/>
    <mergeCell ref="DW136:DY136"/>
    <mergeCell ref="EF143:EH143"/>
    <mergeCell ref="EI143:EK143"/>
    <mergeCell ref="DK143:DM143"/>
    <mergeCell ref="DN143:DP143"/>
    <mergeCell ref="DH143:DJ143"/>
    <mergeCell ref="DE143:DG143"/>
    <mergeCell ref="DB143:DD143"/>
    <mergeCell ref="DN140:DP142"/>
    <mergeCell ref="CV140:CX142"/>
    <mergeCell ref="CS140:CU142"/>
    <mergeCell ref="DE137:DG139"/>
    <mergeCell ref="DH137:DJ139"/>
    <mergeCell ref="EI137:EK139"/>
    <mergeCell ref="CV118:CX118"/>
    <mergeCell ref="CS118:CU118"/>
    <mergeCell ref="CV122:CX124"/>
    <mergeCell ref="CY122:DA124"/>
    <mergeCell ref="DT122:DV124"/>
    <mergeCell ref="EU118:EW118"/>
    <mergeCell ref="CV158:CX160"/>
    <mergeCell ref="EF136:EH136"/>
    <mergeCell ref="EU161:EW161"/>
    <mergeCell ref="DQ161:DS161"/>
    <mergeCell ref="DT161:DV161"/>
    <mergeCell ref="EC161:EE161"/>
    <mergeCell ref="EF161:EH161"/>
    <mergeCell ref="DW155:DY157"/>
    <mergeCell ref="DW154:DY154"/>
    <mergeCell ref="EI154:EK154"/>
    <mergeCell ref="DT154:DV154"/>
    <mergeCell ref="DH154:DJ154"/>
    <mergeCell ref="DE155:DG157"/>
    <mergeCell ref="EO118:EQ118"/>
    <mergeCell ref="ER118:ET118"/>
    <mergeCell ref="EL137:EN139"/>
    <mergeCell ref="CS143:CU143"/>
    <mergeCell ref="CS137:CU139"/>
    <mergeCell ref="DT143:DV143"/>
    <mergeCell ref="EL143:EN143"/>
    <mergeCell ref="EC143:EE143"/>
    <mergeCell ref="DN161:DP161"/>
    <mergeCell ref="DN158:DP160"/>
    <mergeCell ref="EL161:EN161"/>
    <mergeCell ref="EI161:EK161"/>
    <mergeCell ref="DN125:DP125"/>
    <mergeCell ref="AM137:AO139"/>
    <mergeCell ref="AM136:AO136"/>
    <mergeCell ref="DQ137:DS139"/>
    <mergeCell ref="DZ137:EB139"/>
    <mergeCell ref="AP137:AR139"/>
    <mergeCell ref="GR136:GT136"/>
    <mergeCell ref="GO136:GQ136"/>
    <mergeCell ref="HG136:HI136"/>
    <mergeCell ref="HM136:HO136"/>
    <mergeCell ref="HJ136:HL136"/>
    <mergeCell ref="GU136:GW136"/>
    <mergeCell ref="GX136:GZ136"/>
    <mergeCell ref="HA136:HC136"/>
    <mergeCell ref="HD136:HF136"/>
    <mergeCell ref="AY136:BA136"/>
    <mergeCell ref="BB136:BD136"/>
    <mergeCell ref="AP136:AR136"/>
    <mergeCell ref="AS136:AU136"/>
    <mergeCell ref="AV136:AX136"/>
    <mergeCell ref="AV137:AX139"/>
    <mergeCell ref="BE137:BG139"/>
    <mergeCell ref="BE136:BG136"/>
    <mergeCell ref="DT136:DV136"/>
    <mergeCell ref="DT137:DV139"/>
    <mergeCell ref="DK136:DM136"/>
    <mergeCell ref="DQ136:DS136"/>
    <mergeCell ref="DN136:DP136"/>
    <mergeCell ref="FD136:FF136"/>
    <mergeCell ref="FA136:FC136"/>
    <mergeCell ref="BT136:BV136"/>
    <mergeCell ref="BW136:BY136"/>
    <mergeCell ref="CJ137:CR142"/>
    <mergeCell ref="BW143:BY143"/>
    <mergeCell ref="BN140:BP142"/>
    <mergeCell ref="BK140:BM142"/>
    <mergeCell ref="BH137:BJ139"/>
    <mergeCell ref="BK136:BM136"/>
    <mergeCell ref="BH136:BJ136"/>
    <mergeCell ref="BK137:BM139"/>
    <mergeCell ref="CV137:CX139"/>
    <mergeCell ref="CY137:DA139"/>
    <mergeCell ref="EO137:EQ139"/>
    <mergeCell ref="EC137:EE139"/>
    <mergeCell ref="AS137:AU139"/>
    <mergeCell ref="BB137:BD139"/>
    <mergeCell ref="AY137:BA139"/>
    <mergeCell ref="CY136:DA136"/>
    <mergeCell ref="CS136:CU136"/>
    <mergeCell ref="EL136:EN136"/>
    <mergeCell ref="EI136:EK136"/>
    <mergeCell ref="BQ137:BS139"/>
    <mergeCell ref="BW137:BY139"/>
    <mergeCell ref="BT137:BV139"/>
    <mergeCell ref="DH136:DJ136"/>
    <mergeCell ref="AV143:AX143"/>
    <mergeCell ref="BN137:BP139"/>
    <mergeCell ref="BT140:BV142"/>
    <mergeCell ref="BN136:BP136"/>
    <mergeCell ref="BQ136:BS136"/>
    <mergeCell ref="BB140:BD142"/>
    <mergeCell ref="AP140:AR142"/>
    <mergeCell ref="AV140:AX142"/>
    <mergeCell ref="BB143:BD143"/>
    <mergeCell ref="BN143:BP143"/>
    <mergeCell ref="BE143:BG143"/>
    <mergeCell ref="BH143:BJ143"/>
    <mergeCell ref="R143:T143"/>
    <mergeCell ref="AM143:AO143"/>
    <mergeCell ref="U143:W143"/>
    <mergeCell ref="AS140:AU142"/>
    <mergeCell ref="AS143:AU143"/>
    <mergeCell ref="AY143:BA143"/>
    <mergeCell ref="AY140:BA142"/>
    <mergeCell ref="BE140:BG142"/>
    <mergeCell ref="BH140:BJ142"/>
    <mergeCell ref="BQ143:BS143"/>
    <mergeCell ref="BK143:BM143"/>
    <mergeCell ref="AP143:AR143"/>
    <mergeCell ref="AM140:AO142"/>
    <mergeCell ref="BQ140:BS142"/>
    <mergeCell ref="DB140:DD142"/>
    <mergeCell ref="CY140:DA142"/>
    <mergeCell ref="DE140:DG142"/>
    <mergeCell ref="DH140:DJ142"/>
    <mergeCell ref="DQ140:DS142"/>
    <mergeCell ref="DT140:DV142"/>
    <mergeCell ref="EL140:EN142"/>
    <mergeCell ref="DK140:DM142"/>
    <mergeCell ref="DZ140:EB142"/>
    <mergeCell ref="DW140:DY142"/>
    <mergeCell ref="EU140:EW142"/>
    <mergeCell ref="EX140:EZ142"/>
    <mergeCell ref="ER140:ET142"/>
    <mergeCell ref="EO140:EQ142"/>
    <mergeCell ref="GL140:GN142"/>
    <mergeCell ref="GO140:GQ142"/>
    <mergeCell ref="BW140:BY142"/>
    <mergeCell ref="FZ136:GB136"/>
    <mergeCell ref="GC136:GE136"/>
    <mergeCell ref="GF136:GH136"/>
    <mergeCell ref="GI136:GK136"/>
    <mergeCell ref="FZ137:GB139"/>
    <mergeCell ref="GC137:GE139"/>
    <mergeCell ref="GF137:GH139"/>
    <mergeCell ref="FQ137:FY142"/>
    <mergeCell ref="HP136:HR136"/>
    <mergeCell ref="HS136:HU136"/>
    <mergeCell ref="HP137:HR139"/>
    <mergeCell ref="HS137:HU139"/>
    <mergeCell ref="IK136:IM136"/>
    <mergeCell ref="IH136:IJ136"/>
    <mergeCell ref="IB137:ID139"/>
    <mergeCell ref="IH137:IJ139"/>
    <mergeCell ref="IK137:IM139"/>
    <mergeCell ref="HJ140:HL142"/>
    <mergeCell ref="FZ140:GB142"/>
    <mergeCell ref="GC140:GE142"/>
    <mergeCell ref="GU140:GW142"/>
    <mergeCell ref="GR140:GT142"/>
    <mergeCell ref="HG140:HI142"/>
    <mergeCell ref="GL136:GN136"/>
    <mergeCell ref="HP140:HR142"/>
    <mergeCell ref="HS140:HU142"/>
    <mergeCell ref="GL137:GN139"/>
    <mergeCell ref="GO137:GQ139"/>
    <mergeCell ref="GU137:GW139"/>
    <mergeCell ref="GR137:GT139"/>
    <mergeCell ref="HG137:HI139"/>
    <mergeCell ref="IH143:IJ143"/>
    <mergeCell ref="IE143:IG143"/>
    <mergeCell ref="FQ146:IG152"/>
    <mergeCell ref="IH146:IM152"/>
    <mergeCell ref="FA146:FF152"/>
    <mergeCell ref="IB143:ID143"/>
    <mergeCell ref="HY143:IA143"/>
    <mergeCell ref="HV143:HX143"/>
    <mergeCell ref="IK143:IM143"/>
    <mergeCell ref="GF143:GH143"/>
    <mergeCell ref="GI140:GK142"/>
    <mergeCell ref="GI143:GK143"/>
    <mergeCell ref="GI137:GK139"/>
    <mergeCell ref="HJ143:HL143"/>
    <mergeCell ref="GC143:GE143"/>
    <mergeCell ref="GO143:GQ143"/>
    <mergeCell ref="GL143:GN143"/>
    <mergeCell ref="HV251:HX251"/>
    <mergeCell ref="HP251:HR251"/>
    <mergeCell ref="IK251:IM251"/>
    <mergeCell ref="HM137:HO139"/>
    <mergeCell ref="HM140:HO142"/>
    <mergeCell ref="HS143:HU143"/>
    <mergeCell ref="HA143:HC143"/>
    <mergeCell ref="HA137:HC139"/>
    <mergeCell ref="GX137:GZ139"/>
    <mergeCell ref="HA140:HC142"/>
    <mergeCell ref="GX140:GZ142"/>
    <mergeCell ref="HD140:HF142"/>
    <mergeCell ref="HV140:HX142"/>
    <mergeCell ref="HV137:HX139"/>
    <mergeCell ref="IH140:IJ142"/>
    <mergeCell ref="IK140:IM142"/>
    <mergeCell ref="IB140:ID142"/>
    <mergeCell ref="HD137:HF139"/>
    <mergeCell ref="HJ137:HL139"/>
    <mergeCell ref="IB161:ID161"/>
    <mergeCell ref="IB158:ID160"/>
    <mergeCell ref="IE161:IG161"/>
    <mergeCell ref="IE158:IG160"/>
    <mergeCell ref="HD161:HF161"/>
    <mergeCell ref="HD158:HF160"/>
    <mergeCell ref="HG161:HI161"/>
    <mergeCell ref="HG155:HI157"/>
    <mergeCell ref="IH158:IJ160"/>
    <mergeCell ref="HV158:HX160"/>
    <mergeCell ref="HM161:HO161"/>
    <mergeCell ref="HJ161:HL161"/>
    <mergeCell ref="HM158:HO160"/>
    <mergeCell ref="IE251:IG251"/>
    <mergeCell ref="IE248:IG250"/>
    <mergeCell ref="HM248:HO250"/>
    <mergeCell ref="HS248:HU250"/>
    <mergeCell ref="HV248:HX250"/>
    <mergeCell ref="HY251:IA251"/>
    <mergeCell ref="IH248:IJ250"/>
    <mergeCell ref="IH251:IJ251"/>
    <mergeCell ref="IB251:ID251"/>
    <mergeCell ref="HS251:HU251"/>
    <mergeCell ref="EC244:EE244"/>
    <mergeCell ref="DW244:DY244"/>
    <mergeCell ref="DZ244:EB244"/>
    <mergeCell ref="ER244:ET244"/>
    <mergeCell ref="EU244:EW244"/>
    <mergeCell ref="ER245:ET247"/>
    <mergeCell ref="EF244:EH244"/>
    <mergeCell ref="EI244:EK244"/>
    <mergeCell ref="FZ244:GB244"/>
    <mergeCell ref="GC244:GE244"/>
    <mergeCell ref="EF245:EH247"/>
    <mergeCell ref="EL245:EN247"/>
    <mergeCell ref="EI245:EK247"/>
    <mergeCell ref="HD245:HF247"/>
    <mergeCell ref="HA245:HC247"/>
    <mergeCell ref="GU245:GW247"/>
    <mergeCell ref="GX245:GZ247"/>
    <mergeCell ref="IH245:IJ247"/>
    <mergeCell ref="GL251:GN251"/>
    <mergeCell ref="GL248:GN250"/>
    <mergeCell ref="GO248:GQ250"/>
    <mergeCell ref="HD244:HF244"/>
    <mergeCell ref="HV244:HX244"/>
    <mergeCell ref="HP248:HR250"/>
    <mergeCell ref="HP245:HR247"/>
    <mergeCell ref="HV245:HX247"/>
    <mergeCell ref="HS245:HU247"/>
    <mergeCell ref="IB248:ID250"/>
    <mergeCell ref="HY248:IA250"/>
    <mergeCell ref="IB245:ID247"/>
    <mergeCell ref="IE245:IG247"/>
    <mergeCell ref="IH236:IM242"/>
    <mergeCell ref="IK245:IM247"/>
    <mergeCell ref="IK248:IM250"/>
    <mergeCell ref="GL245:GN247"/>
    <mergeCell ref="GO245:GQ247"/>
    <mergeCell ref="FQ236:IG242"/>
    <mergeCell ref="IB244:ID244"/>
    <mergeCell ref="HY245:IA247"/>
    <mergeCell ref="HY244:IA244"/>
    <mergeCell ref="IE244:IG244"/>
    <mergeCell ref="HP244:HR244"/>
    <mergeCell ref="IK244:IM244"/>
    <mergeCell ref="IH244:IJ244"/>
    <mergeCell ref="HA244:HC244"/>
    <mergeCell ref="GU244:GW244"/>
    <mergeCell ref="GX244:GZ244"/>
    <mergeCell ref="GF244:GH244"/>
    <mergeCell ref="GI244:GK244"/>
    <mergeCell ref="FZ251:GB251"/>
    <mergeCell ref="FZ248:GB250"/>
    <mergeCell ref="GC245:GE247"/>
    <mergeCell ref="GI245:GK247"/>
    <mergeCell ref="GF251:GH251"/>
    <mergeCell ref="GC251:GE251"/>
    <mergeCell ref="GC248:GE250"/>
    <mergeCell ref="GI251:GK251"/>
    <mergeCell ref="GI248:GK250"/>
    <mergeCell ref="GR245:GT247"/>
    <mergeCell ref="GR248:GT250"/>
    <mergeCell ref="GR244:GT244"/>
    <mergeCell ref="HD248:HF250"/>
    <mergeCell ref="HA248:HC250"/>
    <mergeCell ref="GU248:GW250"/>
    <mergeCell ref="GX248:GZ250"/>
    <mergeCell ref="HS244:HU244"/>
    <mergeCell ref="GF161:GH161"/>
    <mergeCell ref="GC161:GE161"/>
    <mergeCell ref="CV161:CX161"/>
    <mergeCell ref="FD161:FF161"/>
    <mergeCell ref="GL158:GN160"/>
    <mergeCell ref="GL161:GN161"/>
    <mergeCell ref="EX161:EZ161"/>
    <mergeCell ref="DE172:DG172"/>
    <mergeCell ref="CY172:DA172"/>
    <mergeCell ref="DB172:DD172"/>
    <mergeCell ref="DB173:DD175"/>
    <mergeCell ref="DB176:DD178"/>
    <mergeCell ref="CV176:CX178"/>
    <mergeCell ref="CY176:DA178"/>
    <mergeCell ref="CY173:DA175"/>
    <mergeCell ref="CV173:CX175"/>
    <mergeCell ref="DK173:DM175"/>
    <mergeCell ref="DN173:DP175"/>
    <mergeCell ref="DQ172:DS172"/>
    <mergeCell ref="DT172:DV172"/>
    <mergeCell ref="DK172:DM172"/>
    <mergeCell ref="DH172:DJ172"/>
    <mergeCell ref="EI158:EK160"/>
    <mergeCell ref="DB158:DD160"/>
    <mergeCell ref="DT158:DV160"/>
    <mergeCell ref="EC158:EE160"/>
    <mergeCell ref="FA164:FF170"/>
    <mergeCell ref="FA161:FC161"/>
    <mergeCell ref="EU173:EW175"/>
    <mergeCell ref="EX173:EZ175"/>
    <mergeCell ref="FA172:FC172"/>
    <mergeCell ref="FD172:FF172"/>
    <mergeCell ref="DK158:DM160"/>
    <mergeCell ref="DK161:DM161"/>
    <mergeCell ref="DN172:DP172"/>
    <mergeCell ref="EX172:EZ172"/>
    <mergeCell ref="EO172:EQ172"/>
    <mergeCell ref="EL172:EN172"/>
    <mergeCell ref="EU172:EW172"/>
    <mergeCell ref="ER172:ET172"/>
    <mergeCell ref="CS176:CU178"/>
    <mergeCell ref="CJ173:CR178"/>
    <mergeCell ref="CS173:CU175"/>
    <mergeCell ref="DE173:DG175"/>
    <mergeCell ref="DH173:DJ175"/>
    <mergeCell ref="CJ164:EZ170"/>
    <mergeCell ref="CV172:CX172"/>
    <mergeCell ref="FD158:FF160"/>
    <mergeCell ref="EF158:EH160"/>
    <mergeCell ref="FA158:FC160"/>
    <mergeCell ref="DH158:DJ160"/>
    <mergeCell ref="DE158:DG160"/>
    <mergeCell ref="CJ155:CR160"/>
    <mergeCell ref="BW161:BY161"/>
    <mergeCell ref="BT161:BV161"/>
    <mergeCell ref="BE158:BG160"/>
    <mergeCell ref="BW158:BY160"/>
    <mergeCell ref="U158:W160"/>
    <mergeCell ref="R158:T160"/>
    <mergeCell ref="AP158:AR160"/>
    <mergeCell ref="AP161:AR161"/>
    <mergeCell ref="AS158:AU160"/>
    <mergeCell ref="BB158:BD160"/>
    <mergeCell ref="AY161:BA161"/>
    <mergeCell ref="AS179:AU179"/>
    <mergeCell ref="AV179:AX179"/>
    <mergeCell ref="AY179:BA179"/>
    <mergeCell ref="BB179:BD179"/>
    <mergeCell ref="BQ176:BS178"/>
    <mergeCell ref="BN176:BP178"/>
    <mergeCell ref="AD172:AF172"/>
    <mergeCell ref="AG172:AI172"/>
    <mergeCell ref="U161:W161"/>
    <mergeCell ref="AA161:AC161"/>
    <mergeCell ref="BQ161:BS161"/>
    <mergeCell ref="BT158:BV160"/>
    <mergeCell ref="BQ158:BS160"/>
    <mergeCell ref="AJ158:AL160"/>
    <mergeCell ref="AJ161:AL161"/>
    <mergeCell ref="BK158:BM160"/>
    <mergeCell ref="BH158:BJ160"/>
    <mergeCell ref="BN161:BP161"/>
    <mergeCell ref="BK161:BM161"/>
    <mergeCell ref="BH161:BJ161"/>
    <mergeCell ref="BN158:BP160"/>
    <mergeCell ref="AP172:AR172"/>
    <mergeCell ref="AS172:AU172"/>
    <mergeCell ref="BK172:BM172"/>
    <mergeCell ref="AV172:AX172"/>
    <mergeCell ref="BH172:BJ172"/>
    <mergeCell ref="BN172:BP172"/>
    <mergeCell ref="BQ172:BS172"/>
    <mergeCell ref="AM172:AO172"/>
    <mergeCell ref="AJ172:AL172"/>
    <mergeCell ref="X158:Z160"/>
    <mergeCell ref="AA158:AC160"/>
    <mergeCell ref="AG158:AI160"/>
    <mergeCell ref="AG161:AI161"/>
    <mergeCell ref="X161:Z161"/>
    <mergeCell ref="R161:T161"/>
    <mergeCell ref="R173:T175"/>
    <mergeCell ref="AA172:AC172"/>
    <mergeCell ref="U172:W172"/>
    <mergeCell ref="X172:Z172"/>
    <mergeCell ref="AD158:AF160"/>
    <mergeCell ref="R172:T172"/>
    <mergeCell ref="AD161:AF161"/>
    <mergeCell ref="AM161:AO161"/>
    <mergeCell ref="AM158:AO160"/>
    <mergeCell ref="AV158:AX160"/>
    <mergeCell ref="AY158:BA160"/>
    <mergeCell ref="AS161:AU161"/>
    <mergeCell ref="AV161:AX161"/>
    <mergeCell ref="BE161:BG161"/>
    <mergeCell ref="BB161:BD161"/>
    <mergeCell ref="BE173:BG175"/>
    <mergeCell ref="AY173:BA175"/>
    <mergeCell ref="AJ155:AL157"/>
    <mergeCell ref="AA155:AC157"/>
    <mergeCell ref="AA154:AC154"/>
    <mergeCell ref="AG154:AI154"/>
    <mergeCell ref="AM154:AO154"/>
    <mergeCell ref="AJ154:AL154"/>
    <mergeCell ref="R155:T157"/>
    <mergeCell ref="U155:W157"/>
    <mergeCell ref="R154:T154"/>
    <mergeCell ref="X155:Z157"/>
    <mergeCell ref="X154:Z154"/>
    <mergeCell ref="AD155:AF157"/>
    <mergeCell ref="U154:W154"/>
    <mergeCell ref="AS155:AU157"/>
    <mergeCell ref="AG155:AI157"/>
    <mergeCell ref="AD154:AF154"/>
    <mergeCell ref="AP155:AR157"/>
    <mergeCell ref="BW154:BY154"/>
    <mergeCell ref="BQ155:BS157"/>
    <mergeCell ref="BN155:BP157"/>
    <mergeCell ref="BW155:BY157"/>
    <mergeCell ref="BT155:BV157"/>
    <mergeCell ref="AY154:BA154"/>
    <mergeCell ref="AP154:AR154"/>
    <mergeCell ref="AS154:AU154"/>
    <mergeCell ref="BE154:BG154"/>
    <mergeCell ref="AV154:AX154"/>
    <mergeCell ref="AV155:AX157"/>
    <mergeCell ref="AY155:BA157"/>
    <mergeCell ref="BB155:BD157"/>
    <mergeCell ref="BH155:BJ157"/>
    <mergeCell ref="BE155:BG157"/>
    <mergeCell ref="BK155:BM157"/>
    <mergeCell ref="AM155:AO157"/>
    <mergeCell ref="BT154:BV154"/>
    <mergeCell ref="BB154:BD154"/>
    <mergeCell ref="BQ154:BS154"/>
    <mergeCell ref="BN154:BP154"/>
    <mergeCell ref="BH154:BJ154"/>
    <mergeCell ref="BK154:BM154"/>
    <mergeCell ref="DH179:DJ179"/>
    <mergeCell ref="DH215:DJ215"/>
    <mergeCell ref="DB215:DD215"/>
    <mergeCell ref="DB212:DD214"/>
    <mergeCell ref="DK208:DM208"/>
    <mergeCell ref="DK209:DM211"/>
    <mergeCell ref="EL233:EN233"/>
    <mergeCell ref="EO233:EQ233"/>
    <mergeCell ref="FD230:FF232"/>
    <mergeCell ref="FA230:FC232"/>
    <mergeCell ref="DQ233:DS233"/>
    <mergeCell ref="DT233:DV233"/>
    <mergeCell ref="ER233:ET233"/>
    <mergeCell ref="EI233:EK233"/>
    <mergeCell ref="EX233:EZ233"/>
    <mergeCell ref="EU233:EW233"/>
    <mergeCell ref="EF233:EH233"/>
    <mergeCell ref="DK191:DM193"/>
    <mergeCell ref="DT191:DV193"/>
    <mergeCell ref="DQ191:DS193"/>
    <mergeCell ref="DN191:DP193"/>
    <mergeCell ref="DN190:DP190"/>
    <mergeCell ref="DQ190:DS190"/>
    <mergeCell ref="DZ190:EB190"/>
    <mergeCell ref="DK190:DM190"/>
    <mergeCell ref="EU191:EW193"/>
    <mergeCell ref="EU190:EW190"/>
    <mergeCell ref="FA200:FF206"/>
    <mergeCell ref="FA197:FC197"/>
    <mergeCell ref="FA194:FC196"/>
    <mergeCell ref="DT190:DV190"/>
    <mergeCell ref="EC190:EE190"/>
    <mergeCell ref="IH209:IJ211"/>
    <mergeCell ref="IK208:IM208"/>
    <mergeCell ref="IH200:IM206"/>
    <mergeCell ref="IH208:IJ208"/>
    <mergeCell ref="IK209:IM211"/>
    <mergeCell ref="IK215:IM215"/>
    <mergeCell ref="IK212:IM214"/>
    <mergeCell ref="IH218:IM224"/>
    <mergeCell ref="HY209:IA211"/>
    <mergeCell ref="HV209:HX211"/>
    <mergeCell ref="HS208:HU208"/>
    <mergeCell ref="IB191:ID193"/>
    <mergeCell ref="IB194:ID196"/>
    <mergeCell ref="IB190:ID190"/>
    <mergeCell ref="HV194:HX196"/>
    <mergeCell ref="HS191:HU193"/>
    <mergeCell ref="HY194:IA196"/>
    <mergeCell ref="IH212:IJ214"/>
    <mergeCell ref="IH215:IJ215"/>
    <mergeCell ref="HV197:HX197"/>
    <mergeCell ref="IB209:ID211"/>
    <mergeCell ref="IB197:ID197"/>
    <mergeCell ref="HY197:IA197"/>
    <mergeCell ref="HY208:IA208"/>
    <mergeCell ref="IB208:ID208"/>
    <mergeCell ref="HS212:HU214"/>
    <mergeCell ref="HV212:HX214"/>
    <mergeCell ref="IE212:IG214"/>
    <mergeCell ref="IB212:ID214"/>
    <mergeCell ref="IE208:IG208"/>
    <mergeCell ref="IE209:IG211"/>
    <mergeCell ref="HY212:IA214"/>
    <mergeCell ref="HS230:HU232"/>
    <mergeCell ref="HV230:HX232"/>
    <mergeCell ref="IH233:IJ233"/>
    <mergeCell ref="IK233:IM233"/>
    <mergeCell ref="HS233:HU233"/>
    <mergeCell ref="HY233:IA233"/>
    <mergeCell ref="IE233:IG233"/>
    <mergeCell ref="IE230:IG232"/>
    <mergeCell ref="IB233:ID233"/>
    <mergeCell ref="IB230:ID232"/>
    <mergeCell ref="HV233:HX233"/>
    <mergeCell ref="IH230:IJ232"/>
    <mergeCell ref="IK230:IM232"/>
    <mergeCell ref="HD230:HF232"/>
    <mergeCell ref="HA230:HC232"/>
    <mergeCell ref="IK227:IM229"/>
    <mergeCell ref="IK226:IM226"/>
    <mergeCell ref="IH227:IJ229"/>
    <mergeCell ref="HY230:IA232"/>
    <mergeCell ref="HY227:IA229"/>
    <mergeCell ref="IH226:IJ226"/>
    <mergeCell ref="HA227:HC229"/>
    <mergeCell ref="HP233:HR233"/>
    <mergeCell ref="HJ230:HL232"/>
    <mergeCell ref="HP230:HR232"/>
    <mergeCell ref="HM230:HO232"/>
    <mergeCell ref="HP227:HR229"/>
    <mergeCell ref="IB227:ID229"/>
    <mergeCell ref="IE227:IG229"/>
    <mergeCell ref="IE226:IG226"/>
    <mergeCell ref="IB226:ID226"/>
    <mergeCell ref="HY226:IA226"/>
    <mergeCell ref="HV226:HX226"/>
    <mergeCell ref="HS226:HU226"/>
    <mergeCell ref="HS215:HU215"/>
    <mergeCell ref="HV215:HX215"/>
    <mergeCell ref="IB215:ID215"/>
    <mergeCell ref="IE215:IG215"/>
    <mergeCell ref="GF215:GH215"/>
    <mergeCell ref="FA215:FC215"/>
    <mergeCell ref="FQ218:IG224"/>
    <mergeCell ref="HY215:IA215"/>
    <mergeCell ref="GC226:GE226"/>
    <mergeCell ref="GF226:GH226"/>
    <mergeCell ref="FZ226:GB226"/>
    <mergeCell ref="HV227:HX229"/>
    <mergeCell ref="HS227:HU229"/>
    <mergeCell ref="FZ227:GB229"/>
    <mergeCell ref="GF227:GH229"/>
    <mergeCell ref="GC227:GE229"/>
    <mergeCell ref="HA215:HC215"/>
    <mergeCell ref="GL226:GN226"/>
    <mergeCell ref="GO227:GQ229"/>
    <mergeCell ref="GR227:GT229"/>
    <mergeCell ref="HP209:HR211"/>
    <mergeCell ref="HM208:HO208"/>
    <mergeCell ref="HP208:HR208"/>
    <mergeCell ref="GU208:GW208"/>
    <mergeCell ref="GU212:GW214"/>
    <mergeCell ref="HG215:HI215"/>
    <mergeCell ref="HG212:HI214"/>
    <mergeCell ref="HD215:HF215"/>
    <mergeCell ref="HM215:HO215"/>
    <mergeCell ref="HP215:HR215"/>
    <mergeCell ref="HP212:HR214"/>
    <mergeCell ref="EI230:EK232"/>
    <mergeCell ref="EI227:EK229"/>
    <mergeCell ref="EI208:EK208"/>
    <mergeCell ref="EL208:EN208"/>
    <mergeCell ref="EL209:EN211"/>
    <mergeCell ref="EI209:EK211"/>
    <mergeCell ref="EO227:EQ229"/>
    <mergeCell ref="EU230:EW232"/>
    <mergeCell ref="HP226:HR226"/>
    <mergeCell ref="EX230:EZ232"/>
    <mergeCell ref="FZ230:GB232"/>
    <mergeCell ref="GC230:GE232"/>
    <mergeCell ref="GL230:GN232"/>
    <mergeCell ref="GF230:GH232"/>
    <mergeCell ref="HA212:HC214"/>
    <mergeCell ref="GU230:GW232"/>
    <mergeCell ref="GR230:GT232"/>
    <mergeCell ref="HM212:HO214"/>
    <mergeCell ref="HJ209:HL211"/>
    <mergeCell ref="HD209:HF211"/>
    <mergeCell ref="HG209:HI211"/>
    <mergeCell ref="EI248:EK250"/>
    <mergeCell ref="EL248:EN250"/>
    <mergeCell ref="GR212:GT214"/>
    <mergeCell ref="GF212:GH214"/>
    <mergeCell ref="GL212:GN214"/>
    <mergeCell ref="GI212:GK214"/>
    <mergeCell ref="FD215:FF215"/>
    <mergeCell ref="GC215:GE215"/>
    <mergeCell ref="FZ215:GB215"/>
    <mergeCell ref="GC212:GE214"/>
    <mergeCell ref="FZ212:GB214"/>
    <mergeCell ref="GR209:GT211"/>
    <mergeCell ref="GO215:GQ215"/>
    <mergeCell ref="FZ208:GB208"/>
    <mergeCell ref="GC208:GE208"/>
    <mergeCell ref="GF208:GH208"/>
    <mergeCell ref="GI208:GK208"/>
    <mergeCell ref="GO208:GQ208"/>
    <mergeCell ref="GI209:GK211"/>
    <mergeCell ref="GO209:GQ211"/>
    <mergeCell ref="GF209:GH211"/>
    <mergeCell ref="EO244:EQ244"/>
    <mergeCell ref="EL244:EN244"/>
    <mergeCell ref="EO248:EQ250"/>
    <mergeCell ref="ER248:ET250"/>
    <mergeCell ref="EC245:EE247"/>
    <mergeCell ref="EO245:EQ247"/>
    <mergeCell ref="DZ248:EB250"/>
    <mergeCell ref="FD248:FF250"/>
    <mergeCell ref="EU245:EW247"/>
    <mergeCell ref="FD245:FF247"/>
    <mergeCell ref="DW248:DY250"/>
    <mergeCell ref="EU248:EW250"/>
    <mergeCell ref="DW233:DY233"/>
    <mergeCell ref="DZ233:EB233"/>
    <mergeCell ref="DQ245:DS247"/>
    <mergeCell ref="DQ244:DS244"/>
    <mergeCell ref="DW245:DY247"/>
    <mergeCell ref="DZ245:EB247"/>
    <mergeCell ref="DK233:DM233"/>
    <mergeCell ref="DN233:DP233"/>
    <mergeCell ref="EC233:EE233"/>
    <mergeCell ref="FA236:FF242"/>
    <mergeCell ref="FD244:FF244"/>
    <mergeCell ref="FA244:FC244"/>
    <mergeCell ref="FD233:FF233"/>
    <mergeCell ref="FA233:FC233"/>
    <mergeCell ref="EX245:EZ247"/>
    <mergeCell ref="EX248:EZ250"/>
    <mergeCell ref="FA248:FC250"/>
    <mergeCell ref="FA245:FC247"/>
    <mergeCell ref="EC248:EE250"/>
    <mergeCell ref="EF248:EH250"/>
    <mergeCell ref="DN248:DP250"/>
    <mergeCell ref="DK248:DM250"/>
    <mergeCell ref="EO197:EQ197"/>
    <mergeCell ref="ER197:ET197"/>
    <mergeCell ref="EU197:EW197"/>
    <mergeCell ref="EL197:EN197"/>
    <mergeCell ref="FD197:FF197"/>
    <mergeCell ref="EI197:EK197"/>
    <mergeCell ref="EF197:EH197"/>
    <mergeCell ref="DW212:DY214"/>
    <mergeCell ref="DW215:DY215"/>
    <mergeCell ref="DZ173:EB175"/>
    <mergeCell ref="EF173:EH175"/>
    <mergeCell ref="EC173:EE175"/>
    <mergeCell ref="EI173:EK175"/>
    <mergeCell ref="EC176:EE178"/>
    <mergeCell ref="EC197:EE197"/>
    <mergeCell ref="EX194:EZ196"/>
    <mergeCell ref="FD194:FF196"/>
    <mergeCell ref="DW179:DY179"/>
    <mergeCell ref="EO179:EQ179"/>
    <mergeCell ref="EC179:EE179"/>
    <mergeCell ref="EL179:EN179"/>
    <mergeCell ref="EO191:EQ193"/>
    <mergeCell ref="EO190:EQ190"/>
    <mergeCell ref="EL190:EN190"/>
    <mergeCell ref="EF190:EH190"/>
    <mergeCell ref="EC191:EE193"/>
    <mergeCell ref="EI191:EK193"/>
    <mergeCell ref="FA191:FC193"/>
    <mergeCell ref="FD191:FF193"/>
    <mergeCell ref="FD190:FF190"/>
    <mergeCell ref="EO194:EQ196"/>
    <mergeCell ref="EX197:EZ197"/>
    <mergeCell ref="DE176:DG178"/>
    <mergeCell ref="DQ176:DS178"/>
    <mergeCell ref="DW176:DY178"/>
    <mergeCell ref="DZ176:EB178"/>
    <mergeCell ref="BW191:BY193"/>
    <mergeCell ref="BW194:BY196"/>
    <mergeCell ref="BQ194:BS196"/>
    <mergeCell ref="BQ190:BS190"/>
    <mergeCell ref="BT182:BY188"/>
    <mergeCell ref="BT191:BV193"/>
    <mergeCell ref="BT179:BV179"/>
    <mergeCell ref="BW179:BY179"/>
    <mergeCell ref="BQ179:BS179"/>
    <mergeCell ref="EC212:EE214"/>
    <mergeCell ref="DZ212:EB214"/>
    <mergeCell ref="EC209:EE211"/>
    <mergeCell ref="DW208:DY208"/>
    <mergeCell ref="EC208:EE208"/>
    <mergeCell ref="DZ208:EB208"/>
    <mergeCell ref="DZ209:EB211"/>
    <mergeCell ref="DW209:DY211"/>
    <mergeCell ref="DT197:DV197"/>
    <mergeCell ref="DQ197:DS197"/>
    <mergeCell ref="DH208:DJ208"/>
    <mergeCell ref="DE212:DG214"/>
    <mergeCell ref="DH209:DJ211"/>
    <mergeCell ref="DQ212:DS214"/>
    <mergeCell ref="DN212:DP214"/>
    <mergeCell ref="DB209:DD211"/>
    <mergeCell ref="DE209:DG211"/>
    <mergeCell ref="DB208:DD208"/>
    <mergeCell ref="DE208:DG208"/>
    <mergeCell ref="EO173:EQ175"/>
    <mergeCell ref="ER173:ET175"/>
    <mergeCell ref="FA173:FC175"/>
    <mergeCell ref="FD173:FF175"/>
    <mergeCell ref="EO176:EQ178"/>
    <mergeCell ref="EL176:EN178"/>
    <mergeCell ref="EU176:EW178"/>
    <mergeCell ref="EX176:EZ178"/>
    <mergeCell ref="EF176:EH178"/>
    <mergeCell ref="EI176:EK178"/>
    <mergeCell ref="FA176:FC178"/>
    <mergeCell ref="ER176:ET178"/>
    <mergeCell ref="FD176:FF178"/>
    <mergeCell ref="DW173:DY175"/>
    <mergeCell ref="DN176:DP178"/>
    <mergeCell ref="DT176:DV178"/>
    <mergeCell ref="DH176:DJ178"/>
    <mergeCell ref="DK176:DM178"/>
    <mergeCell ref="EL173:EN175"/>
    <mergeCell ref="DT173:DV175"/>
    <mergeCell ref="DQ173:DS175"/>
    <mergeCell ref="X230:Z232"/>
    <mergeCell ref="AA233:AC233"/>
    <mergeCell ref="AJ233:AL233"/>
    <mergeCell ref="AG233:AI233"/>
    <mergeCell ref="X227:Z229"/>
    <mergeCell ref="AM227:AO229"/>
    <mergeCell ref="AJ227:AL229"/>
    <mergeCell ref="AD227:AF229"/>
    <mergeCell ref="AG227:AI229"/>
    <mergeCell ref="AA227:AC229"/>
    <mergeCell ref="X226:Z226"/>
    <mergeCell ref="X245:Z247"/>
    <mergeCell ref="AD245:AF247"/>
    <mergeCell ref="AJ245:AL247"/>
    <mergeCell ref="AM245:AO247"/>
    <mergeCell ref="AJ244:AL244"/>
    <mergeCell ref="AD233:AF233"/>
    <mergeCell ref="BT248:BV250"/>
    <mergeCell ref="BW248:BY250"/>
    <mergeCell ref="DN244:DP244"/>
    <mergeCell ref="DN245:DP247"/>
    <mergeCell ref="DQ248:DS250"/>
    <mergeCell ref="DT248:DV250"/>
    <mergeCell ref="DE245:DG247"/>
    <mergeCell ref="CY245:DA247"/>
    <mergeCell ref="DB245:DD247"/>
    <mergeCell ref="DE248:DG250"/>
    <mergeCell ref="DB248:DD250"/>
    <mergeCell ref="CV245:CX247"/>
    <mergeCell ref="CS245:CU247"/>
    <mergeCell ref="CJ245:CR250"/>
    <mergeCell ref="CY248:DA250"/>
    <mergeCell ref="CV248:CX250"/>
    <mergeCell ref="CS248:CU250"/>
    <mergeCell ref="DT245:DV247"/>
    <mergeCell ref="DE244:DG244"/>
    <mergeCell ref="DT244:DV244"/>
    <mergeCell ref="DK244:DM244"/>
    <mergeCell ref="BW244:BY244"/>
    <mergeCell ref="DK245:DM247"/>
    <mergeCell ref="BT244:BV244"/>
    <mergeCell ref="DN197:DP197"/>
    <mergeCell ref="DK197:DM197"/>
    <mergeCell ref="CS197:CU197"/>
    <mergeCell ref="CV197:CX197"/>
    <mergeCell ref="CY197:DA197"/>
    <mergeCell ref="DB197:DD197"/>
    <mergeCell ref="DW197:DY197"/>
    <mergeCell ref="DZ197:EB197"/>
    <mergeCell ref="DE197:DG197"/>
    <mergeCell ref="DH197:DJ197"/>
    <mergeCell ref="DB244:DD244"/>
    <mergeCell ref="CS244:CU244"/>
    <mergeCell ref="CV244:CX244"/>
    <mergeCell ref="CY244:DA244"/>
    <mergeCell ref="DH245:DJ247"/>
    <mergeCell ref="DH244:DJ244"/>
    <mergeCell ref="DH248:DJ250"/>
    <mergeCell ref="DT226:DV226"/>
    <mergeCell ref="DW226:DY226"/>
    <mergeCell ref="DZ226:EB226"/>
    <mergeCell ref="DW227:DY229"/>
    <mergeCell ref="DZ227:EB229"/>
    <mergeCell ref="DN230:DP232"/>
    <mergeCell ref="DW230:DY232"/>
    <mergeCell ref="DZ230:EB232"/>
    <mergeCell ref="DT227:DV229"/>
    <mergeCell ref="DE215:DG215"/>
    <mergeCell ref="DK215:DM215"/>
    <mergeCell ref="DK212:DM214"/>
    <mergeCell ref="DQ209:DS211"/>
    <mergeCell ref="DQ208:DS208"/>
    <mergeCell ref="DT215:DV215"/>
    <mergeCell ref="FA190:FC190"/>
    <mergeCell ref="EX191:EZ193"/>
    <mergeCell ref="ER190:ET190"/>
    <mergeCell ref="ER191:ET193"/>
    <mergeCell ref="DN194:DP196"/>
    <mergeCell ref="DQ194:DS196"/>
    <mergeCell ref="DK194:DM196"/>
    <mergeCell ref="DH194:DJ196"/>
    <mergeCell ref="EU194:EW196"/>
    <mergeCell ref="ER194:ET196"/>
    <mergeCell ref="EL194:EN196"/>
    <mergeCell ref="EI194:EK196"/>
    <mergeCell ref="EF194:EH196"/>
    <mergeCell ref="DZ194:EB196"/>
    <mergeCell ref="DW194:DY196"/>
    <mergeCell ref="DT194:DV196"/>
    <mergeCell ref="EC194:EE196"/>
    <mergeCell ref="DH191:DJ193"/>
    <mergeCell ref="DH190:DJ190"/>
    <mergeCell ref="CS194:CU196"/>
    <mergeCell ref="CV194:CX196"/>
    <mergeCell ref="CY194:DA196"/>
    <mergeCell ref="DB194:DD196"/>
    <mergeCell ref="CV191:CX193"/>
    <mergeCell ref="CY191:DA193"/>
    <mergeCell ref="CJ191:CR196"/>
    <mergeCell ref="CV190:CX190"/>
    <mergeCell ref="CS190:CU190"/>
    <mergeCell ref="DB191:DD193"/>
    <mergeCell ref="CS191:CU193"/>
    <mergeCell ref="EF191:EH193"/>
    <mergeCell ref="DW191:DY193"/>
    <mergeCell ref="DZ191:EB193"/>
    <mergeCell ref="EL191:EN193"/>
    <mergeCell ref="EI190:EK190"/>
    <mergeCell ref="EX190:EZ190"/>
    <mergeCell ref="DE191:DG193"/>
    <mergeCell ref="DE194:DG196"/>
    <mergeCell ref="CY190:DA190"/>
    <mergeCell ref="DE190:DG190"/>
    <mergeCell ref="DB190:DD190"/>
    <mergeCell ref="BE176:BG178"/>
    <mergeCell ref="BE190:BG190"/>
    <mergeCell ref="BE179:BG179"/>
    <mergeCell ref="BK190:BM190"/>
    <mergeCell ref="BH190:BJ190"/>
    <mergeCell ref="BW190:BY190"/>
    <mergeCell ref="BT190:BV190"/>
    <mergeCell ref="AD212:AF214"/>
    <mergeCell ref="AJ212:AL214"/>
    <mergeCell ref="BB176:BD178"/>
    <mergeCell ref="BB173:BD175"/>
    <mergeCell ref="BT176:BV178"/>
    <mergeCell ref="BW176:BY178"/>
    <mergeCell ref="BT173:BV175"/>
    <mergeCell ref="BW173:BY175"/>
    <mergeCell ref="AJ173:AL175"/>
    <mergeCell ref="AG173:AI175"/>
    <mergeCell ref="AD173:AF175"/>
    <mergeCell ref="AD208:AF208"/>
    <mergeCell ref="AG208:AI208"/>
    <mergeCell ref="BH176:BJ178"/>
    <mergeCell ref="AP176:AR178"/>
    <mergeCell ref="AS176:AU178"/>
    <mergeCell ref="AJ176:AL178"/>
    <mergeCell ref="AM176:AO178"/>
    <mergeCell ref="BH173:BJ175"/>
    <mergeCell ref="BH179:BJ179"/>
    <mergeCell ref="BN179:BP179"/>
    <mergeCell ref="BK176:BM178"/>
    <mergeCell ref="BK173:BM175"/>
    <mergeCell ref="BN173:BP175"/>
    <mergeCell ref="AM173:AO175"/>
    <mergeCell ref="BN190:BP190"/>
    <mergeCell ref="BN194:BP196"/>
    <mergeCell ref="BE194:BG196"/>
    <mergeCell ref="BK194:BM196"/>
    <mergeCell ref="BE191:BG193"/>
    <mergeCell ref="BK191:BM193"/>
    <mergeCell ref="BH191:BJ193"/>
    <mergeCell ref="BE197:BG197"/>
    <mergeCell ref="BB212:BD214"/>
    <mergeCell ref="BW212:BY214"/>
    <mergeCell ref="BW209:BY211"/>
    <mergeCell ref="BT208:BV208"/>
    <mergeCell ref="BW208:BY208"/>
    <mergeCell ref="AD209:AF211"/>
    <mergeCell ref="AY212:BA214"/>
    <mergeCell ref="BE208:BG208"/>
    <mergeCell ref="AY209:BA211"/>
    <mergeCell ref="AV209:AX211"/>
    <mergeCell ref="AY208:BA208"/>
    <mergeCell ref="AP208:AR208"/>
    <mergeCell ref="BQ197:BS197"/>
    <mergeCell ref="BK197:BM197"/>
    <mergeCell ref="BN197:BP197"/>
    <mergeCell ref="BT194:BV196"/>
    <mergeCell ref="BW197:BY197"/>
    <mergeCell ref="BT197:BV197"/>
    <mergeCell ref="AJ194:AL196"/>
    <mergeCell ref="AM194:AO196"/>
    <mergeCell ref="AJ197:AL197"/>
    <mergeCell ref="AG197:AI197"/>
    <mergeCell ref="AD197:AF197"/>
    <mergeCell ref="BB209:BD211"/>
    <mergeCell ref="AP227:AR229"/>
    <mergeCell ref="AS227:AU229"/>
    <mergeCell ref="BE244:BG244"/>
    <mergeCell ref="BB244:BD244"/>
    <mergeCell ref="BQ244:BS244"/>
    <mergeCell ref="X244:Z244"/>
    <mergeCell ref="AM244:AO244"/>
    <mergeCell ref="AV233:AX233"/>
    <mergeCell ref="BB233:BD233"/>
    <mergeCell ref="BE233:BG233"/>
    <mergeCell ref="AY233:BA233"/>
    <mergeCell ref="AS233:AU233"/>
    <mergeCell ref="AM233:AO233"/>
    <mergeCell ref="AP233:AR233"/>
    <mergeCell ref="AS230:AU232"/>
    <mergeCell ref="AP230:AR232"/>
    <mergeCell ref="U233:W233"/>
    <mergeCell ref="U230:W232"/>
    <mergeCell ref="BN233:BP233"/>
    <mergeCell ref="BK233:BM233"/>
    <mergeCell ref="BH244:BJ244"/>
    <mergeCell ref="BN244:BP244"/>
    <mergeCell ref="BK244:BM244"/>
    <mergeCell ref="BQ233:BS233"/>
    <mergeCell ref="BQ230:BS232"/>
    <mergeCell ref="BB227:BD229"/>
    <mergeCell ref="AD230:AF232"/>
    <mergeCell ref="AM230:AO232"/>
    <mergeCell ref="AJ230:AL232"/>
    <mergeCell ref="AG230:AI232"/>
    <mergeCell ref="X233:Z233"/>
    <mergeCell ref="AA230:AC232"/>
    <mergeCell ref="BB190:BD190"/>
    <mergeCell ref="AD190:AF190"/>
    <mergeCell ref="AS191:AU193"/>
    <mergeCell ref="AV197:AX197"/>
    <mergeCell ref="AS197:AU197"/>
    <mergeCell ref="BB197:BD197"/>
    <mergeCell ref="AY197:BA197"/>
    <mergeCell ref="AY191:BA193"/>
    <mergeCell ref="AV191:AX193"/>
    <mergeCell ref="BB194:BD196"/>
    <mergeCell ref="AV194:AX196"/>
    <mergeCell ref="AY194:BA196"/>
    <mergeCell ref="BB191:BD193"/>
    <mergeCell ref="AS194:AU196"/>
    <mergeCell ref="U226:W226"/>
    <mergeCell ref="AJ226:AL226"/>
    <mergeCell ref="AG226:AI226"/>
    <mergeCell ref="AM209:AO211"/>
    <mergeCell ref="AP209:AR211"/>
    <mergeCell ref="AS215:AU215"/>
    <mergeCell ref="BB208:BD208"/>
    <mergeCell ref="AS226:AU226"/>
    <mergeCell ref="AP226:AR226"/>
    <mergeCell ref="AP215:AR215"/>
    <mergeCell ref="AG212:AI214"/>
    <mergeCell ref="AG215:AI215"/>
    <mergeCell ref="AP212:AR214"/>
    <mergeCell ref="AM212:AO214"/>
    <mergeCell ref="AM215:AO215"/>
    <mergeCell ref="AJ215:AL215"/>
    <mergeCell ref="X208:Z208"/>
    <mergeCell ref="AA215:AC215"/>
    <mergeCell ref="R233:T233"/>
    <mergeCell ref="U227:W229"/>
    <mergeCell ref="AM197:AO197"/>
    <mergeCell ref="AM226:AO226"/>
    <mergeCell ref="AM208:AO208"/>
    <mergeCell ref="AP197:AR197"/>
    <mergeCell ref="AG209:AI211"/>
    <mergeCell ref="AD215:AF215"/>
    <mergeCell ref="R230:T232"/>
    <mergeCell ref="R226:T226"/>
    <mergeCell ref="AA208:AC208"/>
    <mergeCell ref="AA212:AC214"/>
    <mergeCell ref="AA209:AC211"/>
    <mergeCell ref="X215:Z215"/>
    <mergeCell ref="R215:T215"/>
    <mergeCell ref="U215:W215"/>
    <mergeCell ref="U212:W214"/>
    <mergeCell ref="R212:T214"/>
    <mergeCell ref="X212:Z214"/>
    <mergeCell ref="X209:Z211"/>
    <mergeCell ref="X197:Z197"/>
    <mergeCell ref="U197:W197"/>
    <mergeCell ref="AA197:AC197"/>
    <mergeCell ref="U209:W211"/>
    <mergeCell ref="U194:W196"/>
    <mergeCell ref="U208:W208"/>
    <mergeCell ref="R197:T197"/>
    <mergeCell ref="R209:T211"/>
    <mergeCell ref="R208:T208"/>
    <mergeCell ref="AJ209:AL211"/>
    <mergeCell ref="AJ208:AL208"/>
    <mergeCell ref="AP191:AR193"/>
    <mergeCell ref="AP194:AR196"/>
    <mergeCell ref="AP190:AR190"/>
    <mergeCell ref="AA191:AC193"/>
    <mergeCell ref="AA194:AC196"/>
    <mergeCell ref="AD194:AF196"/>
    <mergeCell ref="AD191:AF193"/>
    <mergeCell ref="X194:Z196"/>
    <mergeCell ref="X191:Z193"/>
    <mergeCell ref="R194:T196"/>
    <mergeCell ref="U191:W193"/>
    <mergeCell ref="R191:T193"/>
    <mergeCell ref="AG194:AI196"/>
    <mergeCell ref="AG191:AI193"/>
    <mergeCell ref="X190:Z190"/>
    <mergeCell ref="U190:W190"/>
    <mergeCell ref="AM190:AO190"/>
    <mergeCell ref="AJ191:AL193"/>
    <mergeCell ref="AM191:AO193"/>
    <mergeCell ref="AA176:AC178"/>
    <mergeCell ref="X176:Z178"/>
    <mergeCell ref="R190:T190"/>
    <mergeCell ref="AA190:AC190"/>
    <mergeCell ref="AD179:AF179"/>
    <mergeCell ref="AA179:AC179"/>
    <mergeCell ref="R179:T179"/>
    <mergeCell ref="X179:Z179"/>
    <mergeCell ref="U179:W179"/>
    <mergeCell ref="X173:Z175"/>
    <mergeCell ref="AA173:AC175"/>
    <mergeCell ref="AV173:AX175"/>
    <mergeCell ref="AS173:AU175"/>
    <mergeCell ref="AP173:AR175"/>
    <mergeCell ref="AJ190:AL190"/>
    <mergeCell ref="AG190:AI190"/>
    <mergeCell ref="AY176:BA178"/>
    <mergeCell ref="AY190:BA190"/>
    <mergeCell ref="AV176:AX178"/>
    <mergeCell ref="AJ179:AL179"/>
    <mergeCell ref="AG179:AI179"/>
    <mergeCell ref="AD176:AF178"/>
    <mergeCell ref="AG176:AI178"/>
    <mergeCell ref="AS190:AU190"/>
    <mergeCell ref="AV190:AX190"/>
    <mergeCell ref="U176:W178"/>
    <mergeCell ref="U173:W175"/>
    <mergeCell ref="R176:T178"/>
    <mergeCell ref="AP179:AR179"/>
    <mergeCell ref="AM179:AO179"/>
    <mergeCell ref="CJ200:EZ206"/>
    <mergeCell ref="BT200:BY206"/>
    <mergeCell ref="CS208:CU208"/>
    <mergeCell ref="CY208:DA208"/>
    <mergeCell ref="CV208:CX208"/>
    <mergeCell ref="CS209:CU211"/>
    <mergeCell ref="CJ209:CR214"/>
    <mergeCell ref="CV212:CX214"/>
    <mergeCell ref="CY212:DA214"/>
    <mergeCell ref="DE226:DG226"/>
    <mergeCell ref="EX215:EZ215"/>
    <mergeCell ref="EL212:EN214"/>
    <mergeCell ref="EI212:EK214"/>
    <mergeCell ref="DH212:DJ214"/>
    <mergeCell ref="DQ215:DS215"/>
    <mergeCell ref="DN215:DP215"/>
    <mergeCell ref="EO209:EQ211"/>
    <mergeCell ref="EO208:EQ208"/>
    <mergeCell ref="ER208:ET208"/>
    <mergeCell ref="EU208:EW208"/>
    <mergeCell ref="EC226:EE226"/>
    <mergeCell ref="BT226:BV226"/>
    <mergeCell ref="BW226:BY226"/>
    <mergeCell ref="DT212:DV214"/>
    <mergeCell ref="DT208:DV208"/>
    <mergeCell ref="DT209:DV211"/>
    <mergeCell ref="DN208:DP208"/>
    <mergeCell ref="DN209:DP211"/>
    <mergeCell ref="CY209:DA211"/>
    <mergeCell ref="CV209:CX211"/>
    <mergeCell ref="GC209:GE211"/>
    <mergeCell ref="FD209:FF211"/>
    <mergeCell ref="FZ209:GB211"/>
    <mergeCell ref="FD208:FF208"/>
    <mergeCell ref="FA208:FC208"/>
    <mergeCell ref="FA218:FF224"/>
    <mergeCell ref="FD212:FF214"/>
    <mergeCell ref="FA212:FC214"/>
    <mergeCell ref="EX209:EZ211"/>
    <mergeCell ref="FA209:FC211"/>
    <mergeCell ref="EX227:EZ229"/>
    <mergeCell ref="ER227:ET229"/>
    <mergeCell ref="GX208:GZ208"/>
    <mergeCell ref="HA209:HC211"/>
    <mergeCell ref="GR208:GT208"/>
    <mergeCell ref="GU209:GW211"/>
    <mergeCell ref="EX208:EZ208"/>
    <mergeCell ref="ER212:ET214"/>
    <mergeCell ref="ER209:ET211"/>
    <mergeCell ref="EU209:EW211"/>
    <mergeCell ref="CJ218:EZ224"/>
    <mergeCell ref="CS212:CU214"/>
    <mergeCell ref="CV215:CX215"/>
    <mergeCell ref="CY215:DA215"/>
    <mergeCell ref="CS215:CU215"/>
    <mergeCell ref="FD226:FF226"/>
    <mergeCell ref="FD227:FF229"/>
    <mergeCell ref="FA226:FC226"/>
    <mergeCell ref="FA227:FC229"/>
    <mergeCell ref="EU227:EW229"/>
    <mergeCell ref="EC227:EE229"/>
    <mergeCell ref="EF227:EH229"/>
    <mergeCell ref="EU212:EW214"/>
    <mergeCell ref="EX212:EZ214"/>
    <mergeCell ref="EU215:EW215"/>
    <mergeCell ref="ER215:ET215"/>
    <mergeCell ref="EO215:EQ215"/>
    <mergeCell ref="EF215:EH215"/>
    <mergeCell ref="GX251:GZ251"/>
    <mergeCell ref="HA251:HC251"/>
    <mergeCell ref="HM251:HO251"/>
    <mergeCell ref="HD251:HF251"/>
    <mergeCell ref="GU251:GW251"/>
    <mergeCell ref="GR251:GT251"/>
    <mergeCell ref="GO251:GQ251"/>
    <mergeCell ref="HJ244:HL244"/>
    <mergeCell ref="HJ245:HL247"/>
    <mergeCell ref="HG248:HI250"/>
    <mergeCell ref="HG245:HI247"/>
    <mergeCell ref="GL244:GN244"/>
    <mergeCell ref="GF245:GH247"/>
    <mergeCell ref="FZ245:GB247"/>
    <mergeCell ref="FQ245:FY250"/>
    <mergeCell ref="GF248:GH250"/>
    <mergeCell ref="HG251:HI251"/>
    <mergeCell ref="HJ251:HL251"/>
    <mergeCell ref="GO244:GQ244"/>
    <mergeCell ref="HM244:HO244"/>
    <mergeCell ref="HJ248:HL250"/>
    <mergeCell ref="HM245:HO247"/>
    <mergeCell ref="HG244:HI244"/>
    <mergeCell ref="EI215:EK215"/>
    <mergeCell ref="EL215:EN215"/>
    <mergeCell ref="EO212:EQ214"/>
    <mergeCell ref="AV244:AX244"/>
    <mergeCell ref="AV230:AX232"/>
    <mergeCell ref="AV212:AX214"/>
    <mergeCell ref="AV245:AX247"/>
    <mergeCell ref="BH245:BJ247"/>
    <mergeCell ref="BE245:BG247"/>
    <mergeCell ref="AY244:BA244"/>
    <mergeCell ref="BH233:BJ233"/>
    <mergeCell ref="BE227:BG229"/>
    <mergeCell ref="BE226:BG226"/>
    <mergeCell ref="AV226:AX226"/>
    <mergeCell ref="BB226:BD226"/>
    <mergeCell ref="CV226:CX226"/>
    <mergeCell ref="CY226:DA226"/>
    <mergeCell ref="DB226:DD226"/>
    <mergeCell ref="CS226:CU226"/>
    <mergeCell ref="EC215:EE215"/>
    <mergeCell ref="DZ215:EB215"/>
    <mergeCell ref="BW215:BY215"/>
    <mergeCell ref="BT215:BV215"/>
    <mergeCell ref="BT212:BV214"/>
    <mergeCell ref="BN226:BP226"/>
    <mergeCell ref="BQ227:BS229"/>
    <mergeCell ref="BQ226:BS226"/>
    <mergeCell ref="BB245:BD247"/>
    <mergeCell ref="BW245:BY247"/>
    <mergeCell ref="BT245:BV247"/>
    <mergeCell ref="AY245:BA247"/>
    <mergeCell ref="BN245:BP247"/>
    <mergeCell ref="BQ245:BS247"/>
    <mergeCell ref="BH226:BJ226"/>
    <mergeCell ref="BW227:BY229"/>
    <mergeCell ref="EU226:EW226"/>
    <mergeCell ref="EX226:EZ226"/>
    <mergeCell ref="EO226:EQ226"/>
    <mergeCell ref="EL227:EN229"/>
    <mergeCell ref="EL230:EN232"/>
    <mergeCell ref="EO230:EQ232"/>
    <mergeCell ref="ER230:ET232"/>
    <mergeCell ref="EC230:EE232"/>
    <mergeCell ref="EF230:EH232"/>
    <mergeCell ref="BK245:BM247"/>
    <mergeCell ref="BK226:BM226"/>
    <mergeCell ref="BK227:BM229"/>
    <mergeCell ref="BK230:BM232"/>
    <mergeCell ref="BT218:BY224"/>
    <mergeCell ref="BQ215:BS215"/>
    <mergeCell ref="EX244:EZ244"/>
    <mergeCell ref="CJ236:EZ242"/>
    <mergeCell ref="BT236:BY242"/>
    <mergeCell ref="EF226:EH226"/>
    <mergeCell ref="AV208:AX208"/>
    <mergeCell ref="BE209:BG211"/>
    <mergeCell ref="BK208:BM208"/>
    <mergeCell ref="BK212:BM214"/>
    <mergeCell ref="BK209:BM211"/>
    <mergeCell ref="BE215:BG215"/>
    <mergeCell ref="DN227:DP229"/>
    <mergeCell ref="DQ227:DS229"/>
    <mergeCell ref="DT230:DV232"/>
    <mergeCell ref="DQ230:DS232"/>
    <mergeCell ref="EL226:EN226"/>
    <mergeCell ref="EI226:EK226"/>
    <mergeCell ref="ER226:ET226"/>
    <mergeCell ref="DH226:DJ226"/>
    <mergeCell ref="DK226:DM226"/>
    <mergeCell ref="DQ226:DS226"/>
    <mergeCell ref="DN226:DP226"/>
    <mergeCell ref="AV215:AX215"/>
    <mergeCell ref="AV227:AX229"/>
    <mergeCell ref="EF209:EH211"/>
    <mergeCell ref="EF212:EH214"/>
    <mergeCell ref="EF208:EH208"/>
    <mergeCell ref="BT209:BV211"/>
    <mergeCell ref="DH230:DJ232"/>
    <mergeCell ref="BT227:BV229"/>
    <mergeCell ref="AY226:BA226"/>
    <mergeCell ref="AY227:BA229"/>
    <mergeCell ref="BN227:BP229"/>
    <mergeCell ref="BN230:BP232"/>
    <mergeCell ref="BH227:BJ229"/>
    <mergeCell ref="BH230:BJ232"/>
    <mergeCell ref="BE230:BG232"/>
    <mergeCell ref="BH208:BJ208"/>
    <mergeCell ref="BH209:BJ211"/>
    <mergeCell ref="BQ209:BS211"/>
    <mergeCell ref="BN209:BP211"/>
    <mergeCell ref="BQ208:BS208"/>
    <mergeCell ref="BN208:BP208"/>
    <mergeCell ref="BQ212:BS214"/>
    <mergeCell ref="BN212:BP214"/>
    <mergeCell ref="BK215:BM215"/>
    <mergeCell ref="BH215:BJ215"/>
    <mergeCell ref="BN215:BP215"/>
    <mergeCell ref="AY215:BA215"/>
    <mergeCell ref="BB215:BD215"/>
    <mergeCell ref="AY230:BA232"/>
    <mergeCell ref="BB230:BD232"/>
    <mergeCell ref="FZ233:GB233"/>
    <mergeCell ref="GC233:GE233"/>
    <mergeCell ref="GC190:GE190"/>
    <mergeCell ref="FZ190:GB190"/>
    <mergeCell ref="GF191:GH193"/>
    <mergeCell ref="GF190:GH190"/>
    <mergeCell ref="GC197:GE197"/>
    <mergeCell ref="FZ197:GB197"/>
    <mergeCell ref="BW233:BY233"/>
    <mergeCell ref="BT233:BV233"/>
    <mergeCell ref="DH233:DJ233"/>
    <mergeCell ref="DE233:DG233"/>
    <mergeCell ref="CY233:DA233"/>
    <mergeCell ref="CV233:CX233"/>
    <mergeCell ref="CS233:CU233"/>
    <mergeCell ref="DB230:DD232"/>
    <mergeCell ref="CY230:DA232"/>
    <mergeCell ref="CS230:CU232"/>
    <mergeCell ref="CV230:CX232"/>
    <mergeCell ref="DE230:DG232"/>
    <mergeCell ref="DE227:DG229"/>
    <mergeCell ref="DK227:DM229"/>
    <mergeCell ref="DH227:DJ229"/>
    <mergeCell ref="CV227:CX229"/>
    <mergeCell ref="CS227:CU229"/>
    <mergeCell ref="DB227:DD229"/>
    <mergeCell ref="CY227:DA229"/>
    <mergeCell ref="DB233:DD233"/>
    <mergeCell ref="BW230:BY232"/>
    <mergeCell ref="DK230:DM232"/>
    <mergeCell ref="BT230:BV232"/>
    <mergeCell ref="CJ227:CR232"/>
    <mergeCell ref="FQ209:FY214"/>
    <mergeCell ref="GX215:GZ215"/>
    <mergeCell ref="HD212:HF214"/>
    <mergeCell ref="GX212:GZ214"/>
    <mergeCell ref="GX209:GZ211"/>
    <mergeCell ref="GU226:GW226"/>
    <mergeCell ref="GX226:GZ226"/>
    <mergeCell ref="HM226:HO226"/>
    <mergeCell ref="HG226:HI226"/>
    <mergeCell ref="HJ226:HL226"/>
    <mergeCell ref="HA226:HC226"/>
    <mergeCell ref="HM227:HO229"/>
    <mergeCell ref="GO226:GQ226"/>
    <mergeCell ref="GR226:GT226"/>
    <mergeCell ref="GO191:GQ193"/>
    <mergeCell ref="GO190:GQ190"/>
    <mergeCell ref="GL233:GN233"/>
    <mergeCell ref="GI233:GK233"/>
    <mergeCell ref="GF233:GH233"/>
    <mergeCell ref="GI230:GK232"/>
    <mergeCell ref="FQ227:FY232"/>
    <mergeCell ref="HA233:HC233"/>
    <mergeCell ref="GX233:GZ233"/>
    <mergeCell ref="HD233:HF233"/>
    <mergeCell ref="GR233:GT233"/>
    <mergeCell ref="GU233:GW233"/>
    <mergeCell ref="GO233:GQ233"/>
    <mergeCell ref="HM233:HO233"/>
    <mergeCell ref="GI226:GK226"/>
    <mergeCell ref="GI227:GK229"/>
    <mergeCell ref="GC194:GE196"/>
    <mergeCell ref="FZ194:GB196"/>
    <mergeCell ref="HJ190:HL190"/>
    <mergeCell ref="HM191:HO193"/>
    <mergeCell ref="HM190:HO190"/>
    <mergeCell ref="HJ191:HL193"/>
    <mergeCell ref="HG176:HI178"/>
    <mergeCell ref="HG190:HI190"/>
    <mergeCell ref="HG233:HI233"/>
    <mergeCell ref="HG230:HI232"/>
    <mergeCell ref="HG227:HI229"/>
    <mergeCell ref="HD173:HF175"/>
    <mergeCell ref="HG173:HI175"/>
    <mergeCell ref="HD176:HF178"/>
    <mergeCell ref="HG208:HI208"/>
    <mergeCell ref="HD208:HF208"/>
    <mergeCell ref="HA208:HC208"/>
    <mergeCell ref="GL215:GN215"/>
    <mergeCell ref="GU215:GW215"/>
    <mergeCell ref="HJ212:HL214"/>
    <mergeCell ref="HJ215:HL215"/>
    <mergeCell ref="FQ200:IG206"/>
    <mergeCell ref="HS209:HU211"/>
    <mergeCell ref="HV208:HX208"/>
    <mergeCell ref="FQ191:FY196"/>
    <mergeCell ref="GC173:GE175"/>
    <mergeCell ref="GI173:GK175"/>
    <mergeCell ref="GF173:GH175"/>
    <mergeCell ref="GU194:GW196"/>
    <mergeCell ref="GX194:GZ196"/>
    <mergeCell ref="HD190:HF190"/>
    <mergeCell ref="GL227:GN229"/>
    <mergeCell ref="GO230:GQ232"/>
    <mergeCell ref="HD191:HF193"/>
    <mergeCell ref="HD226:HF226"/>
    <mergeCell ref="GX227:GZ229"/>
    <mergeCell ref="HD227:HF229"/>
    <mergeCell ref="GI215:GK215"/>
    <mergeCell ref="HJ233:HL233"/>
    <mergeCell ref="HJ227:HL229"/>
    <mergeCell ref="HM209:HO211"/>
    <mergeCell ref="HJ208:HL208"/>
    <mergeCell ref="HG179:HI179"/>
    <mergeCell ref="HD179:HF179"/>
    <mergeCell ref="HJ173:HL175"/>
    <mergeCell ref="HJ179:HL179"/>
    <mergeCell ref="HM179:HO179"/>
    <mergeCell ref="HM176:HO178"/>
    <mergeCell ref="HM173:HO175"/>
    <mergeCell ref="HJ176:HL178"/>
    <mergeCell ref="GR179:GT179"/>
    <mergeCell ref="GR176:GT178"/>
    <mergeCell ref="HA176:HC178"/>
    <mergeCell ref="HA179:HC179"/>
    <mergeCell ref="GL176:GN178"/>
    <mergeCell ref="GO176:GQ178"/>
    <mergeCell ref="GO179:GQ179"/>
    <mergeCell ref="GO173:GQ175"/>
    <mergeCell ref="GL179:GN179"/>
    <mergeCell ref="GI179:GK179"/>
    <mergeCell ref="GI190:GK190"/>
    <mergeCell ref="GI191:GK193"/>
    <mergeCell ref="GU179:GW179"/>
    <mergeCell ref="GX179:GZ179"/>
    <mergeCell ref="HA190:HC190"/>
    <mergeCell ref="HA191:HC193"/>
    <mergeCell ref="GL190:GN190"/>
    <mergeCell ref="GL208:GN208"/>
    <mergeCell ref="GU227:GW229"/>
    <mergeCell ref="GR215:GT215"/>
    <mergeCell ref="GX230:GZ232"/>
    <mergeCell ref="GU173:GW175"/>
    <mergeCell ref="GX173:GZ175"/>
    <mergeCell ref="GU176:GW178"/>
    <mergeCell ref="HA173:HC175"/>
    <mergeCell ref="GR173:GT175"/>
    <mergeCell ref="GX176:GZ178"/>
    <mergeCell ref="GL209:GN211"/>
    <mergeCell ref="GO212:GQ214"/>
    <mergeCell ref="GX190:GZ190"/>
    <mergeCell ref="GU190:GW190"/>
    <mergeCell ref="GR190:GT190"/>
  </mergeCells>
  <conditionalFormatting sqref="C2:BS8">
    <cfRule type="cellIs" dxfId="3990" priority="1" operator="equal">
      <formula>"pdts à retirer en "&amp;$C$11</formula>
    </cfRule>
  </conditionalFormatting>
  <conditionalFormatting sqref="C2:BS8">
    <cfRule type="cellIs" dxfId="3989" priority="2" operator="equal">
      <formula>"pdts à destocker en "&amp;$C$11</formula>
    </cfRule>
  </conditionalFormatting>
  <conditionalFormatting sqref="CJ2:EZ8">
    <cfRule type="cellIs" dxfId="3988" priority="3" operator="equal">
      <formula>"pdts à retirer en "&amp;$CJ$11</formula>
    </cfRule>
  </conditionalFormatting>
  <conditionalFormatting sqref="CJ2:EZ8">
    <cfRule type="cellIs" dxfId="3987" priority="4" operator="equal">
      <formula>"pdts à destocker en "&amp;$CJ$11</formula>
    </cfRule>
  </conditionalFormatting>
  <conditionalFormatting sqref="FQ2:IG8">
    <cfRule type="cellIs" dxfId="3986" priority="5" operator="equal">
      <formula>"pdts à retirer en "&amp;$FQ$11</formula>
    </cfRule>
  </conditionalFormatting>
  <conditionalFormatting sqref="FQ2:IG8">
    <cfRule type="cellIs" dxfId="3985" priority="6" operator="equal">
      <formula>"pdts à destocker en "&amp;$FQ$11</formula>
    </cfRule>
  </conditionalFormatting>
  <conditionalFormatting sqref="C20:BS26">
    <cfRule type="cellIs" dxfId="3984" priority="7" operator="equal">
      <formula>"pdts à retirer en "&amp;$C$29</formula>
    </cfRule>
  </conditionalFormatting>
  <conditionalFormatting sqref="C20:BS26">
    <cfRule type="cellIs" dxfId="3983" priority="8" operator="equal">
      <formula>"pdts à destocker en "&amp;$C$29</formula>
    </cfRule>
  </conditionalFormatting>
  <conditionalFormatting sqref="CJ20:EZ26">
    <cfRule type="cellIs" dxfId="3982" priority="9" operator="equal">
      <formula>"pdts à retirer en "&amp;$CJ$29</formula>
    </cfRule>
  </conditionalFormatting>
  <conditionalFormatting sqref="CJ20:EZ26">
    <cfRule type="cellIs" dxfId="3981" priority="10" operator="equal">
      <formula>"pdts à destocker en "&amp;$CJ$29</formula>
    </cfRule>
  </conditionalFormatting>
  <conditionalFormatting sqref="FQ20:IG26">
    <cfRule type="cellIs" dxfId="3980" priority="11" operator="equal">
      <formula>"pdts à retirer en "&amp;$FQ$29</formula>
    </cfRule>
  </conditionalFormatting>
  <conditionalFormatting sqref="FQ20:IG26">
    <cfRule type="cellIs" dxfId="3979" priority="12" operator="equal">
      <formula>"pdts à destocker en "&amp;$FQ$29</formula>
    </cfRule>
  </conditionalFormatting>
  <conditionalFormatting sqref="C38:BS44">
    <cfRule type="cellIs" dxfId="3978" priority="13" operator="equal">
      <formula>"pdts à retirer en "&amp;$C$47</formula>
    </cfRule>
  </conditionalFormatting>
  <conditionalFormatting sqref="C38:BS44">
    <cfRule type="cellIs" dxfId="3977" priority="14" operator="equal">
      <formula>"pdts à destocker en "&amp;$C$47</formula>
    </cfRule>
  </conditionalFormatting>
  <conditionalFormatting sqref="CJ38:EZ44">
    <cfRule type="cellIs" dxfId="3976" priority="15" operator="equal">
      <formula>"pdts à retirer en "&amp;$CJ$47</formula>
    </cfRule>
  </conditionalFormatting>
  <conditionalFormatting sqref="CJ38:EZ44">
    <cfRule type="cellIs" dxfId="3975" priority="16" operator="equal">
      <formula>"pdts à destocker en "&amp;$CJ$47</formula>
    </cfRule>
  </conditionalFormatting>
  <conditionalFormatting sqref="FQ38:IG44">
    <cfRule type="cellIs" dxfId="3974" priority="17" operator="equal">
      <formula>"pdts à retirer en "&amp;$FQ$47</formula>
    </cfRule>
  </conditionalFormatting>
  <conditionalFormatting sqref="FQ38:IG44">
    <cfRule type="cellIs" dxfId="3973" priority="18" operator="equal">
      <formula>"pdts à destocker en "&amp;$FQ$47</formula>
    </cfRule>
  </conditionalFormatting>
  <conditionalFormatting sqref="C56:BS62">
    <cfRule type="cellIs" dxfId="3972" priority="19" operator="equal">
      <formula>"pdts à retirer en "&amp;$C$65</formula>
    </cfRule>
  </conditionalFormatting>
  <conditionalFormatting sqref="C56:BS62">
    <cfRule type="cellIs" dxfId="3971" priority="20" operator="equal">
      <formula>"pdts à destocker en "&amp;$C$65</formula>
    </cfRule>
  </conditionalFormatting>
  <conditionalFormatting sqref="CJ56:EZ62">
    <cfRule type="cellIs" dxfId="3970" priority="21" operator="equal">
      <formula>"pdts à retirer en "&amp;$CJ$65</formula>
    </cfRule>
  </conditionalFormatting>
  <conditionalFormatting sqref="CJ56:EZ62">
    <cfRule type="cellIs" dxfId="3969" priority="22" operator="equal">
      <formula>"pdts à destocker en "&amp;$CJ$65</formula>
    </cfRule>
  </conditionalFormatting>
  <conditionalFormatting sqref="FQ56:IG62">
    <cfRule type="cellIs" dxfId="3968" priority="23" operator="equal">
      <formula>"pdts à retirer en "&amp;$FQ$65</formula>
    </cfRule>
  </conditionalFormatting>
  <conditionalFormatting sqref="FQ56:IG62">
    <cfRule type="cellIs" dxfId="3967" priority="24" operator="equal">
      <formula>"pdts à destocker en "&amp;$FQ$65</formula>
    </cfRule>
  </conditionalFormatting>
  <conditionalFormatting sqref="C74:BS80">
    <cfRule type="cellIs" dxfId="3966" priority="25" operator="equal">
      <formula>"pdts à retirer en "&amp;$C$83</formula>
    </cfRule>
  </conditionalFormatting>
  <conditionalFormatting sqref="C74:BS80">
    <cfRule type="cellIs" dxfId="3965" priority="26" operator="equal">
      <formula>"pdts à destocker en "&amp;$C$83</formula>
    </cfRule>
  </conditionalFormatting>
  <conditionalFormatting sqref="CJ74:EZ80">
    <cfRule type="cellIs" dxfId="3964" priority="27" operator="equal">
      <formula>"pdts à retirer en "&amp;$CJ$83</formula>
    </cfRule>
  </conditionalFormatting>
  <conditionalFormatting sqref="CJ74:EZ80">
    <cfRule type="cellIs" dxfId="3963" priority="28" operator="equal">
      <formula>"pdts à destocker en "&amp;$CJ$83</formula>
    </cfRule>
  </conditionalFormatting>
  <conditionalFormatting sqref="FQ74:IG80">
    <cfRule type="cellIs" dxfId="3962" priority="29" operator="equal">
      <formula>"pdts à retirer en "&amp;$FQ$83</formula>
    </cfRule>
  </conditionalFormatting>
  <conditionalFormatting sqref="FQ74:IG80">
    <cfRule type="cellIs" dxfId="3961" priority="30" operator="equal">
      <formula>"pdts à destocker en "&amp;$FQ$83</formula>
    </cfRule>
  </conditionalFormatting>
  <conditionalFormatting sqref="C92:BS98">
    <cfRule type="cellIs" dxfId="3960" priority="31" operator="equal">
      <formula>"pdts à retirer en "&amp;$C$101</formula>
    </cfRule>
  </conditionalFormatting>
  <conditionalFormatting sqref="C92:BS98">
    <cfRule type="cellIs" dxfId="3959" priority="32" operator="equal">
      <formula>"pdts à destocker en "&amp;$C$101</formula>
    </cfRule>
  </conditionalFormatting>
  <conditionalFormatting sqref="CJ92:EZ98">
    <cfRule type="cellIs" dxfId="3958" priority="33" operator="equal">
      <formula>"pdts à retirer en "&amp;$CJ$101</formula>
    </cfRule>
  </conditionalFormatting>
  <conditionalFormatting sqref="CJ92:EZ98">
    <cfRule type="cellIs" dxfId="3957" priority="34" operator="equal">
      <formula>"pdts à destocker en "&amp;$CJ$101</formula>
    </cfRule>
  </conditionalFormatting>
  <conditionalFormatting sqref="FQ92:IG98">
    <cfRule type="cellIs" dxfId="3956" priority="35" operator="equal">
      <formula>"pdts à retirer en "&amp;$FQ$101</formula>
    </cfRule>
  </conditionalFormatting>
  <conditionalFormatting sqref="FQ92:IG98">
    <cfRule type="cellIs" dxfId="3955" priority="36" operator="equal">
      <formula>"pdts à destocker en "&amp;$FQ$101</formula>
    </cfRule>
  </conditionalFormatting>
  <conditionalFormatting sqref="FQ110:IG116">
    <cfRule type="cellIs" dxfId="3954" priority="37" operator="equal">
      <formula>"pdts à retirer en "&amp;$FQ$119</formula>
    </cfRule>
  </conditionalFormatting>
  <conditionalFormatting sqref="FQ110:IG116">
    <cfRule type="cellIs" dxfId="3953" priority="38" operator="equal">
      <formula>"pdts à destocker en "&amp;$FQ$119</formula>
    </cfRule>
  </conditionalFormatting>
  <conditionalFormatting sqref="CJ110:EZ116">
    <cfRule type="cellIs" dxfId="3952" priority="39" operator="equal">
      <formula>"pdts à retirer en "&amp;$CJ$119</formula>
    </cfRule>
  </conditionalFormatting>
  <conditionalFormatting sqref="CJ110:EZ116">
    <cfRule type="cellIs" dxfId="3951" priority="40" operator="equal">
      <formula>"pdts à destocker en "&amp;$CJ$119</formula>
    </cfRule>
  </conditionalFormatting>
  <conditionalFormatting sqref="C110:BS116">
    <cfRule type="cellIs" dxfId="3950" priority="41" operator="equal">
      <formula>"pdts à retirer en "&amp;$C$119</formula>
    </cfRule>
  </conditionalFormatting>
  <conditionalFormatting sqref="C110:BS116">
    <cfRule type="cellIs" dxfId="3949" priority="42" operator="equal">
      <formula>"pdts à destocker en "&amp;$C$119</formula>
    </cfRule>
  </conditionalFormatting>
  <conditionalFormatting sqref="C128:BS134">
    <cfRule type="cellIs" dxfId="3948" priority="43" operator="equal">
      <formula>"pdts à retirer en "&amp;$C$137</formula>
    </cfRule>
  </conditionalFormatting>
  <conditionalFormatting sqref="C128:BS134">
    <cfRule type="cellIs" dxfId="3947" priority="44" operator="equal">
      <formula>"pdts à destocker en "&amp;$C$137</formula>
    </cfRule>
  </conditionalFormatting>
  <conditionalFormatting sqref="CJ128:EZ134">
    <cfRule type="cellIs" dxfId="3946" priority="45" operator="equal">
      <formula>"pdts à retirer en "&amp;$CJ$137</formula>
    </cfRule>
  </conditionalFormatting>
  <conditionalFormatting sqref="CJ128:EZ134">
    <cfRule type="cellIs" dxfId="3945" priority="46" operator="equal">
      <formula>"pdts à destocker en "&amp;$CJ$137</formula>
    </cfRule>
  </conditionalFormatting>
  <conditionalFormatting sqref="FQ128:IG134">
    <cfRule type="cellIs" dxfId="3944" priority="47" operator="equal">
      <formula>"pdts à retirer en "&amp;$FQ$137</formula>
    </cfRule>
  </conditionalFormatting>
  <conditionalFormatting sqref="FQ128:IG134">
    <cfRule type="cellIs" dxfId="3943" priority="48" operator="equal">
      <formula>"pdts à destocker en "&amp;$FQ$137</formula>
    </cfRule>
  </conditionalFormatting>
  <conditionalFormatting sqref="C146:BS152">
    <cfRule type="cellIs" dxfId="3942" priority="49" operator="equal">
      <formula>"pdts à retirer en "&amp;$C$155</formula>
    </cfRule>
  </conditionalFormatting>
  <conditionalFormatting sqref="C146:BS152">
    <cfRule type="cellIs" dxfId="3941" priority="50" operator="equal">
      <formula>"pdts à destocker en "&amp;$C$155</formula>
    </cfRule>
  </conditionalFormatting>
  <conditionalFormatting sqref="CJ146:EZ152">
    <cfRule type="cellIs" dxfId="3940" priority="51" operator="equal">
      <formula>"pdts à retirer en "&amp;$CJ$155</formula>
    </cfRule>
  </conditionalFormatting>
  <conditionalFormatting sqref="CJ146:EZ152">
    <cfRule type="cellIs" dxfId="3939" priority="52" operator="equal">
      <formula>"pdts à destocker en "&amp;$CJ$155</formula>
    </cfRule>
  </conditionalFormatting>
  <conditionalFormatting sqref="FQ146:IG152">
    <cfRule type="cellIs" dxfId="3938" priority="53" operator="equal">
      <formula>"pdts à retirer en "&amp;$FQ$155</formula>
    </cfRule>
  </conditionalFormatting>
  <conditionalFormatting sqref="FQ146:IG152">
    <cfRule type="cellIs" dxfId="3937" priority="54" operator="equal">
      <formula>"pdts à destocker en "&amp;$FQ$155</formula>
    </cfRule>
  </conditionalFormatting>
  <conditionalFormatting sqref="FQ164:IG170">
    <cfRule type="cellIs" dxfId="3936" priority="55" operator="equal">
      <formula>"pdts à retirer en "&amp;$FQ$173</formula>
    </cfRule>
  </conditionalFormatting>
  <conditionalFormatting sqref="FQ164:IG170">
    <cfRule type="cellIs" dxfId="3935" priority="56" operator="equal">
      <formula>"pdts à destocker en "&amp;$FQ$173</formula>
    </cfRule>
  </conditionalFormatting>
  <conditionalFormatting sqref="CJ164:EZ170">
    <cfRule type="cellIs" dxfId="3934" priority="57" operator="equal">
      <formula>"pdts à retirer en "&amp;$CJ$173</formula>
    </cfRule>
  </conditionalFormatting>
  <conditionalFormatting sqref="CJ164:EZ170">
    <cfRule type="cellIs" dxfId="3933" priority="58" operator="equal">
      <formula>"pdts à destocker en "&amp;$CJ$173</formula>
    </cfRule>
  </conditionalFormatting>
  <conditionalFormatting sqref="C164:BS170">
    <cfRule type="cellIs" dxfId="3932" priority="59" operator="equal">
      <formula>"pdts à retirer en "&amp;$C$173</formula>
    </cfRule>
  </conditionalFormatting>
  <conditionalFormatting sqref="C164:BS170">
    <cfRule type="cellIs" dxfId="3931" priority="60" operator="equal">
      <formula>"pdts à destocker en "&amp;$C$173</formula>
    </cfRule>
  </conditionalFormatting>
  <conditionalFormatting sqref="C182:BS188">
    <cfRule type="cellIs" dxfId="3930" priority="61" operator="equal">
      <formula>"pdts à retirer en "&amp;$C$191</formula>
    </cfRule>
  </conditionalFormatting>
  <conditionalFormatting sqref="C182:BS188">
    <cfRule type="cellIs" dxfId="3929" priority="62" operator="equal">
      <formula>"pdts à destocker en "&amp;$C$191</formula>
    </cfRule>
  </conditionalFormatting>
  <conditionalFormatting sqref="CJ182:EZ188">
    <cfRule type="cellIs" dxfId="3928" priority="63" operator="equal">
      <formula>"pdts à retirer en "&amp;$CJ$191</formula>
    </cfRule>
  </conditionalFormatting>
  <conditionalFormatting sqref="CJ182:EZ188">
    <cfRule type="cellIs" dxfId="3927" priority="64" operator="equal">
      <formula>"pdts à destocker en "&amp;$CJ$191</formula>
    </cfRule>
  </conditionalFormatting>
  <conditionalFormatting sqref="FQ182:IG188">
    <cfRule type="cellIs" dxfId="3926" priority="65" operator="equal">
      <formula>"pdts à retirer en "&amp;$FQ$191</formula>
    </cfRule>
  </conditionalFormatting>
  <conditionalFormatting sqref="FQ182:IG188">
    <cfRule type="cellIs" dxfId="3925" priority="66" operator="equal">
      <formula>"pdts à destocker en "&amp;$FQ$191</formula>
    </cfRule>
  </conditionalFormatting>
  <conditionalFormatting sqref="FQ200:IG206">
    <cfRule type="cellIs" dxfId="3924" priority="67" operator="equal">
      <formula>"pdts à retirer en "&amp;$FQ$209</formula>
    </cfRule>
  </conditionalFormatting>
  <conditionalFormatting sqref="FQ200:IG206">
    <cfRule type="cellIs" dxfId="3923" priority="68" operator="equal">
      <formula>"pdts à destocker en "&amp;$FQ$209</formula>
    </cfRule>
  </conditionalFormatting>
  <conditionalFormatting sqref="FQ218:IG224">
    <cfRule type="cellIs" dxfId="3922" priority="69" operator="equal">
      <formula>"pdts à retirer en "&amp;$FQ$227</formula>
    </cfRule>
  </conditionalFormatting>
  <conditionalFormatting sqref="FQ218:IG224">
    <cfRule type="cellIs" dxfId="3921" priority="70" operator="equal">
      <formula>"pdts à destocker en "&amp;$FQ$227</formula>
    </cfRule>
  </conditionalFormatting>
  <conditionalFormatting sqref="FQ236:IG242">
    <cfRule type="cellIs" dxfId="3920" priority="71" operator="equal">
      <formula>"pdts à retirer en "&amp;$FQ$245</formula>
    </cfRule>
  </conditionalFormatting>
  <conditionalFormatting sqref="FQ236:IG242">
    <cfRule type="cellIs" dxfId="3919" priority="72" operator="equal">
      <formula>"pdts à destocker en "&amp;$FQ$245</formula>
    </cfRule>
  </conditionalFormatting>
  <conditionalFormatting sqref="CJ200:EZ206">
    <cfRule type="cellIs" dxfId="3918" priority="73" operator="equal">
      <formula>"pdts à retirer en "&amp;$CJ$209</formula>
    </cfRule>
  </conditionalFormatting>
  <conditionalFormatting sqref="CJ200:EZ206">
    <cfRule type="cellIs" dxfId="3917" priority="74" operator="equal">
      <formula>"pdts à destocker en "&amp;$CJ$209</formula>
    </cfRule>
  </conditionalFormatting>
  <conditionalFormatting sqref="CJ218:EZ224">
    <cfRule type="cellIs" dxfId="3916" priority="75" operator="equal">
      <formula>"pdts à retirer en "&amp;$CJ$227</formula>
    </cfRule>
  </conditionalFormatting>
  <conditionalFormatting sqref="CJ218:EZ224">
    <cfRule type="cellIs" dxfId="3915" priority="76" operator="equal">
      <formula>"pdts à destocker en "&amp;$CJ$227</formula>
    </cfRule>
  </conditionalFormatting>
  <conditionalFormatting sqref="CJ236:EZ242">
    <cfRule type="cellIs" dxfId="3914" priority="77" operator="equal">
      <formula>"pdts à retirer en "&amp;$CJ$245</formula>
    </cfRule>
  </conditionalFormatting>
  <conditionalFormatting sqref="CJ236:EZ242">
    <cfRule type="cellIs" dxfId="3913" priority="78" operator="equal">
      <formula>"pdts à destocker en "&amp;$CJ$245</formula>
    </cfRule>
  </conditionalFormatting>
  <conditionalFormatting sqref="C200:BS206">
    <cfRule type="cellIs" dxfId="3912" priority="79" operator="equal">
      <formula>"pdts à retirer en "&amp;$C$209</formula>
    </cfRule>
  </conditionalFormatting>
  <conditionalFormatting sqref="C200:BS206">
    <cfRule type="cellIs" dxfId="3911" priority="80" operator="equal">
      <formula>"pdts à destocker en "&amp;$C$209</formula>
    </cfRule>
  </conditionalFormatting>
  <conditionalFormatting sqref="C218:BS224">
    <cfRule type="cellIs" dxfId="3910" priority="81" operator="equal">
      <formula>"pdts à retirer en "&amp;$C$227</formula>
    </cfRule>
  </conditionalFormatting>
  <conditionalFormatting sqref="C218:BS224">
    <cfRule type="cellIs" dxfId="3909" priority="82" operator="equal">
      <formula>"pdts à destocker en "&amp;$C$227</formula>
    </cfRule>
  </conditionalFormatting>
  <conditionalFormatting sqref="C236:BS242">
    <cfRule type="cellIs" dxfId="3908" priority="83" operator="equal">
      <formula>"pdts à retirer en "&amp;$C$245</formula>
    </cfRule>
  </conditionalFormatting>
  <conditionalFormatting sqref="C236:BS242">
    <cfRule type="cellIs" dxfId="3907" priority="84" operator="equal">
      <formula>"pdts à destocker en "&amp;$C$245</formula>
    </cfRule>
  </conditionalFormatting>
  <conditionalFormatting sqref="X29:Z31">
    <cfRule type="cellIs" dxfId="3906" priority="85" operator="equal">
      <formula>""</formula>
    </cfRule>
  </conditionalFormatting>
  <conditionalFormatting sqref="X29:Z31">
    <cfRule type="expression" dxfId="3905" priority="86">
      <formula>$X$28="x"</formula>
    </cfRule>
  </conditionalFormatting>
  <conditionalFormatting sqref="AA29:AC31">
    <cfRule type="cellIs" dxfId="3904" priority="87" operator="equal">
      <formula>""</formula>
    </cfRule>
  </conditionalFormatting>
  <conditionalFormatting sqref="AA29:AC31">
    <cfRule type="expression" dxfId="3903" priority="88">
      <formula>$AA$28="x"</formula>
    </cfRule>
  </conditionalFormatting>
  <conditionalFormatting sqref="AD29:AF31">
    <cfRule type="cellIs" dxfId="3902" priority="89" operator="equal">
      <formula>""</formula>
    </cfRule>
  </conditionalFormatting>
  <conditionalFormatting sqref="AD29:AF31">
    <cfRule type="expression" dxfId="3901" priority="90">
      <formula>$AD$28="x"</formula>
    </cfRule>
  </conditionalFormatting>
  <conditionalFormatting sqref="AG29:AI31">
    <cfRule type="cellIs" dxfId="3900" priority="91" operator="equal">
      <formula>""</formula>
    </cfRule>
  </conditionalFormatting>
  <conditionalFormatting sqref="AG29:AI31">
    <cfRule type="expression" dxfId="3899" priority="92">
      <formula>$AG$28="x"</formula>
    </cfRule>
  </conditionalFormatting>
  <conditionalFormatting sqref="AJ29:AL31">
    <cfRule type="cellIs" dxfId="3898" priority="93" operator="equal">
      <formula>""</formula>
    </cfRule>
  </conditionalFormatting>
  <conditionalFormatting sqref="AJ29:AL31">
    <cfRule type="expression" dxfId="3897" priority="94">
      <formula>$AJ$28="x"</formula>
    </cfRule>
  </conditionalFormatting>
  <conditionalFormatting sqref="AM29:AO31">
    <cfRule type="cellIs" dxfId="3896" priority="95" operator="equal">
      <formula>""</formula>
    </cfRule>
  </conditionalFormatting>
  <conditionalFormatting sqref="AM29:AO31">
    <cfRule type="expression" dxfId="3895" priority="96">
      <formula>$AM$28="x"</formula>
    </cfRule>
  </conditionalFormatting>
  <conditionalFormatting sqref="AP29:AR31">
    <cfRule type="cellIs" dxfId="3894" priority="97" operator="equal">
      <formula>""</formula>
    </cfRule>
  </conditionalFormatting>
  <conditionalFormatting sqref="AP29:AR31">
    <cfRule type="expression" dxfId="3893" priority="98">
      <formula>$AP$28="x"</formula>
    </cfRule>
  </conditionalFormatting>
  <conditionalFormatting sqref="AS29:AU31">
    <cfRule type="cellIs" dxfId="3892" priority="99" operator="equal">
      <formula>""</formula>
    </cfRule>
  </conditionalFormatting>
  <conditionalFormatting sqref="AS29:AU31">
    <cfRule type="expression" dxfId="3891" priority="100">
      <formula>$AS$28="x"</formula>
    </cfRule>
  </conditionalFormatting>
  <conditionalFormatting sqref="AV29:AX31">
    <cfRule type="cellIs" dxfId="3890" priority="101" operator="equal">
      <formula>""</formula>
    </cfRule>
  </conditionalFormatting>
  <conditionalFormatting sqref="AV29:AX31">
    <cfRule type="expression" dxfId="3889" priority="102">
      <formula>$AV$28="x"</formula>
    </cfRule>
  </conditionalFormatting>
  <conditionalFormatting sqref="AY29:BA31">
    <cfRule type="cellIs" dxfId="3888" priority="103" operator="equal">
      <formula>""</formula>
    </cfRule>
  </conditionalFormatting>
  <conditionalFormatting sqref="AY29:BA31">
    <cfRule type="expression" dxfId="3887" priority="104">
      <formula>$AY$28="x"</formula>
    </cfRule>
  </conditionalFormatting>
  <conditionalFormatting sqref="BB29:BD31">
    <cfRule type="cellIs" dxfId="3886" priority="105" operator="equal">
      <formula>""</formula>
    </cfRule>
  </conditionalFormatting>
  <conditionalFormatting sqref="BB29:BD31">
    <cfRule type="expression" dxfId="3885" priority="106">
      <formula>$BB$28="x"</formula>
    </cfRule>
  </conditionalFormatting>
  <conditionalFormatting sqref="BE29:BG31">
    <cfRule type="cellIs" dxfId="3884" priority="107" operator="equal">
      <formula>""</formula>
    </cfRule>
  </conditionalFormatting>
  <conditionalFormatting sqref="BE29:BG31">
    <cfRule type="expression" dxfId="3883" priority="108">
      <formula>$BE$28="x"</formula>
    </cfRule>
  </conditionalFormatting>
  <conditionalFormatting sqref="BH29:BJ31">
    <cfRule type="cellIs" dxfId="3882" priority="109" operator="equal">
      <formula>""</formula>
    </cfRule>
  </conditionalFormatting>
  <conditionalFormatting sqref="BH29:BJ31">
    <cfRule type="expression" dxfId="3881" priority="110">
      <formula>$BH$28="x"</formula>
    </cfRule>
  </conditionalFormatting>
  <conditionalFormatting sqref="BK29:BM31">
    <cfRule type="cellIs" dxfId="3880" priority="111" operator="equal">
      <formula>""</formula>
    </cfRule>
  </conditionalFormatting>
  <conditionalFormatting sqref="BK29:BM31">
    <cfRule type="expression" dxfId="3879" priority="112">
      <formula>$BK$28="x"</formula>
    </cfRule>
  </conditionalFormatting>
  <conditionalFormatting sqref="BN29:BP31">
    <cfRule type="cellIs" dxfId="3878" priority="113" operator="equal">
      <formula>""</formula>
    </cfRule>
  </conditionalFormatting>
  <conditionalFormatting sqref="BN29:BP31">
    <cfRule type="expression" dxfId="3877" priority="114">
      <formula>$BN$28="x"</formula>
    </cfRule>
  </conditionalFormatting>
  <conditionalFormatting sqref="BQ29:BS31">
    <cfRule type="cellIs" dxfId="3876" priority="115" operator="equal">
      <formula>""</formula>
    </cfRule>
  </conditionalFormatting>
  <conditionalFormatting sqref="BQ29:BS31">
    <cfRule type="expression" dxfId="3875" priority="116">
      <formula>$BQ$28="x"</formula>
    </cfRule>
  </conditionalFormatting>
  <conditionalFormatting sqref="BT29:BV31">
    <cfRule type="cellIs" dxfId="3874" priority="117" operator="equal">
      <formula>""</formula>
    </cfRule>
  </conditionalFormatting>
  <conditionalFormatting sqref="BT29:BV31">
    <cfRule type="expression" dxfId="3873" priority="118">
      <formula>$BT$28="x"</formula>
    </cfRule>
  </conditionalFormatting>
  <conditionalFormatting sqref="BW29:BY31">
    <cfRule type="cellIs" dxfId="3872" priority="119" operator="equal">
      <formula>""</formula>
    </cfRule>
  </conditionalFormatting>
  <conditionalFormatting sqref="BW29:BY31">
    <cfRule type="expression" dxfId="3871" priority="120">
      <formula>$BW$28="x"</formula>
    </cfRule>
  </conditionalFormatting>
  <conditionalFormatting sqref="L32:N34">
    <cfRule type="cellIs" dxfId="3870" priority="121" operator="equal">
      <formula>""</formula>
    </cfRule>
  </conditionalFormatting>
  <conditionalFormatting sqref="L32:N34">
    <cfRule type="expression" dxfId="3869" priority="122">
      <formula>$L$35="x"</formula>
    </cfRule>
  </conditionalFormatting>
  <conditionalFormatting sqref="O32:Q34">
    <cfRule type="cellIs" dxfId="3868" priority="123" operator="equal">
      <formula>""</formula>
    </cfRule>
  </conditionalFormatting>
  <conditionalFormatting sqref="O32:Q34">
    <cfRule type="expression" dxfId="3867" priority="124">
      <formula>$O$35="x"</formula>
    </cfRule>
  </conditionalFormatting>
  <conditionalFormatting sqref="R32:T34">
    <cfRule type="cellIs" dxfId="3866" priority="125" operator="equal">
      <formula>""</formula>
    </cfRule>
  </conditionalFormatting>
  <conditionalFormatting sqref="R32:T34">
    <cfRule type="expression" dxfId="3865" priority="126">
      <formula>$R$35="x"</formula>
    </cfRule>
  </conditionalFormatting>
  <conditionalFormatting sqref="U32:W34">
    <cfRule type="cellIs" dxfId="3864" priority="127" operator="equal">
      <formula>""</formula>
    </cfRule>
  </conditionalFormatting>
  <conditionalFormatting sqref="U32:W34">
    <cfRule type="expression" dxfId="3863" priority="128">
      <formula>$U$35="x"</formula>
    </cfRule>
  </conditionalFormatting>
  <conditionalFormatting sqref="X32:Z34">
    <cfRule type="cellIs" dxfId="3862" priority="129" operator="equal">
      <formula>""</formula>
    </cfRule>
  </conditionalFormatting>
  <conditionalFormatting sqref="X32:Z34">
    <cfRule type="expression" dxfId="3861" priority="130">
      <formula>$X$35="x"</formula>
    </cfRule>
  </conditionalFormatting>
  <conditionalFormatting sqref="AA32:AC34">
    <cfRule type="cellIs" dxfId="3860" priority="131" operator="equal">
      <formula>""</formula>
    </cfRule>
  </conditionalFormatting>
  <conditionalFormatting sqref="AA32:AC34">
    <cfRule type="expression" dxfId="3859" priority="132">
      <formula>$AA$35="x"</formula>
    </cfRule>
  </conditionalFormatting>
  <conditionalFormatting sqref="AD32:AF34">
    <cfRule type="cellIs" dxfId="3858" priority="133" operator="equal">
      <formula>""</formula>
    </cfRule>
  </conditionalFormatting>
  <conditionalFormatting sqref="AD32:AF34">
    <cfRule type="expression" dxfId="3857" priority="134">
      <formula>$AD$35="x"</formula>
    </cfRule>
  </conditionalFormatting>
  <conditionalFormatting sqref="AG32:AI34">
    <cfRule type="cellIs" dxfId="3856" priority="135" operator="equal">
      <formula>""</formula>
    </cfRule>
  </conditionalFormatting>
  <conditionalFormatting sqref="AG32:AI34">
    <cfRule type="expression" dxfId="3855" priority="136">
      <formula>$AG$35="x"</formula>
    </cfRule>
  </conditionalFormatting>
  <conditionalFormatting sqref="AJ32:AL34">
    <cfRule type="cellIs" dxfId="3854" priority="137" operator="equal">
      <formula>""</formula>
    </cfRule>
  </conditionalFormatting>
  <conditionalFormatting sqref="AJ32:AL34">
    <cfRule type="expression" dxfId="3853" priority="138">
      <formula>$AJ$35="x"</formula>
    </cfRule>
  </conditionalFormatting>
  <conditionalFormatting sqref="AM32:AO34">
    <cfRule type="cellIs" dxfId="3852" priority="139" operator="equal">
      <formula>""</formula>
    </cfRule>
  </conditionalFormatting>
  <conditionalFormatting sqref="AM32:AO34">
    <cfRule type="expression" dxfId="3851" priority="140">
      <formula>$AM$35="x"</formula>
    </cfRule>
  </conditionalFormatting>
  <conditionalFormatting sqref="AP32:AR34">
    <cfRule type="cellIs" dxfId="3850" priority="141" operator="equal">
      <formula>""</formula>
    </cfRule>
  </conditionalFormatting>
  <conditionalFormatting sqref="AP32:AR34">
    <cfRule type="expression" dxfId="3849" priority="142">
      <formula>$AP$35="x"</formula>
    </cfRule>
  </conditionalFormatting>
  <conditionalFormatting sqref="AS32:AU34">
    <cfRule type="cellIs" dxfId="3848" priority="143" operator="equal">
      <formula>""</formula>
    </cfRule>
  </conditionalFormatting>
  <conditionalFormatting sqref="AS32:AU34">
    <cfRule type="expression" dxfId="3847" priority="144">
      <formula>$AS$35="x"</formula>
    </cfRule>
  </conditionalFormatting>
  <conditionalFormatting sqref="AV32:AX34">
    <cfRule type="cellIs" dxfId="3846" priority="145" operator="equal">
      <formula>""</formula>
    </cfRule>
  </conditionalFormatting>
  <conditionalFormatting sqref="AV32:AX34">
    <cfRule type="expression" dxfId="3845" priority="146">
      <formula>$AV$35="x"</formula>
    </cfRule>
  </conditionalFormatting>
  <conditionalFormatting sqref="AY32:BA34">
    <cfRule type="cellIs" dxfId="3844" priority="147" operator="equal">
      <formula>""</formula>
    </cfRule>
  </conditionalFormatting>
  <conditionalFormatting sqref="AY32:BA34">
    <cfRule type="expression" dxfId="3843" priority="148">
      <formula>$AY$35="x"</formula>
    </cfRule>
  </conditionalFormatting>
  <conditionalFormatting sqref="BB32:BD34">
    <cfRule type="cellIs" dxfId="3842" priority="149" operator="equal">
      <formula>""</formula>
    </cfRule>
  </conditionalFormatting>
  <conditionalFormatting sqref="BB32:BD34">
    <cfRule type="expression" dxfId="3841" priority="150">
      <formula>$BB$35="x"</formula>
    </cfRule>
  </conditionalFormatting>
  <conditionalFormatting sqref="BE32:BG34">
    <cfRule type="cellIs" dxfId="3840" priority="151" operator="equal">
      <formula>""</formula>
    </cfRule>
  </conditionalFormatting>
  <conditionalFormatting sqref="BE32:BG34">
    <cfRule type="expression" dxfId="3839" priority="152">
      <formula>$BE$35="x"</formula>
    </cfRule>
  </conditionalFormatting>
  <conditionalFormatting sqref="BH32:BJ34">
    <cfRule type="cellIs" dxfId="3838" priority="153" operator="equal">
      <formula>""</formula>
    </cfRule>
  </conditionalFormatting>
  <conditionalFormatting sqref="BH32:BJ34">
    <cfRule type="expression" dxfId="3837" priority="154">
      <formula>$BH$35="x"</formula>
    </cfRule>
  </conditionalFormatting>
  <conditionalFormatting sqref="BK32:BM34">
    <cfRule type="cellIs" dxfId="3836" priority="155" operator="equal">
      <formula>""</formula>
    </cfRule>
  </conditionalFormatting>
  <conditionalFormatting sqref="BK32:BM34">
    <cfRule type="expression" dxfId="3835" priority="156">
      <formula>$BK$35="x"</formula>
    </cfRule>
  </conditionalFormatting>
  <conditionalFormatting sqref="BN32:BP34">
    <cfRule type="cellIs" dxfId="3834" priority="157" operator="equal">
      <formula>""</formula>
    </cfRule>
  </conditionalFormatting>
  <conditionalFormatting sqref="BN32:BP34">
    <cfRule type="expression" dxfId="3833" priority="158">
      <formula>$BN$35="x"</formula>
    </cfRule>
  </conditionalFormatting>
  <conditionalFormatting sqref="BQ32:BS34">
    <cfRule type="cellIs" dxfId="3832" priority="159" operator="equal">
      <formula>""</formula>
    </cfRule>
  </conditionalFormatting>
  <conditionalFormatting sqref="BQ32:BS34">
    <cfRule type="expression" dxfId="3831" priority="160">
      <formula>$BQ$35="x"</formula>
    </cfRule>
  </conditionalFormatting>
  <conditionalFormatting sqref="BT32:BV34">
    <cfRule type="cellIs" dxfId="3830" priority="161" operator="equal">
      <formula>""</formula>
    </cfRule>
  </conditionalFormatting>
  <conditionalFormatting sqref="BT32:BV34">
    <cfRule type="expression" dxfId="3829" priority="162">
      <formula>$BT$35="x"</formula>
    </cfRule>
  </conditionalFormatting>
  <conditionalFormatting sqref="BW32:BY34">
    <cfRule type="cellIs" dxfId="3828" priority="163" operator="equal">
      <formula>""</formula>
    </cfRule>
  </conditionalFormatting>
  <conditionalFormatting sqref="BW32:BY34">
    <cfRule type="expression" dxfId="3827" priority="164">
      <formula>$BW$35="x"</formula>
    </cfRule>
  </conditionalFormatting>
  <conditionalFormatting sqref="L11:N13">
    <cfRule type="cellIs" dxfId="3826" priority="165" operator="equal">
      <formula>""</formula>
    </cfRule>
  </conditionalFormatting>
  <conditionalFormatting sqref="L11:N13">
    <cfRule type="expression" dxfId="3825" priority="166">
      <formula>$L$10="x"</formula>
    </cfRule>
  </conditionalFormatting>
  <conditionalFormatting sqref="O11:Q13">
    <cfRule type="cellIs" dxfId="3824" priority="167" operator="equal">
      <formula>""</formula>
    </cfRule>
  </conditionalFormatting>
  <conditionalFormatting sqref="O11:Q13">
    <cfRule type="expression" dxfId="3823" priority="168">
      <formula>$O$10="x"</formula>
    </cfRule>
  </conditionalFormatting>
  <conditionalFormatting sqref="R11:T13">
    <cfRule type="cellIs" dxfId="3822" priority="169" operator="equal">
      <formula>""</formula>
    </cfRule>
  </conditionalFormatting>
  <conditionalFormatting sqref="R11:T13">
    <cfRule type="expression" dxfId="3821" priority="170">
      <formula>$R$10="x"</formula>
    </cfRule>
  </conditionalFormatting>
  <conditionalFormatting sqref="U11:W13">
    <cfRule type="cellIs" dxfId="3820" priority="171" operator="equal">
      <formula>""</formula>
    </cfRule>
  </conditionalFormatting>
  <conditionalFormatting sqref="U11:W13">
    <cfRule type="expression" dxfId="3819" priority="172">
      <formula>$U$10="x"</formula>
    </cfRule>
  </conditionalFormatting>
  <conditionalFormatting sqref="X11:Z13">
    <cfRule type="cellIs" dxfId="3818" priority="173" operator="equal">
      <formula>""</formula>
    </cfRule>
  </conditionalFormatting>
  <conditionalFormatting sqref="X11:Z13">
    <cfRule type="expression" dxfId="3817" priority="174">
      <formula>$X$10="x"</formula>
    </cfRule>
  </conditionalFormatting>
  <conditionalFormatting sqref="AA11:AC13">
    <cfRule type="cellIs" dxfId="3816" priority="175" operator="equal">
      <formula>""</formula>
    </cfRule>
  </conditionalFormatting>
  <conditionalFormatting sqref="AA11:AC13">
    <cfRule type="expression" dxfId="3815" priority="176">
      <formula>$AA$10="x"</formula>
    </cfRule>
  </conditionalFormatting>
  <conditionalFormatting sqref="AD11:AF13">
    <cfRule type="cellIs" dxfId="3814" priority="177" operator="equal">
      <formula>""</formula>
    </cfRule>
  </conditionalFormatting>
  <conditionalFormatting sqref="AD11:AF13">
    <cfRule type="expression" dxfId="3813" priority="178">
      <formula>$AD$10="x"</formula>
    </cfRule>
  </conditionalFormatting>
  <conditionalFormatting sqref="AG11:AI13">
    <cfRule type="cellIs" dxfId="3812" priority="179" operator="equal">
      <formula>""</formula>
    </cfRule>
  </conditionalFormatting>
  <conditionalFormatting sqref="AG11:AI13">
    <cfRule type="expression" dxfId="3811" priority="180">
      <formula>$AG$10="x"</formula>
    </cfRule>
  </conditionalFormatting>
  <conditionalFormatting sqref="AJ11:AL13">
    <cfRule type="cellIs" dxfId="3810" priority="181" operator="equal">
      <formula>""</formula>
    </cfRule>
  </conditionalFormatting>
  <conditionalFormatting sqref="AJ11:AL13">
    <cfRule type="expression" dxfId="3809" priority="182">
      <formula>$AJ$10="x"</formula>
    </cfRule>
  </conditionalFormatting>
  <conditionalFormatting sqref="AM11:AO13">
    <cfRule type="cellIs" dxfId="3808" priority="183" operator="equal">
      <formula>""</formula>
    </cfRule>
  </conditionalFormatting>
  <conditionalFormatting sqref="AM11:AO13">
    <cfRule type="expression" dxfId="3807" priority="184">
      <formula>$AM$10="x"</formula>
    </cfRule>
  </conditionalFormatting>
  <conditionalFormatting sqref="AP11:AR13">
    <cfRule type="cellIs" dxfId="3806" priority="185" operator="equal">
      <formula>""</formula>
    </cfRule>
  </conditionalFormatting>
  <conditionalFormatting sqref="AP11:AR13">
    <cfRule type="expression" dxfId="3805" priority="186">
      <formula>$AP$10="x"</formula>
    </cfRule>
  </conditionalFormatting>
  <conditionalFormatting sqref="AS11:AU13">
    <cfRule type="cellIs" dxfId="3804" priority="187" operator="equal">
      <formula>""</formula>
    </cfRule>
  </conditionalFormatting>
  <conditionalFormatting sqref="AS11:AU13">
    <cfRule type="expression" dxfId="3803" priority="188">
      <formula>$AS$10="x"</formula>
    </cfRule>
  </conditionalFormatting>
  <conditionalFormatting sqref="AV11:AX13">
    <cfRule type="cellIs" dxfId="3802" priority="189" operator="equal">
      <formula>""</formula>
    </cfRule>
  </conditionalFormatting>
  <conditionalFormatting sqref="AV11:AX13">
    <cfRule type="expression" dxfId="3801" priority="190">
      <formula>$AV$10="x"</formula>
    </cfRule>
  </conditionalFormatting>
  <conditionalFormatting sqref="AY11:BA13">
    <cfRule type="cellIs" dxfId="3800" priority="191" operator="equal">
      <formula>""</formula>
    </cfRule>
  </conditionalFormatting>
  <conditionalFormatting sqref="AY11:BA13">
    <cfRule type="expression" dxfId="3799" priority="192">
      <formula>$AY$10="x"</formula>
    </cfRule>
  </conditionalFormatting>
  <conditionalFormatting sqref="BB11:BD13">
    <cfRule type="cellIs" dxfId="3798" priority="193" operator="equal">
      <formula>""</formula>
    </cfRule>
  </conditionalFormatting>
  <conditionalFormatting sqref="BB11:BD13">
    <cfRule type="expression" dxfId="3797" priority="194">
      <formula>$BB$10="x"</formula>
    </cfRule>
  </conditionalFormatting>
  <conditionalFormatting sqref="BE11:BG13">
    <cfRule type="cellIs" dxfId="3796" priority="195" operator="equal">
      <formula>""</formula>
    </cfRule>
  </conditionalFormatting>
  <conditionalFormatting sqref="BE11:BG13">
    <cfRule type="expression" dxfId="3795" priority="196">
      <formula>$BE$10="x"</formula>
    </cfRule>
  </conditionalFormatting>
  <conditionalFormatting sqref="BH11:BJ13">
    <cfRule type="cellIs" dxfId="3794" priority="197" operator="equal">
      <formula>""</formula>
    </cfRule>
  </conditionalFormatting>
  <conditionalFormatting sqref="BH11:BJ13">
    <cfRule type="expression" dxfId="3793" priority="198">
      <formula>$BH$10="x"</formula>
    </cfRule>
  </conditionalFormatting>
  <conditionalFormatting sqref="BK11:BM13">
    <cfRule type="cellIs" dxfId="3792" priority="199" operator="equal">
      <formula>""</formula>
    </cfRule>
  </conditionalFormatting>
  <conditionalFormatting sqref="BK11:BM13">
    <cfRule type="expression" dxfId="3791" priority="200">
      <formula>$BK$10="x"</formula>
    </cfRule>
  </conditionalFormatting>
  <conditionalFormatting sqref="BN11:BP13">
    <cfRule type="cellIs" dxfId="3790" priority="201" operator="equal">
      <formula>""</formula>
    </cfRule>
  </conditionalFormatting>
  <conditionalFormatting sqref="BN11:BP13">
    <cfRule type="expression" dxfId="3789" priority="202">
      <formula>$BN$10="x"</formula>
    </cfRule>
  </conditionalFormatting>
  <conditionalFormatting sqref="BQ11:BS13">
    <cfRule type="cellIs" dxfId="3788" priority="203" operator="equal">
      <formula>""</formula>
    </cfRule>
  </conditionalFormatting>
  <conditionalFormatting sqref="BQ11:BS13">
    <cfRule type="expression" dxfId="3787" priority="204">
      <formula>$BQ$10="x"</formula>
    </cfRule>
  </conditionalFormatting>
  <conditionalFormatting sqref="BT11:BV13">
    <cfRule type="cellIs" dxfId="3786" priority="205" operator="equal">
      <formula>""</formula>
    </cfRule>
  </conditionalFormatting>
  <conditionalFormatting sqref="BT11:BV13">
    <cfRule type="expression" dxfId="3785" priority="206">
      <formula>$BT$10="x"</formula>
    </cfRule>
  </conditionalFormatting>
  <conditionalFormatting sqref="BW11:BY13">
    <cfRule type="cellIs" dxfId="3784" priority="207" operator="equal">
      <formula>""</formula>
    </cfRule>
  </conditionalFormatting>
  <conditionalFormatting sqref="BW11:BY13">
    <cfRule type="expression" dxfId="3783" priority="208">
      <formula>$BW$10="x"</formula>
    </cfRule>
  </conditionalFormatting>
  <conditionalFormatting sqref="L14:N16">
    <cfRule type="cellIs" dxfId="3782" priority="209" operator="equal">
      <formula>""</formula>
    </cfRule>
  </conditionalFormatting>
  <conditionalFormatting sqref="L14:N16">
    <cfRule type="expression" dxfId="3781" priority="210">
      <formula>$L$17="x"</formula>
    </cfRule>
  </conditionalFormatting>
  <conditionalFormatting sqref="O14:Q16">
    <cfRule type="cellIs" dxfId="3780" priority="211" operator="equal">
      <formula>""</formula>
    </cfRule>
  </conditionalFormatting>
  <conditionalFormatting sqref="O14:Q16">
    <cfRule type="expression" dxfId="3779" priority="212">
      <formula>$O$17="x"</formula>
    </cfRule>
  </conditionalFormatting>
  <conditionalFormatting sqref="R14:T16">
    <cfRule type="cellIs" dxfId="3778" priority="213" operator="equal">
      <formula>""</formula>
    </cfRule>
  </conditionalFormatting>
  <conditionalFormatting sqref="R14:T16">
    <cfRule type="expression" dxfId="3777" priority="214">
      <formula>$R$17="x"</formula>
    </cfRule>
  </conditionalFormatting>
  <conditionalFormatting sqref="U14:W16">
    <cfRule type="cellIs" dxfId="3776" priority="215" operator="equal">
      <formula>""</formula>
    </cfRule>
  </conditionalFormatting>
  <conditionalFormatting sqref="U14:W16">
    <cfRule type="expression" dxfId="3775" priority="216">
      <formula>$U$17="x"</formula>
    </cfRule>
  </conditionalFormatting>
  <conditionalFormatting sqref="X14:Z16">
    <cfRule type="cellIs" dxfId="3774" priority="217" operator="equal">
      <formula>""</formula>
    </cfRule>
  </conditionalFormatting>
  <conditionalFormatting sqref="X14:Z16">
    <cfRule type="expression" dxfId="3773" priority="218">
      <formula>$X$17="x"</formula>
    </cfRule>
  </conditionalFormatting>
  <conditionalFormatting sqref="AA14:AC16">
    <cfRule type="cellIs" dxfId="3772" priority="219" operator="equal">
      <formula>""</formula>
    </cfRule>
  </conditionalFormatting>
  <conditionalFormatting sqref="AA14:AC16">
    <cfRule type="expression" dxfId="3771" priority="220">
      <formula>$AA$17="x"</formula>
    </cfRule>
  </conditionalFormatting>
  <conditionalFormatting sqref="AD14:AF16">
    <cfRule type="cellIs" dxfId="3770" priority="221" operator="equal">
      <formula>""</formula>
    </cfRule>
  </conditionalFormatting>
  <conditionalFormatting sqref="AD14:AF16">
    <cfRule type="expression" dxfId="3769" priority="222">
      <formula>$AD$17="x"</formula>
    </cfRule>
  </conditionalFormatting>
  <conditionalFormatting sqref="AG14:AI16">
    <cfRule type="cellIs" dxfId="3768" priority="223" operator="equal">
      <formula>""</formula>
    </cfRule>
  </conditionalFormatting>
  <conditionalFormatting sqref="AG14:AI16">
    <cfRule type="expression" dxfId="3767" priority="224">
      <formula>$AG$17="x"</formula>
    </cfRule>
  </conditionalFormatting>
  <conditionalFormatting sqref="AJ14:AL16">
    <cfRule type="cellIs" dxfId="3766" priority="225" operator="equal">
      <formula>""</formula>
    </cfRule>
  </conditionalFormatting>
  <conditionalFormatting sqref="AJ14:AL16">
    <cfRule type="expression" dxfId="3765" priority="226">
      <formula>$AJ$17="x"</formula>
    </cfRule>
  </conditionalFormatting>
  <conditionalFormatting sqref="AM14:AO16">
    <cfRule type="cellIs" dxfId="3764" priority="227" operator="equal">
      <formula>""</formula>
    </cfRule>
  </conditionalFormatting>
  <conditionalFormatting sqref="AM14:AO16">
    <cfRule type="expression" dxfId="3763" priority="228">
      <formula>$AM$17="x"</formula>
    </cfRule>
  </conditionalFormatting>
  <conditionalFormatting sqref="AP14:AR16">
    <cfRule type="cellIs" dxfId="3762" priority="229" operator="equal">
      <formula>""</formula>
    </cfRule>
  </conditionalFormatting>
  <conditionalFormatting sqref="AP14:AR16">
    <cfRule type="expression" dxfId="3761" priority="230">
      <formula>$AP$17="x"</formula>
    </cfRule>
  </conditionalFormatting>
  <conditionalFormatting sqref="AS14:AU16">
    <cfRule type="cellIs" dxfId="3760" priority="231" operator="equal">
      <formula>""</formula>
    </cfRule>
  </conditionalFormatting>
  <conditionalFormatting sqref="AS14:AU16">
    <cfRule type="expression" dxfId="3759" priority="232">
      <formula>$AS$17="x"</formula>
    </cfRule>
  </conditionalFormatting>
  <conditionalFormatting sqref="AV14:AX16">
    <cfRule type="cellIs" dxfId="3758" priority="233" operator="equal">
      <formula>""</formula>
    </cfRule>
  </conditionalFormatting>
  <conditionalFormatting sqref="AV14:AX16">
    <cfRule type="expression" dxfId="3757" priority="234">
      <formula>$AV$17="x"</formula>
    </cfRule>
  </conditionalFormatting>
  <conditionalFormatting sqref="AY14:BA16">
    <cfRule type="cellIs" dxfId="3756" priority="235" operator="equal">
      <formula>""</formula>
    </cfRule>
  </conditionalFormatting>
  <conditionalFormatting sqref="AY14:BA16">
    <cfRule type="expression" dxfId="3755" priority="236">
      <formula>$AY$17="x"</formula>
    </cfRule>
  </conditionalFormatting>
  <conditionalFormatting sqref="BB14:BD16">
    <cfRule type="cellIs" dxfId="3754" priority="237" operator="equal">
      <formula>""</formula>
    </cfRule>
  </conditionalFormatting>
  <conditionalFormatting sqref="BB14:BD16">
    <cfRule type="expression" dxfId="3753" priority="238">
      <formula>$BB$17="x"</formula>
    </cfRule>
  </conditionalFormatting>
  <conditionalFormatting sqref="BE14:BG16">
    <cfRule type="cellIs" dxfId="3752" priority="239" operator="equal">
      <formula>""</formula>
    </cfRule>
  </conditionalFormatting>
  <conditionalFormatting sqref="BE14:BG16">
    <cfRule type="expression" dxfId="3751" priority="240">
      <formula>$BE$17="x"</formula>
    </cfRule>
  </conditionalFormatting>
  <conditionalFormatting sqref="BH14:BJ16">
    <cfRule type="cellIs" dxfId="3750" priority="241" operator="equal">
      <formula>""</formula>
    </cfRule>
  </conditionalFormatting>
  <conditionalFormatting sqref="BH14:BJ16">
    <cfRule type="expression" dxfId="3749" priority="242">
      <formula>$BH$17="x"</formula>
    </cfRule>
  </conditionalFormatting>
  <conditionalFormatting sqref="BK14:BM16">
    <cfRule type="cellIs" dxfId="3748" priority="243" operator="equal">
      <formula>""</formula>
    </cfRule>
  </conditionalFormatting>
  <conditionalFormatting sqref="BK14:BM16">
    <cfRule type="expression" dxfId="3747" priority="244">
      <formula>$BK$17="x"</formula>
    </cfRule>
  </conditionalFormatting>
  <conditionalFormatting sqref="BN14:BP16">
    <cfRule type="cellIs" dxfId="3746" priority="245" operator="equal">
      <formula>""</formula>
    </cfRule>
  </conditionalFormatting>
  <conditionalFormatting sqref="BN14:BP16">
    <cfRule type="expression" dxfId="3745" priority="246">
      <formula>$BN$17="x"</formula>
    </cfRule>
  </conditionalFormatting>
  <conditionalFormatting sqref="BQ14:BS16">
    <cfRule type="cellIs" dxfId="3744" priority="247" operator="equal">
      <formula>""</formula>
    </cfRule>
  </conditionalFormatting>
  <conditionalFormatting sqref="BQ14:BS16">
    <cfRule type="expression" dxfId="3743" priority="248">
      <formula>$BQ$17="x"</formula>
    </cfRule>
  </conditionalFormatting>
  <conditionalFormatting sqref="BT14:BV16">
    <cfRule type="cellIs" dxfId="3742" priority="249" operator="equal">
      <formula>""</formula>
    </cfRule>
  </conditionalFormatting>
  <conditionalFormatting sqref="BT14:BV16">
    <cfRule type="expression" dxfId="3741" priority="250">
      <formula>$BT$17="x"</formula>
    </cfRule>
  </conditionalFormatting>
  <conditionalFormatting sqref="BW14:BY16">
    <cfRule type="cellIs" dxfId="3740" priority="251" operator="equal">
      <formula>""</formula>
    </cfRule>
  </conditionalFormatting>
  <conditionalFormatting sqref="BW14:BY16">
    <cfRule type="expression" dxfId="3739" priority="252">
      <formula>$BW$17="x"</formula>
    </cfRule>
  </conditionalFormatting>
  <conditionalFormatting sqref="L29:N31">
    <cfRule type="cellIs" dxfId="3738" priority="253" operator="equal">
      <formula>""</formula>
    </cfRule>
  </conditionalFormatting>
  <conditionalFormatting sqref="L29:N31">
    <cfRule type="expression" dxfId="3737" priority="254">
      <formula>$L$28="x"</formula>
    </cfRule>
  </conditionalFormatting>
  <conditionalFormatting sqref="O29:Q31">
    <cfRule type="cellIs" dxfId="3736" priority="255" operator="equal">
      <formula>""</formula>
    </cfRule>
  </conditionalFormatting>
  <conditionalFormatting sqref="O29:Q31">
    <cfRule type="expression" dxfId="3735" priority="256">
      <formula>$O$28="x"</formula>
    </cfRule>
  </conditionalFormatting>
  <conditionalFormatting sqref="R29:T31">
    <cfRule type="cellIs" dxfId="3734" priority="257" operator="equal">
      <formula>""</formula>
    </cfRule>
  </conditionalFormatting>
  <conditionalFormatting sqref="R29:T31">
    <cfRule type="expression" dxfId="3733" priority="258">
      <formula>$R$28="x"</formula>
    </cfRule>
  </conditionalFormatting>
  <conditionalFormatting sqref="U29:W31">
    <cfRule type="cellIs" dxfId="3732" priority="259" operator="equal">
      <formula>""</formula>
    </cfRule>
  </conditionalFormatting>
  <conditionalFormatting sqref="U29:W31">
    <cfRule type="expression" dxfId="3731" priority="260">
      <formula>$U$28="x"</formula>
    </cfRule>
  </conditionalFormatting>
  <conditionalFormatting sqref="L47:N49">
    <cfRule type="cellIs" dxfId="3730" priority="261" operator="equal">
      <formula>""</formula>
    </cfRule>
  </conditionalFormatting>
  <conditionalFormatting sqref="L47:N49">
    <cfRule type="expression" dxfId="3729" priority="262">
      <formula>$L$46="x"</formula>
    </cfRule>
  </conditionalFormatting>
  <conditionalFormatting sqref="O47:Q49">
    <cfRule type="cellIs" dxfId="3728" priority="263" operator="equal">
      <formula>""</formula>
    </cfRule>
  </conditionalFormatting>
  <conditionalFormatting sqref="O47:Q49">
    <cfRule type="expression" dxfId="3727" priority="264">
      <formula>$O$46="x"</formula>
    </cfRule>
  </conditionalFormatting>
  <conditionalFormatting sqref="R47:T49">
    <cfRule type="cellIs" dxfId="3726" priority="265" operator="equal">
      <formula>""</formula>
    </cfRule>
  </conditionalFormatting>
  <conditionalFormatting sqref="R47:T49">
    <cfRule type="expression" dxfId="3725" priority="266">
      <formula>$R$46="x"</formula>
    </cfRule>
  </conditionalFormatting>
  <conditionalFormatting sqref="U47:W49">
    <cfRule type="cellIs" dxfId="3724" priority="267" operator="equal">
      <formula>""</formula>
    </cfRule>
  </conditionalFormatting>
  <conditionalFormatting sqref="U47:W49">
    <cfRule type="expression" dxfId="3723" priority="268">
      <formula>$U$46="x"</formula>
    </cfRule>
  </conditionalFormatting>
  <conditionalFormatting sqref="X47:Z49">
    <cfRule type="cellIs" dxfId="3722" priority="269" operator="equal">
      <formula>""</formula>
    </cfRule>
  </conditionalFormatting>
  <conditionalFormatting sqref="X47:Z49">
    <cfRule type="expression" dxfId="3721" priority="270">
      <formula>$X$46="x"</formula>
    </cfRule>
  </conditionalFormatting>
  <conditionalFormatting sqref="AA47:AC49">
    <cfRule type="cellIs" dxfId="3720" priority="271" operator="equal">
      <formula>""</formula>
    </cfRule>
  </conditionalFormatting>
  <conditionalFormatting sqref="AA47:AC49">
    <cfRule type="expression" dxfId="3719" priority="272">
      <formula>$AA$46="x"</formula>
    </cfRule>
  </conditionalFormatting>
  <conditionalFormatting sqref="AD47:AF49">
    <cfRule type="cellIs" dxfId="3718" priority="273" operator="equal">
      <formula>""</formula>
    </cfRule>
  </conditionalFormatting>
  <conditionalFormatting sqref="AD47:AF49">
    <cfRule type="expression" dxfId="3717" priority="274">
      <formula>$AD$46="x"</formula>
    </cfRule>
  </conditionalFormatting>
  <conditionalFormatting sqref="AG47:AI49">
    <cfRule type="cellIs" dxfId="3716" priority="275" operator="equal">
      <formula>""</formula>
    </cfRule>
  </conditionalFormatting>
  <conditionalFormatting sqref="AG47:AI49">
    <cfRule type="expression" dxfId="3715" priority="276">
      <formula>$AG$46="x"</formula>
    </cfRule>
  </conditionalFormatting>
  <conditionalFormatting sqref="AJ47:AL49">
    <cfRule type="cellIs" dxfId="3714" priority="277" operator="equal">
      <formula>""</formula>
    </cfRule>
  </conditionalFormatting>
  <conditionalFormatting sqref="AJ47:AL49">
    <cfRule type="expression" dxfId="3713" priority="278">
      <formula>$AJ$46="x"</formula>
    </cfRule>
  </conditionalFormatting>
  <conditionalFormatting sqref="AM47:AO49">
    <cfRule type="cellIs" dxfId="3712" priority="279" operator="equal">
      <formula>""</formula>
    </cfRule>
  </conditionalFormatting>
  <conditionalFormatting sqref="AM47:AO49">
    <cfRule type="expression" dxfId="3711" priority="280">
      <formula>$AM$46="x"</formula>
    </cfRule>
  </conditionalFormatting>
  <conditionalFormatting sqref="AP47:AR49">
    <cfRule type="cellIs" dxfId="3710" priority="281" operator="equal">
      <formula>""</formula>
    </cfRule>
  </conditionalFormatting>
  <conditionalFormatting sqref="AP47:AR49">
    <cfRule type="expression" dxfId="3709" priority="282">
      <formula>$AP$46="x"</formula>
    </cfRule>
  </conditionalFormatting>
  <conditionalFormatting sqref="AS47:AU49">
    <cfRule type="cellIs" dxfId="3708" priority="283" operator="equal">
      <formula>""</formula>
    </cfRule>
  </conditionalFormatting>
  <conditionalFormatting sqref="AS47:AU49">
    <cfRule type="expression" dxfId="3707" priority="284">
      <formula>$AS$46="x"</formula>
    </cfRule>
  </conditionalFormatting>
  <conditionalFormatting sqref="AV47:AX49">
    <cfRule type="cellIs" dxfId="3706" priority="285" operator="equal">
      <formula>""</formula>
    </cfRule>
  </conditionalFormatting>
  <conditionalFormatting sqref="AV47:AX49">
    <cfRule type="expression" dxfId="3705" priority="286">
      <formula>$AV$46="x"</formula>
    </cfRule>
  </conditionalFormatting>
  <conditionalFormatting sqref="AY47:BA49">
    <cfRule type="cellIs" dxfId="3704" priority="287" operator="equal">
      <formula>""</formula>
    </cfRule>
  </conditionalFormatting>
  <conditionalFormatting sqref="AY47:BA49">
    <cfRule type="expression" dxfId="3703" priority="288">
      <formula>$AY$46="x"</formula>
    </cfRule>
  </conditionalFormatting>
  <conditionalFormatting sqref="BB47:BD49">
    <cfRule type="cellIs" dxfId="3702" priority="289" operator="equal">
      <formula>""</formula>
    </cfRule>
  </conditionalFormatting>
  <conditionalFormatting sqref="BB47:BD49">
    <cfRule type="expression" dxfId="3701" priority="290">
      <formula>$BB$46="x"</formula>
    </cfRule>
  </conditionalFormatting>
  <conditionalFormatting sqref="BE47:BG49">
    <cfRule type="cellIs" dxfId="3700" priority="291" operator="equal">
      <formula>""</formula>
    </cfRule>
  </conditionalFormatting>
  <conditionalFormatting sqref="BE47:BG49">
    <cfRule type="expression" dxfId="3699" priority="292">
      <formula>$BE$46="x"</formula>
    </cfRule>
  </conditionalFormatting>
  <conditionalFormatting sqref="BH47:BJ49">
    <cfRule type="cellIs" dxfId="3698" priority="293" operator="equal">
      <formula>""</formula>
    </cfRule>
  </conditionalFormatting>
  <conditionalFormatting sqref="BH47:BJ49">
    <cfRule type="expression" dxfId="3697" priority="294">
      <formula>$BH$46="x"</formula>
    </cfRule>
  </conditionalFormatting>
  <conditionalFormatting sqref="BK47:BM49">
    <cfRule type="cellIs" dxfId="3696" priority="295" operator="equal">
      <formula>""</formula>
    </cfRule>
  </conditionalFormatting>
  <conditionalFormatting sqref="BK47:BM49">
    <cfRule type="expression" dxfId="3695" priority="296">
      <formula>$BK$46="x"</formula>
    </cfRule>
  </conditionalFormatting>
  <conditionalFormatting sqref="BN47:BP49">
    <cfRule type="cellIs" dxfId="3694" priority="297" operator="equal">
      <formula>""</formula>
    </cfRule>
  </conditionalFormatting>
  <conditionalFormatting sqref="BN47:BP49">
    <cfRule type="expression" dxfId="3693" priority="298">
      <formula>$BN$46="x"</formula>
    </cfRule>
  </conditionalFormatting>
  <conditionalFormatting sqref="BQ47:BS49">
    <cfRule type="cellIs" dxfId="3692" priority="299" operator="equal">
      <formula>""</formula>
    </cfRule>
  </conditionalFormatting>
  <conditionalFormatting sqref="BQ47:BS49">
    <cfRule type="expression" dxfId="3691" priority="300">
      <formula>$BQ$46="x"</formula>
    </cfRule>
  </conditionalFormatting>
  <conditionalFormatting sqref="BT47:BV49">
    <cfRule type="cellIs" dxfId="3690" priority="301" operator="equal">
      <formula>""</formula>
    </cfRule>
  </conditionalFormatting>
  <conditionalFormatting sqref="BT47:BV49">
    <cfRule type="expression" dxfId="3689" priority="302">
      <formula>$BT$46="x"</formula>
    </cfRule>
  </conditionalFormatting>
  <conditionalFormatting sqref="BW47:BY49">
    <cfRule type="cellIs" dxfId="3688" priority="303" operator="equal">
      <formula>""</formula>
    </cfRule>
  </conditionalFormatting>
  <conditionalFormatting sqref="BW47:BY49">
    <cfRule type="expression" dxfId="3687" priority="304">
      <formula>$BW$46="x"</formula>
    </cfRule>
  </conditionalFormatting>
  <conditionalFormatting sqref="L50:N52">
    <cfRule type="cellIs" dxfId="3686" priority="305" operator="equal">
      <formula>""</formula>
    </cfRule>
  </conditionalFormatting>
  <conditionalFormatting sqref="L50:N52">
    <cfRule type="expression" dxfId="3685" priority="306">
      <formula>$L$53="x"</formula>
    </cfRule>
  </conditionalFormatting>
  <conditionalFormatting sqref="O50:Q52">
    <cfRule type="cellIs" dxfId="3684" priority="307" operator="equal">
      <formula>""</formula>
    </cfRule>
  </conditionalFormatting>
  <conditionalFormatting sqref="O50:Q52">
    <cfRule type="expression" dxfId="3683" priority="308">
      <formula>$O$53="x"</formula>
    </cfRule>
  </conditionalFormatting>
  <conditionalFormatting sqref="R50:T52">
    <cfRule type="cellIs" dxfId="3682" priority="309" operator="equal">
      <formula>""</formula>
    </cfRule>
  </conditionalFormatting>
  <conditionalFormatting sqref="R50:T52">
    <cfRule type="expression" dxfId="3681" priority="310">
      <formula>$R$53="x"</formula>
    </cfRule>
  </conditionalFormatting>
  <conditionalFormatting sqref="U50:W52">
    <cfRule type="cellIs" dxfId="3680" priority="311" operator="equal">
      <formula>""</formula>
    </cfRule>
  </conditionalFormatting>
  <conditionalFormatting sqref="U50:W52">
    <cfRule type="expression" dxfId="3679" priority="312">
      <formula>$U$53="x"</formula>
    </cfRule>
  </conditionalFormatting>
  <conditionalFormatting sqref="X50:Z52">
    <cfRule type="cellIs" dxfId="3678" priority="313" operator="equal">
      <formula>""</formula>
    </cfRule>
  </conditionalFormatting>
  <conditionalFormatting sqref="X50:Z52">
    <cfRule type="expression" dxfId="3677" priority="314">
      <formula>$X$53="x"</formula>
    </cfRule>
  </conditionalFormatting>
  <conditionalFormatting sqref="AA50:AC52">
    <cfRule type="cellIs" dxfId="3676" priority="315" operator="equal">
      <formula>""</formula>
    </cfRule>
  </conditionalFormatting>
  <conditionalFormatting sqref="AA50:AC52">
    <cfRule type="expression" dxfId="3675" priority="316">
      <formula>$AA$53="x"</formula>
    </cfRule>
  </conditionalFormatting>
  <conditionalFormatting sqref="AD50:AF52">
    <cfRule type="cellIs" dxfId="3674" priority="317" operator="equal">
      <formula>""</formula>
    </cfRule>
  </conditionalFormatting>
  <conditionalFormatting sqref="AD50:AF52">
    <cfRule type="expression" dxfId="3673" priority="318">
      <formula>$AD$53="x"</formula>
    </cfRule>
  </conditionalFormatting>
  <conditionalFormatting sqref="AG50:AI52">
    <cfRule type="cellIs" dxfId="3672" priority="319" operator="equal">
      <formula>""</formula>
    </cfRule>
  </conditionalFormatting>
  <conditionalFormatting sqref="AG50:AI52">
    <cfRule type="expression" dxfId="3671" priority="320">
      <formula>$AG$53="x"</formula>
    </cfRule>
  </conditionalFormatting>
  <conditionalFormatting sqref="AJ50:AL52">
    <cfRule type="cellIs" dxfId="3670" priority="321" operator="equal">
      <formula>""</formula>
    </cfRule>
  </conditionalFormatting>
  <conditionalFormatting sqref="AJ50:AL52">
    <cfRule type="expression" dxfId="3669" priority="322">
      <formula>$AJ$53="x"</formula>
    </cfRule>
  </conditionalFormatting>
  <conditionalFormatting sqref="AM50:AO52">
    <cfRule type="cellIs" dxfId="3668" priority="323" operator="equal">
      <formula>""</formula>
    </cfRule>
  </conditionalFormatting>
  <conditionalFormatting sqref="AM50:AO52">
    <cfRule type="expression" dxfId="3667" priority="324">
      <formula>$AM$53="x"</formula>
    </cfRule>
  </conditionalFormatting>
  <conditionalFormatting sqref="AP50:AR52">
    <cfRule type="cellIs" dxfId="3666" priority="325" operator="equal">
      <formula>""</formula>
    </cfRule>
  </conditionalFormatting>
  <conditionalFormatting sqref="AP50:AR52">
    <cfRule type="expression" dxfId="3665" priority="326">
      <formula>$AP$53="x"</formula>
    </cfRule>
  </conditionalFormatting>
  <conditionalFormatting sqref="AS50:AU52">
    <cfRule type="cellIs" dxfId="3664" priority="327" operator="equal">
      <formula>""</formula>
    </cfRule>
  </conditionalFormatting>
  <conditionalFormatting sqref="AS50:AU52">
    <cfRule type="expression" dxfId="3663" priority="328">
      <formula>$AS$53="x"</formula>
    </cfRule>
  </conditionalFormatting>
  <conditionalFormatting sqref="AV50:AX52">
    <cfRule type="cellIs" dxfId="3662" priority="329" operator="equal">
      <formula>""</formula>
    </cfRule>
  </conditionalFormatting>
  <conditionalFormatting sqref="AV50:AX52">
    <cfRule type="expression" dxfId="3661" priority="330">
      <formula>$AV$53="x"</formula>
    </cfRule>
  </conditionalFormatting>
  <conditionalFormatting sqref="AY50:BA52">
    <cfRule type="cellIs" dxfId="3660" priority="331" operator="equal">
      <formula>""</formula>
    </cfRule>
  </conditionalFormatting>
  <conditionalFormatting sqref="AY50:BA52">
    <cfRule type="expression" dxfId="3659" priority="332">
      <formula>$AY$53="x"</formula>
    </cfRule>
  </conditionalFormatting>
  <conditionalFormatting sqref="BB50:BD52">
    <cfRule type="cellIs" dxfId="3658" priority="333" operator="equal">
      <formula>""</formula>
    </cfRule>
  </conditionalFormatting>
  <conditionalFormatting sqref="BB50:BD52">
    <cfRule type="expression" dxfId="3657" priority="334">
      <formula>$BB$53="x"</formula>
    </cfRule>
  </conditionalFormatting>
  <conditionalFormatting sqref="BE50:BG52">
    <cfRule type="cellIs" dxfId="3656" priority="335" operator="equal">
      <formula>""</formula>
    </cfRule>
  </conditionalFormatting>
  <conditionalFormatting sqref="BE50:BG52">
    <cfRule type="expression" dxfId="3655" priority="336">
      <formula>$BE$53="x"</formula>
    </cfRule>
  </conditionalFormatting>
  <conditionalFormatting sqref="BH50:BJ52">
    <cfRule type="cellIs" dxfId="3654" priority="337" operator="equal">
      <formula>""</formula>
    </cfRule>
  </conditionalFormatting>
  <conditionalFormatting sqref="BH50:BJ52">
    <cfRule type="expression" dxfId="3653" priority="338">
      <formula>$BH$53="x"</formula>
    </cfRule>
  </conditionalFormatting>
  <conditionalFormatting sqref="BK50:BM52">
    <cfRule type="cellIs" dxfId="3652" priority="339" operator="equal">
      <formula>""</formula>
    </cfRule>
  </conditionalFormatting>
  <conditionalFormatting sqref="BK50:BM52">
    <cfRule type="expression" dxfId="3651" priority="340">
      <formula>$BK$53="x"</formula>
    </cfRule>
  </conditionalFormatting>
  <conditionalFormatting sqref="BN50:BP52">
    <cfRule type="cellIs" dxfId="3650" priority="341" operator="equal">
      <formula>""</formula>
    </cfRule>
  </conditionalFormatting>
  <conditionalFormatting sqref="BN50:BP52">
    <cfRule type="expression" dxfId="3649" priority="342">
      <formula>$BN$53="x"</formula>
    </cfRule>
  </conditionalFormatting>
  <conditionalFormatting sqref="BQ50:BS52">
    <cfRule type="cellIs" dxfId="3648" priority="343" operator="equal">
      <formula>""</formula>
    </cfRule>
  </conditionalFormatting>
  <conditionalFormatting sqref="BQ50:BS52">
    <cfRule type="expression" dxfId="3647" priority="344">
      <formula>$BQ$53="x"</formula>
    </cfRule>
  </conditionalFormatting>
  <conditionalFormatting sqref="BT50:BV52">
    <cfRule type="cellIs" dxfId="3646" priority="345" operator="equal">
      <formula>""</formula>
    </cfRule>
  </conditionalFormatting>
  <conditionalFormatting sqref="BT50:BV52">
    <cfRule type="expression" dxfId="3645" priority="346">
      <formula>$BT$53="x"</formula>
    </cfRule>
  </conditionalFormatting>
  <conditionalFormatting sqref="BW50:BY52">
    <cfRule type="cellIs" dxfId="3644" priority="347" operator="equal">
      <formula>""</formula>
    </cfRule>
  </conditionalFormatting>
  <conditionalFormatting sqref="BW50:BY52">
    <cfRule type="expression" dxfId="3643" priority="348">
      <formula>$BW$53="x"</formula>
    </cfRule>
  </conditionalFormatting>
  <conditionalFormatting sqref="L65:N67">
    <cfRule type="cellIs" dxfId="3642" priority="349" operator="equal">
      <formula>""</formula>
    </cfRule>
  </conditionalFormatting>
  <conditionalFormatting sqref="L65:N67">
    <cfRule type="expression" dxfId="3641" priority="350">
      <formula>$L$64="x"</formula>
    </cfRule>
  </conditionalFormatting>
  <conditionalFormatting sqref="O65:Q67">
    <cfRule type="cellIs" dxfId="3640" priority="351" operator="equal">
      <formula>""</formula>
    </cfRule>
  </conditionalFormatting>
  <conditionalFormatting sqref="O65:Q67">
    <cfRule type="expression" dxfId="3639" priority="352">
      <formula>$O$64="x"</formula>
    </cfRule>
  </conditionalFormatting>
  <conditionalFormatting sqref="R65:T67">
    <cfRule type="cellIs" dxfId="3638" priority="353" operator="equal">
      <formula>""</formula>
    </cfRule>
  </conditionalFormatting>
  <conditionalFormatting sqref="R65:T67">
    <cfRule type="expression" dxfId="3637" priority="354">
      <formula>$R$64="x"</formula>
    </cfRule>
  </conditionalFormatting>
  <conditionalFormatting sqref="U65:W67">
    <cfRule type="cellIs" dxfId="3636" priority="355" operator="equal">
      <formula>""</formula>
    </cfRule>
  </conditionalFormatting>
  <conditionalFormatting sqref="U65:W67">
    <cfRule type="expression" dxfId="3635" priority="356">
      <formula>$U$64="x"</formula>
    </cfRule>
  </conditionalFormatting>
  <conditionalFormatting sqref="X65:Z67">
    <cfRule type="cellIs" dxfId="3634" priority="357" operator="equal">
      <formula>""</formula>
    </cfRule>
  </conditionalFormatting>
  <conditionalFormatting sqref="X65:Z67">
    <cfRule type="expression" dxfId="3633" priority="358">
      <formula>$X$64="x"</formula>
    </cfRule>
  </conditionalFormatting>
  <conditionalFormatting sqref="AA65:AC67">
    <cfRule type="cellIs" dxfId="3632" priority="359" operator="equal">
      <formula>""</formula>
    </cfRule>
  </conditionalFormatting>
  <conditionalFormatting sqref="AA65:AC67">
    <cfRule type="expression" dxfId="3631" priority="360">
      <formula>$AA$64="x"</formula>
    </cfRule>
  </conditionalFormatting>
  <conditionalFormatting sqref="AD65:AF67">
    <cfRule type="cellIs" dxfId="3630" priority="361" operator="equal">
      <formula>""</formula>
    </cfRule>
  </conditionalFormatting>
  <conditionalFormatting sqref="AD65:AF67">
    <cfRule type="expression" dxfId="3629" priority="362">
      <formula>$AD$64="x"</formula>
    </cfRule>
  </conditionalFormatting>
  <conditionalFormatting sqref="AG65:AI67">
    <cfRule type="cellIs" dxfId="3628" priority="363" operator="equal">
      <formula>""</formula>
    </cfRule>
  </conditionalFormatting>
  <conditionalFormatting sqref="AG65:AI67">
    <cfRule type="expression" dxfId="3627" priority="364">
      <formula>$AG$64="x"</formula>
    </cfRule>
  </conditionalFormatting>
  <conditionalFormatting sqref="AJ65:AL67">
    <cfRule type="cellIs" dxfId="3626" priority="365" operator="equal">
      <formula>""</formula>
    </cfRule>
  </conditionalFormatting>
  <conditionalFormatting sqref="AJ65:AL67">
    <cfRule type="expression" dxfId="3625" priority="366">
      <formula>$AJ$64="x"</formula>
    </cfRule>
  </conditionalFormatting>
  <conditionalFormatting sqref="AM65:AO67">
    <cfRule type="cellIs" dxfId="3624" priority="367" operator="equal">
      <formula>""</formula>
    </cfRule>
  </conditionalFormatting>
  <conditionalFormatting sqref="AM65:AO67">
    <cfRule type="expression" dxfId="3623" priority="368">
      <formula>$AM$64="x"</formula>
    </cfRule>
  </conditionalFormatting>
  <conditionalFormatting sqref="AP65:AR67">
    <cfRule type="cellIs" dxfId="3622" priority="369" operator="equal">
      <formula>""</formula>
    </cfRule>
  </conditionalFormatting>
  <conditionalFormatting sqref="AP65:AR67">
    <cfRule type="expression" dxfId="3621" priority="370">
      <formula>$AP$64="x"</formula>
    </cfRule>
  </conditionalFormatting>
  <conditionalFormatting sqref="AS65:AU67">
    <cfRule type="cellIs" dxfId="3620" priority="371" operator="equal">
      <formula>""</formula>
    </cfRule>
  </conditionalFormatting>
  <conditionalFormatting sqref="AS65:AU67">
    <cfRule type="expression" dxfId="3619" priority="372">
      <formula>$AS$64="x"</formula>
    </cfRule>
  </conditionalFormatting>
  <conditionalFormatting sqref="AV65:AX67">
    <cfRule type="cellIs" dxfId="3618" priority="373" operator="equal">
      <formula>""</formula>
    </cfRule>
  </conditionalFormatting>
  <conditionalFormatting sqref="AV65:AX67">
    <cfRule type="expression" dxfId="3617" priority="374">
      <formula>$AV$64="x"</formula>
    </cfRule>
  </conditionalFormatting>
  <conditionalFormatting sqref="AY65:BA67">
    <cfRule type="cellIs" dxfId="3616" priority="375" operator="equal">
      <formula>""</formula>
    </cfRule>
  </conditionalFormatting>
  <conditionalFormatting sqref="AY65:BA67">
    <cfRule type="expression" dxfId="3615" priority="376">
      <formula>$AY$64="x"</formula>
    </cfRule>
  </conditionalFormatting>
  <conditionalFormatting sqref="BB65:BD67">
    <cfRule type="cellIs" dxfId="3614" priority="377" operator="equal">
      <formula>""</formula>
    </cfRule>
  </conditionalFormatting>
  <conditionalFormatting sqref="BB65:BD67">
    <cfRule type="expression" dxfId="3613" priority="378">
      <formula>$BB$64="x"</formula>
    </cfRule>
  </conditionalFormatting>
  <conditionalFormatting sqref="BE65:BG67">
    <cfRule type="cellIs" dxfId="3612" priority="379" operator="equal">
      <formula>""</formula>
    </cfRule>
  </conditionalFormatting>
  <conditionalFormatting sqref="BE65:BG67">
    <cfRule type="expression" dxfId="3611" priority="380">
      <formula>$BE$64="x"</formula>
    </cfRule>
  </conditionalFormatting>
  <conditionalFormatting sqref="BH65:BJ67">
    <cfRule type="cellIs" dxfId="3610" priority="381" operator="equal">
      <formula>""</formula>
    </cfRule>
  </conditionalFormatting>
  <conditionalFormatting sqref="BH65:BJ67">
    <cfRule type="expression" dxfId="3609" priority="382">
      <formula>$BH$64="x"</formula>
    </cfRule>
  </conditionalFormatting>
  <conditionalFormatting sqref="BK65:BM67">
    <cfRule type="cellIs" dxfId="3608" priority="383" operator="equal">
      <formula>""</formula>
    </cfRule>
  </conditionalFormatting>
  <conditionalFormatting sqref="BK65:BM67">
    <cfRule type="expression" dxfId="3607" priority="384">
      <formula>$BK$64="x"</formula>
    </cfRule>
  </conditionalFormatting>
  <conditionalFormatting sqref="BN65:BP67">
    <cfRule type="cellIs" dxfId="3606" priority="385" operator="equal">
      <formula>""</formula>
    </cfRule>
  </conditionalFormatting>
  <conditionalFormatting sqref="BN65:BP67">
    <cfRule type="expression" dxfId="3605" priority="386">
      <formula>$BN$64="x"</formula>
    </cfRule>
  </conditionalFormatting>
  <conditionalFormatting sqref="BQ65:BS67">
    <cfRule type="cellIs" dxfId="3604" priority="387" operator="equal">
      <formula>""</formula>
    </cfRule>
  </conditionalFormatting>
  <conditionalFormatting sqref="BQ65:BS67">
    <cfRule type="expression" dxfId="3603" priority="388">
      <formula>$BQ$64="x"</formula>
    </cfRule>
  </conditionalFormatting>
  <conditionalFormatting sqref="BT65:BV67">
    <cfRule type="cellIs" dxfId="3602" priority="389" operator="equal">
      <formula>""</formula>
    </cfRule>
  </conditionalFormatting>
  <conditionalFormatting sqref="BT65:BV67">
    <cfRule type="expression" dxfId="3601" priority="390">
      <formula>$BT$64="x"</formula>
    </cfRule>
  </conditionalFormatting>
  <conditionalFormatting sqref="BW65:BY67">
    <cfRule type="cellIs" dxfId="3600" priority="391" operator="equal">
      <formula>""</formula>
    </cfRule>
  </conditionalFormatting>
  <conditionalFormatting sqref="BW65:BY67">
    <cfRule type="expression" dxfId="3599" priority="392">
      <formula>$BW$64="x"</formula>
    </cfRule>
  </conditionalFormatting>
  <conditionalFormatting sqref="L68:N70">
    <cfRule type="cellIs" dxfId="3598" priority="393" operator="equal">
      <formula>""</formula>
    </cfRule>
  </conditionalFormatting>
  <conditionalFormatting sqref="L68:N70">
    <cfRule type="expression" dxfId="3597" priority="394">
      <formula>$L$71="x"</formula>
    </cfRule>
  </conditionalFormatting>
  <conditionalFormatting sqref="O68:Q70">
    <cfRule type="cellIs" dxfId="3596" priority="395" operator="equal">
      <formula>""</formula>
    </cfRule>
  </conditionalFormatting>
  <conditionalFormatting sqref="O68:Q70">
    <cfRule type="expression" dxfId="3595" priority="396">
      <formula>$O$71="x"</formula>
    </cfRule>
  </conditionalFormatting>
  <conditionalFormatting sqref="R68:T70">
    <cfRule type="cellIs" dxfId="3594" priority="397" operator="equal">
      <formula>""</formula>
    </cfRule>
  </conditionalFormatting>
  <conditionalFormatting sqref="R68:T70">
    <cfRule type="expression" dxfId="3593" priority="398">
      <formula>$R$71="x"</formula>
    </cfRule>
  </conditionalFormatting>
  <conditionalFormatting sqref="U68:W70">
    <cfRule type="cellIs" dxfId="3592" priority="399" operator="equal">
      <formula>""</formula>
    </cfRule>
  </conditionalFormatting>
  <conditionalFormatting sqref="U68:W70">
    <cfRule type="expression" dxfId="3591" priority="400">
      <formula>$U$71="x"</formula>
    </cfRule>
  </conditionalFormatting>
  <conditionalFormatting sqref="X68:Z70">
    <cfRule type="cellIs" dxfId="3590" priority="401" operator="equal">
      <formula>""</formula>
    </cfRule>
  </conditionalFormatting>
  <conditionalFormatting sqref="X68:Z70">
    <cfRule type="expression" dxfId="3589" priority="402">
      <formula>$X$71="x"</formula>
    </cfRule>
  </conditionalFormatting>
  <conditionalFormatting sqref="AA68:AC70">
    <cfRule type="cellIs" dxfId="3588" priority="403" operator="equal">
      <formula>""</formula>
    </cfRule>
  </conditionalFormatting>
  <conditionalFormatting sqref="AA68:AC70">
    <cfRule type="expression" dxfId="3587" priority="404">
      <formula>$AA$71="x"</formula>
    </cfRule>
  </conditionalFormatting>
  <conditionalFormatting sqref="AD68:AF70">
    <cfRule type="cellIs" dxfId="3586" priority="405" operator="equal">
      <formula>""</formula>
    </cfRule>
  </conditionalFormatting>
  <conditionalFormatting sqref="AD68:AF70">
    <cfRule type="expression" dxfId="3585" priority="406">
      <formula>$AD$71="x"</formula>
    </cfRule>
  </conditionalFormatting>
  <conditionalFormatting sqref="AG68:AI70">
    <cfRule type="cellIs" dxfId="3584" priority="407" operator="equal">
      <formula>""</formula>
    </cfRule>
  </conditionalFormatting>
  <conditionalFormatting sqref="AG68:AI70">
    <cfRule type="expression" dxfId="3583" priority="408">
      <formula>$AG$71="x"</formula>
    </cfRule>
  </conditionalFormatting>
  <conditionalFormatting sqref="AJ68:AL70">
    <cfRule type="cellIs" dxfId="3582" priority="409" operator="equal">
      <formula>""</formula>
    </cfRule>
  </conditionalFormatting>
  <conditionalFormatting sqref="AJ68:AL70">
    <cfRule type="expression" dxfId="3581" priority="410">
      <formula>$AJ$71="x"</formula>
    </cfRule>
  </conditionalFormatting>
  <conditionalFormatting sqref="AM68:AO70">
    <cfRule type="cellIs" dxfId="3580" priority="411" operator="equal">
      <formula>""</formula>
    </cfRule>
  </conditionalFormatting>
  <conditionalFormatting sqref="AM68:AO70">
    <cfRule type="expression" dxfId="3579" priority="412">
      <formula>$AM$71="x"</formula>
    </cfRule>
  </conditionalFormatting>
  <conditionalFormatting sqref="AP68:AR70">
    <cfRule type="cellIs" dxfId="3578" priority="413" operator="equal">
      <formula>""</formula>
    </cfRule>
  </conditionalFormatting>
  <conditionalFormatting sqref="AP68:AR70">
    <cfRule type="expression" dxfId="3577" priority="414">
      <formula>$AP$71="x"</formula>
    </cfRule>
  </conditionalFormatting>
  <conditionalFormatting sqref="AS68:AU70">
    <cfRule type="cellIs" dxfId="3576" priority="415" operator="equal">
      <formula>""</formula>
    </cfRule>
  </conditionalFormatting>
  <conditionalFormatting sqref="AS68:AU70">
    <cfRule type="expression" dxfId="3575" priority="416">
      <formula>$AS$71="x"</formula>
    </cfRule>
  </conditionalFormatting>
  <conditionalFormatting sqref="AV68:AX70">
    <cfRule type="cellIs" dxfId="3574" priority="417" operator="equal">
      <formula>""</formula>
    </cfRule>
  </conditionalFormatting>
  <conditionalFormatting sqref="AV68:AX70">
    <cfRule type="expression" dxfId="3573" priority="418">
      <formula>$AV$71="x"</formula>
    </cfRule>
  </conditionalFormatting>
  <conditionalFormatting sqref="AY68:BA70">
    <cfRule type="cellIs" dxfId="3572" priority="419" operator="equal">
      <formula>""</formula>
    </cfRule>
  </conditionalFormatting>
  <conditionalFormatting sqref="AY68:BA70">
    <cfRule type="expression" dxfId="3571" priority="420">
      <formula>$AY$71="x"</formula>
    </cfRule>
  </conditionalFormatting>
  <conditionalFormatting sqref="BB68:BD70">
    <cfRule type="cellIs" dxfId="3570" priority="421" operator="equal">
      <formula>""</formula>
    </cfRule>
  </conditionalFormatting>
  <conditionalFormatting sqref="BB68:BD70">
    <cfRule type="expression" dxfId="3569" priority="422">
      <formula>$BB$71="x"</formula>
    </cfRule>
  </conditionalFormatting>
  <conditionalFormatting sqref="BE68:BG70">
    <cfRule type="cellIs" dxfId="3568" priority="423" operator="equal">
      <formula>""</formula>
    </cfRule>
  </conditionalFormatting>
  <conditionalFormatting sqref="BE68:BG70">
    <cfRule type="expression" dxfId="3567" priority="424">
      <formula>$BE$71="x"</formula>
    </cfRule>
  </conditionalFormatting>
  <conditionalFormatting sqref="BH68:BJ70">
    <cfRule type="cellIs" dxfId="3566" priority="425" operator="equal">
      <formula>""</formula>
    </cfRule>
  </conditionalFormatting>
  <conditionalFormatting sqref="BH68:BJ70">
    <cfRule type="expression" dxfId="3565" priority="426">
      <formula>$BH$71="x"</formula>
    </cfRule>
  </conditionalFormatting>
  <conditionalFormatting sqref="BK68:BM70">
    <cfRule type="cellIs" dxfId="3564" priority="427" operator="equal">
      <formula>""</formula>
    </cfRule>
  </conditionalFormatting>
  <conditionalFormatting sqref="BK68:BM70">
    <cfRule type="expression" dxfId="3563" priority="428">
      <formula>$BK$71="x"</formula>
    </cfRule>
  </conditionalFormatting>
  <conditionalFormatting sqref="BN68:BP70">
    <cfRule type="cellIs" dxfId="3562" priority="429" operator="equal">
      <formula>""</formula>
    </cfRule>
  </conditionalFormatting>
  <conditionalFormatting sqref="BN68:BP70">
    <cfRule type="expression" dxfId="3561" priority="430">
      <formula>$BN$71="x"</formula>
    </cfRule>
  </conditionalFormatting>
  <conditionalFormatting sqref="BQ68:BS70">
    <cfRule type="cellIs" dxfId="3560" priority="431" operator="equal">
      <formula>""</formula>
    </cfRule>
  </conditionalFormatting>
  <conditionalFormatting sqref="BQ68:BS70">
    <cfRule type="expression" dxfId="3559" priority="432">
      <formula>$BQ$71="x"</formula>
    </cfRule>
  </conditionalFormatting>
  <conditionalFormatting sqref="BT68:BV70">
    <cfRule type="cellIs" dxfId="3558" priority="433" operator="equal">
      <formula>""</formula>
    </cfRule>
  </conditionalFormatting>
  <conditionalFormatting sqref="BT68:BV70">
    <cfRule type="expression" dxfId="3557" priority="434">
      <formula>$BT$71="x"</formula>
    </cfRule>
  </conditionalFormatting>
  <conditionalFormatting sqref="BW68:BY70">
    <cfRule type="cellIs" dxfId="3556" priority="435" operator="equal">
      <formula>""</formula>
    </cfRule>
  </conditionalFormatting>
  <conditionalFormatting sqref="BW68:BY70">
    <cfRule type="expression" dxfId="3555" priority="436">
      <formula>$BW$71="x"</formula>
    </cfRule>
  </conditionalFormatting>
  <conditionalFormatting sqref="L83:N85">
    <cfRule type="cellIs" dxfId="3554" priority="437" operator="equal">
      <formula>""</formula>
    </cfRule>
  </conditionalFormatting>
  <conditionalFormatting sqref="L83:N85">
    <cfRule type="expression" dxfId="3553" priority="438">
      <formula>$L$82="x"</formula>
    </cfRule>
  </conditionalFormatting>
  <conditionalFormatting sqref="O83:Q85">
    <cfRule type="cellIs" dxfId="3552" priority="439" operator="equal">
      <formula>""</formula>
    </cfRule>
  </conditionalFormatting>
  <conditionalFormatting sqref="O83:Q85">
    <cfRule type="expression" dxfId="3551" priority="440">
      <formula>$O$82="x"</formula>
    </cfRule>
  </conditionalFormatting>
  <conditionalFormatting sqref="R83:T85">
    <cfRule type="cellIs" dxfId="3550" priority="441" operator="equal">
      <formula>""</formula>
    </cfRule>
  </conditionalFormatting>
  <conditionalFormatting sqref="R83:T85">
    <cfRule type="expression" dxfId="3549" priority="442">
      <formula>$R$82="x"</formula>
    </cfRule>
  </conditionalFormatting>
  <conditionalFormatting sqref="U83:W85">
    <cfRule type="cellIs" dxfId="3548" priority="443" operator="equal">
      <formula>""</formula>
    </cfRule>
  </conditionalFormatting>
  <conditionalFormatting sqref="U83:W85">
    <cfRule type="expression" dxfId="3547" priority="444">
      <formula>$U$82="x"</formula>
    </cfRule>
  </conditionalFormatting>
  <conditionalFormatting sqref="X83:Z85">
    <cfRule type="cellIs" dxfId="3546" priority="445" operator="equal">
      <formula>""</formula>
    </cfRule>
  </conditionalFormatting>
  <conditionalFormatting sqref="X83:Z85">
    <cfRule type="expression" dxfId="3545" priority="446">
      <formula>$X$82="x"</formula>
    </cfRule>
  </conditionalFormatting>
  <conditionalFormatting sqref="AA83:AC85">
    <cfRule type="cellIs" dxfId="3544" priority="447" operator="equal">
      <formula>""</formula>
    </cfRule>
  </conditionalFormatting>
  <conditionalFormatting sqref="AA83:AC85">
    <cfRule type="expression" dxfId="3543" priority="448">
      <formula>$AA$82="x"</formula>
    </cfRule>
  </conditionalFormatting>
  <conditionalFormatting sqref="AD83:AF85">
    <cfRule type="cellIs" dxfId="3542" priority="449" operator="equal">
      <formula>""</formula>
    </cfRule>
  </conditionalFormatting>
  <conditionalFormatting sqref="AD83:AF85">
    <cfRule type="expression" dxfId="3541" priority="450">
      <formula>$AD$82="x"</formula>
    </cfRule>
  </conditionalFormatting>
  <conditionalFormatting sqref="AG83:AI85">
    <cfRule type="cellIs" dxfId="3540" priority="451" operator="equal">
      <formula>""</formula>
    </cfRule>
  </conditionalFormatting>
  <conditionalFormatting sqref="AG83:AI85">
    <cfRule type="expression" dxfId="3539" priority="452">
      <formula>$AG$82="x"</formula>
    </cfRule>
  </conditionalFormatting>
  <conditionalFormatting sqref="AJ83:AL85">
    <cfRule type="cellIs" dxfId="3538" priority="453" operator="equal">
      <formula>""</formula>
    </cfRule>
  </conditionalFormatting>
  <conditionalFormatting sqref="AJ83:AL85">
    <cfRule type="expression" dxfId="3537" priority="454">
      <formula>$AJ$82="x"</formula>
    </cfRule>
  </conditionalFormatting>
  <conditionalFormatting sqref="AM83:AO85">
    <cfRule type="cellIs" dxfId="3536" priority="455" operator="equal">
      <formula>""</formula>
    </cfRule>
  </conditionalFormatting>
  <conditionalFormatting sqref="AM83:AO85">
    <cfRule type="expression" dxfId="3535" priority="456">
      <formula>$AM$82="x"</formula>
    </cfRule>
  </conditionalFormatting>
  <conditionalFormatting sqref="AP83:AR85">
    <cfRule type="cellIs" dxfId="3534" priority="457" operator="equal">
      <formula>""</formula>
    </cfRule>
  </conditionalFormatting>
  <conditionalFormatting sqref="AP83:AR85">
    <cfRule type="expression" dxfId="3533" priority="458">
      <formula>$AP$82="x"</formula>
    </cfRule>
  </conditionalFormatting>
  <conditionalFormatting sqref="AS83:AU85">
    <cfRule type="cellIs" dxfId="3532" priority="459" operator="equal">
      <formula>""</formula>
    </cfRule>
  </conditionalFormatting>
  <conditionalFormatting sqref="AS83:AU85">
    <cfRule type="expression" dxfId="3531" priority="460">
      <formula>$AS$82="x"</formula>
    </cfRule>
  </conditionalFormatting>
  <conditionalFormatting sqref="AV83:AX85">
    <cfRule type="cellIs" dxfId="3530" priority="461" operator="equal">
      <formula>""</formula>
    </cfRule>
  </conditionalFormatting>
  <conditionalFormatting sqref="AV83:AX85">
    <cfRule type="expression" dxfId="3529" priority="462">
      <formula>$AV$82="x"</formula>
    </cfRule>
  </conditionalFormatting>
  <conditionalFormatting sqref="AY83:BA85">
    <cfRule type="cellIs" dxfId="3528" priority="463" operator="equal">
      <formula>""</formula>
    </cfRule>
  </conditionalFormatting>
  <conditionalFormatting sqref="AY83:BA85">
    <cfRule type="expression" dxfId="3527" priority="464">
      <formula>$AY$82="x"</formula>
    </cfRule>
  </conditionalFormatting>
  <conditionalFormatting sqref="BB83:BD85">
    <cfRule type="cellIs" dxfId="3526" priority="465" operator="equal">
      <formula>""</formula>
    </cfRule>
  </conditionalFormatting>
  <conditionalFormatting sqref="BB83:BD85">
    <cfRule type="expression" dxfId="3525" priority="466">
      <formula>$BB$82="x"</formula>
    </cfRule>
  </conditionalFormatting>
  <conditionalFormatting sqref="BE83:BG85">
    <cfRule type="cellIs" dxfId="3524" priority="467" operator="equal">
      <formula>""</formula>
    </cfRule>
  </conditionalFormatting>
  <conditionalFormatting sqref="BE83:BG85">
    <cfRule type="expression" dxfId="3523" priority="468">
      <formula>$BE$82="x"</formula>
    </cfRule>
  </conditionalFormatting>
  <conditionalFormatting sqref="BH83:BJ85">
    <cfRule type="cellIs" dxfId="3522" priority="469" operator="equal">
      <formula>""</formula>
    </cfRule>
  </conditionalFormatting>
  <conditionalFormatting sqref="BH83:BJ85">
    <cfRule type="expression" dxfId="3521" priority="470">
      <formula>$BH$82="x"</formula>
    </cfRule>
  </conditionalFormatting>
  <conditionalFormatting sqref="BK83:BM85">
    <cfRule type="cellIs" dxfId="3520" priority="471" operator="equal">
      <formula>""</formula>
    </cfRule>
  </conditionalFormatting>
  <conditionalFormatting sqref="BK83:BM85">
    <cfRule type="expression" dxfId="3519" priority="472">
      <formula>$BK$82="x"</formula>
    </cfRule>
  </conditionalFormatting>
  <conditionalFormatting sqref="BN83:BP85">
    <cfRule type="cellIs" dxfId="3518" priority="473" operator="equal">
      <formula>""</formula>
    </cfRule>
  </conditionalFormatting>
  <conditionalFormatting sqref="BN83:BP85">
    <cfRule type="expression" dxfId="3517" priority="474">
      <formula>$BN$82="x"</formula>
    </cfRule>
  </conditionalFormatting>
  <conditionalFormatting sqref="BQ83:BS85">
    <cfRule type="cellIs" dxfId="3516" priority="475" operator="equal">
      <formula>""</formula>
    </cfRule>
  </conditionalFormatting>
  <conditionalFormatting sqref="BQ83:BS85">
    <cfRule type="expression" dxfId="3515" priority="476">
      <formula>$BQ$82="x"</formula>
    </cfRule>
  </conditionalFormatting>
  <conditionalFormatting sqref="BT83:BV85">
    <cfRule type="cellIs" dxfId="3514" priority="477" operator="equal">
      <formula>""</formula>
    </cfRule>
  </conditionalFormatting>
  <conditionalFormatting sqref="BT83:BV85">
    <cfRule type="expression" dxfId="3513" priority="478">
      <formula>$BT$82="x"</formula>
    </cfRule>
  </conditionalFormatting>
  <conditionalFormatting sqref="BW83:BY85">
    <cfRule type="cellIs" dxfId="3512" priority="479" operator="equal">
      <formula>""</formula>
    </cfRule>
  </conditionalFormatting>
  <conditionalFormatting sqref="BW83:BY85">
    <cfRule type="expression" dxfId="3511" priority="480">
      <formula>$BW$82="x"</formula>
    </cfRule>
  </conditionalFormatting>
  <conditionalFormatting sqref="L86:N88">
    <cfRule type="cellIs" dxfId="3510" priority="481" operator="equal">
      <formula>""</formula>
    </cfRule>
  </conditionalFormatting>
  <conditionalFormatting sqref="L86:N88">
    <cfRule type="expression" dxfId="3509" priority="482">
      <formula>$L$89="x"</formula>
    </cfRule>
  </conditionalFormatting>
  <conditionalFormatting sqref="O86:Q88">
    <cfRule type="cellIs" dxfId="3508" priority="483" operator="equal">
      <formula>""</formula>
    </cfRule>
  </conditionalFormatting>
  <conditionalFormatting sqref="O86:Q88">
    <cfRule type="expression" dxfId="3507" priority="484">
      <formula>$O$89="x"</formula>
    </cfRule>
  </conditionalFormatting>
  <conditionalFormatting sqref="R86:T88">
    <cfRule type="cellIs" dxfId="3506" priority="485" operator="equal">
      <formula>""</formula>
    </cfRule>
  </conditionalFormatting>
  <conditionalFormatting sqref="R86:T88">
    <cfRule type="expression" dxfId="3505" priority="486">
      <formula>$R$89="x"</formula>
    </cfRule>
  </conditionalFormatting>
  <conditionalFormatting sqref="U86:W88">
    <cfRule type="cellIs" dxfId="3504" priority="487" operator="equal">
      <formula>""</formula>
    </cfRule>
  </conditionalFormatting>
  <conditionalFormatting sqref="U86:W88">
    <cfRule type="expression" dxfId="3503" priority="488">
      <formula>$U$89="x"</formula>
    </cfRule>
  </conditionalFormatting>
  <conditionalFormatting sqref="X86:Z88">
    <cfRule type="cellIs" dxfId="3502" priority="489" operator="equal">
      <formula>""</formula>
    </cfRule>
  </conditionalFormatting>
  <conditionalFormatting sqref="X86:Z88">
    <cfRule type="expression" dxfId="3501" priority="490">
      <formula>$X$89="x"</formula>
    </cfRule>
  </conditionalFormatting>
  <conditionalFormatting sqref="AA86:AC88">
    <cfRule type="cellIs" dxfId="3500" priority="491" operator="equal">
      <formula>""</formula>
    </cfRule>
  </conditionalFormatting>
  <conditionalFormatting sqref="AA86:AC88">
    <cfRule type="expression" dxfId="3499" priority="492">
      <formula>$AA$89="x"</formula>
    </cfRule>
  </conditionalFormatting>
  <conditionalFormatting sqref="AD86:AF88">
    <cfRule type="cellIs" dxfId="3498" priority="493" operator="equal">
      <formula>""</formula>
    </cfRule>
  </conditionalFormatting>
  <conditionalFormatting sqref="AD86:AF88">
    <cfRule type="expression" dxfId="3497" priority="494">
      <formula>$AD$89="x"</formula>
    </cfRule>
  </conditionalFormatting>
  <conditionalFormatting sqref="AG86:AI88">
    <cfRule type="cellIs" dxfId="3496" priority="495" operator="equal">
      <formula>""</formula>
    </cfRule>
  </conditionalFormatting>
  <conditionalFormatting sqref="AG86:AI88">
    <cfRule type="expression" dxfId="3495" priority="496">
      <formula>$AG$89="x"</formula>
    </cfRule>
  </conditionalFormatting>
  <conditionalFormatting sqref="AJ86:AL88">
    <cfRule type="cellIs" dxfId="3494" priority="497" operator="equal">
      <formula>""</formula>
    </cfRule>
  </conditionalFormatting>
  <conditionalFormatting sqref="AJ86:AL88">
    <cfRule type="expression" dxfId="3493" priority="498">
      <formula>$AJ$89="x"</formula>
    </cfRule>
  </conditionalFormatting>
  <conditionalFormatting sqref="AM86:AO88">
    <cfRule type="cellIs" dxfId="3492" priority="499" operator="equal">
      <formula>""</formula>
    </cfRule>
  </conditionalFormatting>
  <conditionalFormatting sqref="AM86:AO88">
    <cfRule type="expression" dxfId="3491" priority="500">
      <formula>$AM$89="x"</formula>
    </cfRule>
  </conditionalFormatting>
  <conditionalFormatting sqref="AP86:AR88">
    <cfRule type="cellIs" dxfId="3490" priority="501" operator="equal">
      <formula>""</formula>
    </cfRule>
  </conditionalFormatting>
  <conditionalFormatting sqref="AP86:AR88">
    <cfRule type="expression" dxfId="3489" priority="502">
      <formula>$AP$89="x"</formula>
    </cfRule>
  </conditionalFormatting>
  <conditionalFormatting sqref="AS86:AU88">
    <cfRule type="cellIs" dxfId="3488" priority="503" operator="equal">
      <formula>""</formula>
    </cfRule>
  </conditionalFormatting>
  <conditionalFormatting sqref="AS86:AU88">
    <cfRule type="expression" dxfId="3487" priority="504">
      <formula>$AS$89="x"</formula>
    </cfRule>
  </conditionalFormatting>
  <conditionalFormatting sqref="AV86:AX88">
    <cfRule type="cellIs" dxfId="3486" priority="505" operator="equal">
      <formula>""</formula>
    </cfRule>
  </conditionalFormatting>
  <conditionalFormatting sqref="AV86:AX88">
    <cfRule type="expression" dxfId="3485" priority="506">
      <formula>$AV$89="x"</formula>
    </cfRule>
  </conditionalFormatting>
  <conditionalFormatting sqref="AY86:BA88">
    <cfRule type="cellIs" dxfId="3484" priority="507" operator="equal">
      <formula>""</formula>
    </cfRule>
  </conditionalFormatting>
  <conditionalFormatting sqref="AY86:BA88">
    <cfRule type="expression" dxfId="3483" priority="508">
      <formula>$AY$89="x"</formula>
    </cfRule>
  </conditionalFormatting>
  <conditionalFormatting sqref="BB86:BD88">
    <cfRule type="cellIs" dxfId="3482" priority="509" operator="equal">
      <formula>""</formula>
    </cfRule>
  </conditionalFormatting>
  <conditionalFormatting sqref="BB86:BD88">
    <cfRule type="expression" dxfId="3481" priority="510">
      <formula>$BB$89="x"</formula>
    </cfRule>
  </conditionalFormatting>
  <conditionalFormatting sqref="BE86:BG88">
    <cfRule type="cellIs" dxfId="3480" priority="511" operator="equal">
      <formula>""</formula>
    </cfRule>
  </conditionalFormatting>
  <conditionalFormatting sqref="BE86:BG88">
    <cfRule type="expression" dxfId="3479" priority="512">
      <formula>$BE$89="x"</formula>
    </cfRule>
  </conditionalFormatting>
  <conditionalFormatting sqref="BH86:BJ88">
    <cfRule type="cellIs" dxfId="3478" priority="513" operator="equal">
      <formula>""</formula>
    </cfRule>
  </conditionalFormatting>
  <conditionalFormatting sqref="BH86:BJ88">
    <cfRule type="expression" dxfId="3477" priority="514">
      <formula>$BH$89="x"</formula>
    </cfRule>
  </conditionalFormatting>
  <conditionalFormatting sqref="BK86:BM88">
    <cfRule type="cellIs" dxfId="3476" priority="515" operator="equal">
      <formula>""</formula>
    </cfRule>
  </conditionalFormatting>
  <conditionalFormatting sqref="BK86:BM88">
    <cfRule type="expression" dxfId="3475" priority="516">
      <formula>$BK$89="x"</formula>
    </cfRule>
  </conditionalFormatting>
  <conditionalFormatting sqref="BN86:BP88">
    <cfRule type="cellIs" dxfId="3474" priority="517" operator="equal">
      <formula>""</formula>
    </cfRule>
  </conditionalFormatting>
  <conditionalFormatting sqref="BN86:BP88">
    <cfRule type="expression" dxfId="3473" priority="518">
      <formula>$BN$89="x"</formula>
    </cfRule>
  </conditionalFormatting>
  <conditionalFormatting sqref="BQ86:BS88">
    <cfRule type="cellIs" dxfId="3472" priority="519" operator="equal">
      <formula>""</formula>
    </cfRule>
  </conditionalFormatting>
  <conditionalFormatting sqref="BQ86:BS88">
    <cfRule type="expression" dxfId="3471" priority="520">
      <formula>$BQ$89="x"</formula>
    </cfRule>
  </conditionalFormatting>
  <conditionalFormatting sqref="BT86:BV88">
    <cfRule type="cellIs" dxfId="3470" priority="521" operator="equal">
      <formula>""</formula>
    </cfRule>
  </conditionalFormatting>
  <conditionalFormatting sqref="BT86:BV88">
    <cfRule type="expression" dxfId="3469" priority="522">
      <formula>$BT$89="x"</formula>
    </cfRule>
  </conditionalFormatting>
  <conditionalFormatting sqref="BW86:BY88">
    <cfRule type="cellIs" dxfId="3468" priority="523" operator="equal">
      <formula>""</formula>
    </cfRule>
  </conditionalFormatting>
  <conditionalFormatting sqref="BW86:BY88">
    <cfRule type="expression" dxfId="3467" priority="524">
      <formula>$BW$89="x"</formula>
    </cfRule>
  </conditionalFormatting>
  <conditionalFormatting sqref="L101:N103">
    <cfRule type="cellIs" dxfId="3466" priority="525" operator="equal">
      <formula>""</formula>
    </cfRule>
  </conditionalFormatting>
  <conditionalFormatting sqref="L101:N103">
    <cfRule type="expression" dxfId="3465" priority="526">
      <formula>$L$100="x"</formula>
    </cfRule>
  </conditionalFormatting>
  <conditionalFormatting sqref="O101:Q103">
    <cfRule type="cellIs" dxfId="3464" priority="527" operator="equal">
      <formula>""</formula>
    </cfRule>
  </conditionalFormatting>
  <conditionalFormatting sqref="O101:Q103">
    <cfRule type="expression" dxfId="3463" priority="528">
      <formula>$O$100="x"</formula>
    </cfRule>
  </conditionalFormatting>
  <conditionalFormatting sqref="R101:T103">
    <cfRule type="cellIs" dxfId="3462" priority="529" operator="equal">
      <formula>""</formula>
    </cfRule>
  </conditionalFormatting>
  <conditionalFormatting sqref="R101:T103">
    <cfRule type="expression" dxfId="3461" priority="530">
      <formula>$R$100="x"</formula>
    </cfRule>
  </conditionalFormatting>
  <conditionalFormatting sqref="U101:W103">
    <cfRule type="cellIs" dxfId="3460" priority="531" operator="equal">
      <formula>""</formula>
    </cfRule>
  </conditionalFormatting>
  <conditionalFormatting sqref="U101:W103">
    <cfRule type="expression" dxfId="3459" priority="532">
      <formula>$U$100="x"</formula>
    </cfRule>
  </conditionalFormatting>
  <conditionalFormatting sqref="X101:Z103">
    <cfRule type="cellIs" dxfId="3458" priority="533" operator="equal">
      <formula>""</formula>
    </cfRule>
  </conditionalFormatting>
  <conditionalFormatting sqref="X101:Z103">
    <cfRule type="expression" dxfId="3457" priority="534">
      <formula>$X$100="x"</formula>
    </cfRule>
  </conditionalFormatting>
  <conditionalFormatting sqref="AA101:AC103">
    <cfRule type="cellIs" dxfId="3456" priority="535" operator="equal">
      <formula>""</formula>
    </cfRule>
  </conditionalFormatting>
  <conditionalFormatting sqref="AA101:AC103">
    <cfRule type="expression" dxfId="3455" priority="536">
      <formula>$AA$100="x"</formula>
    </cfRule>
  </conditionalFormatting>
  <conditionalFormatting sqref="AD101:AF103">
    <cfRule type="cellIs" dxfId="3454" priority="537" operator="equal">
      <formula>""</formula>
    </cfRule>
  </conditionalFormatting>
  <conditionalFormatting sqref="AD101:AF103">
    <cfRule type="expression" dxfId="3453" priority="538">
      <formula>$AD$100="x"</formula>
    </cfRule>
  </conditionalFormatting>
  <conditionalFormatting sqref="AG101:AI103">
    <cfRule type="cellIs" dxfId="3452" priority="539" operator="equal">
      <formula>""</formula>
    </cfRule>
  </conditionalFormatting>
  <conditionalFormatting sqref="AG101:AI103">
    <cfRule type="expression" dxfId="3451" priority="540">
      <formula>$AG$100="x"</formula>
    </cfRule>
  </conditionalFormatting>
  <conditionalFormatting sqref="AJ101:AL103">
    <cfRule type="cellIs" dxfId="3450" priority="541" operator="equal">
      <formula>""</formula>
    </cfRule>
  </conditionalFormatting>
  <conditionalFormatting sqref="AJ101:AL103">
    <cfRule type="expression" dxfId="3449" priority="542">
      <formula>$AJ$100="x"</formula>
    </cfRule>
  </conditionalFormatting>
  <conditionalFormatting sqref="AM101:AO103">
    <cfRule type="cellIs" dxfId="3448" priority="543" operator="equal">
      <formula>""</formula>
    </cfRule>
  </conditionalFormatting>
  <conditionalFormatting sqref="AM101:AO103">
    <cfRule type="expression" dxfId="3447" priority="544">
      <formula>$AM$100="x"</formula>
    </cfRule>
  </conditionalFormatting>
  <conditionalFormatting sqref="AP101:AR103">
    <cfRule type="cellIs" dxfId="3446" priority="545" operator="equal">
      <formula>""</formula>
    </cfRule>
  </conditionalFormatting>
  <conditionalFormatting sqref="AP101:AR103">
    <cfRule type="expression" dxfId="3445" priority="546">
      <formula>$AP$100="x"</formula>
    </cfRule>
  </conditionalFormatting>
  <conditionalFormatting sqref="AS101:AU103">
    <cfRule type="cellIs" dxfId="3444" priority="547" operator="equal">
      <formula>""</formula>
    </cfRule>
  </conditionalFormatting>
  <conditionalFormatting sqref="AS101:AU103">
    <cfRule type="expression" dxfId="3443" priority="548">
      <formula>$AS$100="x"</formula>
    </cfRule>
  </conditionalFormatting>
  <conditionalFormatting sqref="AV101:AX103">
    <cfRule type="cellIs" dxfId="3442" priority="549" operator="equal">
      <formula>""</formula>
    </cfRule>
  </conditionalFormatting>
  <conditionalFormatting sqref="AV101:AX103">
    <cfRule type="expression" dxfId="3441" priority="550">
      <formula>$AV$100="x"</formula>
    </cfRule>
  </conditionalFormatting>
  <conditionalFormatting sqref="AY101:BA103">
    <cfRule type="cellIs" dxfId="3440" priority="551" operator="equal">
      <formula>""</formula>
    </cfRule>
  </conditionalFormatting>
  <conditionalFormatting sqref="AY101:BA103">
    <cfRule type="expression" dxfId="3439" priority="552">
      <formula>$AY$100="x"</formula>
    </cfRule>
  </conditionalFormatting>
  <conditionalFormatting sqref="BB101:BD103">
    <cfRule type="cellIs" dxfId="3438" priority="553" operator="equal">
      <formula>""</formula>
    </cfRule>
  </conditionalFormatting>
  <conditionalFormatting sqref="BB101:BD103">
    <cfRule type="expression" dxfId="3437" priority="554">
      <formula>$BB$100="x"</formula>
    </cfRule>
  </conditionalFormatting>
  <conditionalFormatting sqref="BE101:BG103">
    <cfRule type="cellIs" dxfId="3436" priority="555" operator="equal">
      <formula>""</formula>
    </cfRule>
  </conditionalFormatting>
  <conditionalFormatting sqref="BE101:BG103">
    <cfRule type="expression" dxfId="3435" priority="556">
      <formula>$BE$100="x"</formula>
    </cfRule>
  </conditionalFormatting>
  <conditionalFormatting sqref="BH101:BJ103">
    <cfRule type="cellIs" dxfId="3434" priority="557" operator="equal">
      <formula>""</formula>
    </cfRule>
  </conditionalFormatting>
  <conditionalFormatting sqref="BH101:BJ103">
    <cfRule type="expression" dxfId="3433" priority="558">
      <formula>$BH$100="x"</formula>
    </cfRule>
  </conditionalFormatting>
  <conditionalFormatting sqref="BK101:BM103">
    <cfRule type="cellIs" dxfId="3432" priority="559" operator="equal">
      <formula>""</formula>
    </cfRule>
  </conditionalFormatting>
  <conditionalFormatting sqref="BK101:BM103">
    <cfRule type="expression" dxfId="3431" priority="560">
      <formula>$BK$100="x"</formula>
    </cfRule>
  </conditionalFormatting>
  <conditionalFormatting sqref="BN101:BP103">
    <cfRule type="cellIs" dxfId="3430" priority="561" operator="equal">
      <formula>""</formula>
    </cfRule>
  </conditionalFormatting>
  <conditionalFormatting sqref="BN101:BP103">
    <cfRule type="expression" dxfId="3429" priority="562">
      <formula>$BN$100="x"</formula>
    </cfRule>
  </conditionalFormatting>
  <conditionalFormatting sqref="BQ101:BS103">
    <cfRule type="cellIs" dxfId="3428" priority="563" operator="equal">
      <formula>""</formula>
    </cfRule>
  </conditionalFormatting>
  <conditionalFormatting sqref="BQ101:BS103">
    <cfRule type="expression" dxfId="3427" priority="564">
      <formula>$BQ$100="x"</formula>
    </cfRule>
  </conditionalFormatting>
  <conditionalFormatting sqref="BT101:BV103">
    <cfRule type="cellIs" dxfId="3426" priority="565" operator="equal">
      <formula>""</formula>
    </cfRule>
  </conditionalFormatting>
  <conditionalFormatting sqref="BT101:BV103">
    <cfRule type="expression" dxfId="3425" priority="566">
      <formula>$BT$100="x"</formula>
    </cfRule>
  </conditionalFormatting>
  <conditionalFormatting sqref="BW101:BY103">
    <cfRule type="cellIs" dxfId="3424" priority="567" operator="equal">
      <formula>""</formula>
    </cfRule>
  </conditionalFormatting>
  <conditionalFormatting sqref="BW101:BY103">
    <cfRule type="expression" dxfId="3423" priority="568">
      <formula>$BW$100="x"</formula>
    </cfRule>
  </conditionalFormatting>
  <conditionalFormatting sqref="L104:N106">
    <cfRule type="cellIs" dxfId="3422" priority="569" operator="equal">
      <formula>""</formula>
    </cfRule>
  </conditionalFormatting>
  <conditionalFormatting sqref="L104:N106">
    <cfRule type="expression" dxfId="3421" priority="570">
      <formula>$L$107="x"</formula>
    </cfRule>
  </conditionalFormatting>
  <conditionalFormatting sqref="O104:Q106">
    <cfRule type="cellIs" dxfId="3420" priority="571" operator="equal">
      <formula>""</formula>
    </cfRule>
  </conditionalFormatting>
  <conditionalFormatting sqref="O104:Q106">
    <cfRule type="expression" dxfId="3419" priority="572">
      <formula>$O$107="x"</formula>
    </cfRule>
  </conditionalFormatting>
  <conditionalFormatting sqref="R104:T106">
    <cfRule type="cellIs" dxfId="3418" priority="573" operator="equal">
      <formula>""</formula>
    </cfRule>
  </conditionalFormatting>
  <conditionalFormatting sqref="R104:T106">
    <cfRule type="expression" dxfId="3417" priority="574">
      <formula>$R$107="x"</formula>
    </cfRule>
  </conditionalFormatting>
  <conditionalFormatting sqref="U104:W106">
    <cfRule type="cellIs" dxfId="3416" priority="575" operator="equal">
      <formula>""</formula>
    </cfRule>
  </conditionalFormatting>
  <conditionalFormatting sqref="U104:W106">
    <cfRule type="expression" dxfId="3415" priority="576">
      <formula>$U$107="x"</formula>
    </cfRule>
  </conditionalFormatting>
  <conditionalFormatting sqref="X104:Z106">
    <cfRule type="cellIs" dxfId="3414" priority="577" operator="equal">
      <formula>""</formula>
    </cfRule>
  </conditionalFormatting>
  <conditionalFormatting sqref="X104:Z106">
    <cfRule type="expression" dxfId="3413" priority="578">
      <formula>$X$107="x"</formula>
    </cfRule>
  </conditionalFormatting>
  <conditionalFormatting sqref="AA104:AC106">
    <cfRule type="cellIs" dxfId="3412" priority="579" operator="equal">
      <formula>""</formula>
    </cfRule>
  </conditionalFormatting>
  <conditionalFormatting sqref="AA104:AC106">
    <cfRule type="expression" dxfId="3411" priority="580">
      <formula>$AA$107="x"</formula>
    </cfRule>
  </conditionalFormatting>
  <conditionalFormatting sqref="AD104:AF106">
    <cfRule type="cellIs" dxfId="3410" priority="581" operator="equal">
      <formula>""</formula>
    </cfRule>
  </conditionalFormatting>
  <conditionalFormatting sqref="AD104:AF106">
    <cfRule type="expression" dxfId="3409" priority="582">
      <formula>$AD$107="x"</formula>
    </cfRule>
  </conditionalFormatting>
  <conditionalFormatting sqref="AG104:AI106">
    <cfRule type="cellIs" dxfId="3408" priority="583" operator="equal">
      <formula>""</formula>
    </cfRule>
  </conditionalFormatting>
  <conditionalFormatting sqref="AG104:AI106">
    <cfRule type="expression" dxfId="3407" priority="584">
      <formula>$AG$107="x"</formula>
    </cfRule>
  </conditionalFormatting>
  <conditionalFormatting sqref="AJ104:AL106">
    <cfRule type="cellIs" dxfId="3406" priority="585" operator="equal">
      <formula>""</formula>
    </cfRule>
  </conditionalFormatting>
  <conditionalFormatting sqref="AJ104:AL106">
    <cfRule type="expression" dxfId="3405" priority="586">
      <formula>$AJ$107="x"</formula>
    </cfRule>
  </conditionalFormatting>
  <conditionalFormatting sqref="AM104:AO106">
    <cfRule type="cellIs" dxfId="3404" priority="587" operator="equal">
      <formula>""</formula>
    </cfRule>
  </conditionalFormatting>
  <conditionalFormatting sqref="AM104:AO106">
    <cfRule type="expression" dxfId="3403" priority="588">
      <formula>$AM$107="x"</formula>
    </cfRule>
  </conditionalFormatting>
  <conditionalFormatting sqref="AP104:AR106">
    <cfRule type="cellIs" dxfId="3402" priority="589" operator="equal">
      <formula>""</formula>
    </cfRule>
  </conditionalFormatting>
  <conditionalFormatting sqref="AP104:AR106">
    <cfRule type="expression" dxfId="3401" priority="590">
      <formula>$AP$107="x"</formula>
    </cfRule>
  </conditionalFormatting>
  <conditionalFormatting sqref="AS104:AU106">
    <cfRule type="cellIs" dxfId="3400" priority="591" operator="equal">
      <formula>""</formula>
    </cfRule>
  </conditionalFormatting>
  <conditionalFormatting sqref="AS104:AU106">
    <cfRule type="expression" dxfId="3399" priority="592">
      <formula>$AS$107="x"</formula>
    </cfRule>
  </conditionalFormatting>
  <conditionalFormatting sqref="AV104:AX106">
    <cfRule type="cellIs" dxfId="3398" priority="593" operator="equal">
      <formula>""</formula>
    </cfRule>
  </conditionalFormatting>
  <conditionalFormatting sqref="AV104:AX106">
    <cfRule type="expression" dxfId="3397" priority="594">
      <formula>$AV$107="x"</formula>
    </cfRule>
  </conditionalFormatting>
  <conditionalFormatting sqref="AY104:BA106">
    <cfRule type="cellIs" dxfId="3396" priority="595" operator="equal">
      <formula>""</formula>
    </cfRule>
  </conditionalFormatting>
  <conditionalFormatting sqref="AY104:BA106">
    <cfRule type="expression" dxfId="3395" priority="596">
      <formula>$AY$107="x"</formula>
    </cfRule>
  </conditionalFormatting>
  <conditionalFormatting sqref="BB104:BD106">
    <cfRule type="cellIs" dxfId="3394" priority="597" operator="equal">
      <formula>""</formula>
    </cfRule>
  </conditionalFormatting>
  <conditionalFormatting sqref="BB104:BD106">
    <cfRule type="expression" dxfId="3393" priority="598">
      <formula>$BB$107="x"</formula>
    </cfRule>
  </conditionalFormatting>
  <conditionalFormatting sqref="BE104:BG106">
    <cfRule type="cellIs" dxfId="3392" priority="599" operator="equal">
      <formula>""</formula>
    </cfRule>
  </conditionalFormatting>
  <conditionalFormatting sqref="BE104:BG106">
    <cfRule type="expression" dxfId="3391" priority="600">
      <formula>$BE$107="x"</formula>
    </cfRule>
  </conditionalFormatting>
  <conditionalFormatting sqref="BH104:BJ106">
    <cfRule type="cellIs" dxfId="3390" priority="601" operator="equal">
      <formula>""</formula>
    </cfRule>
  </conditionalFormatting>
  <conditionalFormatting sqref="BH104:BJ106">
    <cfRule type="expression" dxfId="3389" priority="602">
      <formula>$BH$107="x"</formula>
    </cfRule>
  </conditionalFormatting>
  <conditionalFormatting sqref="BK104:BM106">
    <cfRule type="cellIs" dxfId="3388" priority="603" operator="equal">
      <formula>""</formula>
    </cfRule>
  </conditionalFormatting>
  <conditionalFormatting sqref="BK104:BM106">
    <cfRule type="expression" dxfId="3387" priority="604">
      <formula>$BK$107="x"</formula>
    </cfRule>
  </conditionalFormatting>
  <conditionalFormatting sqref="BN104:BP106">
    <cfRule type="cellIs" dxfId="3386" priority="605" operator="equal">
      <formula>""</formula>
    </cfRule>
  </conditionalFormatting>
  <conditionalFormatting sqref="BN104:BP106">
    <cfRule type="expression" dxfId="3385" priority="606">
      <formula>$BN$107="x"</formula>
    </cfRule>
  </conditionalFormatting>
  <conditionalFormatting sqref="BQ104:BS106">
    <cfRule type="cellIs" dxfId="3384" priority="607" operator="equal">
      <formula>""</formula>
    </cfRule>
  </conditionalFormatting>
  <conditionalFormatting sqref="BQ104:BS106">
    <cfRule type="expression" dxfId="3383" priority="608">
      <formula>$BQ$107="x"</formula>
    </cfRule>
  </conditionalFormatting>
  <conditionalFormatting sqref="BT104:BV106">
    <cfRule type="cellIs" dxfId="3382" priority="609" operator="equal">
      <formula>""</formula>
    </cfRule>
  </conditionalFormatting>
  <conditionalFormatting sqref="BT104:BV106">
    <cfRule type="expression" dxfId="3381" priority="610">
      <formula>$BT$107="x"</formula>
    </cfRule>
  </conditionalFormatting>
  <conditionalFormatting sqref="BW104:BY106">
    <cfRule type="cellIs" dxfId="3380" priority="611" operator="equal">
      <formula>""</formula>
    </cfRule>
  </conditionalFormatting>
  <conditionalFormatting sqref="BW104:BY106">
    <cfRule type="expression" dxfId="3379" priority="612">
      <formula>$BW$107="x"</formula>
    </cfRule>
  </conditionalFormatting>
  <conditionalFormatting sqref="L119:N121">
    <cfRule type="cellIs" dxfId="3378" priority="613" operator="equal">
      <formula>""</formula>
    </cfRule>
  </conditionalFormatting>
  <conditionalFormatting sqref="L119:N121">
    <cfRule type="expression" dxfId="3377" priority="614">
      <formula>$L$118="x"</formula>
    </cfRule>
  </conditionalFormatting>
  <conditionalFormatting sqref="O119:Q121">
    <cfRule type="cellIs" dxfId="3376" priority="615" operator="equal">
      <formula>""</formula>
    </cfRule>
  </conditionalFormatting>
  <conditionalFormatting sqref="O119:Q121">
    <cfRule type="expression" dxfId="3375" priority="616">
      <formula>$O$118="x"</formula>
    </cfRule>
  </conditionalFormatting>
  <conditionalFormatting sqref="R119:T121">
    <cfRule type="cellIs" dxfId="3374" priority="617" operator="equal">
      <formula>""</formula>
    </cfRule>
  </conditionalFormatting>
  <conditionalFormatting sqref="R119:T121">
    <cfRule type="expression" dxfId="3373" priority="618">
      <formula>$R$118="x"</formula>
    </cfRule>
  </conditionalFormatting>
  <conditionalFormatting sqref="U119:W121">
    <cfRule type="cellIs" dxfId="3372" priority="619" operator="equal">
      <formula>""</formula>
    </cfRule>
  </conditionalFormatting>
  <conditionalFormatting sqref="U119:W121">
    <cfRule type="expression" dxfId="3371" priority="620">
      <formula>$U$118="x"</formula>
    </cfRule>
  </conditionalFormatting>
  <conditionalFormatting sqref="X119:Z121">
    <cfRule type="cellIs" dxfId="3370" priority="621" operator="equal">
      <formula>""</formula>
    </cfRule>
  </conditionalFormatting>
  <conditionalFormatting sqref="X119:Z121">
    <cfRule type="expression" dxfId="3369" priority="622">
      <formula>$X$118="x"</formula>
    </cfRule>
  </conditionalFormatting>
  <conditionalFormatting sqref="AA119:AC121">
    <cfRule type="cellIs" dxfId="3368" priority="623" operator="equal">
      <formula>""</formula>
    </cfRule>
  </conditionalFormatting>
  <conditionalFormatting sqref="AA119:AC121">
    <cfRule type="expression" dxfId="3367" priority="624">
      <formula>$AA$118="x"</formula>
    </cfRule>
  </conditionalFormatting>
  <conditionalFormatting sqref="AD119:AF121">
    <cfRule type="cellIs" dxfId="3366" priority="625" operator="equal">
      <formula>""</formula>
    </cfRule>
  </conditionalFormatting>
  <conditionalFormatting sqref="AD119:AF121">
    <cfRule type="expression" dxfId="3365" priority="626">
      <formula>$AD$118="x"</formula>
    </cfRule>
  </conditionalFormatting>
  <conditionalFormatting sqref="AG119:AI121">
    <cfRule type="cellIs" dxfId="3364" priority="627" operator="equal">
      <formula>""</formula>
    </cfRule>
  </conditionalFormatting>
  <conditionalFormatting sqref="AG119:AI121">
    <cfRule type="expression" dxfId="3363" priority="628">
      <formula>$AG$118="x"</formula>
    </cfRule>
  </conditionalFormatting>
  <conditionalFormatting sqref="AJ119:AL121">
    <cfRule type="cellIs" dxfId="3362" priority="629" operator="equal">
      <formula>""</formula>
    </cfRule>
  </conditionalFormatting>
  <conditionalFormatting sqref="AJ119:AL121">
    <cfRule type="expression" dxfId="3361" priority="630">
      <formula>$AJ$118="x"</formula>
    </cfRule>
  </conditionalFormatting>
  <conditionalFormatting sqref="AM119:AO121">
    <cfRule type="cellIs" dxfId="3360" priority="631" operator="equal">
      <formula>""</formula>
    </cfRule>
  </conditionalFormatting>
  <conditionalFormatting sqref="AM119:AO121">
    <cfRule type="expression" dxfId="3359" priority="632">
      <formula>$AM$118="x"</formula>
    </cfRule>
  </conditionalFormatting>
  <conditionalFormatting sqref="AP119:AR121">
    <cfRule type="cellIs" dxfId="3358" priority="633" operator="equal">
      <formula>""</formula>
    </cfRule>
  </conditionalFormatting>
  <conditionalFormatting sqref="AP119:AR121">
    <cfRule type="expression" dxfId="3357" priority="634">
      <formula>$AP$118="x"</formula>
    </cfRule>
  </conditionalFormatting>
  <conditionalFormatting sqref="AS119:AU121">
    <cfRule type="cellIs" dxfId="3356" priority="635" operator="equal">
      <formula>""</formula>
    </cfRule>
  </conditionalFormatting>
  <conditionalFormatting sqref="AS119:AU121">
    <cfRule type="expression" dxfId="3355" priority="636">
      <formula>$AS$118="x"</formula>
    </cfRule>
  </conditionalFormatting>
  <conditionalFormatting sqref="AV119:AX121">
    <cfRule type="cellIs" dxfId="3354" priority="637" operator="equal">
      <formula>""</formula>
    </cfRule>
  </conditionalFormatting>
  <conditionalFormatting sqref="AV119:AX121">
    <cfRule type="expression" dxfId="3353" priority="638">
      <formula>$AV$118="x"</formula>
    </cfRule>
  </conditionalFormatting>
  <conditionalFormatting sqref="AY119:BA121">
    <cfRule type="cellIs" dxfId="3352" priority="639" operator="equal">
      <formula>""</formula>
    </cfRule>
  </conditionalFormatting>
  <conditionalFormatting sqref="AY119:BA121">
    <cfRule type="expression" dxfId="3351" priority="640">
      <formula>$AY$118="x"</formula>
    </cfRule>
  </conditionalFormatting>
  <conditionalFormatting sqref="BB119:BD121">
    <cfRule type="cellIs" dxfId="3350" priority="641" operator="equal">
      <formula>""</formula>
    </cfRule>
  </conditionalFormatting>
  <conditionalFormatting sqref="BB119:BD121">
    <cfRule type="expression" dxfId="3349" priority="642">
      <formula>$BB$118="x"</formula>
    </cfRule>
  </conditionalFormatting>
  <conditionalFormatting sqref="BE119:BG121">
    <cfRule type="cellIs" dxfId="3348" priority="643" operator="equal">
      <formula>""</formula>
    </cfRule>
  </conditionalFormatting>
  <conditionalFormatting sqref="BE119:BG121">
    <cfRule type="expression" dxfId="3347" priority="644">
      <formula>$BE$118="x"</formula>
    </cfRule>
  </conditionalFormatting>
  <conditionalFormatting sqref="BH119:BJ121">
    <cfRule type="cellIs" dxfId="3346" priority="645" operator="equal">
      <formula>""</formula>
    </cfRule>
  </conditionalFormatting>
  <conditionalFormatting sqref="BH119:BJ121">
    <cfRule type="expression" dxfId="3345" priority="646">
      <formula>$BH$118="x"</formula>
    </cfRule>
  </conditionalFormatting>
  <conditionalFormatting sqref="BK119:BM121">
    <cfRule type="cellIs" dxfId="3344" priority="647" operator="equal">
      <formula>""</formula>
    </cfRule>
  </conditionalFormatting>
  <conditionalFormatting sqref="BK119:BM121">
    <cfRule type="expression" dxfId="3343" priority="648">
      <formula>$BK$118="x"</formula>
    </cfRule>
  </conditionalFormatting>
  <conditionalFormatting sqref="BN119:BP121">
    <cfRule type="cellIs" dxfId="3342" priority="649" operator="equal">
      <formula>""</formula>
    </cfRule>
  </conditionalFormatting>
  <conditionalFormatting sqref="BN119:BP121">
    <cfRule type="expression" dxfId="3341" priority="650">
      <formula>$BN$118="x"</formula>
    </cfRule>
  </conditionalFormatting>
  <conditionalFormatting sqref="BQ119:BS121">
    <cfRule type="cellIs" dxfId="3340" priority="651" operator="equal">
      <formula>""</formula>
    </cfRule>
  </conditionalFormatting>
  <conditionalFormatting sqref="BQ119:BS121">
    <cfRule type="expression" dxfId="3339" priority="652">
      <formula>$BQ$118="x"</formula>
    </cfRule>
  </conditionalFormatting>
  <conditionalFormatting sqref="BT119:BV121">
    <cfRule type="cellIs" dxfId="3338" priority="653" operator="equal">
      <formula>""</formula>
    </cfRule>
  </conditionalFormatting>
  <conditionalFormatting sqref="BT119:BV121">
    <cfRule type="expression" dxfId="3337" priority="654">
      <formula>$BT$118="x"</formula>
    </cfRule>
  </conditionalFormatting>
  <conditionalFormatting sqref="BW119:BY121">
    <cfRule type="cellIs" dxfId="3336" priority="655" operator="equal">
      <formula>""</formula>
    </cfRule>
  </conditionalFormatting>
  <conditionalFormatting sqref="BW119:BY121">
    <cfRule type="expression" dxfId="3335" priority="656">
      <formula>$BW$118="x"</formula>
    </cfRule>
  </conditionalFormatting>
  <conditionalFormatting sqref="L122:N124">
    <cfRule type="cellIs" dxfId="3334" priority="657" operator="equal">
      <formula>""</formula>
    </cfRule>
  </conditionalFormatting>
  <conditionalFormatting sqref="L122:N124">
    <cfRule type="expression" dxfId="3333" priority="658">
      <formula>$L$125="x"</formula>
    </cfRule>
  </conditionalFormatting>
  <conditionalFormatting sqref="O122:Q124">
    <cfRule type="cellIs" dxfId="3332" priority="659" operator="equal">
      <formula>""</formula>
    </cfRule>
  </conditionalFormatting>
  <conditionalFormatting sqref="O122:Q124">
    <cfRule type="expression" dxfId="3331" priority="660">
      <formula>$O$125="x"</formula>
    </cfRule>
  </conditionalFormatting>
  <conditionalFormatting sqref="R122:T124">
    <cfRule type="cellIs" dxfId="3330" priority="661" operator="equal">
      <formula>""</formula>
    </cfRule>
  </conditionalFormatting>
  <conditionalFormatting sqref="R122:T124">
    <cfRule type="expression" dxfId="3329" priority="662">
      <formula>$R$125="x"</formula>
    </cfRule>
  </conditionalFormatting>
  <conditionalFormatting sqref="U122:W124">
    <cfRule type="cellIs" dxfId="3328" priority="663" operator="equal">
      <formula>""</formula>
    </cfRule>
  </conditionalFormatting>
  <conditionalFormatting sqref="U122:W124">
    <cfRule type="expression" dxfId="3327" priority="664">
      <formula>$U$125="x"</formula>
    </cfRule>
  </conditionalFormatting>
  <conditionalFormatting sqref="X122:Z124">
    <cfRule type="cellIs" dxfId="3326" priority="665" operator="equal">
      <formula>""</formula>
    </cfRule>
  </conditionalFormatting>
  <conditionalFormatting sqref="X122:Z124">
    <cfRule type="expression" dxfId="3325" priority="666">
      <formula>$X$125="x"</formula>
    </cfRule>
  </conditionalFormatting>
  <conditionalFormatting sqref="AA122:AC124">
    <cfRule type="cellIs" dxfId="3324" priority="667" operator="equal">
      <formula>""</formula>
    </cfRule>
  </conditionalFormatting>
  <conditionalFormatting sqref="AA122:AC124">
    <cfRule type="expression" dxfId="3323" priority="668">
      <formula>$AA$125="x"</formula>
    </cfRule>
  </conditionalFormatting>
  <conditionalFormatting sqref="AD122:AF124">
    <cfRule type="cellIs" dxfId="3322" priority="669" operator="equal">
      <formula>""</formula>
    </cfRule>
  </conditionalFormatting>
  <conditionalFormatting sqref="AD122:AF124">
    <cfRule type="expression" dxfId="3321" priority="670">
      <formula>$AD$125="x"</formula>
    </cfRule>
  </conditionalFormatting>
  <conditionalFormatting sqref="AG122:AI124">
    <cfRule type="cellIs" dxfId="3320" priority="671" operator="equal">
      <formula>""</formula>
    </cfRule>
  </conditionalFormatting>
  <conditionalFormatting sqref="AG122:AI124">
    <cfRule type="expression" dxfId="3319" priority="672">
      <formula>$AG$125="x"</formula>
    </cfRule>
  </conditionalFormatting>
  <conditionalFormatting sqref="AJ122:AL124">
    <cfRule type="cellIs" dxfId="3318" priority="673" operator="equal">
      <formula>""</formula>
    </cfRule>
  </conditionalFormatting>
  <conditionalFormatting sqref="AJ122:AL124">
    <cfRule type="expression" dxfId="3317" priority="674">
      <formula>$AJ$125="x"</formula>
    </cfRule>
  </conditionalFormatting>
  <conditionalFormatting sqref="AM122:AO124">
    <cfRule type="cellIs" dxfId="3316" priority="675" operator="equal">
      <formula>""</formula>
    </cfRule>
  </conditionalFormatting>
  <conditionalFormatting sqref="AM122:AO124">
    <cfRule type="expression" dxfId="3315" priority="676">
      <formula>$AM$125="x"</formula>
    </cfRule>
  </conditionalFormatting>
  <conditionalFormatting sqref="AP122:AR124">
    <cfRule type="cellIs" dxfId="3314" priority="677" operator="equal">
      <formula>""</formula>
    </cfRule>
  </conditionalFormatting>
  <conditionalFormatting sqref="AP122:AR124">
    <cfRule type="expression" dxfId="3313" priority="678">
      <formula>$AP$125="x"</formula>
    </cfRule>
  </conditionalFormatting>
  <conditionalFormatting sqref="AS122:AU124">
    <cfRule type="cellIs" dxfId="3312" priority="679" operator="equal">
      <formula>""</formula>
    </cfRule>
  </conditionalFormatting>
  <conditionalFormatting sqref="AS122:AU124">
    <cfRule type="expression" dxfId="3311" priority="680">
      <formula>$AS$125="x"</formula>
    </cfRule>
  </conditionalFormatting>
  <conditionalFormatting sqref="AV122:AX124">
    <cfRule type="cellIs" dxfId="3310" priority="681" operator="equal">
      <formula>""</formula>
    </cfRule>
  </conditionalFormatting>
  <conditionalFormatting sqref="AV122:AX124">
    <cfRule type="expression" dxfId="3309" priority="682">
      <formula>$AV$125="x"</formula>
    </cfRule>
  </conditionalFormatting>
  <conditionalFormatting sqref="AY122:BA124">
    <cfRule type="cellIs" dxfId="3308" priority="683" operator="equal">
      <formula>""</formula>
    </cfRule>
  </conditionalFormatting>
  <conditionalFormatting sqref="AY122:BA124">
    <cfRule type="expression" dxfId="3307" priority="684">
      <formula>$AY$125="x"</formula>
    </cfRule>
  </conditionalFormatting>
  <conditionalFormatting sqref="BB122:BD124">
    <cfRule type="cellIs" dxfId="3306" priority="685" operator="equal">
      <formula>""</formula>
    </cfRule>
  </conditionalFormatting>
  <conditionalFormatting sqref="BB122:BD124">
    <cfRule type="expression" dxfId="3305" priority="686">
      <formula>$BB$125="x"</formula>
    </cfRule>
  </conditionalFormatting>
  <conditionalFormatting sqref="BE122:BG124">
    <cfRule type="cellIs" dxfId="3304" priority="687" operator="equal">
      <formula>""</formula>
    </cfRule>
  </conditionalFormatting>
  <conditionalFormatting sqref="BE122:BG124">
    <cfRule type="expression" dxfId="3303" priority="688">
      <formula>$BE$125="x"</formula>
    </cfRule>
  </conditionalFormatting>
  <conditionalFormatting sqref="BH122:BJ124">
    <cfRule type="cellIs" dxfId="3302" priority="689" operator="equal">
      <formula>""</formula>
    </cfRule>
  </conditionalFormatting>
  <conditionalFormatting sqref="BH122:BJ124">
    <cfRule type="expression" dxfId="3301" priority="690">
      <formula>$BH$125="x"</formula>
    </cfRule>
  </conditionalFormatting>
  <conditionalFormatting sqref="BK122:BM124">
    <cfRule type="cellIs" dxfId="3300" priority="691" operator="equal">
      <formula>""</formula>
    </cfRule>
  </conditionalFormatting>
  <conditionalFormatting sqref="BK122:BM124">
    <cfRule type="expression" dxfId="3299" priority="692">
      <formula>$BK$125="x"</formula>
    </cfRule>
  </conditionalFormatting>
  <conditionalFormatting sqref="BN122:BP124">
    <cfRule type="cellIs" dxfId="3298" priority="693" operator="equal">
      <formula>""</formula>
    </cfRule>
  </conditionalFormatting>
  <conditionalFormatting sqref="BN122:BP124">
    <cfRule type="expression" dxfId="3297" priority="694">
      <formula>$BN$125="x"</formula>
    </cfRule>
  </conditionalFormatting>
  <conditionalFormatting sqref="BQ122:BS124">
    <cfRule type="cellIs" dxfId="3296" priority="695" operator="equal">
      <formula>""</formula>
    </cfRule>
  </conditionalFormatting>
  <conditionalFormatting sqref="BQ122:BS124">
    <cfRule type="expression" dxfId="3295" priority="696">
      <formula>$BQ$125="x"</formula>
    </cfRule>
  </conditionalFormatting>
  <conditionalFormatting sqref="BT122:BV124">
    <cfRule type="cellIs" dxfId="3294" priority="697" operator="equal">
      <formula>""</formula>
    </cfRule>
  </conditionalFormatting>
  <conditionalFormatting sqref="BT122:BV124">
    <cfRule type="expression" dxfId="3293" priority="698">
      <formula>$BT$125="x"</formula>
    </cfRule>
  </conditionalFormatting>
  <conditionalFormatting sqref="BW122:BY124">
    <cfRule type="cellIs" dxfId="3292" priority="699" operator="equal">
      <formula>""</formula>
    </cfRule>
  </conditionalFormatting>
  <conditionalFormatting sqref="BW122:BY124">
    <cfRule type="expression" dxfId="3291" priority="700">
      <formula>$BW$125="x"</formula>
    </cfRule>
  </conditionalFormatting>
  <conditionalFormatting sqref="L137:N139">
    <cfRule type="cellIs" dxfId="3290" priority="701" operator="equal">
      <formula>""</formula>
    </cfRule>
  </conditionalFormatting>
  <conditionalFormatting sqref="L137:N139">
    <cfRule type="expression" dxfId="3289" priority="702">
      <formula>$L$136="x"</formula>
    </cfRule>
  </conditionalFormatting>
  <conditionalFormatting sqref="O137:Q139">
    <cfRule type="cellIs" dxfId="3288" priority="703" operator="equal">
      <formula>""</formula>
    </cfRule>
  </conditionalFormatting>
  <conditionalFormatting sqref="O137:Q139">
    <cfRule type="expression" dxfId="3287" priority="704">
      <formula>$O$136="x"</formula>
    </cfRule>
  </conditionalFormatting>
  <conditionalFormatting sqref="R137:T139">
    <cfRule type="cellIs" dxfId="3286" priority="705" operator="equal">
      <formula>""</formula>
    </cfRule>
  </conditionalFormatting>
  <conditionalFormatting sqref="R137:T139">
    <cfRule type="expression" dxfId="3285" priority="706">
      <formula>$R$136="x"</formula>
    </cfRule>
  </conditionalFormatting>
  <conditionalFormatting sqref="U137:W139">
    <cfRule type="cellIs" dxfId="3284" priority="707" operator="equal">
      <formula>""</formula>
    </cfRule>
  </conditionalFormatting>
  <conditionalFormatting sqref="U137:W139">
    <cfRule type="expression" dxfId="3283" priority="708">
      <formula>$U$136="x"</formula>
    </cfRule>
  </conditionalFormatting>
  <conditionalFormatting sqref="X137:Z139">
    <cfRule type="cellIs" dxfId="3282" priority="709" operator="equal">
      <formula>""</formula>
    </cfRule>
  </conditionalFormatting>
  <conditionalFormatting sqref="X137:Z139">
    <cfRule type="expression" dxfId="3281" priority="710">
      <formula>$X$136="x"</formula>
    </cfRule>
  </conditionalFormatting>
  <conditionalFormatting sqref="AA137:AC139">
    <cfRule type="cellIs" dxfId="3280" priority="711" operator="equal">
      <formula>""</formula>
    </cfRule>
  </conditionalFormatting>
  <conditionalFormatting sqref="AA137:AC139">
    <cfRule type="expression" dxfId="3279" priority="712">
      <formula>$AA$136="x"</formula>
    </cfRule>
  </conditionalFormatting>
  <conditionalFormatting sqref="AD137:AF139">
    <cfRule type="cellIs" dxfId="3278" priority="713" operator="equal">
      <formula>""</formula>
    </cfRule>
  </conditionalFormatting>
  <conditionalFormatting sqref="AD137:AF139">
    <cfRule type="expression" dxfId="3277" priority="714">
      <formula>$AD$136="x"</formula>
    </cfRule>
  </conditionalFormatting>
  <conditionalFormatting sqref="AG137:AI139">
    <cfRule type="cellIs" dxfId="3276" priority="715" operator="equal">
      <formula>""</formula>
    </cfRule>
  </conditionalFormatting>
  <conditionalFormatting sqref="AG137:AI139">
    <cfRule type="expression" dxfId="3275" priority="716">
      <formula>$AG$136="x"</formula>
    </cfRule>
  </conditionalFormatting>
  <conditionalFormatting sqref="AJ137:AL139">
    <cfRule type="cellIs" dxfId="3274" priority="717" operator="equal">
      <formula>""</formula>
    </cfRule>
  </conditionalFormatting>
  <conditionalFormatting sqref="AJ137:AL139">
    <cfRule type="expression" dxfId="3273" priority="718">
      <formula>$AJ$136="x"</formula>
    </cfRule>
  </conditionalFormatting>
  <conditionalFormatting sqref="AM137:AO139">
    <cfRule type="cellIs" dxfId="3272" priority="719" operator="equal">
      <formula>""</formula>
    </cfRule>
  </conditionalFormatting>
  <conditionalFormatting sqref="AM137:AO139">
    <cfRule type="expression" dxfId="3271" priority="720">
      <formula>$AM$136="x"</formula>
    </cfRule>
  </conditionalFormatting>
  <conditionalFormatting sqref="AP137:AR139">
    <cfRule type="cellIs" dxfId="3270" priority="721" operator="equal">
      <formula>""</formula>
    </cfRule>
  </conditionalFormatting>
  <conditionalFormatting sqref="AP137:AR139">
    <cfRule type="expression" dxfId="3269" priority="722">
      <formula>$AP$136="x"</formula>
    </cfRule>
  </conditionalFormatting>
  <conditionalFormatting sqref="AS137:AU139">
    <cfRule type="cellIs" dxfId="3268" priority="723" operator="equal">
      <formula>""</formula>
    </cfRule>
  </conditionalFormatting>
  <conditionalFormatting sqref="AS137:AU139">
    <cfRule type="expression" dxfId="3267" priority="724">
      <formula>$AS$136="x"</formula>
    </cfRule>
  </conditionalFormatting>
  <conditionalFormatting sqref="AV137:AX139">
    <cfRule type="cellIs" dxfId="3266" priority="725" operator="equal">
      <formula>""</formula>
    </cfRule>
  </conditionalFormatting>
  <conditionalFormatting sqref="AV137:AX139">
    <cfRule type="expression" dxfId="3265" priority="726">
      <formula>$AV$136="x"</formula>
    </cfRule>
  </conditionalFormatting>
  <conditionalFormatting sqref="AY137:BA139">
    <cfRule type="cellIs" dxfId="3264" priority="727" operator="equal">
      <formula>""</formula>
    </cfRule>
  </conditionalFormatting>
  <conditionalFormatting sqref="AY137:BA139">
    <cfRule type="expression" dxfId="3263" priority="728">
      <formula>$AY$136="x"</formula>
    </cfRule>
  </conditionalFormatting>
  <conditionalFormatting sqref="BB137:BD139">
    <cfRule type="cellIs" dxfId="3262" priority="729" operator="equal">
      <formula>""</formula>
    </cfRule>
  </conditionalFormatting>
  <conditionalFormatting sqref="BB137:BD139">
    <cfRule type="expression" dxfId="3261" priority="730">
      <formula>$BB$136="x"</formula>
    </cfRule>
  </conditionalFormatting>
  <conditionalFormatting sqref="BE137:BG139">
    <cfRule type="cellIs" dxfId="3260" priority="731" operator="equal">
      <formula>""</formula>
    </cfRule>
  </conditionalFormatting>
  <conditionalFormatting sqref="BE137:BG139">
    <cfRule type="expression" dxfId="3259" priority="732">
      <formula>$BE$136="x"</formula>
    </cfRule>
  </conditionalFormatting>
  <conditionalFormatting sqref="BH137:BJ139">
    <cfRule type="cellIs" dxfId="3258" priority="733" operator="equal">
      <formula>""</formula>
    </cfRule>
  </conditionalFormatting>
  <conditionalFormatting sqref="BH137:BJ139">
    <cfRule type="expression" dxfId="3257" priority="734">
      <formula>$BH$136="x"</formula>
    </cfRule>
  </conditionalFormatting>
  <conditionalFormatting sqref="BK137:BM139">
    <cfRule type="cellIs" dxfId="3256" priority="735" operator="equal">
      <formula>""</formula>
    </cfRule>
  </conditionalFormatting>
  <conditionalFormatting sqref="BK137:BM139">
    <cfRule type="expression" dxfId="3255" priority="736">
      <formula>$BK$136="x"</formula>
    </cfRule>
  </conditionalFormatting>
  <conditionalFormatting sqref="BN137:BP139">
    <cfRule type="cellIs" dxfId="3254" priority="737" operator="equal">
      <formula>""</formula>
    </cfRule>
  </conditionalFormatting>
  <conditionalFormatting sqref="BN137:BP139">
    <cfRule type="expression" dxfId="3253" priority="738">
      <formula>$BN$136="x"</formula>
    </cfRule>
  </conditionalFormatting>
  <conditionalFormatting sqref="BQ137:BS139">
    <cfRule type="cellIs" dxfId="3252" priority="739" operator="equal">
      <formula>""</formula>
    </cfRule>
  </conditionalFormatting>
  <conditionalFormatting sqref="BQ137:BS139">
    <cfRule type="expression" dxfId="3251" priority="740">
      <formula>$BQ$136="x"</formula>
    </cfRule>
  </conditionalFormatting>
  <conditionalFormatting sqref="BT137:BV139">
    <cfRule type="cellIs" dxfId="3250" priority="741" operator="equal">
      <formula>""</formula>
    </cfRule>
  </conditionalFormatting>
  <conditionalFormatting sqref="BT137:BV139">
    <cfRule type="expression" dxfId="3249" priority="742">
      <formula>$BT$136="x"</formula>
    </cfRule>
  </conditionalFormatting>
  <conditionalFormatting sqref="BW137:BY139">
    <cfRule type="cellIs" dxfId="3248" priority="743" operator="equal">
      <formula>""</formula>
    </cfRule>
  </conditionalFormatting>
  <conditionalFormatting sqref="BW137:BY139">
    <cfRule type="expression" dxfId="3247" priority="744">
      <formula>$BW$136="x"</formula>
    </cfRule>
  </conditionalFormatting>
  <conditionalFormatting sqref="L140:N142">
    <cfRule type="cellIs" dxfId="3246" priority="745" operator="equal">
      <formula>""</formula>
    </cfRule>
  </conditionalFormatting>
  <conditionalFormatting sqref="L140:N142">
    <cfRule type="expression" dxfId="3245" priority="746">
      <formula>$L$143="x"</formula>
    </cfRule>
  </conditionalFormatting>
  <conditionalFormatting sqref="O140:Q142">
    <cfRule type="cellIs" dxfId="3244" priority="747" operator="equal">
      <formula>""</formula>
    </cfRule>
  </conditionalFormatting>
  <conditionalFormatting sqref="O140:Q142">
    <cfRule type="expression" dxfId="3243" priority="748">
      <formula>$O$143="x"</formula>
    </cfRule>
  </conditionalFormatting>
  <conditionalFormatting sqref="R140:T142">
    <cfRule type="cellIs" dxfId="3242" priority="749" operator="equal">
      <formula>""</formula>
    </cfRule>
  </conditionalFormatting>
  <conditionalFormatting sqref="R140:T142">
    <cfRule type="expression" dxfId="3241" priority="750">
      <formula>$R$143="x"</formula>
    </cfRule>
  </conditionalFormatting>
  <conditionalFormatting sqref="U140:W142">
    <cfRule type="cellIs" dxfId="3240" priority="751" operator="equal">
      <formula>""</formula>
    </cfRule>
  </conditionalFormatting>
  <conditionalFormatting sqref="U140:W142">
    <cfRule type="expression" dxfId="3239" priority="752">
      <formula>$U$143="x"</formula>
    </cfRule>
  </conditionalFormatting>
  <conditionalFormatting sqref="X140:Z142">
    <cfRule type="cellIs" dxfId="3238" priority="753" operator="equal">
      <formula>""</formula>
    </cfRule>
  </conditionalFormatting>
  <conditionalFormatting sqref="X140:Z142">
    <cfRule type="expression" dxfId="3237" priority="754">
      <formula>$X$143="x"</formula>
    </cfRule>
  </conditionalFormatting>
  <conditionalFormatting sqref="AA140:AC142">
    <cfRule type="cellIs" dxfId="3236" priority="755" operator="equal">
      <formula>""</formula>
    </cfRule>
  </conditionalFormatting>
  <conditionalFormatting sqref="AA140:AC142">
    <cfRule type="expression" dxfId="3235" priority="756">
      <formula>$AA$143="x"</formula>
    </cfRule>
  </conditionalFormatting>
  <conditionalFormatting sqref="AD140:AF142">
    <cfRule type="cellIs" dxfId="3234" priority="757" operator="equal">
      <formula>""</formula>
    </cfRule>
  </conditionalFormatting>
  <conditionalFormatting sqref="AD140:AF142">
    <cfRule type="expression" dxfId="3233" priority="758">
      <formula>$AD$143="x"</formula>
    </cfRule>
  </conditionalFormatting>
  <conditionalFormatting sqref="AG140:AI142">
    <cfRule type="cellIs" dxfId="3232" priority="759" operator="equal">
      <formula>""</formula>
    </cfRule>
  </conditionalFormatting>
  <conditionalFormatting sqref="AG140:AI142">
    <cfRule type="expression" dxfId="3231" priority="760">
      <formula>$AG$143="x"</formula>
    </cfRule>
  </conditionalFormatting>
  <conditionalFormatting sqref="AJ140:AL142">
    <cfRule type="cellIs" dxfId="3230" priority="761" operator="equal">
      <formula>""</formula>
    </cfRule>
  </conditionalFormatting>
  <conditionalFormatting sqref="AJ140:AL142">
    <cfRule type="expression" dxfId="3229" priority="762">
      <formula>$AJ$143="x"</formula>
    </cfRule>
  </conditionalFormatting>
  <conditionalFormatting sqref="AM140:AO142">
    <cfRule type="cellIs" dxfId="3228" priority="763" operator="equal">
      <formula>""</formula>
    </cfRule>
  </conditionalFormatting>
  <conditionalFormatting sqref="AM140:AO142">
    <cfRule type="expression" dxfId="3227" priority="764">
      <formula>$AM$143="x"</formula>
    </cfRule>
  </conditionalFormatting>
  <conditionalFormatting sqref="AP140:AR142">
    <cfRule type="cellIs" dxfId="3226" priority="765" operator="equal">
      <formula>""</formula>
    </cfRule>
  </conditionalFormatting>
  <conditionalFormatting sqref="AP140:AR142">
    <cfRule type="expression" dxfId="3225" priority="766">
      <formula>$AP$143="x"</formula>
    </cfRule>
  </conditionalFormatting>
  <conditionalFormatting sqref="AS140:AU142">
    <cfRule type="cellIs" dxfId="3224" priority="767" operator="equal">
      <formula>""</formula>
    </cfRule>
  </conditionalFormatting>
  <conditionalFormatting sqref="AS140:AU142">
    <cfRule type="expression" dxfId="3223" priority="768">
      <formula>$AS$143="x"</formula>
    </cfRule>
  </conditionalFormatting>
  <conditionalFormatting sqref="AV140:AX142">
    <cfRule type="cellIs" dxfId="3222" priority="769" operator="equal">
      <formula>""</formula>
    </cfRule>
  </conditionalFormatting>
  <conditionalFormatting sqref="AV140:AX142">
    <cfRule type="expression" dxfId="3221" priority="770">
      <formula>$AV$143="x"</formula>
    </cfRule>
  </conditionalFormatting>
  <conditionalFormatting sqref="AY140:BA142">
    <cfRule type="cellIs" dxfId="3220" priority="771" operator="equal">
      <formula>""</formula>
    </cfRule>
  </conditionalFormatting>
  <conditionalFormatting sqref="AY140:BA142">
    <cfRule type="expression" dxfId="3219" priority="772">
      <formula>$AY$143="x"</formula>
    </cfRule>
  </conditionalFormatting>
  <conditionalFormatting sqref="BB140:BD142">
    <cfRule type="cellIs" dxfId="3218" priority="773" operator="equal">
      <formula>""</formula>
    </cfRule>
  </conditionalFormatting>
  <conditionalFormatting sqref="BB140:BD142">
    <cfRule type="expression" dxfId="3217" priority="774">
      <formula>$BB$143="x"</formula>
    </cfRule>
  </conditionalFormatting>
  <conditionalFormatting sqref="BE140:BG142">
    <cfRule type="cellIs" dxfId="3216" priority="775" operator="equal">
      <formula>""</formula>
    </cfRule>
  </conditionalFormatting>
  <conditionalFormatting sqref="BE140:BG142">
    <cfRule type="expression" dxfId="3215" priority="776">
      <formula>$BE$143="x"</formula>
    </cfRule>
  </conditionalFormatting>
  <conditionalFormatting sqref="BH140:BJ142">
    <cfRule type="cellIs" dxfId="3214" priority="777" operator="equal">
      <formula>""</formula>
    </cfRule>
  </conditionalFormatting>
  <conditionalFormatting sqref="BH140:BJ142">
    <cfRule type="expression" dxfId="3213" priority="778">
      <formula>$BH$143="x"</formula>
    </cfRule>
  </conditionalFormatting>
  <conditionalFormatting sqref="BK140:BM142">
    <cfRule type="cellIs" dxfId="3212" priority="779" operator="equal">
      <formula>""</formula>
    </cfRule>
  </conditionalFormatting>
  <conditionalFormatting sqref="BK140:BM142">
    <cfRule type="expression" dxfId="3211" priority="780">
      <formula>$BK$143="x"</formula>
    </cfRule>
  </conditionalFormatting>
  <conditionalFormatting sqref="BN140:BP142">
    <cfRule type="cellIs" dxfId="3210" priority="781" operator="equal">
      <formula>""</formula>
    </cfRule>
  </conditionalFormatting>
  <conditionalFormatting sqref="BN140:BP142">
    <cfRule type="expression" dxfId="3209" priority="782">
      <formula>$BN$143="x"</formula>
    </cfRule>
  </conditionalFormatting>
  <conditionalFormatting sqref="BQ140:BS142">
    <cfRule type="cellIs" dxfId="3208" priority="783" operator="equal">
      <formula>""</formula>
    </cfRule>
  </conditionalFormatting>
  <conditionalFormatting sqref="BQ140:BS142">
    <cfRule type="expression" dxfId="3207" priority="784">
      <formula>$BQ$143="x"</formula>
    </cfRule>
  </conditionalFormatting>
  <conditionalFormatting sqref="BT140:BV142">
    <cfRule type="cellIs" dxfId="3206" priority="785" operator="equal">
      <formula>""</formula>
    </cfRule>
  </conditionalFormatting>
  <conditionalFormatting sqref="BT140:BV142">
    <cfRule type="expression" dxfId="3205" priority="786">
      <formula>$BT$143="x"</formula>
    </cfRule>
  </conditionalFormatting>
  <conditionalFormatting sqref="BW140:BY142">
    <cfRule type="cellIs" dxfId="3204" priority="787" operator="equal">
      <formula>""</formula>
    </cfRule>
  </conditionalFormatting>
  <conditionalFormatting sqref="BW140:BY142">
    <cfRule type="expression" dxfId="3203" priority="788">
      <formula>$BW$143="x"</formula>
    </cfRule>
  </conditionalFormatting>
  <conditionalFormatting sqref="L155:N157">
    <cfRule type="cellIs" dxfId="3202" priority="789" operator="equal">
      <formula>""</formula>
    </cfRule>
  </conditionalFormatting>
  <conditionalFormatting sqref="L155:N157">
    <cfRule type="expression" dxfId="3201" priority="790">
      <formula>$L$154="x"</formula>
    </cfRule>
  </conditionalFormatting>
  <conditionalFormatting sqref="O155:Q157">
    <cfRule type="cellIs" dxfId="3200" priority="791" operator="equal">
      <formula>""</formula>
    </cfRule>
  </conditionalFormatting>
  <conditionalFormatting sqref="O155:Q157">
    <cfRule type="expression" dxfId="3199" priority="792">
      <formula>$O$154="x"</formula>
    </cfRule>
  </conditionalFormatting>
  <conditionalFormatting sqref="R155:T157">
    <cfRule type="cellIs" dxfId="3198" priority="793" operator="equal">
      <formula>""</formula>
    </cfRule>
  </conditionalFormatting>
  <conditionalFormatting sqref="R155:T157">
    <cfRule type="expression" dxfId="3197" priority="794">
      <formula>$R$154="x"</formula>
    </cfRule>
  </conditionalFormatting>
  <conditionalFormatting sqref="U155:W157">
    <cfRule type="cellIs" dxfId="3196" priority="795" operator="equal">
      <formula>""</formula>
    </cfRule>
  </conditionalFormatting>
  <conditionalFormatting sqref="U155:W157">
    <cfRule type="expression" dxfId="3195" priority="796">
      <formula>$U$154="x"</formula>
    </cfRule>
  </conditionalFormatting>
  <conditionalFormatting sqref="X155:Z157">
    <cfRule type="cellIs" dxfId="3194" priority="797" operator="equal">
      <formula>""</formula>
    </cfRule>
  </conditionalFormatting>
  <conditionalFormatting sqref="X155:Z157">
    <cfRule type="expression" dxfId="3193" priority="798">
      <formula>$X$154="x"</formula>
    </cfRule>
  </conditionalFormatting>
  <conditionalFormatting sqref="AA155:AC157">
    <cfRule type="cellIs" dxfId="3192" priority="799" operator="equal">
      <formula>""</formula>
    </cfRule>
  </conditionalFormatting>
  <conditionalFormatting sqref="AA155:AC157">
    <cfRule type="expression" dxfId="3191" priority="800">
      <formula>$AA$154="x"</formula>
    </cfRule>
  </conditionalFormatting>
  <conditionalFormatting sqref="AD155:AF157">
    <cfRule type="cellIs" dxfId="3190" priority="801" operator="equal">
      <formula>""</formula>
    </cfRule>
  </conditionalFormatting>
  <conditionalFormatting sqref="AD155:AF157">
    <cfRule type="expression" dxfId="3189" priority="802">
      <formula>$AD$154="x"</formula>
    </cfRule>
  </conditionalFormatting>
  <conditionalFormatting sqref="AG155:AI157">
    <cfRule type="cellIs" dxfId="3188" priority="803" operator="equal">
      <formula>""</formula>
    </cfRule>
  </conditionalFormatting>
  <conditionalFormatting sqref="AG155:AI157">
    <cfRule type="expression" dxfId="3187" priority="804">
      <formula>$AG$154="x"</formula>
    </cfRule>
  </conditionalFormatting>
  <conditionalFormatting sqref="AJ155:AL157">
    <cfRule type="cellIs" dxfId="3186" priority="805" operator="equal">
      <formula>""</formula>
    </cfRule>
  </conditionalFormatting>
  <conditionalFormatting sqref="AJ155:AL157">
    <cfRule type="expression" dxfId="3185" priority="806">
      <formula>$AJ$154="x"</formula>
    </cfRule>
  </conditionalFormatting>
  <conditionalFormatting sqref="AM155:AO157">
    <cfRule type="cellIs" dxfId="3184" priority="807" operator="equal">
      <formula>""</formula>
    </cfRule>
  </conditionalFormatting>
  <conditionalFormatting sqref="AM155:AO157">
    <cfRule type="expression" dxfId="3183" priority="808">
      <formula>$AM$154="x"</formula>
    </cfRule>
  </conditionalFormatting>
  <conditionalFormatting sqref="AP155:AR157">
    <cfRule type="cellIs" dxfId="3182" priority="809" operator="equal">
      <formula>""</formula>
    </cfRule>
  </conditionalFormatting>
  <conditionalFormatting sqref="AP155:AR157">
    <cfRule type="expression" dxfId="3181" priority="810">
      <formula>$AP$154="x"</formula>
    </cfRule>
  </conditionalFormatting>
  <conditionalFormatting sqref="AS155:AU157">
    <cfRule type="cellIs" dxfId="3180" priority="811" operator="equal">
      <formula>""</formula>
    </cfRule>
  </conditionalFormatting>
  <conditionalFormatting sqref="AS155:AU157">
    <cfRule type="expression" dxfId="3179" priority="812">
      <formula>$AS$154="x"</formula>
    </cfRule>
  </conditionalFormatting>
  <conditionalFormatting sqref="AV155:AX157">
    <cfRule type="cellIs" dxfId="3178" priority="813" operator="equal">
      <formula>""</formula>
    </cfRule>
  </conditionalFormatting>
  <conditionalFormatting sqref="AV155:AX157">
    <cfRule type="expression" dxfId="3177" priority="814">
      <formula>$AV$154="x"</formula>
    </cfRule>
  </conditionalFormatting>
  <conditionalFormatting sqref="AY155:BA157">
    <cfRule type="cellIs" dxfId="3176" priority="815" operator="equal">
      <formula>""</formula>
    </cfRule>
  </conditionalFormatting>
  <conditionalFormatting sqref="AY155:BA157">
    <cfRule type="expression" dxfId="3175" priority="816">
      <formula>$AY$154="x"</formula>
    </cfRule>
  </conditionalFormatting>
  <conditionalFormatting sqref="BB155:BD157">
    <cfRule type="cellIs" dxfId="3174" priority="817" operator="equal">
      <formula>""</formula>
    </cfRule>
  </conditionalFormatting>
  <conditionalFormatting sqref="BB155:BD157">
    <cfRule type="expression" dxfId="3173" priority="818">
      <formula>$BB$154="x"</formula>
    </cfRule>
  </conditionalFormatting>
  <conditionalFormatting sqref="BE155:BG157">
    <cfRule type="cellIs" dxfId="3172" priority="819" operator="equal">
      <formula>""</formula>
    </cfRule>
  </conditionalFormatting>
  <conditionalFormatting sqref="BE155:BG157">
    <cfRule type="expression" dxfId="3171" priority="820">
      <formula>$BE$154="x"</formula>
    </cfRule>
  </conditionalFormatting>
  <conditionalFormatting sqref="BH155:BJ157">
    <cfRule type="cellIs" dxfId="3170" priority="821" operator="equal">
      <formula>""</formula>
    </cfRule>
  </conditionalFormatting>
  <conditionalFormatting sqref="BH155:BJ157">
    <cfRule type="expression" dxfId="3169" priority="822">
      <formula>$BH$154="x"</formula>
    </cfRule>
  </conditionalFormatting>
  <conditionalFormatting sqref="BK155:BM157">
    <cfRule type="cellIs" dxfId="3168" priority="823" operator="equal">
      <formula>""</formula>
    </cfRule>
  </conditionalFormatting>
  <conditionalFormatting sqref="BK155:BM157">
    <cfRule type="expression" dxfId="3167" priority="824">
      <formula>$BK$154="x"</formula>
    </cfRule>
  </conditionalFormatting>
  <conditionalFormatting sqref="BN155:BP157">
    <cfRule type="cellIs" dxfId="3166" priority="825" operator="equal">
      <formula>""</formula>
    </cfRule>
  </conditionalFormatting>
  <conditionalFormatting sqref="BN155:BP157">
    <cfRule type="expression" dxfId="3165" priority="826">
      <formula>$BN$154="x"</formula>
    </cfRule>
  </conditionalFormatting>
  <conditionalFormatting sqref="BQ155:BS157">
    <cfRule type="cellIs" dxfId="3164" priority="827" operator="equal">
      <formula>""</formula>
    </cfRule>
  </conditionalFormatting>
  <conditionalFormatting sqref="BQ155:BS157">
    <cfRule type="expression" dxfId="3163" priority="828">
      <formula>$BQ$154="x"</formula>
    </cfRule>
  </conditionalFormatting>
  <conditionalFormatting sqref="BT155:BV157">
    <cfRule type="cellIs" dxfId="3162" priority="829" operator="equal">
      <formula>""</formula>
    </cfRule>
  </conditionalFormatting>
  <conditionalFormatting sqref="BT155:BV157">
    <cfRule type="expression" dxfId="3161" priority="830">
      <formula>$BT$154="x"</formula>
    </cfRule>
  </conditionalFormatting>
  <conditionalFormatting sqref="BW155:BY157">
    <cfRule type="cellIs" dxfId="3160" priority="831" operator="equal">
      <formula>""</formula>
    </cfRule>
  </conditionalFormatting>
  <conditionalFormatting sqref="BW155:BY157">
    <cfRule type="expression" dxfId="3159" priority="832">
      <formula>$BW$154="x"</formula>
    </cfRule>
  </conditionalFormatting>
  <conditionalFormatting sqref="L158:N160">
    <cfRule type="cellIs" dxfId="3158" priority="833" operator="equal">
      <formula>""</formula>
    </cfRule>
  </conditionalFormatting>
  <conditionalFormatting sqref="L158:N160">
    <cfRule type="expression" dxfId="3157" priority="834">
      <formula>$L$161="x"</formula>
    </cfRule>
  </conditionalFormatting>
  <conditionalFormatting sqref="O158:Q160">
    <cfRule type="cellIs" dxfId="3156" priority="835" operator="equal">
      <formula>""</formula>
    </cfRule>
  </conditionalFormatting>
  <conditionalFormatting sqref="O158:Q160">
    <cfRule type="expression" dxfId="3155" priority="836">
      <formula>$O$161="x"</formula>
    </cfRule>
  </conditionalFormatting>
  <conditionalFormatting sqref="R158:T160">
    <cfRule type="cellIs" dxfId="3154" priority="837" operator="equal">
      <formula>""</formula>
    </cfRule>
  </conditionalFormatting>
  <conditionalFormatting sqref="R158:T160">
    <cfRule type="expression" dxfId="3153" priority="838">
      <formula>$R$161="x"</formula>
    </cfRule>
  </conditionalFormatting>
  <conditionalFormatting sqref="U158:W160">
    <cfRule type="cellIs" dxfId="3152" priority="839" operator="equal">
      <formula>""</formula>
    </cfRule>
  </conditionalFormatting>
  <conditionalFormatting sqref="U158:W160">
    <cfRule type="expression" dxfId="3151" priority="840">
      <formula>$U$161="x"</formula>
    </cfRule>
  </conditionalFormatting>
  <conditionalFormatting sqref="X158:Z160">
    <cfRule type="cellIs" dxfId="3150" priority="841" operator="equal">
      <formula>""</formula>
    </cfRule>
  </conditionalFormatting>
  <conditionalFormatting sqref="X158:Z160">
    <cfRule type="expression" dxfId="3149" priority="842">
      <formula>$X$161="x"</formula>
    </cfRule>
  </conditionalFormatting>
  <conditionalFormatting sqref="AA158:AC160">
    <cfRule type="cellIs" dxfId="3148" priority="843" operator="equal">
      <formula>""</formula>
    </cfRule>
  </conditionalFormatting>
  <conditionalFormatting sqref="AA158:AC160">
    <cfRule type="expression" dxfId="3147" priority="844">
      <formula>$AA$161="x"</formula>
    </cfRule>
  </conditionalFormatting>
  <conditionalFormatting sqref="AD158:AF160">
    <cfRule type="cellIs" dxfId="3146" priority="845" operator="equal">
      <formula>""</formula>
    </cfRule>
  </conditionalFormatting>
  <conditionalFormatting sqref="AD158:AF160">
    <cfRule type="expression" dxfId="3145" priority="846">
      <formula>$AD$161="x"</formula>
    </cfRule>
  </conditionalFormatting>
  <conditionalFormatting sqref="AG158:AI160">
    <cfRule type="cellIs" dxfId="3144" priority="847" operator="equal">
      <formula>""</formula>
    </cfRule>
  </conditionalFormatting>
  <conditionalFormatting sqref="AG158:AI160">
    <cfRule type="expression" dxfId="3143" priority="848">
      <formula>$AG$161="x"</formula>
    </cfRule>
  </conditionalFormatting>
  <conditionalFormatting sqref="AJ158:AL160">
    <cfRule type="cellIs" dxfId="3142" priority="849" operator="equal">
      <formula>""</formula>
    </cfRule>
  </conditionalFormatting>
  <conditionalFormatting sqref="AJ158:AL160">
    <cfRule type="expression" dxfId="3141" priority="850">
      <formula>$AJ$161="x"</formula>
    </cfRule>
  </conditionalFormatting>
  <conditionalFormatting sqref="AM158:AO160">
    <cfRule type="cellIs" dxfId="3140" priority="851" operator="equal">
      <formula>""</formula>
    </cfRule>
  </conditionalFormatting>
  <conditionalFormatting sqref="AM158:AO160">
    <cfRule type="expression" dxfId="3139" priority="852">
      <formula>$AM$161="x"</formula>
    </cfRule>
  </conditionalFormatting>
  <conditionalFormatting sqref="AP158:AR160">
    <cfRule type="cellIs" dxfId="3138" priority="853" operator="equal">
      <formula>""</formula>
    </cfRule>
  </conditionalFormatting>
  <conditionalFormatting sqref="AP158:AR160">
    <cfRule type="expression" dxfId="3137" priority="854">
      <formula>$AP$161="x"</formula>
    </cfRule>
  </conditionalFormatting>
  <conditionalFormatting sqref="AS158:AU160">
    <cfRule type="cellIs" dxfId="3136" priority="855" operator="equal">
      <formula>""</formula>
    </cfRule>
  </conditionalFormatting>
  <conditionalFormatting sqref="AS158:AU160">
    <cfRule type="expression" dxfId="3135" priority="856">
      <formula>$AS$161="x"</formula>
    </cfRule>
  </conditionalFormatting>
  <conditionalFormatting sqref="AV158:AX160">
    <cfRule type="cellIs" dxfId="3134" priority="857" operator="equal">
      <formula>""</formula>
    </cfRule>
  </conditionalFormatting>
  <conditionalFormatting sqref="AV158:AX160">
    <cfRule type="expression" dxfId="3133" priority="858">
      <formula>$AV$161="x"</formula>
    </cfRule>
  </conditionalFormatting>
  <conditionalFormatting sqref="AY158:BA160">
    <cfRule type="cellIs" dxfId="3132" priority="859" operator="equal">
      <formula>""</formula>
    </cfRule>
  </conditionalFormatting>
  <conditionalFormatting sqref="AY158:BA160">
    <cfRule type="expression" dxfId="3131" priority="860">
      <formula>$AY$161="x"</formula>
    </cfRule>
  </conditionalFormatting>
  <conditionalFormatting sqref="BB158:BD160">
    <cfRule type="cellIs" dxfId="3130" priority="861" operator="equal">
      <formula>""</formula>
    </cfRule>
  </conditionalFormatting>
  <conditionalFormatting sqref="BB158:BD160">
    <cfRule type="expression" dxfId="3129" priority="862">
      <formula>$BB$161="x"</formula>
    </cfRule>
  </conditionalFormatting>
  <conditionalFormatting sqref="BE158:BG160">
    <cfRule type="cellIs" dxfId="3128" priority="863" operator="equal">
      <formula>""</formula>
    </cfRule>
  </conditionalFormatting>
  <conditionalFormatting sqref="BE158:BG160">
    <cfRule type="expression" dxfId="3127" priority="864">
      <formula>$BE$161="x"</formula>
    </cfRule>
  </conditionalFormatting>
  <conditionalFormatting sqref="BH158:BJ160">
    <cfRule type="cellIs" dxfId="3126" priority="865" operator="equal">
      <formula>""</formula>
    </cfRule>
  </conditionalFormatting>
  <conditionalFormatting sqref="BH158:BJ160">
    <cfRule type="expression" dxfId="3125" priority="866">
      <formula>$BH$161="x"</formula>
    </cfRule>
  </conditionalFormatting>
  <conditionalFormatting sqref="BK158:BM160">
    <cfRule type="cellIs" dxfId="3124" priority="867" operator="equal">
      <formula>""</formula>
    </cfRule>
  </conditionalFormatting>
  <conditionalFormatting sqref="BK158:BM160">
    <cfRule type="expression" dxfId="3123" priority="868">
      <formula>$BK$161="x"</formula>
    </cfRule>
  </conditionalFormatting>
  <conditionalFormatting sqref="BN158:BP160">
    <cfRule type="cellIs" dxfId="3122" priority="869" operator="equal">
      <formula>""</formula>
    </cfRule>
  </conditionalFormatting>
  <conditionalFormatting sqref="BN158:BP160">
    <cfRule type="expression" dxfId="3121" priority="870">
      <formula>$BN$161="x"</formula>
    </cfRule>
  </conditionalFormatting>
  <conditionalFormatting sqref="BQ158:BS160">
    <cfRule type="cellIs" dxfId="3120" priority="871" operator="equal">
      <formula>""</formula>
    </cfRule>
  </conditionalFormatting>
  <conditionalFormatting sqref="BQ158:BS160">
    <cfRule type="expression" dxfId="3119" priority="872">
      <formula>$BQ$161="x"</formula>
    </cfRule>
  </conditionalFormatting>
  <conditionalFormatting sqref="BT158:BV160">
    <cfRule type="cellIs" dxfId="3118" priority="873" operator="equal">
      <formula>""</formula>
    </cfRule>
  </conditionalFormatting>
  <conditionalFormatting sqref="BT158:BV160">
    <cfRule type="expression" dxfId="3117" priority="874">
      <formula>$BT$161="x"</formula>
    </cfRule>
  </conditionalFormatting>
  <conditionalFormatting sqref="BW158:BY160">
    <cfRule type="cellIs" dxfId="3116" priority="875" operator="equal">
      <formula>""</formula>
    </cfRule>
  </conditionalFormatting>
  <conditionalFormatting sqref="BW158:BY160">
    <cfRule type="expression" dxfId="3115" priority="876">
      <formula>$BW$161="x"</formula>
    </cfRule>
  </conditionalFormatting>
  <conditionalFormatting sqref="L173:N175">
    <cfRule type="cellIs" dxfId="3114" priority="877" operator="equal">
      <formula>""</formula>
    </cfRule>
  </conditionalFormatting>
  <conditionalFormatting sqref="L173:N175">
    <cfRule type="expression" dxfId="3113" priority="878">
      <formula>$L$172="x"</formula>
    </cfRule>
  </conditionalFormatting>
  <conditionalFormatting sqref="O173:Q175">
    <cfRule type="cellIs" dxfId="3112" priority="879" operator="equal">
      <formula>""</formula>
    </cfRule>
  </conditionalFormatting>
  <conditionalFormatting sqref="O173:Q175">
    <cfRule type="expression" dxfId="3111" priority="880">
      <formula>$O$172="x"</formula>
    </cfRule>
  </conditionalFormatting>
  <conditionalFormatting sqref="R173:T175">
    <cfRule type="cellIs" dxfId="3110" priority="881" operator="equal">
      <formula>""</formula>
    </cfRule>
  </conditionalFormatting>
  <conditionalFormatting sqref="R173:T175">
    <cfRule type="expression" dxfId="3109" priority="882">
      <formula>$R$172="x"</formula>
    </cfRule>
  </conditionalFormatting>
  <conditionalFormatting sqref="U173:W175">
    <cfRule type="cellIs" dxfId="3108" priority="883" operator="equal">
      <formula>""</formula>
    </cfRule>
  </conditionalFormatting>
  <conditionalFormatting sqref="U173:W175">
    <cfRule type="expression" dxfId="3107" priority="884">
      <formula>$U$172="x"</formula>
    </cfRule>
  </conditionalFormatting>
  <conditionalFormatting sqref="X173:Z175">
    <cfRule type="cellIs" dxfId="3106" priority="885" operator="equal">
      <formula>""</formula>
    </cfRule>
  </conditionalFormatting>
  <conditionalFormatting sqref="X173:Z175">
    <cfRule type="expression" dxfId="3105" priority="886">
      <formula>$X$172="x"</formula>
    </cfRule>
  </conditionalFormatting>
  <conditionalFormatting sqref="AA173:AC175">
    <cfRule type="cellIs" dxfId="3104" priority="887" operator="equal">
      <formula>""</formula>
    </cfRule>
  </conditionalFormatting>
  <conditionalFormatting sqref="AA173:AC175">
    <cfRule type="expression" dxfId="3103" priority="888">
      <formula>$AA$172="x"</formula>
    </cfRule>
  </conditionalFormatting>
  <conditionalFormatting sqref="AD173:AF175">
    <cfRule type="cellIs" dxfId="3102" priority="889" operator="equal">
      <formula>""</formula>
    </cfRule>
  </conditionalFormatting>
  <conditionalFormatting sqref="AD173:AF175">
    <cfRule type="expression" dxfId="3101" priority="890">
      <formula>$AD$172="x"</formula>
    </cfRule>
  </conditionalFormatting>
  <conditionalFormatting sqref="AG173:AI175">
    <cfRule type="cellIs" dxfId="3100" priority="891" operator="equal">
      <formula>""</formula>
    </cfRule>
  </conditionalFormatting>
  <conditionalFormatting sqref="AG173:AI175">
    <cfRule type="expression" dxfId="3099" priority="892">
      <formula>$AG$172="x"</formula>
    </cfRule>
  </conditionalFormatting>
  <conditionalFormatting sqref="AJ173:AL175">
    <cfRule type="cellIs" dxfId="3098" priority="893" operator="equal">
      <formula>""</formula>
    </cfRule>
  </conditionalFormatting>
  <conditionalFormatting sqref="AJ173:AL175">
    <cfRule type="expression" dxfId="3097" priority="894">
      <formula>$AJ$172="x"</formula>
    </cfRule>
  </conditionalFormatting>
  <conditionalFormatting sqref="AM173:AO175">
    <cfRule type="cellIs" dxfId="3096" priority="895" operator="equal">
      <formula>""</formula>
    </cfRule>
  </conditionalFormatting>
  <conditionalFormatting sqref="AM173:AO175">
    <cfRule type="expression" dxfId="3095" priority="896">
      <formula>$AM$172="x"</formula>
    </cfRule>
  </conditionalFormatting>
  <conditionalFormatting sqref="AP173:AR175">
    <cfRule type="cellIs" dxfId="3094" priority="897" operator="equal">
      <formula>""</formula>
    </cfRule>
  </conditionalFormatting>
  <conditionalFormatting sqref="AP173:AR175">
    <cfRule type="expression" dxfId="3093" priority="898">
      <formula>$AP$172="x"</formula>
    </cfRule>
  </conditionalFormatting>
  <conditionalFormatting sqref="AS173:AU175">
    <cfRule type="cellIs" dxfId="3092" priority="899" operator="equal">
      <formula>""</formula>
    </cfRule>
  </conditionalFormatting>
  <conditionalFormatting sqref="AS173:AU175">
    <cfRule type="expression" dxfId="3091" priority="900">
      <formula>$AS$172="x"</formula>
    </cfRule>
  </conditionalFormatting>
  <conditionalFormatting sqref="AV173:AX175">
    <cfRule type="cellIs" dxfId="3090" priority="901" operator="equal">
      <formula>""</formula>
    </cfRule>
  </conditionalFormatting>
  <conditionalFormatting sqref="AV173:AX175">
    <cfRule type="expression" dxfId="3089" priority="902">
      <formula>$AV$172="x"</formula>
    </cfRule>
  </conditionalFormatting>
  <conditionalFormatting sqref="AY173:BA175">
    <cfRule type="cellIs" dxfId="3088" priority="903" operator="equal">
      <formula>""</formula>
    </cfRule>
  </conditionalFormatting>
  <conditionalFormatting sqref="AY173:BA175">
    <cfRule type="expression" dxfId="3087" priority="904">
      <formula>$AY$172="x"</formula>
    </cfRule>
  </conditionalFormatting>
  <conditionalFormatting sqref="BB173:BD175">
    <cfRule type="cellIs" dxfId="3086" priority="905" operator="equal">
      <formula>""</formula>
    </cfRule>
  </conditionalFormatting>
  <conditionalFormatting sqref="BB173:BD175">
    <cfRule type="expression" dxfId="3085" priority="906">
      <formula>$BB$172="x"</formula>
    </cfRule>
  </conditionalFormatting>
  <conditionalFormatting sqref="BE173:BG175">
    <cfRule type="cellIs" dxfId="3084" priority="907" operator="equal">
      <formula>""</formula>
    </cfRule>
  </conditionalFormatting>
  <conditionalFormatting sqref="BE173:BG175">
    <cfRule type="expression" dxfId="3083" priority="908">
      <formula>$BE$172="x"</formula>
    </cfRule>
  </conditionalFormatting>
  <conditionalFormatting sqref="BH173:BJ175">
    <cfRule type="cellIs" dxfId="3082" priority="909" operator="equal">
      <formula>""</formula>
    </cfRule>
  </conditionalFormatting>
  <conditionalFormatting sqref="BH173:BJ175">
    <cfRule type="expression" dxfId="3081" priority="910">
      <formula>$BH$172="x"</formula>
    </cfRule>
  </conditionalFormatting>
  <conditionalFormatting sqref="BK173:BM175">
    <cfRule type="cellIs" dxfId="3080" priority="911" operator="equal">
      <formula>""</formula>
    </cfRule>
  </conditionalFormatting>
  <conditionalFormatting sqref="BK173:BM175">
    <cfRule type="expression" dxfId="3079" priority="912">
      <formula>$BK$172="x"</formula>
    </cfRule>
  </conditionalFormatting>
  <conditionalFormatting sqref="BN173:BP175">
    <cfRule type="cellIs" dxfId="3078" priority="913" operator="equal">
      <formula>""</formula>
    </cfRule>
  </conditionalFormatting>
  <conditionalFormatting sqref="BN173:BP175">
    <cfRule type="expression" dxfId="3077" priority="914">
      <formula>$BN$172="x"</formula>
    </cfRule>
  </conditionalFormatting>
  <conditionalFormatting sqref="BQ173:BS175">
    <cfRule type="cellIs" dxfId="3076" priority="915" operator="equal">
      <formula>""</formula>
    </cfRule>
  </conditionalFormatting>
  <conditionalFormatting sqref="BQ173:BS175">
    <cfRule type="expression" dxfId="3075" priority="916">
      <formula>$BQ$172="x"</formula>
    </cfRule>
  </conditionalFormatting>
  <conditionalFormatting sqref="BT173:BV175">
    <cfRule type="cellIs" dxfId="3074" priority="917" operator="equal">
      <formula>""</formula>
    </cfRule>
  </conditionalFormatting>
  <conditionalFormatting sqref="BT173:BV175">
    <cfRule type="expression" dxfId="3073" priority="918">
      <formula>$BT$172="x"</formula>
    </cfRule>
  </conditionalFormatting>
  <conditionalFormatting sqref="BW173:BY175">
    <cfRule type="cellIs" dxfId="3072" priority="919" operator="equal">
      <formula>""</formula>
    </cfRule>
  </conditionalFormatting>
  <conditionalFormatting sqref="BW173:BY175">
    <cfRule type="expression" dxfId="3071" priority="920">
      <formula>$BW$172="x"</formula>
    </cfRule>
  </conditionalFormatting>
  <conditionalFormatting sqref="BW176:BY178">
    <cfRule type="cellIs" dxfId="3070" priority="921" operator="equal">
      <formula>""</formula>
    </cfRule>
  </conditionalFormatting>
  <conditionalFormatting sqref="BW176:BY178">
    <cfRule type="expression" dxfId="3069" priority="922">
      <formula>$BW$179="x"</formula>
    </cfRule>
  </conditionalFormatting>
  <conditionalFormatting sqref="BT176:BV178">
    <cfRule type="cellIs" dxfId="3068" priority="923" operator="equal">
      <formula>""</formula>
    </cfRule>
  </conditionalFormatting>
  <conditionalFormatting sqref="BT176:BV178">
    <cfRule type="expression" dxfId="3067" priority="924">
      <formula>$BT$179="x"</formula>
    </cfRule>
  </conditionalFormatting>
  <conditionalFormatting sqref="BQ176:BS178">
    <cfRule type="cellIs" dxfId="3066" priority="925" operator="equal">
      <formula>""</formula>
    </cfRule>
  </conditionalFormatting>
  <conditionalFormatting sqref="BQ176:BS178">
    <cfRule type="expression" dxfId="3065" priority="926">
      <formula>$BQ$179="x"</formula>
    </cfRule>
  </conditionalFormatting>
  <conditionalFormatting sqref="BN176:BP178">
    <cfRule type="cellIs" dxfId="3064" priority="927" operator="equal">
      <formula>""</formula>
    </cfRule>
  </conditionalFormatting>
  <conditionalFormatting sqref="BN176:BP178">
    <cfRule type="expression" dxfId="3063" priority="928">
      <formula>$BN$179="x"</formula>
    </cfRule>
  </conditionalFormatting>
  <conditionalFormatting sqref="BK176:BM178">
    <cfRule type="cellIs" dxfId="3062" priority="929" operator="equal">
      <formula>""</formula>
    </cfRule>
  </conditionalFormatting>
  <conditionalFormatting sqref="BK176:BM178">
    <cfRule type="expression" dxfId="3061" priority="930">
      <formula>$BK$179="x"</formula>
    </cfRule>
  </conditionalFormatting>
  <conditionalFormatting sqref="BH176:BJ178">
    <cfRule type="cellIs" dxfId="3060" priority="931" operator="equal">
      <formula>""</formula>
    </cfRule>
  </conditionalFormatting>
  <conditionalFormatting sqref="BH176:BJ178">
    <cfRule type="expression" dxfId="3059" priority="932">
      <formula>$BH$179="x"</formula>
    </cfRule>
  </conditionalFormatting>
  <conditionalFormatting sqref="BE176:BG178">
    <cfRule type="cellIs" dxfId="3058" priority="933" operator="equal">
      <formula>""</formula>
    </cfRule>
  </conditionalFormatting>
  <conditionalFormatting sqref="BE176:BG178">
    <cfRule type="expression" dxfId="3057" priority="934">
      <formula>$BE$179="x"</formula>
    </cfRule>
  </conditionalFormatting>
  <conditionalFormatting sqref="BB176:BD178">
    <cfRule type="cellIs" dxfId="3056" priority="935" operator="equal">
      <formula>""</formula>
    </cfRule>
  </conditionalFormatting>
  <conditionalFormatting sqref="BB176:BD178">
    <cfRule type="expression" dxfId="3055" priority="936">
      <formula>$BB$179="x"</formula>
    </cfRule>
  </conditionalFormatting>
  <conditionalFormatting sqref="AY176:BA178">
    <cfRule type="cellIs" dxfId="3054" priority="937" operator="equal">
      <formula>""</formula>
    </cfRule>
  </conditionalFormatting>
  <conditionalFormatting sqref="AY176:BA178">
    <cfRule type="expression" dxfId="3053" priority="938">
      <formula>$AY$179="x"</formula>
    </cfRule>
  </conditionalFormatting>
  <conditionalFormatting sqref="AV176:AX178">
    <cfRule type="cellIs" dxfId="3052" priority="939" operator="equal">
      <formula>""</formula>
    </cfRule>
  </conditionalFormatting>
  <conditionalFormatting sqref="AV176:AX178">
    <cfRule type="expression" dxfId="3051" priority="940">
      <formula>$AV$179="x"</formula>
    </cfRule>
  </conditionalFormatting>
  <conditionalFormatting sqref="AS176:AU178">
    <cfRule type="cellIs" dxfId="3050" priority="941" operator="equal">
      <formula>""</formula>
    </cfRule>
  </conditionalFormatting>
  <conditionalFormatting sqref="AS176:AU178">
    <cfRule type="expression" dxfId="3049" priority="942">
      <formula>$AS$179="x"</formula>
    </cfRule>
  </conditionalFormatting>
  <conditionalFormatting sqref="AP176:AR178">
    <cfRule type="cellIs" dxfId="3048" priority="943" operator="equal">
      <formula>""</formula>
    </cfRule>
  </conditionalFormatting>
  <conditionalFormatting sqref="AP176:AR178">
    <cfRule type="expression" dxfId="3047" priority="944">
      <formula>$AP$179="x"</formula>
    </cfRule>
  </conditionalFormatting>
  <conditionalFormatting sqref="AM176:AO178">
    <cfRule type="cellIs" dxfId="3046" priority="945" operator="equal">
      <formula>""</formula>
    </cfRule>
  </conditionalFormatting>
  <conditionalFormatting sqref="AM176:AO178">
    <cfRule type="expression" dxfId="3045" priority="946">
      <formula>$AM$179="x"</formula>
    </cfRule>
  </conditionalFormatting>
  <conditionalFormatting sqref="AJ176:AL178">
    <cfRule type="cellIs" dxfId="3044" priority="947" operator="equal">
      <formula>""</formula>
    </cfRule>
  </conditionalFormatting>
  <conditionalFormatting sqref="AJ176:AL178">
    <cfRule type="expression" dxfId="3043" priority="948">
      <formula>$AJ$179="x"</formula>
    </cfRule>
  </conditionalFormatting>
  <conditionalFormatting sqref="AG176:AI178">
    <cfRule type="cellIs" dxfId="3042" priority="949" operator="equal">
      <formula>""</formula>
    </cfRule>
  </conditionalFormatting>
  <conditionalFormatting sqref="AG176:AI178">
    <cfRule type="expression" dxfId="3041" priority="950">
      <formula>$AG$179="x"</formula>
    </cfRule>
  </conditionalFormatting>
  <conditionalFormatting sqref="AD176:AF178">
    <cfRule type="cellIs" dxfId="3040" priority="951" operator="equal">
      <formula>""</formula>
    </cfRule>
  </conditionalFormatting>
  <conditionalFormatting sqref="AD176:AF178">
    <cfRule type="expression" dxfId="3039" priority="952">
      <formula>$AD$179="x"</formula>
    </cfRule>
  </conditionalFormatting>
  <conditionalFormatting sqref="AA176:AC178">
    <cfRule type="cellIs" dxfId="3038" priority="953" operator="equal">
      <formula>""</formula>
    </cfRule>
  </conditionalFormatting>
  <conditionalFormatting sqref="AA176:AC178">
    <cfRule type="expression" dxfId="3037" priority="954">
      <formula>$AA$179="x"</formula>
    </cfRule>
  </conditionalFormatting>
  <conditionalFormatting sqref="X176:Z178">
    <cfRule type="cellIs" dxfId="3036" priority="955" operator="equal">
      <formula>""</formula>
    </cfRule>
  </conditionalFormatting>
  <conditionalFormatting sqref="X176:Z178">
    <cfRule type="expression" dxfId="3035" priority="956">
      <formula>$X$179="x"</formula>
    </cfRule>
  </conditionalFormatting>
  <conditionalFormatting sqref="U176:W178">
    <cfRule type="cellIs" dxfId="3034" priority="957" operator="equal">
      <formula>""</formula>
    </cfRule>
  </conditionalFormatting>
  <conditionalFormatting sqref="U176:W178">
    <cfRule type="expression" dxfId="3033" priority="958">
      <formula>$U$179="x"</formula>
    </cfRule>
  </conditionalFormatting>
  <conditionalFormatting sqref="R176:T178">
    <cfRule type="cellIs" dxfId="3032" priority="959" operator="equal">
      <formula>""</formula>
    </cfRule>
  </conditionalFormatting>
  <conditionalFormatting sqref="R176:T178">
    <cfRule type="expression" dxfId="3031" priority="960">
      <formula>$R$179="x"</formula>
    </cfRule>
  </conditionalFormatting>
  <conditionalFormatting sqref="O176:Q178">
    <cfRule type="cellIs" dxfId="3030" priority="961" operator="equal">
      <formula>""</formula>
    </cfRule>
  </conditionalFormatting>
  <conditionalFormatting sqref="O176:Q178">
    <cfRule type="expression" dxfId="3029" priority="962">
      <formula>$O$179="x"</formula>
    </cfRule>
  </conditionalFormatting>
  <conditionalFormatting sqref="L176:N178">
    <cfRule type="cellIs" dxfId="3028" priority="963" operator="equal">
      <formula>""</formula>
    </cfRule>
  </conditionalFormatting>
  <conditionalFormatting sqref="L176:N178">
    <cfRule type="expression" dxfId="3027" priority="964">
      <formula>$L$179="x"</formula>
    </cfRule>
  </conditionalFormatting>
  <conditionalFormatting sqref="L191:N193">
    <cfRule type="cellIs" dxfId="3026" priority="965" operator="equal">
      <formula>""</formula>
    </cfRule>
  </conditionalFormatting>
  <conditionalFormatting sqref="L191:N193">
    <cfRule type="expression" dxfId="3025" priority="966">
      <formula>$L$190="x"</formula>
    </cfRule>
  </conditionalFormatting>
  <conditionalFormatting sqref="O191:Q193">
    <cfRule type="cellIs" dxfId="3024" priority="967" operator="equal">
      <formula>""</formula>
    </cfRule>
  </conditionalFormatting>
  <conditionalFormatting sqref="O191:Q193">
    <cfRule type="expression" dxfId="3023" priority="968">
      <formula>$O$190="x"</formula>
    </cfRule>
  </conditionalFormatting>
  <conditionalFormatting sqref="R191:T193">
    <cfRule type="cellIs" dxfId="3022" priority="969" operator="equal">
      <formula>""</formula>
    </cfRule>
  </conditionalFormatting>
  <conditionalFormatting sqref="R191:T193">
    <cfRule type="expression" dxfId="3021" priority="970">
      <formula>$R$190="x"</formula>
    </cfRule>
  </conditionalFormatting>
  <conditionalFormatting sqref="U191:W193">
    <cfRule type="cellIs" dxfId="3020" priority="971" operator="equal">
      <formula>""</formula>
    </cfRule>
  </conditionalFormatting>
  <conditionalFormatting sqref="U191:W193">
    <cfRule type="expression" dxfId="3019" priority="972">
      <formula>$U$190="x"</formula>
    </cfRule>
  </conditionalFormatting>
  <conditionalFormatting sqref="X191:Z193">
    <cfRule type="cellIs" dxfId="3018" priority="973" operator="equal">
      <formula>""</formula>
    </cfRule>
  </conditionalFormatting>
  <conditionalFormatting sqref="X191:Z193">
    <cfRule type="expression" dxfId="3017" priority="974">
      <formula>$X$190="x"</formula>
    </cfRule>
  </conditionalFormatting>
  <conditionalFormatting sqref="AA191:AC193">
    <cfRule type="cellIs" dxfId="3016" priority="975" operator="equal">
      <formula>""</formula>
    </cfRule>
  </conditionalFormatting>
  <conditionalFormatting sqref="AA191:AC193">
    <cfRule type="expression" dxfId="3015" priority="976">
      <formula>$AA$190="x"</formula>
    </cfRule>
  </conditionalFormatting>
  <conditionalFormatting sqref="AD191:AF193">
    <cfRule type="cellIs" dxfId="3014" priority="977" operator="equal">
      <formula>""</formula>
    </cfRule>
  </conditionalFormatting>
  <conditionalFormatting sqref="AD191:AF193">
    <cfRule type="expression" dxfId="3013" priority="978">
      <formula>$AD$190="x"</formula>
    </cfRule>
  </conditionalFormatting>
  <conditionalFormatting sqref="AG191:AI193">
    <cfRule type="cellIs" dxfId="3012" priority="979" operator="equal">
      <formula>""</formula>
    </cfRule>
  </conditionalFormatting>
  <conditionalFormatting sqref="AG191:AI193">
    <cfRule type="expression" dxfId="3011" priority="980">
      <formula>$AG$190="x"</formula>
    </cfRule>
  </conditionalFormatting>
  <conditionalFormatting sqref="AJ191:AL193">
    <cfRule type="cellIs" dxfId="3010" priority="981" operator="equal">
      <formula>""</formula>
    </cfRule>
  </conditionalFormatting>
  <conditionalFormatting sqref="AJ191:AL193">
    <cfRule type="expression" dxfId="3009" priority="982">
      <formula>$AJ$190="x"</formula>
    </cfRule>
  </conditionalFormatting>
  <conditionalFormatting sqref="AM191:AO193">
    <cfRule type="cellIs" dxfId="3008" priority="983" operator="equal">
      <formula>""</formula>
    </cfRule>
  </conditionalFormatting>
  <conditionalFormatting sqref="AM191:AO193">
    <cfRule type="expression" dxfId="3007" priority="984">
      <formula>$AM$190="x"</formula>
    </cfRule>
  </conditionalFormatting>
  <conditionalFormatting sqref="AP191:AR193">
    <cfRule type="cellIs" dxfId="3006" priority="985" operator="equal">
      <formula>""</formula>
    </cfRule>
  </conditionalFormatting>
  <conditionalFormatting sqref="AP191:AR193">
    <cfRule type="expression" dxfId="3005" priority="986">
      <formula>$AP$190="x"</formula>
    </cfRule>
  </conditionalFormatting>
  <conditionalFormatting sqref="AS191:AU193">
    <cfRule type="cellIs" dxfId="3004" priority="987" operator="equal">
      <formula>""</formula>
    </cfRule>
  </conditionalFormatting>
  <conditionalFormatting sqref="AS191:AU193">
    <cfRule type="expression" dxfId="3003" priority="988">
      <formula>$AS$190="x"</formula>
    </cfRule>
  </conditionalFormatting>
  <conditionalFormatting sqref="AV191:AX193">
    <cfRule type="cellIs" dxfId="3002" priority="989" operator="equal">
      <formula>""</formula>
    </cfRule>
  </conditionalFormatting>
  <conditionalFormatting sqref="AV191:AX193">
    <cfRule type="expression" dxfId="3001" priority="990">
      <formula>$AV$190="x"</formula>
    </cfRule>
  </conditionalFormatting>
  <conditionalFormatting sqref="AY191:BA193">
    <cfRule type="cellIs" dxfId="3000" priority="991" operator="equal">
      <formula>""</formula>
    </cfRule>
  </conditionalFormatting>
  <conditionalFormatting sqref="AY191:BA193">
    <cfRule type="expression" dxfId="2999" priority="992">
      <formula>$AY$190="x"</formula>
    </cfRule>
  </conditionalFormatting>
  <conditionalFormatting sqref="BB191:BD193">
    <cfRule type="cellIs" dxfId="2998" priority="993" operator="equal">
      <formula>""</formula>
    </cfRule>
  </conditionalFormatting>
  <conditionalFormatting sqref="BB191:BD193">
    <cfRule type="expression" dxfId="2997" priority="994">
      <formula>$BB$190="x"</formula>
    </cfRule>
  </conditionalFormatting>
  <conditionalFormatting sqref="BE191:BG193">
    <cfRule type="cellIs" dxfId="2996" priority="995" operator="equal">
      <formula>""</formula>
    </cfRule>
  </conditionalFormatting>
  <conditionalFormatting sqref="BE191:BG193">
    <cfRule type="expression" dxfId="2995" priority="996">
      <formula>$BE$190="x"</formula>
    </cfRule>
  </conditionalFormatting>
  <conditionalFormatting sqref="BH191:BJ193">
    <cfRule type="cellIs" dxfId="2994" priority="997" operator="equal">
      <formula>""</formula>
    </cfRule>
  </conditionalFormatting>
  <conditionalFormatting sqref="BH191:BJ193">
    <cfRule type="expression" dxfId="2993" priority="998">
      <formula>$BH$190="x"</formula>
    </cfRule>
  </conditionalFormatting>
  <conditionalFormatting sqref="BK191:BM193">
    <cfRule type="cellIs" dxfId="2992" priority="999" operator="equal">
      <formula>""</formula>
    </cfRule>
  </conditionalFormatting>
  <conditionalFormatting sqref="BK191:BM193">
    <cfRule type="expression" dxfId="2991" priority="1000">
      <formula>$BK$190="x"</formula>
    </cfRule>
  </conditionalFormatting>
  <conditionalFormatting sqref="BN191:BP193">
    <cfRule type="cellIs" dxfId="2990" priority="1001" operator="equal">
      <formula>""</formula>
    </cfRule>
  </conditionalFormatting>
  <conditionalFormatting sqref="BN191:BP193">
    <cfRule type="expression" dxfId="2989" priority="1002">
      <formula>$BN$190="x"</formula>
    </cfRule>
  </conditionalFormatting>
  <conditionalFormatting sqref="BQ191:BS193">
    <cfRule type="cellIs" dxfId="2988" priority="1003" operator="equal">
      <formula>""</formula>
    </cfRule>
  </conditionalFormatting>
  <conditionalFormatting sqref="BQ191:BS193">
    <cfRule type="expression" dxfId="2987" priority="1004">
      <formula>$BQ$190="x"</formula>
    </cfRule>
  </conditionalFormatting>
  <conditionalFormatting sqref="BT191:BV193">
    <cfRule type="cellIs" dxfId="2986" priority="1005" operator="equal">
      <formula>""</formula>
    </cfRule>
  </conditionalFormatting>
  <conditionalFormatting sqref="BT191:BV193">
    <cfRule type="expression" dxfId="2985" priority="1006">
      <formula>$BT$190="x"</formula>
    </cfRule>
  </conditionalFormatting>
  <conditionalFormatting sqref="BW191:BY193">
    <cfRule type="cellIs" dxfId="2984" priority="1007" operator="equal">
      <formula>""</formula>
    </cfRule>
  </conditionalFormatting>
  <conditionalFormatting sqref="BW191:BY193">
    <cfRule type="expression" dxfId="2983" priority="1008">
      <formula>$BW$190="x"</formula>
    </cfRule>
  </conditionalFormatting>
  <conditionalFormatting sqref="BW194:BY196">
    <cfRule type="cellIs" dxfId="2982" priority="1009" operator="equal">
      <formula>""</formula>
    </cfRule>
  </conditionalFormatting>
  <conditionalFormatting sqref="BW194:BY196">
    <cfRule type="expression" dxfId="2981" priority="1010">
      <formula>$BW$197="x"</formula>
    </cfRule>
  </conditionalFormatting>
  <conditionalFormatting sqref="BT194:BV196">
    <cfRule type="cellIs" dxfId="2980" priority="1011" operator="equal">
      <formula>""</formula>
    </cfRule>
  </conditionalFormatting>
  <conditionalFormatting sqref="BT194:BV196">
    <cfRule type="expression" dxfId="2979" priority="1012">
      <formula>$BT$197="x"</formula>
    </cfRule>
  </conditionalFormatting>
  <conditionalFormatting sqref="BQ194:BS196">
    <cfRule type="cellIs" dxfId="2978" priority="1013" operator="equal">
      <formula>""</formula>
    </cfRule>
  </conditionalFormatting>
  <conditionalFormatting sqref="BQ194:BS196">
    <cfRule type="expression" dxfId="2977" priority="1014">
      <formula>$BQ$197="x"</formula>
    </cfRule>
  </conditionalFormatting>
  <conditionalFormatting sqref="BN194:BP196">
    <cfRule type="cellIs" dxfId="2976" priority="1015" operator="equal">
      <formula>""</formula>
    </cfRule>
  </conditionalFormatting>
  <conditionalFormatting sqref="BN194:BP196">
    <cfRule type="expression" dxfId="2975" priority="1016">
      <formula>$BN$197="x"</formula>
    </cfRule>
  </conditionalFormatting>
  <conditionalFormatting sqref="BK194:BM196">
    <cfRule type="cellIs" dxfId="2974" priority="1017" operator="equal">
      <formula>""</formula>
    </cfRule>
  </conditionalFormatting>
  <conditionalFormatting sqref="BK194:BM196">
    <cfRule type="expression" dxfId="2973" priority="1018">
      <formula>$BK$197="x"</formula>
    </cfRule>
  </conditionalFormatting>
  <conditionalFormatting sqref="BH194:BJ196">
    <cfRule type="cellIs" dxfId="2972" priority="1019" operator="equal">
      <formula>""</formula>
    </cfRule>
  </conditionalFormatting>
  <conditionalFormatting sqref="BH194:BJ196">
    <cfRule type="expression" dxfId="2971" priority="1020">
      <formula>$BH$197="x"</formula>
    </cfRule>
  </conditionalFormatting>
  <conditionalFormatting sqref="BE194:BG196">
    <cfRule type="cellIs" dxfId="2970" priority="1021" operator="equal">
      <formula>""</formula>
    </cfRule>
  </conditionalFormatting>
  <conditionalFormatting sqref="BE194:BG196">
    <cfRule type="expression" dxfId="2969" priority="1022">
      <formula>$BE$197="x"</formula>
    </cfRule>
  </conditionalFormatting>
  <conditionalFormatting sqref="BB194:BD196">
    <cfRule type="cellIs" dxfId="2968" priority="1023" operator="equal">
      <formula>""</formula>
    </cfRule>
  </conditionalFormatting>
  <conditionalFormatting sqref="BB194:BD196">
    <cfRule type="expression" dxfId="2967" priority="1024">
      <formula>$BB$197="x"</formula>
    </cfRule>
  </conditionalFormatting>
  <conditionalFormatting sqref="AY194:BA196">
    <cfRule type="cellIs" dxfId="2966" priority="1025" operator="equal">
      <formula>""</formula>
    </cfRule>
  </conditionalFormatting>
  <conditionalFormatting sqref="AY194:BA196">
    <cfRule type="expression" dxfId="2965" priority="1026">
      <formula>$AY$197="x"</formula>
    </cfRule>
  </conditionalFormatting>
  <conditionalFormatting sqref="AV194:AX196">
    <cfRule type="cellIs" dxfId="2964" priority="1027" operator="equal">
      <formula>""</formula>
    </cfRule>
  </conditionalFormatting>
  <conditionalFormatting sqref="AV194:AX196">
    <cfRule type="expression" dxfId="2963" priority="1028">
      <formula>$AV$197="x"</formula>
    </cfRule>
  </conditionalFormatting>
  <conditionalFormatting sqref="AS194:AU196">
    <cfRule type="cellIs" dxfId="2962" priority="1029" operator="equal">
      <formula>""</formula>
    </cfRule>
  </conditionalFormatting>
  <conditionalFormatting sqref="AS194:AU196">
    <cfRule type="expression" dxfId="2961" priority="1030">
      <formula>$AS$197="x"</formula>
    </cfRule>
  </conditionalFormatting>
  <conditionalFormatting sqref="AP194:AR196">
    <cfRule type="cellIs" dxfId="2960" priority="1031" operator="equal">
      <formula>""</formula>
    </cfRule>
  </conditionalFormatting>
  <conditionalFormatting sqref="AP194:AR196">
    <cfRule type="expression" dxfId="2959" priority="1032">
      <formula>$AP$197="x"</formula>
    </cfRule>
  </conditionalFormatting>
  <conditionalFormatting sqref="AM194:AO196">
    <cfRule type="cellIs" dxfId="2958" priority="1033" operator="equal">
      <formula>""</formula>
    </cfRule>
  </conditionalFormatting>
  <conditionalFormatting sqref="AM194:AO196">
    <cfRule type="expression" dxfId="2957" priority="1034">
      <formula>$AM$197="x"</formula>
    </cfRule>
  </conditionalFormatting>
  <conditionalFormatting sqref="AJ194:AL196">
    <cfRule type="cellIs" dxfId="2956" priority="1035" operator="equal">
      <formula>""</formula>
    </cfRule>
  </conditionalFormatting>
  <conditionalFormatting sqref="AJ194:AL196">
    <cfRule type="expression" dxfId="2955" priority="1036">
      <formula>$AJ$197="x"</formula>
    </cfRule>
  </conditionalFormatting>
  <conditionalFormatting sqref="AG194:AI196">
    <cfRule type="cellIs" dxfId="2954" priority="1037" operator="equal">
      <formula>""</formula>
    </cfRule>
  </conditionalFormatting>
  <conditionalFormatting sqref="AG194:AI196">
    <cfRule type="expression" dxfId="2953" priority="1038">
      <formula>$AG$197="x"</formula>
    </cfRule>
  </conditionalFormatting>
  <conditionalFormatting sqref="AD194:AF196">
    <cfRule type="cellIs" dxfId="2952" priority="1039" operator="equal">
      <formula>""</formula>
    </cfRule>
  </conditionalFormatting>
  <conditionalFormatting sqref="AD194:AF196">
    <cfRule type="expression" dxfId="2951" priority="1040">
      <formula>$AD$197="x"</formula>
    </cfRule>
  </conditionalFormatting>
  <conditionalFormatting sqref="AA194:AC196">
    <cfRule type="cellIs" dxfId="2950" priority="1041" operator="equal">
      <formula>""</formula>
    </cfRule>
  </conditionalFormatting>
  <conditionalFormatting sqref="AA194:AC196">
    <cfRule type="expression" dxfId="2949" priority="1042">
      <formula>$AA$197="x"</formula>
    </cfRule>
  </conditionalFormatting>
  <conditionalFormatting sqref="X194:Z196">
    <cfRule type="cellIs" dxfId="2948" priority="1043" operator="equal">
      <formula>""</formula>
    </cfRule>
  </conditionalFormatting>
  <conditionalFormatting sqref="X194:Z196">
    <cfRule type="expression" dxfId="2947" priority="1044">
      <formula>$X$197="x"</formula>
    </cfRule>
  </conditionalFormatting>
  <conditionalFormatting sqref="U194:W196">
    <cfRule type="cellIs" dxfId="2946" priority="1045" operator="equal">
      <formula>""</formula>
    </cfRule>
  </conditionalFormatting>
  <conditionalFormatting sqref="U194:W196">
    <cfRule type="expression" dxfId="2945" priority="1046">
      <formula>$U$197="x"</formula>
    </cfRule>
  </conditionalFormatting>
  <conditionalFormatting sqref="R194:T196">
    <cfRule type="cellIs" dxfId="2944" priority="1047" operator="equal">
      <formula>""</formula>
    </cfRule>
  </conditionalFormatting>
  <conditionalFormatting sqref="R194:T196">
    <cfRule type="expression" dxfId="2943" priority="1048">
      <formula>$R$197="x"</formula>
    </cfRule>
  </conditionalFormatting>
  <conditionalFormatting sqref="O194:Q196">
    <cfRule type="cellIs" dxfId="2942" priority="1049" operator="equal">
      <formula>""</formula>
    </cfRule>
  </conditionalFormatting>
  <conditionalFormatting sqref="O194:Q196">
    <cfRule type="expression" dxfId="2941" priority="1050">
      <formula>$O$197="x"</formula>
    </cfRule>
  </conditionalFormatting>
  <conditionalFormatting sqref="L194:N196">
    <cfRule type="cellIs" dxfId="2940" priority="1051" operator="equal">
      <formula>""</formula>
    </cfRule>
  </conditionalFormatting>
  <conditionalFormatting sqref="L194:N196">
    <cfRule type="expression" dxfId="2939" priority="1052">
      <formula>$L$197="x"</formula>
    </cfRule>
  </conditionalFormatting>
  <conditionalFormatting sqref="L209:N211">
    <cfRule type="cellIs" dxfId="2938" priority="1053" operator="equal">
      <formula>""</formula>
    </cfRule>
  </conditionalFormatting>
  <conditionalFormatting sqref="L209:N211">
    <cfRule type="expression" dxfId="2937" priority="1054">
      <formula>$L$208="x"</formula>
    </cfRule>
  </conditionalFormatting>
  <conditionalFormatting sqref="O209:Q211">
    <cfRule type="cellIs" dxfId="2936" priority="1055" operator="equal">
      <formula>""</formula>
    </cfRule>
  </conditionalFormatting>
  <conditionalFormatting sqref="O209:Q211">
    <cfRule type="expression" dxfId="2935" priority="1056">
      <formula>$O$208="x"</formula>
    </cfRule>
  </conditionalFormatting>
  <conditionalFormatting sqref="R209:T211">
    <cfRule type="cellIs" dxfId="2934" priority="1057" operator="equal">
      <formula>""</formula>
    </cfRule>
  </conditionalFormatting>
  <conditionalFormatting sqref="R209:T211">
    <cfRule type="expression" dxfId="2933" priority="1058">
      <formula>$R$208="x"</formula>
    </cfRule>
  </conditionalFormatting>
  <conditionalFormatting sqref="U209:W211">
    <cfRule type="cellIs" dxfId="2932" priority="1059" operator="equal">
      <formula>""</formula>
    </cfRule>
  </conditionalFormatting>
  <conditionalFormatting sqref="U209:W211">
    <cfRule type="expression" dxfId="2931" priority="1060">
      <formula>$U$208="x"</formula>
    </cfRule>
  </conditionalFormatting>
  <conditionalFormatting sqref="X209:Z211">
    <cfRule type="cellIs" dxfId="2930" priority="1061" operator="equal">
      <formula>""</formula>
    </cfRule>
  </conditionalFormatting>
  <conditionalFormatting sqref="X209:Z211">
    <cfRule type="expression" dxfId="2929" priority="1062">
      <formula>$X$208="x"</formula>
    </cfRule>
  </conditionalFormatting>
  <conditionalFormatting sqref="AA209:AC211">
    <cfRule type="cellIs" dxfId="2928" priority="1063" operator="equal">
      <formula>""</formula>
    </cfRule>
  </conditionalFormatting>
  <conditionalFormatting sqref="AA209:AC211">
    <cfRule type="expression" dxfId="2927" priority="1064">
      <formula>$AA$208="x"</formula>
    </cfRule>
  </conditionalFormatting>
  <conditionalFormatting sqref="AD209:AF211">
    <cfRule type="cellIs" dxfId="2926" priority="1065" operator="equal">
      <formula>""</formula>
    </cfRule>
  </conditionalFormatting>
  <conditionalFormatting sqref="AD209:AF211">
    <cfRule type="expression" dxfId="2925" priority="1066">
      <formula>$AD$208="x"</formula>
    </cfRule>
  </conditionalFormatting>
  <conditionalFormatting sqref="AG209:AI211">
    <cfRule type="cellIs" dxfId="2924" priority="1067" operator="equal">
      <formula>""</formula>
    </cfRule>
  </conditionalFormatting>
  <conditionalFormatting sqref="AG209:AI211">
    <cfRule type="expression" dxfId="2923" priority="1068">
      <formula>$AG$208="x"</formula>
    </cfRule>
  </conditionalFormatting>
  <conditionalFormatting sqref="AJ209:AL211">
    <cfRule type="cellIs" dxfId="2922" priority="1069" operator="equal">
      <formula>""</formula>
    </cfRule>
  </conditionalFormatting>
  <conditionalFormatting sqref="AJ209:AL211">
    <cfRule type="expression" dxfId="2921" priority="1070">
      <formula>$AJ$208="x"</formula>
    </cfRule>
  </conditionalFormatting>
  <conditionalFormatting sqref="AM209:AO211">
    <cfRule type="cellIs" dxfId="2920" priority="1071" operator="equal">
      <formula>""</formula>
    </cfRule>
  </conditionalFormatting>
  <conditionalFormatting sqref="AM209:AO211">
    <cfRule type="expression" dxfId="2919" priority="1072">
      <formula>$AM$208="x"</formula>
    </cfRule>
  </conditionalFormatting>
  <conditionalFormatting sqref="AP209:AR211">
    <cfRule type="cellIs" dxfId="2918" priority="1073" operator="equal">
      <formula>""</formula>
    </cfRule>
  </conditionalFormatting>
  <conditionalFormatting sqref="AP209:AR211">
    <cfRule type="expression" dxfId="2917" priority="1074">
      <formula>$AP$208="x"</formula>
    </cfRule>
  </conditionalFormatting>
  <conditionalFormatting sqref="AS209:AU211">
    <cfRule type="cellIs" dxfId="2916" priority="1075" operator="equal">
      <formula>""</formula>
    </cfRule>
  </conditionalFormatting>
  <conditionalFormatting sqref="AS209:AU211">
    <cfRule type="expression" dxfId="2915" priority="1076">
      <formula>$AS$208="x"</formula>
    </cfRule>
  </conditionalFormatting>
  <conditionalFormatting sqref="AV209:AX211">
    <cfRule type="cellIs" dxfId="2914" priority="1077" operator="equal">
      <formula>""</formula>
    </cfRule>
  </conditionalFormatting>
  <conditionalFormatting sqref="AV209:AX211">
    <cfRule type="expression" dxfId="2913" priority="1078">
      <formula>$AV$208="x"</formula>
    </cfRule>
  </conditionalFormatting>
  <conditionalFormatting sqref="AY209:BA211">
    <cfRule type="cellIs" dxfId="2912" priority="1079" operator="equal">
      <formula>""</formula>
    </cfRule>
  </conditionalFormatting>
  <conditionalFormatting sqref="AY209:BA211">
    <cfRule type="expression" dxfId="2911" priority="1080">
      <formula>$AY$208="x"</formula>
    </cfRule>
  </conditionalFormatting>
  <conditionalFormatting sqref="BB209:BD211">
    <cfRule type="cellIs" dxfId="2910" priority="1081" operator="equal">
      <formula>""</formula>
    </cfRule>
  </conditionalFormatting>
  <conditionalFormatting sqref="BB209:BD211">
    <cfRule type="expression" dxfId="2909" priority="1082">
      <formula>$BB$208="x"</formula>
    </cfRule>
  </conditionalFormatting>
  <conditionalFormatting sqref="BE209:BG211">
    <cfRule type="cellIs" dxfId="2908" priority="1083" operator="equal">
      <formula>""</formula>
    </cfRule>
  </conditionalFormatting>
  <conditionalFormatting sqref="BE209:BG211">
    <cfRule type="expression" dxfId="2907" priority="1084">
      <formula>$BE$208="x"</formula>
    </cfRule>
  </conditionalFormatting>
  <conditionalFormatting sqref="BH209:BJ211">
    <cfRule type="cellIs" dxfId="2906" priority="1085" operator="equal">
      <formula>""</formula>
    </cfRule>
  </conditionalFormatting>
  <conditionalFormatting sqref="BH209:BJ211">
    <cfRule type="expression" dxfId="2905" priority="1086">
      <formula>$BH$208="x"</formula>
    </cfRule>
  </conditionalFormatting>
  <conditionalFormatting sqref="BK209:BM211">
    <cfRule type="cellIs" dxfId="2904" priority="1087" operator="equal">
      <formula>""</formula>
    </cfRule>
  </conditionalFormatting>
  <conditionalFormatting sqref="BK209:BM211">
    <cfRule type="expression" dxfId="2903" priority="1088">
      <formula>$BK$208="x"</formula>
    </cfRule>
  </conditionalFormatting>
  <conditionalFormatting sqref="BN209:BP211">
    <cfRule type="cellIs" dxfId="2902" priority="1089" operator="equal">
      <formula>""</formula>
    </cfRule>
  </conditionalFormatting>
  <conditionalFormatting sqref="BN209:BP211">
    <cfRule type="expression" dxfId="2901" priority="1090">
      <formula>$BN$208="x"</formula>
    </cfRule>
  </conditionalFormatting>
  <conditionalFormatting sqref="BQ209:BS211">
    <cfRule type="cellIs" dxfId="2900" priority="1091" operator="equal">
      <formula>""</formula>
    </cfRule>
  </conditionalFormatting>
  <conditionalFormatting sqref="BQ209:BS211">
    <cfRule type="expression" dxfId="2899" priority="1092">
      <formula>$BQ$208="x"</formula>
    </cfRule>
  </conditionalFormatting>
  <conditionalFormatting sqref="BT209:BV211">
    <cfRule type="cellIs" dxfId="2898" priority="1093" operator="equal">
      <formula>""</formula>
    </cfRule>
  </conditionalFormatting>
  <conditionalFormatting sqref="BT209:BV211">
    <cfRule type="expression" dxfId="2897" priority="1094">
      <formula>$BT$208="x"</formula>
    </cfRule>
  </conditionalFormatting>
  <conditionalFormatting sqref="BW209:BY211">
    <cfRule type="cellIs" dxfId="2896" priority="1095" operator="equal">
      <formula>""</formula>
    </cfRule>
  </conditionalFormatting>
  <conditionalFormatting sqref="BW209:BY211">
    <cfRule type="expression" dxfId="2895" priority="1096">
      <formula>$BW$208="x"</formula>
    </cfRule>
  </conditionalFormatting>
  <conditionalFormatting sqref="BW212:BY214">
    <cfRule type="cellIs" dxfId="2894" priority="1097" operator="equal">
      <formula>""</formula>
    </cfRule>
  </conditionalFormatting>
  <conditionalFormatting sqref="BW212:BY214">
    <cfRule type="expression" dxfId="2893" priority="1098">
      <formula>$BW$215="x"</formula>
    </cfRule>
  </conditionalFormatting>
  <conditionalFormatting sqref="BT212:BV214">
    <cfRule type="cellIs" dxfId="2892" priority="1099" operator="equal">
      <formula>""</formula>
    </cfRule>
  </conditionalFormatting>
  <conditionalFormatting sqref="BT212:BV214">
    <cfRule type="expression" dxfId="2891" priority="1100">
      <formula>$BT$215="x"</formula>
    </cfRule>
  </conditionalFormatting>
  <conditionalFormatting sqref="BQ212:BS214">
    <cfRule type="cellIs" dxfId="2890" priority="1101" operator="equal">
      <formula>""</formula>
    </cfRule>
  </conditionalFormatting>
  <conditionalFormatting sqref="BQ212:BS214">
    <cfRule type="expression" dxfId="2889" priority="1102">
      <formula>$BQ$215="x"</formula>
    </cfRule>
  </conditionalFormatting>
  <conditionalFormatting sqref="BN212:BP214">
    <cfRule type="cellIs" dxfId="2888" priority="1103" operator="equal">
      <formula>""</formula>
    </cfRule>
  </conditionalFormatting>
  <conditionalFormatting sqref="BN212:BP214">
    <cfRule type="expression" dxfId="2887" priority="1104">
      <formula>$BN$215="x"</formula>
    </cfRule>
  </conditionalFormatting>
  <conditionalFormatting sqref="BK212:BM214">
    <cfRule type="cellIs" dxfId="2886" priority="1105" operator="equal">
      <formula>""</formula>
    </cfRule>
  </conditionalFormatting>
  <conditionalFormatting sqref="BK212:BM214">
    <cfRule type="expression" dxfId="2885" priority="1106">
      <formula>$BK$215="x"</formula>
    </cfRule>
  </conditionalFormatting>
  <conditionalFormatting sqref="BH212:BJ214">
    <cfRule type="cellIs" dxfId="2884" priority="1107" operator="equal">
      <formula>""</formula>
    </cfRule>
  </conditionalFormatting>
  <conditionalFormatting sqref="BH212:BJ214">
    <cfRule type="expression" dxfId="2883" priority="1108">
      <formula>$BH$215="x"</formula>
    </cfRule>
  </conditionalFormatting>
  <conditionalFormatting sqref="BE212:BG214">
    <cfRule type="cellIs" dxfId="2882" priority="1109" operator="equal">
      <formula>""</formula>
    </cfRule>
  </conditionalFormatting>
  <conditionalFormatting sqref="BE212:BG214">
    <cfRule type="expression" dxfId="2881" priority="1110">
      <formula>$BE$215="x"</formula>
    </cfRule>
  </conditionalFormatting>
  <conditionalFormatting sqref="BB212:BD214">
    <cfRule type="cellIs" dxfId="2880" priority="1111" operator="equal">
      <formula>""</formula>
    </cfRule>
  </conditionalFormatting>
  <conditionalFormatting sqref="BB212:BD214">
    <cfRule type="expression" dxfId="2879" priority="1112">
      <formula>$BB$215="x"</formula>
    </cfRule>
  </conditionalFormatting>
  <conditionalFormatting sqref="AY212:BA214">
    <cfRule type="cellIs" dxfId="2878" priority="1113" operator="equal">
      <formula>""</formula>
    </cfRule>
  </conditionalFormatting>
  <conditionalFormatting sqref="AY212:BA214">
    <cfRule type="expression" dxfId="2877" priority="1114">
      <formula>$AY$215="x"</formula>
    </cfRule>
  </conditionalFormatting>
  <conditionalFormatting sqref="AV212:AX214">
    <cfRule type="cellIs" dxfId="2876" priority="1115" operator="equal">
      <formula>""</formula>
    </cfRule>
  </conditionalFormatting>
  <conditionalFormatting sqref="AV212:AX214">
    <cfRule type="expression" dxfId="2875" priority="1116">
      <formula>$AV$215="x"</formula>
    </cfRule>
  </conditionalFormatting>
  <conditionalFormatting sqref="AS212:AU214">
    <cfRule type="cellIs" dxfId="2874" priority="1117" operator="equal">
      <formula>""</formula>
    </cfRule>
  </conditionalFormatting>
  <conditionalFormatting sqref="AS212:AU214">
    <cfRule type="expression" dxfId="2873" priority="1118">
      <formula>$AS$215="x"</formula>
    </cfRule>
  </conditionalFormatting>
  <conditionalFormatting sqref="AP212:AR214">
    <cfRule type="cellIs" dxfId="2872" priority="1119" operator="equal">
      <formula>""</formula>
    </cfRule>
  </conditionalFormatting>
  <conditionalFormatting sqref="AP212:AR214">
    <cfRule type="expression" dxfId="2871" priority="1120">
      <formula>$AP$215="x"</formula>
    </cfRule>
  </conditionalFormatting>
  <conditionalFormatting sqref="AM212:AO214">
    <cfRule type="cellIs" dxfId="2870" priority="1121" operator="equal">
      <formula>""</formula>
    </cfRule>
  </conditionalFormatting>
  <conditionalFormatting sqref="AM212:AO214">
    <cfRule type="expression" dxfId="2869" priority="1122">
      <formula>$AM$215="x"</formula>
    </cfRule>
  </conditionalFormatting>
  <conditionalFormatting sqref="AJ212:AL214">
    <cfRule type="cellIs" dxfId="2868" priority="1123" operator="equal">
      <formula>""</formula>
    </cfRule>
  </conditionalFormatting>
  <conditionalFormatting sqref="AJ212:AL214">
    <cfRule type="expression" dxfId="2867" priority="1124">
      <formula>$AJ$215="x"</formula>
    </cfRule>
  </conditionalFormatting>
  <conditionalFormatting sqref="AG212:AI214">
    <cfRule type="cellIs" dxfId="2866" priority="1125" operator="equal">
      <formula>""</formula>
    </cfRule>
  </conditionalFormatting>
  <conditionalFormatting sqref="AG212:AI214">
    <cfRule type="expression" dxfId="2865" priority="1126">
      <formula>$AG$215="x"</formula>
    </cfRule>
  </conditionalFormatting>
  <conditionalFormatting sqref="AD212:AF214">
    <cfRule type="cellIs" dxfId="2864" priority="1127" operator="equal">
      <formula>""</formula>
    </cfRule>
  </conditionalFormatting>
  <conditionalFormatting sqref="AD212:AF214">
    <cfRule type="expression" dxfId="2863" priority="1128">
      <formula>$AD$215="x"</formula>
    </cfRule>
  </conditionalFormatting>
  <conditionalFormatting sqref="AA212:AC214">
    <cfRule type="cellIs" dxfId="2862" priority="1129" operator="equal">
      <formula>""</formula>
    </cfRule>
  </conditionalFormatting>
  <conditionalFormatting sqref="AA212:AC214">
    <cfRule type="expression" dxfId="2861" priority="1130">
      <formula>$AA$215="x"</formula>
    </cfRule>
  </conditionalFormatting>
  <conditionalFormatting sqref="X212:Z214">
    <cfRule type="cellIs" dxfId="2860" priority="1131" operator="equal">
      <formula>""</formula>
    </cfRule>
  </conditionalFormatting>
  <conditionalFormatting sqref="X212:Z214">
    <cfRule type="expression" dxfId="2859" priority="1132">
      <formula>$X$215="x"</formula>
    </cfRule>
  </conditionalFormatting>
  <conditionalFormatting sqref="U212:W214">
    <cfRule type="cellIs" dxfId="2858" priority="1133" operator="equal">
      <formula>""</formula>
    </cfRule>
  </conditionalFormatting>
  <conditionalFormatting sqref="U212:W214">
    <cfRule type="expression" dxfId="2857" priority="1134">
      <formula>$U$215="x"</formula>
    </cfRule>
  </conditionalFormatting>
  <conditionalFormatting sqref="R212:T214">
    <cfRule type="cellIs" dxfId="2856" priority="1135" operator="equal">
      <formula>""</formula>
    </cfRule>
  </conditionalFormatting>
  <conditionalFormatting sqref="R212:T214">
    <cfRule type="expression" dxfId="2855" priority="1136">
      <formula>$R$215="x"</formula>
    </cfRule>
  </conditionalFormatting>
  <conditionalFormatting sqref="O212:Q214">
    <cfRule type="cellIs" dxfId="2854" priority="1137" operator="equal">
      <formula>""</formula>
    </cfRule>
  </conditionalFormatting>
  <conditionalFormatting sqref="O212:Q214">
    <cfRule type="expression" dxfId="2853" priority="1138">
      <formula>$O$215="x"</formula>
    </cfRule>
  </conditionalFormatting>
  <conditionalFormatting sqref="L212:N214">
    <cfRule type="cellIs" dxfId="2852" priority="1139" operator="equal">
      <formula>""</formula>
    </cfRule>
  </conditionalFormatting>
  <conditionalFormatting sqref="L212:N214">
    <cfRule type="expression" dxfId="2851" priority="1140">
      <formula>$L$215="x"</formula>
    </cfRule>
  </conditionalFormatting>
  <conditionalFormatting sqref="L227:N229">
    <cfRule type="cellIs" dxfId="2850" priority="1141" operator="equal">
      <formula>""</formula>
    </cfRule>
  </conditionalFormatting>
  <conditionalFormatting sqref="L227:N229">
    <cfRule type="expression" dxfId="2849" priority="1142">
      <formula>$L$226="x"</formula>
    </cfRule>
  </conditionalFormatting>
  <conditionalFormatting sqref="O227:Q229">
    <cfRule type="cellIs" dxfId="2848" priority="1143" operator="equal">
      <formula>""</formula>
    </cfRule>
  </conditionalFormatting>
  <conditionalFormatting sqref="O227:Q229">
    <cfRule type="expression" dxfId="2847" priority="1144">
      <formula>$O$226="x"</formula>
    </cfRule>
  </conditionalFormatting>
  <conditionalFormatting sqref="R227:T229">
    <cfRule type="cellIs" dxfId="2846" priority="1145" operator="equal">
      <formula>""</formula>
    </cfRule>
  </conditionalFormatting>
  <conditionalFormatting sqref="R227:T229">
    <cfRule type="expression" dxfId="2845" priority="1146">
      <formula>$R$226="x"</formula>
    </cfRule>
  </conditionalFormatting>
  <conditionalFormatting sqref="U227:W229">
    <cfRule type="cellIs" dxfId="2844" priority="1147" operator="equal">
      <formula>""</formula>
    </cfRule>
  </conditionalFormatting>
  <conditionalFormatting sqref="U227:W229">
    <cfRule type="expression" dxfId="2843" priority="1148">
      <formula>$U$226="x"</formula>
    </cfRule>
  </conditionalFormatting>
  <conditionalFormatting sqref="X227:Z229">
    <cfRule type="cellIs" dxfId="2842" priority="1149" operator="equal">
      <formula>""</formula>
    </cfRule>
  </conditionalFormatting>
  <conditionalFormatting sqref="X227:Z229">
    <cfRule type="expression" dxfId="2841" priority="1150">
      <formula>$X$226="x"</formula>
    </cfRule>
  </conditionalFormatting>
  <conditionalFormatting sqref="AA227:AC229">
    <cfRule type="cellIs" dxfId="2840" priority="1151" operator="equal">
      <formula>""</formula>
    </cfRule>
  </conditionalFormatting>
  <conditionalFormatting sqref="AA227:AC229">
    <cfRule type="expression" dxfId="2839" priority="1152">
      <formula>$AA$226="x"</formula>
    </cfRule>
  </conditionalFormatting>
  <conditionalFormatting sqref="AD227:AF229">
    <cfRule type="cellIs" dxfId="2838" priority="1153" operator="equal">
      <formula>""</formula>
    </cfRule>
  </conditionalFormatting>
  <conditionalFormatting sqref="AD227:AF229">
    <cfRule type="expression" dxfId="2837" priority="1154">
      <formula>$AD$226="x"</formula>
    </cfRule>
  </conditionalFormatting>
  <conditionalFormatting sqref="AG227:AI229">
    <cfRule type="cellIs" dxfId="2836" priority="1155" operator="equal">
      <formula>""</formula>
    </cfRule>
  </conditionalFormatting>
  <conditionalFormatting sqref="AG227:AI229">
    <cfRule type="expression" dxfId="2835" priority="1156">
      <formula>$AG$226="x"</formula>
    </cfRule>
  </conditionalFormatting>
  <conditionalFormatting sqref="AJ227:AL229">
    <cfRule type="cellIs" dxfId="2834" priority="1157" operator="equal">
      <formula>""</formula>
    </cfRule>
  </conditionalFormatting>
  <conditionalFormatting sqref="AJ227:AL229">
    <cfRule type="expression" dxfId="2833" priority="1158">
      <formula>$AJ$226="x"</formula>
    </cfRule>
  </conditionalFormatting>
  <conditionalFormatting sqref="AM227:AO229">
    <cfRule type="cellIs" dxfId="2832" priority="1159" operator="equal">
      <formula>""</formula>
    </cfRule>
  </conditionalFormatting>
  <conditionalFormatting sqref="AM227:AO229">
    <cfRule type="expression" dxfId="2831" priority="1160">
      <formula>$AM$226="x"</formula>
    </cfRule>
  </conditionalFormatting>
  <conditionalFormatting sqref="AP227:AR229">
    <cfRule type="cellIs" dxfId="2830" priority="1161" operator="equal">
      <formula>""</formula>
    </cfRule>
  </conditionalFormatting>
  <conditionalFormatting sqref="AP227:AR229">
    <cfRule type="expression" dxfId="2829" priority="1162">
      <formula>$AP$226="x"</formula>
    </cfRule>
  </conditionalFormatting>
  <conditionalFormatting sqref="AS227:AU229">
    <cfRule type="cellIs" dxfId="2828" priority="1163" operator="equal">
      <formula>""</formula>
    </cfRule>
  </conditionalFormatting>
  <conditionalFormatting sqref="AS227:AU229">
    <cfRule type="expression" dxfId="2827" priority="1164">
      <formula>$AS$226="x"</formula>
    </cfRule>
  </conditionalFormatting>
  <conditionalFormatting sqref="AV227:AX229">
    <cfRule type="cellIs" dxfId="2826" priority="1165" operator="equal">
      <formula>""</formula>
    </cfRule>
  </conditionalFormatting>
  <conditionalFormatting sqref="AV227:AX229">
    <cfRule type="expression" dxfId="2825" priority="1166">
      <formula>$AV$226="x"</formula>
    </cfRule>
  </conditionalFormatting>
  <conditionalFormatting sqref="AY227:BA229">
    <cfRule type="cellIs" dxfId="2824" priority="1167" operator="equal">
      <formula>""</formula>
    </cfRule>
  </conditionalFormatting>
  <conditionalFormatting sqref="AY227:BA229">
    <cfRule type="expression" dxfId="2823" priority="1168">
      <formula>$AY$226="x"</formula>
    </cfRule>
  </conditionalFormatting>
  <conditionalFormatting sqref="BB227:BD229">
    <cfRule type="cellIs" dxfId="2822" priority="1169" operator="equal">
      <formula>""</formula>
    </cfRule>
  </conditionalFormatting>
  <conditionalFormatting sqref="BB227:BD229">
    <cfRule type="expression" dxfId="2821" priority="1170">
      <formula>$BB$226="x"</formula>
    </cfRule>
  </conditionalFormatting>
  <conditionalFormatting sqref="BE227:BG229">
    <cfRule type="cellIs" dxfId="2820" priority="1171" operator="equal">
      <formula>""</formula>
    </cfRule>
  </conditionalFormatting>
  <conditionalFormatting sqref="BE227:BG229">
    <cfRule type="expression" dxfId="2819" priority="1172">
      <formula>$BE$226="x"</formula>
    </cfRule>
  </conditionalFormatting>
  <conditionalFormatting sqref="BH227:BJ229">
    <cfRule type="cellIs" dxfId="2818" priority="1173" operator="equal">
      <formula>""</formula>
    </cfRule>
  </conditionalFormatting>
  <conditionalFormatting sqref="BH227:BJ229">
    <cfRule type="expression" dxfId="2817" priority="1174">
      <formula>$BH$226="x"</formula>
    </cfRule>
  </conditionalFormatting>
  <conditionalFormatting sqref="BK227:BM229">
    <cfRule type="cellIs" dxfId="2816" priority="1175" operator="equal">
      <formula>""</formula>
    </cfRule>
  </conditionalFormatting>
  <conditionalFormatting sqref="BK227:BM229">
    <cfRule type="expression" dxfId="2815" priority="1176">
      <formula>$BK$226="x"</formula>
    </cfRule>
  </conditionalFormatting>
  <conditionalFormatting sqref="BN227:BP229">
    <cfRule type="cellIs" dxfId="2814" priority="1177" operator="equal">
      <formula>""</formula>
    </cfRule>
  </conditionalFormatting>
  <conditionalFormatting sqref="BN227:BP229">
    <cfRule type="expression" dxfId="2813" priority="1178">
      <formula>$BN$226="x"</formula>
    </cfRule>
  </conditionalFormatting>
  <conditionalFormatting sqref="BQ227:BS229">
    <cfRule type="cellIs" dxfId="2812" priority="1179" operator="equal">
      <formula>""</formula>
    </cfRule>
  </conditionalFormatting>
  <conditionalFormatting sqref="BQ227:BS229">
    <cfRule type="expression" dxfId="2811" priority="1180">
      <formula>$BQ$226="x"</formula>
    </cfRule>
  </conditionalFormatting>
  <conditionalFormatting sqref="BT227:BV229">
    <cfRule type="cellIs" dxfId="2810" priority="1181" operator="equal">
      <formula>""</formula>
    </cfRule>
  </conditionalFormatting>
  <conditionalFormatting sqref="BT227:BV229">
    <cfRule type="expression" dxfId="2809" priority="1182">
      <formula>$BT$226="x"</formula>
    </cfRule>
  </conditionalFormatting>
  <conditionalFormatting sqref="BW227:BY229">
    <cfRule type="cellIs" dxfId="2808" priority="1183" operator="equal">
      <formula>""</formula>
    </cfRule>
  </conditionalFormatting>
  <conditionalFormatting sqref="BW227:BY229">
    <cfRule type="expression" dxfId="2807" priority="1184">
      <formula>$BW$226="x"</formula>
    </cfRule>
  </conditionalFormatting>
  <conditionalFormatting sqref="L230:N232">
    <cfRule type="cellIs" dxfId="2806" priority="1185" operator="equal">
      <formula>""</formula>
    </cfRule>
  </conditionalFormatting>
  <conditionalFormatting sqref="L230:N232">
    <cfRule type="expression" dxfId="2805" priority="1186">
      <formula>$L$233="x"</formula>
    </cfRule>
  </conditionalFormatting>
  <conditionalFormatting sqref="O230:Q232">
    <cfRule type="cellIs" dxfId="2804" priority="1187" operator="equal">
      <formula>""</formula>
    </cfRule>
  </conditionalFormatting>
  <conditionalFormatting sqref="O230:Q232">
    <cfRule type="expression" dxfId="2803" priority="1188">
      <formula>$O$233="x"</formula>
    </cfRule>
  </conditionalFormatting>
  <conditionalFormatting sqref="R230:T232">
    <cfRule type="cellIs" dxfId="2802" priority="1189" operator="equal">
      <formula>""</formula>
    </cfRule>
  </conditionalFormatting>
  <conditionalFormatting sqref="R230:T232">
    <cfRule type="expression" dxfId="2801" priority="1190">
      <formula>$R$233="x"</formula>
    </cfRule>
  </conditionalFormatting>
  <conditionalFormatting sqref="U230:W232">
    <cfRule type="cellIs" dxfId="2800" priority="1191" operator="equal">
      <formula>""</formula>
    </cfRule>
  </conditionalFormatting>
  <conditionalFormatting sqref="U230:W232">
    <cfRule type="expression" dxfId="2799" priority="1192">
      <formula>$U$233="x"</formula>
    </cfRule>
  </conditionalFormatting>
  <conditionalFormatting sqref="X230:Z232">
    <cfRule type="cellIs" dxfId="2798" priority="1193" operator="equal">
      <formula>""</formula>
    </cfRule>
  </conditionalFormatting>
  <conditionalFormatting sqref="X230:Z232">
    <cfRule type="expression" dxfId="2797" priority="1194">
      <formula>$X$233="x"</formula>
    </cfRule>
  </conditionalFormatting>
  <conditionalFormatting sqref="AA230:AC232">
    <cfRule type="cellIs" dxfId="2796" priority="1195" operator="equal">
      <formula>""</formula>
    </cfRule>
  </conditionalFormatting>
  <conditionalFormatting sqref="AA230:AC232">
    <cfRule type="expression" dxfId="2795" priority="1196">
      <formula>$AA$233="x"</formula>
    </cfRule>
  </conditionalFormatting>
  <conditionalFormatting sqref="AD230:AF232">
    <cfRule type="cellIs" dxfId="2794" priority="1197" operator="equal">
      <formula>""</formula>
    </cfRule>
  </conditionalFormatting>
  <conditionalFormatting sqref="AD230:AF232">
    <cfRule type="expression" dxfId="2793" priority="1198">
      <formula>$AD$233="x"</formula>
    </cfRule>
  </conditionalFormatting>
  <conditionalFormatting sqref="AG230:AI232">
    <cfRule type="cellIs" dxfId="2792" priority="1199" operator="equal">
      <formula>""</formula>
    </cfRule>
  </conditionalFormatting>
  <conditionalFormatting sqref="AG230:AI232">
    <cfRule type="expression" dxfId="2791" priority="1200">
      <formula>$AG$233="x"</formula>
    </cfRule>
  </conditionalFormatting>
  <conditionalFormatting sqref="AJ230:AL232">
    <cfRule type="cellIs" dxfId="2790" priority="1201" operator="equal">
      <formula>""</formula>
    </cfRule>
  </conditionalFormatting>
  <conditionalFormatting sqref="AJ230:AL232">
    <cfRule type="expression" dxfId="2789" priority="1202">
      <formula>$AJ$233="x"</formula>
    </cfRule>
  </conditionalFormatting>
  <conditionalFormatting sqref="AM230:AO232">
    <cfRule type="cellIs" dxfId="2788" priority="1203" operator="equal">
      <formula>""</formula>
    </cfRule>
  </conditionalFormatting>
  <conditionalFormatting sqref="AM230:AO232">
    <cfRule type="expression" dxfId="2787" priority="1204">
      <formula>$AM$233="x"</formula>
    </cfRule>
  </conditionalFormatting>
  <conditionalFormatting sqref="AP230:AR232">
    <cfRule type="cellIs" dxfId="2786" priority="1205" operator="equal">
      <formula>""</formula>
    </cfRule>
  </conditionalFormatting>
  <conditionalFormatting sqref="AP230:AR232">
    <cfRule type="expression" dxfId="2785" priority="1206">
      <formula>$AP$233="x"</formula>
    </cfRule>
  </conditionalFormatting>
  <conditionalFormatting sqref="AS230:AU232">
    <cfRule type="cellIs" dxfId="2784" priority="1207" operator="equal">
      <formula>""</formula>
    </cfRule>
  </conditionalFormatting>
  <conditionalFormatting sqref="AS230:AU232">
    <cfRule type="expression" dxfId="2783" priority="1208">
      <formula>$AS$233="x"</formula>
    </cfRule>
  </conditionalFormatting>
  <conditionalFormatting sqref="AV230:AX232">
    <cfRule type="cellIs" dxfId="2782" priority="1209" operator="equal">
      <formula>""</formula>
    </cfRule>
  </conditionalFormatting>
  <conditionalFormatting sqref="AV230:AX232">
    <cfRule type="expression" dxfId="2781" priority="1210">
      <formula>$AV$233="x"</formula>
    </cfRule>
  </conditionalFormatting>
  <conditionalFormatting sqref="AY230:BA232">
    <cfRule type="cellIs" dxfId="2780" priority="1211" operator="equal">
      <formula>""</formula>
    </cfRule>
  </conditionalFormatting>
  <conditionalFormatting sqref="AY230:BA232">
    <cfRule type="expression" dxfId="2779" priority="1212">
      <formula>$AY$233="x"</formula>
    </cfRule>
  </conditionalFormatting>
  <conditionalFormatting sqref="BB230:BD232">
    <cfRule type="cellIs" dxfId="2778" priority="1213" operator="equal">
      <formula>""</formula>
    </cfRule>
  </conditionalFormatting>
  <conditionalFormatting sqref="BB230:BD232">
    <cfRule type="expression" dxfId="2777" priority="1214">
      <formula>$BB$233="x"</formula>
    </cfRule>
  </conditionalFormatting>
  <conditionalFormatting sqref="BE230:BG232">
    <cfRule type="cellIs" dxfId="2776" priority="1215" operator="equal">
      <formula>""</formula>
    </cfRule>
  </conditionalFormatting>
  <conditionalFormatting sqref="BE230:BG232">
    <cfRule type="expression" dxfId="2775" priority="1216">
      <formula>$BE$233="x"</formula>
    </cfRule>
  </conditionalFormatting>
  <conditionalFormatting sqref="BH230:BJ232">
    <cfRule type="cellIs" dxfId="2774" priority="1217" operator="equal">
      <formula>""</formula>
    </cfRule>
  </conditionalFormatting>
  <conditionalFormatting sqref="BH230:BJ232">
    <cfRule type="expression" dxfId="2773" priority="1218">
      <formula>$BH$233="x"</formula>
    </cfRule>
  </conditionalFormatting>
  <conditionalFormatting sqref="BK230:BM232">
    <cfRule type="cellIs" dxfId="2772" priority="1219" operator="equal">
      <formula>""</formula>
    </cfRule>
  </conditionalFormatting>
  <conditionalFormatting sqref="BK230:BM232">
    <cfRule type="expression" dxfId="2771" priority="1220">
      <formula>$BK$233="x"</formula>
    </cfRule>
  </conditionalFormatting>
  <conditionalFormatting sqref="BN230:BP232">
    <cfRule type="cellIs" dxfId="2770" priority="1221" operator="equal">
      <formula>""</formula>
    </cfRule>
  </conditionalFormatting>
  <conditionalFormatting sqref="BN230:BP232">
    <cfRule type="expression" dxfId="2769" priority="1222">
      <formula>$BN$233="x"</formula>
    </cfRule>
  </conditionalFormatting>
  <conditionalFormatting sqref="BQ230:BS232">
    <cfRule type="cellIs" dxfId="2768" priority="1223" operator="equal">
      <formula>""</formula>
    </cfRule>
  </conditionalFormatting>
  <conditionalFormatting sqref="BQ230:BS232">
    <cfRule type="expression" dxfId="2767" priority="1224">
      <formula>$BQ$233="x"</formula>
    </cfRule>
  </conditionalFormatting>
  <conditionalFormatting sqref="BT230:BV232">
    <cfRule type="cellIs" dxfId="2766" priority="1225" operator="equal">
      <formula>""</formula>
    </cfRule>
  </conditionalFormatting>
  <conditionalFormatting sqref="BT230:BV232">
    <cfRule type="expression" dxfId="2765" priority="1226">
      <formula>$BT$233="x"</formula>
    </cfRule>
  </conditionalFormatting>
  <conditionalFormatting sqref="BW230:BY232">
    <cfRule type="cellIs" dxfId="2764" priority="1227" operator="equal">
      <formula>""</formula>
    </cfRule>
  </conditionalFormatting>
  <conditionalFormatting sqref="BW230:BY232">
    <cfRule type="expression" dxfId="2763" priority="1228">
      <formula>$BW$233="x"</formula>
    </cfRule>
  </conditionalFormatting>
  <conditionalFormatting sqref="L245:N247">
    <cfRule type="cellIs" dxfId="2762" priority="1229" operator="equal">
      <formula>""</formula>
    </cfRule>
  </conditionalFormatting>
  <conditionalFormatting sqref="L245:N247">
    <cfRule type="expression" dxfId="2761" priority="1230">
      <formula>$L$244="x"</formula>
    </cfRule>
  </conditionalFormatting>
  <conditionalFormatting sqref="O245:Q247">
    <cfRule type="cellIs" dxfId="2760" priority="1231" operator="equal">
      <formula>""</formula>
    </cfRule>
  </conditionalFormatting>
  <conditionalFormatting sqref="O245:Q247">
    <cfRule type="expression" dxfId="2759" priority="1232">
      <formula>$O$244="x"</formula>
    </cfRule>
  </conditionalFormatting>
  <conditionalFormatting sqref="R245:T247">
    <cfRule type="cellIs" dxfId="2758" priority="1233" operator="equal">
      <formula>""</formula>
    </cfRule>
  </conditionalFormatting>
  <conditionalFormatting sqref="R245:T247">
    <cfRule type="expression" dxfId="2757" priority="1234">
      <formula>$R$244="x"</formula>
    </cfRule>
  </conditionalFormatting>
  <conditionalFormatting sqref="U245:W247">
    <cfRule type="cellIs" dxfId="2756" priority="1235" operator="equal">
      <formula>""</formula>
    </cfRule>
  </conditionalFormatting>
  <conditionalFormatting sqref="U245:W247">
    <cfRule type="expression" dxfId="2755" priority="1236">
      <formula>$U$244="x"</formula>
    </cfRule>
  </conditionalFormatting>
  <conditionalFormatting sqref="X245:Z247">
    <cfRule type="cellIs" dxfId="2754" priority="1237" operator="equal">
      <formula>""</formula>
    </cfRule>
  </conditionalFormatting>
  <conditionalFormatting sqref="X245:Z247">
    <cfRule type="expression" dxfId="2753" priority="1238">
      <formula>$X$244="x"</formula>
    </cfRule>
  </conditionalFormatting>
  <conditionalFormatting sqref="AA245:AC247">
    <cfRule type="cellIs" dxfId="2752" priority="1239" operator="equal">
      <formula>""</formula>
    </cfRule>
  </conditionalFormatting>
  <conditionalFormatting sqref="AA245:AC247">
    <cfRule type="expression" dxfId="2751" priority="1240">
      <formula>$AA$244="x"</formula>
    </cfRule>
  </conditionalFormatting>
  <conditionalFormatting sqref="AD245:AF247">
    <cfRule type="cellIs" dxfId="2750" priority="1241" operator="equal">
      <formula>""</formula>
    </cfRule>
  </conditionalFormatting>
  <conditionalFormatting sqref="AD245:AF247">
    <cfRule type="expression" dxfId="2749" priority="1242">
      <formula>$AD$244="x"</formula>
    </cfRule>
  </conditionalFormatting>
  <conditionalFormatting sqref="AG245:AI247">
    <cfRule type="cellIs" dxfId="2748" priority="1243" operator="equal">
      <formula>""</formula>
    </cfRule>
  </conditionalFormatting>
  <conditionalFormatting sqref="AG245:AI247">
    <cfRule type="expression" dxfId="2747" priority="1244">
      <formula>$AG$244="x"</formula>
    </cfRule>
  </conditionalFormatting>
  <conditionalFormatting sqref="AJ245:AL247">
    <cfRule type="cellIs" dxfId="2746" priority="1245" operator="equal">
      <formula>""</formula>
    </cfRule>
  </conditionalFormatting>
  <conditionalFormatting sqref="AJ245:AL247">
    <cfRule type="expression" dxfId="2745" priority="1246">
      <formula>$AJ$244="x"</formula>
    </cfRule>
  </conditionalFormatting>
  <conditionalFormatting sqref="AM245:AO247">
    <cfRule type="cellIs" dxfId="2744" priority="1247" operator="equal">
      <formula>""</formula>
    </cfRule>
  </conditionalFormatting>
  <conditionalFormatting sqref="AM245:AO247">
    <cfRule type="expression" dxfId="2743" priority="1248">
      <formula>$AM$244="x"</formula>
    </cfRule>
  </conditionalFormatting>
  <conditionalFormatting sqref="AP245:AR247">
    <cfRule type="cellIs" dxfId="2742" priority="1249" operator="equal">
      <formula>""</formula>
    </cfRule>
  </conditionalFormatting>
  <conditionalFormatting sqref="AP245:AR247">
    <cfRule type="expression" dxfId="2741" priority="1250">
      <formula>$AP$244="x"</formula>
    </cfRule>
  </conditionalFormatting>
  <conditionalFormatting sqref="AS245:AU247">
    <cfRule type="cellIs" dxfId="2740" priority="1251" operator="equal">
      <formula>""</formula>
    </cfRule>
  </conditionalFormatting>
  <conditionalFormatting sqref="AS245:AU247">
    <cfRule type="expression" dxfId="2739" priority="1252">
      <formula>$AS$244="x"</formula>
    </cfRule>
  </conditionalFormatting>
  <conditionalFormatting sqref="AV245:AX247">
    <cfRule type="cellIs" dxfId="2738" priority="1253" operator="equal">
      <formula>""</formula>
    </cfRule>
  </conditionalFormatting>
  <conditionalFormatting sqref="AV245:AX247">
    <cfRule type="expression" dxfId="2737" priority="1254">
      <formula>$AV$244="x"</formula>
    </cfRule>
  </conditionalFormatting>
  <conditionalFormatting sqref="AY245:BA247">
    <cfRule type="cellIs" dxfId="2736" priority="1255" operator="equal">
      <formula>""</formula>
    </cfRule>
  </conditionalFormatting>
  <conditionalFormatting sqref="AY245:BA247">
    <cfRule type="expression" dxfId="2735" priority="1256">
      <formula>$AY$244="x"</formula>
    </cfRule>
  </conditionalFormatting>
  <conditionalFormatting sqref="BB245:BD247">
    <cfRule type="cellIs" dxfId="2734" priority="1257" operator="equal">
      <formula>""</formula>
    </cfRule>
  </conditionalFormatting>
  <conditionalFormatting sqref="BB245:BD247">
    <cfRule type="expression" dxfId="2733" priority="1258">
      <formula>$BB$244="x"</formula>
    </cfRule>
  </conditionalFormatting>
  <conditionalFormatting sqref="BE245:BG247">
    <cfRule type="cellIs" dxfId="2732" priority="1259" operator="equal">
      <formula>""</formula>
    </cfRule>
  </conditionalFormatting>
  <conditionalFormatting sqref="BE245:BG247">
    <cfRule type="expression" dxfId="2731" priority="1260">
      <formula>$BE$244="x"</formula>
    </cfRule>
  </conditionalFormatting>
  <conditionalFormatting sqref="BH245:BJ247">
    <cfRule type="cellIs" dxfId="2730" priority="1261" operator="equal">
      <formula>""</formula>
    </cfRule>
  </conditionalFormatting>
  <conditionalFormatting sqref="BH245:BJ247">
    <cfRule type="expression" dxfId="2729" priority="1262">
      <formula>$BH$244="x"</formula>
    </cfRule>
  </conditionalFormatting>
  <conditionalFormatting sqref="BK245:BM247">
    <cfRule type="cellIs" dxfId="2728" priority="1263" operator="equal">
      <formula>""</formula>
    </cfRule>
  </conditionalFormatting>
  <conditionalFormatting sqref="BK245:BM247">
    <cfRule type="expression" dxfId="2727" priority="1264">
      <formula>$BK$244="x"</formula>
    </cfRule>
  </conditionalFormatting>
  <conditionalFormatting sqref="BN245:BP247">
    <cfRule type="cellIs" dxfId="2726" priority="1265" operator="equal">
      <formula>""</formula>
    </cfRule>
  </conditionalFormatting>
  <conditionalFormatting sqref="BN245:BP247">
    <cfRule type="expression" dxfId="2725" priority="1266">
      <formula>$BN$244="x"</formula>
    </cfRule>
  </conditionalFormatting>
  <conditionalFormatting sqref="BQ245:BS247">
    <cfRule type="cellIs" dxfId="2724" priority="1267" operator="equal">
      <formula>""</formula>
    </cfRule>
  </conditionalFormatting>
  <conditionalFormatting sqref="BQ245:BS247">
    <cfRule type="expression" dxfId="2723" priority="1268">
      <formula>$BQ$244="x"</formula>
    </cfRule>
  </conditionalFormatting>
  <conditionalFormatting sqref="BT245:BV247">
    <cfRule type="cellIs" dxfId="2722" priority="1269" operator="equal">
      <formula>""</formula>
    </cfRule>
  </conditionalFormatting>
  <conditionalFormatting sqref="BT245:BV247">
    <cfRule type="expression" dxfId="2721" priority="1270">
      <formula>$BT$244="x"</formula>
    </cfRule>
  </conditionalFormatting>
  <conditionalFormatting sqref="BW245:BY247">
    <cfRule type="cellIs" dxfId="2720" priority="1271" operator="equal">
      <formula>""</formula>
    </cfRule>
  </conditionalFormatting>
  <conditionalFormatting sqref="BW245:BY247">
    <cfRule type="expression" dxfId="2719" priority="1272">
      <formula>$BW$244="x"</formula>
    </cfRule>
  </conditionalFormatting>
  <conditionalFormatting sqref="BW248:BY250">
    <cfRule type="cellIs" dxfId="2718" priority="1273" operator="equal">
      <formula>""</formula>
    </cfRule>
  </conditionalFormatting>
  <conditionalFormatting sqref="BW248:BY250">
    <cfRule type="expression" dxfId="2717" priority="1274">
      <formula>$BW$251="x"</formula>
    </cfRule>
  </conditionalFormatting>
  <conditionalFormatting sqref="BT248:BV250">
    <cfRule type="cellIs" dxfId="2716" priority="1275" operator="equal">
      <formula>""</formula>
    </cfRule>
  </conditionalFormatting>
  <conditionalFormatting sqref="BT248:BV250">
    <cfRule type="expression" dxfId="2715" priority="1276">
      <formula>$BT$251="x"</formula>
    </cfRule>
  </conditionalFormatting>
  <conditionalFormatting sqref="BQ248:BS250">
    <cfRule type="cellIs" dxfId="2714" priority="1277" operator="equal">
      <formula>""</formula>
    </cfRule>
  </conditionalFormatting>
  <conditionalFormatting sqref="BQ248:BS250">
    <cfRule type="expression" dxfId="2713" priority="1278">
      <formula>$BQ$251="x"</formula>
    </cfRule>
  </conditionalFormatting>
  <conditionalFormatting sqref="BN248:BP250">
    <cfRule type="cellIs" dxfId="2712" priority="1279" operator="equal">
      <formula>""</formula>
    </cfRule>
  </conditionalFormatting>
  <conditionalFormatting sqref="BN248:BP250">
    <cfRule type="expression" dxfId="2711" priority="1280">
      <formula>$BN$251="x"</formula>
    </cfRule>
  </conditionalFormatting>
  <conditionalFormatting sqref="BK248:BM250">
    <cfRule type="cellIs" dxfId="2710" priority="1281" operator="equal">
      <formula>""</formula>
    </cfRule>
  </conditionalFormatting>
  <conditionalFormatting sqref="BK248:BM250">
    <cfRule type="expression" dxfId="2709" priority="1282">
      <formula>$BK$251="x"</formula>
    </cfRule>
  </conditionalFormatting>
  <conditionalFormatting sqref="BH248:BJ250">
    <cfRule type="cellIs" dxfId="2708" priority="1283" operator="equal">
      <formula>""</formula>
    </cfRule>
  </conditionalFormatting>
  <conditionalFormatting sqref="BH248:BJ250">
    <cfRule type="expression" dxfId="2707" priority="1284">
      <formula>$BH$251="x"</formula>
    </cfRule>
  </conditionalFormatting>
  <conditionalFormatting sqref="BE248:BG250">
    <cfRule type="cellIs" dxfId="2706" priority="1285" operator="equal">
      <formula>""</formula>
    </cfRule>
  </conditionalFormatting>
  <conditionalFormatting sqref="BE248:BG250">
    <cfRule type="expression" dxfId="2705" priority="1286">
      <formula>$BE$251="x"</formula>
    </cfRule>
  </conditionalFormatting>
  <conditionalFormatting sqref="BB248:BD250">
    <cfRule type="cellIs" dxfId="2704" priority="1287" operator="equal">
      <formula>""</formula>
    </cfRule>
  </conditionalFormatting>
  <conditionalFormatting sqref="BB248:BD250">
    <cfRule type="expression" dxfId="2703" priority="1288">
      <formula>$BB$251="x"</formula>
    </cfRule>
  </conditionalFormatting>
  <conditionalFormatting sqref="AY248:BA250">
    <cfRule type="cellIs" dxfId="2702" priority="1289" operator="equal">
      <formula>""</formula>
    </cfRule>
  </conditionalFormatting>
  <conditionalFormatting sqref="AY248:BA250">
    <cfRule type="expression" dxfId="2701" priority="1290">
      <formula>$AY$251="x"</formula>
    </cfRule>
  </conditionalFormatting>
  <conditionalFormatting sqref="AV248:AX250">
    <cfRule type="cellIs" dxfId="2700" priority="1291" operator="equal">
      <formula>""</formula>
    </cfRule>
  </conditionalFormatting>
  <conditionalFormatting sqref="AV248:AX250">
    <cfRule type="expression" dxfId="2699" priority="1292">
      <formula>$AV$251="x"</formula>
    </cfRule>
  </conditionalFormatting>
  <conditionalFormatting sqref="AS248:AU250">
    <cfRule type="cellIs" dxfId="2698" priority="1293" operator="equal">
      <formula>""</formula>
    </cfRule>
  </conditionalFormatting>
  <conditionalFormatting sqref="AS248:AU250">
    <cfRule type="expression" dxfId="2697" priority="1294">
      <formula>$AS$251="x"</formula>
    </cfRule>
  </conditionalFormatting>
  <conditionalFormatting sqref="AP248:AR250">
    <cfRule type="cellIs" dxfId="2696" priority="1295" operator="equal">
      <formula>""</formula>
    </cfRule>
  </conditionalFormatting>
  <conditionalFormatting sqref="AP248:AR250">
    <cfRule type="expression" dxfId="2695" priority="1296">
      <formula>$AP$251="x"</formula>
    </cfRule>
  </conditionalFormatting>
  <conditionalFormatting sqref="AM248:AO250">
    <cfRule type="cellIs" dxfId="2694" priority="1297" operator="equal">
      <formula>""</formula>
    </cfRule>
  </conditionalFormatting>
  <conditionalFormatting sqref="AM248:AO250">
    <cfRule type="expression" dxfId="2693" priority="1298">
      <formula>$AM$251="x"</formula>
    </cfRule>
  </conditionalFormatting>
  <conditionalFormatting sqref="AJ248:AL250">
    <cfRule type="cellIs" dxfId="2692" priority="1299" operator="equal">
      <formula>""</formula>
    </cfRule>
  </conditionalFormatting>
  <conditionalFormatting sqref="AJ248:AL250">
    <cfRule type="expression" dxfId="2691" priority="1300">
      <formula>$AJ$251="x"</formula>
    </cfRule>
  </conditionalFormatting>
  <conditionalFormatting sqref="AG248:AI250">
    <cfRule type="cellIs" dxfId="2690" priority="1301" operator="equal">
      <formula>""</formula>
    </cfRule>
  </conditionalFormatting>
  <conditionalFormatting sqref="AG248:AI250">
    <cfRule type="expression" dxfId="2689" priority="1302">
      <formula>$AG$251="x"</formula>
    </cfRule>
  </conditionalFormatting>
  <conditionalFormatting sqref="AD248:AF250">
    <cfRule type="cellIs" dxfId="2688" priority="1303" operator="equal">
      <formula>""</formula>
    </cfRule>
  </conditionalFormatting>
  <conditionalFormatting sqref="AD248:AF250">
    <cfRule type="expression" dxfId="2687" priority="1304">
      <formula>$AD$251="x"</formula>
    </cfRule>
  </conditionalFormatting>
  <conditionalFormatting sqref="AA248:AC250">
    <cfRule type="cellIs" dxfId="2686" priority="1305" operator="equal">
      <formula>""</formula>
    </cfRule>
  </conditionalFormatting>
  <conditionalFormatting sqref="AA248:AC250">
    <cfRule type="expression" dxfId="2685" priority="1306">
      <formula>$AA$251="x"</formula>
    </cfRule>
  </conditionalFormatting>
  <conditionalFormatting sqref="X248:Z250">
    <cfRule type="cellIs" dxfId="2684" priority="1307" operator="equal">
      <formula>""</formula>
    </cfRule>
  </conditionalFormatting>
  <conditionalFormatting sqref="X248:Z250">
    <cfRule type="expression" dxfId="2683" priority="1308">
      <formula>$X$251="x"</formula>
    </cfRule>
  </conditionalFormatting>
  <conditionalFormatting sqref="U248:W250">
    <cfRule type="cellIs" dxfId="2682" priority="1309" operator="equal">
      <formula>""</formula>
    </cfRule>
  </conditionalFormatting>
  <conditionalFormatting sqref="U248:W250">
    <cfRule type="expression" dxfId="2681" priority="1310">
      <formula>$U$251="x"</formula>
    </cfRule>
  </conditionalFormatting>
  <conditionalFormatting sqref="R248:T250">
    <cfRule type="cellIs" dxfId="2680" priority="1311" operator="equal">
      <formula>""</formula>
    </cfRule>
  </conditionalFormatting>
  <conditionalFormatting sqref="R248:T250">
    <cfRule type="expression" dxfId="2679" priority="1312">
      <formula>$R$251="x"</formula>
    </cfRule>
  </conditionalFormatting>
  <conditionalFormatting sqref="O248:Q250">
    <cfRule type="cellIs" dxfId="2678" priority="1313" operator="equal">
      <formula>""</formula>
    </cfRule>
  </conditionalFormatting>
  <conditionalFormatting sqref="O248:Q250">
    <cfRule type="expression" dxfId="2677" priority="1314">
      <formula>$O$251="x"</formula>
    </cfRule>
  </conditionalFormatting>
  <conditionalFormatting sqref="L248:N250">
    <cfRule type="cellIs" dxfId="2676" priority="1315" operator="equal">
      <formula>""</formula>
    </cfRule>
  </conditionalFormatting>
  <conditionalFormatting sqref="L248:N250">
    <cfRule type="expression" dxfId="2675" priority="1316">
      <formula>$L$251="x"</formula>
    </cfRule>
  </conditionalFormatting>
  <conditionalFormatting sqref="CS11:CU13">
    <cfRule type="cellIs" dxfId="2674" priority="1317" operator="equal">
      <formula>""</formula>
    </cfRule>
  </conditionalFormatting>
  <conditionalFormatting sqref="CS11:CU13">
    <cfRule type="expression" dxfId="2673" priority="1318">
      <formula>$CS$10="x"</formula>
    </cfRule>
  </conditionalFormatting>
  <conditionalFormatting sqref="CV11:CX13">
    <cfRule type="cellIs" dxfId="2672" priority="1319" operator="equal">
      <formula>""</formula>
    </cfRule>
  </conditionalFormatting>
  <conditionalFormatting sqref="CV11:CX13">
    <cfRule type="expression" dxfId="2671" priority="1320">
      <formula>$CV$10="x"</formula>
    </cfRule>
  </conditionalFormatting>
  <conditionalFormatting sqref="CY11:DA13">
    <cfRule type="cellIs" dxfId="2670" priority="1321" operator="equal">
      <formula>""</formula>
    </cfRule>
  </conditionalFormatting>
  <conditionalFormatting sqref="CY11:DA13">
    <cfRule type="expression" dxfId="2669" priority="1322">
      <formula>$CY$10="x"</formula>
    </cfRule>
  </conditionalFormatting>
  <conditionalFormatting sqref="DB11:DD13">
    <cfRule type="cellIs" dxfId="2668" priority="1323" operator="equal">
      <formula>""</formula>
    </cfRule>
  </conditionalFormatting>
  <conditionalFormatting sqref="DB11:DD13">
    <cfRule type="expression" dxfId="2667" priority="1324">
      <formula>$DB$10="x"</formula>
    </cfRule>
  </conditionalFormatting>
  <conditionalFormatting sqref="DE11:DG13">
    <cfRule type="cellIs" dxfId="2666" priority="1325" operator="equal">
      <formula>""</formula>
    </cfRule>
  </conditionalFormatting>
  <conditionalFormatting sqref="DE11:DG13">
    <cfRule type="expression" dxfId="2665" priority="1326">
      <formula>$DE$10="x"</formula>
    </cfRule>
  </conditionalFormatting>
  <conditionalFormatting sqref="DH11:DJ13">
    <cfRule type="cellIs" dxfId="2664" priority="1327" operator="equal">
      <formula>""</formula>
    </cfRule>
  </conditionalFormatting>
  <conditionalFormatting sqref="DH11:DJ13">
    <cfRule type="expression" dxfId="2663" priority="1328">
      <formula>$DH$10="x"</formula>
    </cfRule>
  </conditionalFormatting>
  <conditionalFormatting sqref="DK11:DM13">
    <cfRule type="cellIs" dxfId="2662" priority="1329" operator="equal">
      <formula>""</formula>
    </cfRule>
  </conditionalFormatting>
  <conditionalFormatting sqref="DK11:DM13">
    <cfRule type="expression" dxfId="2661" priority="1330">
      <formula>$DK$10="x"</formula>
    </cfRule>
  </conditionalFormatting>
  <conditionalFormatting sqref="DN11:DP13">
    <cfRule type="cellIs" dxfId="2660" priority="1331" operator="equal">
      <formula>""</formula>
    </cfRule>
  </conditionalFormatting>
  <conditionalFormatting sqref="DN11:DP13">
    <cfRule type="expression" dxfId="2659" priority="1332">
      <formula>$DN$10="x"</formula>
    </cfRule>
  </conditionalFormatting>
  <conditionalFormatting sqref="DQ11:DS13">
    <cfRule type="cellIs" dxfId="2658" priority="1333" operator="equal">
      <formula>""</formula>
    </cfRule>
  </conditionalFormatting>
  <conditionalFormatting sqref="DQ11:DS13">
    <cfRule type="expression" dxfId="2657" priority="1334">
      <formula>$DQ$10="x"</formula>
    </cfRule>
  </conditionalFormatting>
  <conditionalFormatting sqref="DT11:DV13">
    <cfRule type="cellIs" dxfId="2656" priority="1335" operator="equal">
      <formula>""</formula>
    </cfRule>
  </conditionalFormatting>
  <conditionalFormatting sqref="DT11:DV13">
    <cfRule type="expression" dxfId="2655" priority="1336">
      <formula>$DT$10="x"</formula>
    </cfRule>
  </conditionalFormatting>
  <conditionalFormatting sqref="DW11:DY13">
    <cfRule type="cellIs" dxfId="2654" priority="1337" operator="equal">
      <formula>""</formula>
    </cfRule>
  </conditionalFormatting>
  <conditionalFormatting sqref="DW11:DY13">
    <cfRule type="expression" dxfId="2653" priority="1338">
      <formula>$DW$10="x"</formula>
    </cfRule>
  </conditionalFormatting>
  <conditionalFormatting sqref="DZ11:EB13">
    <cfRule type="cellIs" dxfId="2652" priority="1339" operator="equal">
      <formula>""</formula>
    </cfRule>
  </conditionalFormatting>
  <conditionalFormatting sqref="DZ11:EB13">
    <cfRule type="expression" dxfId="2651" priority="1340">
      <formula>$DZ$10="x"</formula>
    </cfRule>
  </conditionalFormatting>
  <conditionalFormatting sqref="EC11:EE13">
    <cfRule type="cellIs" dxfId="2650" priority="1341" operator="equal">
      <formula>""</formula>
    </cfRule>
  </conditionalFormatting>
  <conditionalFormatting sqref="EC11:EE13">
    <cfRule type="expression" dxfId="2649" priority="1342">
      <formula>$EC$10="x"</formula>
    </cfRule>
  </conditionalFormatting>
  <conditionalFormatting sqref="EF11:EH13">
    <cfRule type="cellIs" dxfId="2648" priority="1343" operator="equal">
      <formula>""</formula>
    </cfRule>
  </conditionalFormatting>
  <conditionalFormatting sqref="EF11:EH13">
    <cfRule type="expression" dxfId="2647" priority="1344">
      <formula>$EF$10="x"</formula>
    </cfRule>
  </conditionalFormatting>
  <conditionalFormatting sqref="EI11:EK13">
    <cfRule type="cellIs" dxfId="2646" priority="1345" operator="equal">
      <formula>""</formula>
    </cfRule>
  </conditionalFormatting>
  <conditionalFormatting sqref="EI11:EK13">
    <cfRule type="expression" dxfId="2645" priority="1346">
      <formula>$EI$10="x"</formula>
    </cfRule>
  </conditionalFormatting>
  <conditionalFormatting sqref="EL11:EN13">
    <cfRule type="cellIs" dxfId="2644" priority="1347" operator="equal">
      <formula>""</formula>
    </cfRule>
  </conditionalFormatting>
  <conditionalFormatting sqref="EL11:EN13">
    <cfRule type="expression" dxfId="2643" priority="1348">
      <formula>$EL$10="x"</formula>
    </cfRule>
  </conditionalFormatting>
  <conditionalFormatting sqref="EO11:EQ13">
    <cfRule type="cellIs" dxfId="2642" priority="1349" operator="equal">
      <formula>""</formula>
    </cfRule>
  </conditionalFormatting>
  <conditionalFormatting sqref="EO11:EQ13">
    <cfRule type="expression" dxfId="2641" priority="1350">
      <formula>$EO$10="x"</formula>
    </cfRule>
  </conditionalFormatting>
  <conditionalFormatting sqref="ER11:ET13">
    <cfRule type="cellIs" dxfId="2640" priority="1351" operator="equal">
      <formula>""</formula>
    </cfRule>
  </conditionalFormatting>
  <conditionalFormatting sqref="ER11:ET13">
    <cfRule type="expression" dxfId="2639" priority="1352">
      <formula>$ER$10="x"</formula>
    </cfRule>
  </conditionalFormatting>
  <conditionalFormatting sqref="EU11:EW13">
    <cfRule type="cellIs" dxfId="2638" priority="1353" operator="equal">
      <formula>""</formula>
    </cfRule>
  </conditionalFormatting>
  <conditionalFormatting sqref="EU11:EW13">
    <cfRule type="expression" dxfId="2637" priority="1354">
      <formula>$EU$10="x"</formula>
    </cfRule>
  </conditionalFormatting>
  <conditionalFormatting sqref="EX11:EZ13">
    <cfRule type="cellIs" dxfId="2636" priority="1355" operator="equal">
      <formula>""</formula>
    </cfRule>
  </conditionalFormatting>
  <conditionalFormatting sqref="EX11:EZ13">
    <cfRule type="expression" dxfId="2635" priority="1356">
      <formula>$EX$10="x"</formula>
    </cfRule>
  </conditionalFormatting>
  <conditionalFormatting sqref="FA11:FC13">
    <cfRule type="cellIs" dxfId="2634" priority="1357" operator="equal">
      <formula>""</formula>
    </cfRule>
  </conditionalFormatting>
  <conditionalFormatting sqref="FA11:FC13">
    <cfRule type="expression" dxfId="2633" priority="1358">
      <formula>$FA$10="x"</formula>
    </cfRule>
  </conditionalFormatting>
  <conditionalFormatting sqref="FD11:FF13">
    <cfRule type="cellIs" dxfId="2632" priority="1359" operator="equal">
      <formula>""</formula>
    </cfRule>
  </conditionalFormatting>
  <conditionalFormatting sqref="FD11:FF13">
    <cfRule type="expression" dxfId="2631" priority="1360">
      <formula>$FD$10="x"</formula>
    </cfRule>
  </conditionalFormatting>
  <conditionalFormatting sqref="FD14:FF16">
    <cfRule type="cellIs" dxfId="2630" priority="1361" operator="equal">
      <formula>""</formula>
    </cfRule>
  </conditionalFormatting>
  <conditionalFormatting sqref="FD14:FF16">
    <cfRule type="expression" dxfId="2629" priority="1362">
      <formula>$FD$17="x"</formula>
    </cfRule>
  </conditionalFormatting>
  <conditionalFormatting sqref="FA14:FC16">
    <cfRule type="cellIs" dxfId="2628" priority="1363" operator="equal">
      <formula>""</formula>
    </cfRule>
  </conditionalFormatting>
  <conditionalFormatting sqref="FA14:FC16">
    <cfRule type="expression" dxfId="2627" priority="1364">
      <formula>$FA$17="x"</formula>
    </cfRule>
  </conditionalFormatting>
  <conditionalFormatting sqref="EX14:EZ16">
    <cfRule type="cellIs" dxfId="2626" priority="1365" operator="equal">
      <formula>""</formula>
    </cfRule>
  </conditionalFormatting>
  <conditionalFormatting sqref="EX14:EZ16">
    <cfRule type="expression" dxfId="2625" priority="1366">
      <formula>$EX$17="x"</formula>
    </cfRule>
  </conditionalFormatting>
  <conditionalFormatting sqref="EU14:EW16">
    <cfRule type="cellIs" dxfId="2624" priority="1367" operator="equal">
      <formula>""</formula>
    </cfRule>
  </conditionalFormatting>
  <conditionalFormatting sqref="EU14:EW16">
    <cfRule type="expression" dxfId="2623" priority="1368">
      <formula>$EU$17="x"</formula>
    </cfRule>
  </conditionalFormatting>
  <conditionalFormatting sqref="ER14:ET16">
    <cfRule type="cellIs" dxfId="2622" priority="1369" operator="equal">
      <formula>""</formula>
    </cfRule>
  </conditionalFormatting>
  <conditionalFormatting sqref="ER14:ET16">
    <cfRule type="expression" dxfId="2621" priority="1370">
      <formula>$ER$17="x"</formula>
    </cfRule>
  </conditionalFormatting>
  <conditionalFormatting sqref="EO14:EQ16">
    <cfRule type="cellIs" dxfId="2620" priority="1371" operator="equal">
      <formula>""</formula>
    </cfRule>
  </conditionalFormatting>
  <conditionalFormatting sqref="EO14:EQ16">
    <cfRule type="expression" dxfId="2619" priority="1372">
      <formula>$EO$17="x"</formula>
    </cfRule>
  </conditionalFormatting>
  <conditionalFormatting sqref="EL14:EN16">
    <cfRule type="cellIs" dxfId="2618" priority="1373" operator="equal">
      <formula>""</formula>
    </cfRule>
  </conditionalFormatting>
  <conditionalFormatting sqref="EL14:EN16">
    <cfRule type="expression" dxfId="2617" priority="1374">
      <formula>$EL$17="x"</formula>
    </cfRule>
  </conditionalFormatting>
  <conditionalFormatting sqref="EI14:EK16">
    <cfRule type="cellIs" dxfId="2616" priority="1375" operator="equal">
      <formula>""</formula>
    </cfRule>
  </conditionalFormatting>
  <conditionalFormatting sqref="EI14:EK16">
    <cfRule type="expression" dxfId="2615" priority="1376">
      <formula>$EI$17="x"</formula>
    </cfRule>
  </conditionalFormatting>
  <conditionalFormatting sqref="EF14:EH16">
    <cfRule type="cellIs" dxfId="2614" priority="1377" operator="equal">
      <formula>""</formula>
    </cfRule>
  </conditionalFormatting>
  <conditionalFormatting sqref="EF14:EH16">
    <cfRule type="expression" dxfId="2613" priority="1378">
      <formula>$EF$17="x"</formula>
    </cfRule>
  </conditionalFormatting>
  <conditionalFormatting sqref="EC14:EE16">
    <cfRule type="cellIs" dxfId="2612" priority="1379" operator="equal">
      <formula>""</formula>
    </cfRule>
  </conditionalFormatting>
  <conditionalFormatting sqref="EC14:EE16">
    <cfRule type="expression" dxfId="2611" priority="1380">
      <formula>$EC$17="x"</formula>
    </cfRule>
  </conditionalFormatting>
  <conditionalFormatting sqref="DZ14:EB16">
    <cfRule type="cellIs" dxfId="2610" priority="1381" operator="equal">
      <formula>""</formula>
    </cfRule>
  </conditionalFormatting>
  <conditionalFormatting sqref="DZ14:EB16">
    <cfRule type="expression" dxfId="2609" priority="1382">
      <formula>$DZ$17="x"</formula>
    </cfRule>
  </conditionalFormatting>
  <conditionalFormatting sqref="DW14:DY16">
    <cfRule type="cellIs" dxfId="2608" priority="1383" operator="equal">
      <formula>""</formula>
    </cfRule>
  </conditionalFormatting>
  <conditionalFormatting sqref="DW14:DY16">
    <cfRule type="expression" dxfId="2607" priority="1384">
      <formula>$DW$17="x"</formula>
    </cfRule>
  </conditionalFormatting>
  <conditionalFormatting sqref="DT14:DV16">
    <cfRule type="cellIs" dxfId="2606" priority="1385" operator="equal">
      <formula>""</formula>
    </cfRule>
  </conditionalFormatting>
  <conditionalFormatting sqref="DT14:DV16">
    <cfRule type="expression" dxfId="2605" priority="1386">
      <formula>$DT$17="x"</formula>
    </cfRule>
  </conditionalFormatting>
  <conditionalFormatting sqref="DQ14:DS16">
    <cfRule type="cellIs" dxfId="2604" priority="1387" operator="equal">
      <formula>""</formula>
    </cfRule>
  </conditionalFormatting>
  <conditionalFormatting sqref="DQ14:DS16">
    <cfRule type="expression" dxfId="2603" priority="1388">
      <formula>$DQ$17="x"</formula>
    </cfRule>
  </conditionalFormatting>
  <conditionalFormatting sqref="DN14:DP16">
    <cfRule type="cellIs" dxfId="2602" priority="1389" operator="equal">
      <formula>""</formula>
    </cfRule>
  </conditionalFormatting>
  <conditionalFormatting sqref="DN14:DP16">
    <cfRule type="expression" dxfId="2601" priority="1390">
      <formula>$DN$17="x"</formula>
    </cfRule>
  </conditionalFormatting>
  <conditionalFormatting sqref="DK14:DM16">
    <cfRule type="cellIs" dxfId="2600" priority="1391" operator="equal">
      <formula>""</formula>
    </cfRule>
  </conditionalFormatting>
  <conditionalFormatting sqref="DK14:DM16">
    <cfRule type="expression" dxfId="2599" priority="1392">
      <formula>$DK$17="x"</formula>
    </cfRule>
  </conditionalFormatting>
  <conditionalFormatting sqref="DH14:DJ16">
    <cfRule type="cellIs" dxfId="2598" priority="1393" operator="equal">
      <formula>""</formula>
    </cfRule>
  </conditionalFormatting>
  <conditionalFormatting sqref="DH14:DJ16">
    <cfRule type="expression" dxfId="2597" priority="1394">
      <formula>$DH$17="x"</formula>
    </cfRule>
  </conditionalFormatting>
  <conditionalFormatting sqref="DE14:DG16">
    <cfRule type="cellIs" dxfId="2596" priority="1395" operator="equal">
      <formula>""</formula>
    </cfRule>
  </conditionalFormatting>
  <conditionalFormatting sqref="DE14:DG16">
    <cfRule type="expression" dxfId="2595" priority="1396">
      <formula>$DE$17="x"</formula>
    </cfRule>
  </conditionalFormatting>
  <conditionalFormatting sqref="DB14:DD16">
    <cfRule type="cellIs" dxfId="2594" priority="1397" operator="equal">
      <formula>""</formula>
    </cfRule>
  </conditionalFormatting>
  <conditionalFormatting sqref="DB14:DD16">
    <cfRule type="expression" dxfId="2593" priority="1398">
      <formula>$DB$17="x"</formula>
    </cfRule>
  </conditionalFormatting>
  <conditionalFormatting sqref="CY14:DA16">
    <cfRule type="cellIs" dxfId="2592" priority="1399" operator="equal">
      <formula>""</formula>
    </cfRule>
  </conditionalFormatting>
  <conditionalFormatting sqref="CY14:DA16">
    <cfRule type="expression" dxfId="2591" priority="1400">
      <formula>$CY$17="x"</formula>
    </cfRule>
  </conditionalFormatting>
  <conditionalFormatting sqref="CV14:CX16">
    <cfRule type="cellIs" dxfId="2590" priority="1401" operator="equal">
      <formula>""</formula>
    </cfRule>
  </conditionalFormatting>
  <conditionalFormatting sqref="CV14:CX16">
    <cfRule type="expression" dxfId="2589" priority="1402">
      <formula>$CV$17="x"</formula>
    </cfRule>
  </conditionalFormatting>
  <conditionalFormatting sqref="CS14:CU16">
    <cfRule type="cellIs" dxfId="2588" priority="1403" operator="equal">
      <formula>""</formula>
    </cfRule>
  </conditionalFormatting>
  <conditionalFormatting sqref="CS14:CU16">
    <cfRule type="expression" dxfId="2587" priority="1404">
      <formula>$CS$17="x"</formula>
    </cfRule>
  </conditionalFormatting>
  <conditionalFormatting sqref="CS29:CU31">
    <cfRule type="cellIs" dxfId="2586" priority="1405" operator="equal">
      <formula>""</formula>
    </cfRule>
  </conditionalFormatting>
  <conditionalFormatting sqref="CS29:CU31">
    <cfRule type="expression" dxfId="2585" priority="1406">
      <formula>$CS$28="x"</formula>
    </cfRule>
  </conditionalFormatting>
  <conditionalFormatting sqref="CV29:CX31">
    <cfRule type="cellIs" dxfId="2584" priority="1407" operator="equal">
      <formula>""</formula>
    </cfRule>
  </conditionalFormatting>
  <conditionalFormatting sqref="CV29:CX31">
    <cfRule type="expression" dxfId="2583" priority="1408">
      <formula>$CV$28="x"</formula>
    </cfRule>
  </conditionalFormatting>
  <conditionalFormatting sqref="CY29:DA31">
    <cfRule type="cellIs" dxfId="2582" priority="1409" operator="equal">
      <formula>""</formula>
    </cfRule>
  </conditionalFormatting>
  <conditionalFormatting sqref="CY29:DA31">
    <cfRule type="expression" dxfId="2581" priority="1410">
      <formula>$CY$28="x"</formula>
    </cfRule>
  </conditionalFormatting>
  <conditionalFormatting sqref="DB29:DD31">
    <cfRule type="cellIs" dxfId="2580" priority="1411" operator="equal">
      <formula>""</formula>
    </cfRule>
  </conditionalFormatting>
  <conditionalFormatting sqref="DB29:DD31">
    <cfRule type="expression" dxfId="2579" priority="1412">
      <formula>$DB$28="x"</formula>
    </cfRule>
  </conditionalFormatting>
  <conditionalFormatting sqref="DE29:DG31">
    <cfRule type="cellIs" dxfId="2578" priority="1413" operator="equal">
      <formula>""</formula>
    </cfRule>
  </conditionalFormatting>
  <conditionalFormatting sqref="DE29:DG31">
    <cfRule type="expression" dxfId="2577" priority="1414">
      <formula>$DE$28="x"</formula>
    </cfRule>
  </conditionalFormatting>
  <conditionalFormatting sqref="DH29:DJ31">
    <cfRule type="cellIs" dxfId="2576" priority="1415" operator="equal">
      <formula>""</formula>
    </cfRule>
  </conditionalFormatting>
  <conditionalFormatting sqref="DH29:DJ31">
    <cfRule type="expression" dxfId="2575" priority="1416">
      <formula>$DH$28="x"</formula>
    </cfRule>
  </conditionalFormatting>
  <conditionalFormatting sqref="DK29:DM31">
    <cfRule type="cellIs" dxfId="2574" priority="1417" operator="equal">
      <formula>""</formula>
    </cfRule>
  </conditionalFormatting>
  <conditionalFormatting sqref="DK29:DM31">
    <cfRule type="expression" dxfId="2573" priority="1418">
      <formula>$DK$28="x"</formula>
    </cfRule>
  </conditionalFormatting>
  <conditionalFormatting sqref="DN29:DP31">
    <cfRule type="cellIs" dxfId="2572" priority="1419" operator="equal">
      <formula>""</formula>
    </cfRule>
  </conditionalFormatting>
  <conditionalFormatting sqref="DN29:DP31">
    <cfRule type="expression" dxfId="2571" priority="1420">
      <formula>$DN$28="x"</formula>
    </cfRule>
  </conditionalFormatting>
  <conditionalFormatting sqref="DQ29:DS31">
    <cfRule type="cellIs" dxfId="2570" priority="1421" operator="equal">
      <formula>""</formula>
    </cfRule>
  </conditionalFormatting>
  <conditionalFormatting sqref="DQ29:DS31">
    <cfRule type="expression" dxfId="2569" priority="1422">
      <formula>$DQ$28="x"</formula>
    </cfRule>
  </conditionalFormatting>
  <conditionalFormatting sqref="DT29:DV31">
    <cfRule type="cellIs" dxfId="2568" priority="1423" operator="equal">
      <formula>""</formula>
    </cfRule>
  </conditionalFormatting>
  <conditionalFormatting sqref="DT29:DV31">
    <cfRule type="expression" dxfId="2567" priority="1424">
      <formula>$DT$28="x"</formula>
    </cfRule>
  </conditionalFormatting>
  <conditionalFormatting sqref="DW29:DY31">
    <cfRule type="cellIs" dxfId="2566" priority="1425" operator="equal">
      <formula>""</formula>
    </cfRule>
  </conditionalFormatting>
  <conditionalFormatting sqref="DW29:DY31">
    <cfRule type="expression" dxfId="2565" priority="1426">
      <formula>$DW$28="x"</formula>
    </cfRule>
  </conditionalFormatting>
  <conditionalFormatting sqref="DZ29:EB31">
    <cfRule type="cellIs" dxfId="2564" priority="1427" operator="equal">
      <formula>""</formula>
    </cfRule>
  </conditionalFormatting>
  <conditionalFormatting sqref="DZ29:EB31">
    <cfRule type="expression" dxfId="2563" priority="1428">
      <formula>$DZ$28="x"</formula>
    </cfRule>
  </conditionalFormatting>
  <conditionalFormatting sqref="EC29:EE31">
    <cfRule type="cellIs" dxfId="2562" priority="1429" operator="equal">
      <formula>""</formula>
    </cfRule>
  </conditionalFormatting>
  <conditionalFormatting sqref="EC29:EE31">
    <cfRule type="expression" dxfId="2561" priority="1430">
      <formula>$EC$28="x"</formula>
    </cfRule>
  </conditionalFormatting>
  <conditionalFormatting sqref="EF29:EH31">
    <cfRule type="cellIs" dxfId="2560" priority="1431" operator="equal">
      <formula>""</formula>
    </cfRule>
  </conditionalFormatting>
  <conditionalFormatting sqref="EF29:EH31">
    <cfRule type="expression" dxfId="2559" priority="1432">
      <formula>$EF$28="x"</formula>
    </cfRule>
  </conditionalFormatting>
  <conditionalFormatting sqref="EI29:EK31">
    <cfRule type="cellIs" dxfId="2558" priority="1433" operator="equal">
      <formula>""</formula>
    </cfRule>
  </conditionalFormatting>
  <conditionalFormatting sqref="EI29:EK31">
    <cfRule type="expression" dxfId="2557" priority="1434">
      <formula>$EI$28="x"</formula>
    </cfRule>
  </conditionalFormatting>
  <conditionalFormatting sqref="EL29:EN31">
    <cfRule type="cellIs" dxfId="2556" priority="1435" operator="equal">
      <formula>""</formula>
    </cfRule>
  </conditionalFormatting>
  <conditionalFormatting sqref="EL29:EN31">
    <cfRule type="expression" dxfId="2555" priority="1436">
      <formula>$EL$28="x"</formula>
    </cfRule>
  </conditionalFormatting>
  <conditionalFormatting sqref="EO29:EQ31">
    <cfRule type="cellIs" dxfId="2554" priority="1437" operator="equal">
      <formula>""</formula>
    </cfRule>
  </conditionalFormatting>
  <conditionalFormatting sqref="EO29:EQ31">
    <cfRule type="expression" dxfId="2553" priority="1438">
      <formula>$EO$28="x"</formula>
    </cfRule>
  </conditionalFormatting>
  <conditionalFormatting sqref="ER29:ET31">
    <cfRule type="cellIs" dxfId="2552" priority="1439" operator="equal">
      <formula>""</formula>
    </cfRule>
  </conditionalFormatting>
  <conditionalFormatting sqref="ER29:ET31">
    <cfRule type="expression" dxfId="2551" priority="1440">
      <formula>$ER$28="x"</formula>
    </cfRule>
  </conditionalFormatting>
  <conditionalFormatting sqref="EU29:EW31">
    <cfRule type="cellIs" dxfId="2550" priority="1441" operator="equal">
      <formula>""</formula>
    </cfRule>
  </conditionalFormatting>
  <conditionalFormatting sqref="EU29:EW31">
    <cfRule type="expression" dxfId="2549" priority="1442">
      <formula>$EU$28="x"</formula>
    </cfRule>
  </conditionalFormatting>
  <conditionalFormatting sqref="EX29:EZ31">
    <cfRule type="cellIs" dxfId="2548" priority="1443" operator="equal">
      <formula>""</formula>
    </cfRule>
  </conditionalFormatting>
  <conditionalFormatting sqref="EX29:EZ31">
    <cfRule type="expression" dxfId="2547" priority="1444">
      <formula>$EX$28="x"</formula>
    </cfRule>
  </conditionalFormatting>
  <conditionalFormatting sqref="FA29:FC31">
    <cfRule type="cellIs" dxfId="2546" priority="1445" operator="equal">
      <formula>""</formula>
    </cfRule>
  </conditionalFormatting>
  <conditionalFormatting sqref="FA29:FC31">
    <cfRule type="expression" dxfId="2545" priority="1446">
      <formula>$FA$28="x"</formula>
    </cfRule>
  </conditionalFormatting>
  <conditionalFormatting sqref="FD29:FF31">
    <cfRule type="cellIs" dxfId="2544" priority="1447" operator="equal">
      <formula>""</formula>
    </cfRule>
  </conditionalFormatting>
  <conditionalFormatting sqref="FD29:FF31">
    <cfRule type="expression" dxfId="2543" priority="1448">
      <formula>$FD$28="x"</formula>
    </cfRule>
  </conditionalFormatting>
  <conditionalFormatting sqref="FD32:FF34">
    <cfRule type="cellIs" dxfId="2542" priority="1449" operator="equal">
      <formula>""</formula>
    </cfRule>
  </conditionalFormatting>
  <conditionalFormatting sqref="FD32:FF34">
    <cfRule type="expression" dxfId="2541" priority="1450">
      <formula>$FD$35="x"</formula>
    </cfRule>
  </conditionalFormatting>
  <conditionalFormatting sqref="FA32:FC34">
    <cfRule type="cellIs" dxfId="2540" priority="1451" operator="equal">
      <formula>""</formula>
    </cfRule>
  </conditionalFormatting>
  <conditionalFormatting sqref="FA32:FC34">
    <cfRule type="expression" dxfId="2539" priority="1452">
      <formula>$FA$35="x"</formula>
    </cfRule>
  </conditionalFormatting>
  <conditionalFormatting sqref="EX32:EZ34">
    <cfRule type="cellIs" dxfId="2538" priority="1453" operator="equal">
      <formula>""</formula>
    </cfRule>
  </conditionalFormatting>
  <conditionalFormatting sqref="EX32:EZ34">
    <cfRule type="expression" dxfId="2537" priority="1454">
      <formula>$EX$35="x"</formula>
    </cfRule>
  </conditionalFormatting>
  <conditionalFormatting sqref="EU32:EW34">
    <cfRule type="cellIs" dxfId="2536" priority="1455" operator="equal">
      <formula>""</formula>
    </cfRule>
  </conditionalFormatting>
  <conditionalFormatting sqref="EU32:EW34">
    <cfRule type="expression" dxfId="2535" priority="1456">
      <formula>$EU$35="x"</formula>
    </cfRule>
  </conditionalFormatting>
  <conditionalFormatting sqref="ER32:ET34">
    <cfRule type="cellIs" dxfId="2534" priority="1457" operator="equal">
      <formula>""</formula>
    </cfRule>
  </conditionalFormatting>
  <conditionalFormatting sqref="ER32:ET34">
    <cfRule type="expression" dxfId="2533" priority="1458">
      <formula>$ER$35="x"</formula>
    </cfRule>
  </conditionalFormatting>
  <conditionalFormatting sqref="EO32:EQ34">
    <cfRule type="cellIs" dxfId="2532" priority="1459" operator="equal">
      <formula>""</formula>
    </cfRule>
  </conditionalFormatting>
  <conditionalFormatting sqref="EO32:EQ34">
    <cfRule type="expression" dxfId="2531" priority="1460">
      <formula>$EO$35="x"</formula>
    </cfRule>
  </conditionalFormatting>
  <conditionalFormatting sqref="EL32:EN34">
    <cfRule type="cellIs" dxfId="2530" priority="1461" operator="equal">
      <formula>""</formula>
    </cfRule>
  </conditionalFormatting>
  <conditionalFormatting sqref="EL32:EN34">
    <cfRule type="expression" dxfId="2529" priority="1462">
      <formula>$EL$35="x"</formula>
    </cfRule>
  </conditionalFormatting>
  <conditionalFormatting sqref="EI32:EK34">
    <cfRule type="cellIs" dxfId="2528" priority="1463" operator="equal">
      <formula>""</formula>
    </cfRule>
  </conditionalFormatting>
  <conditionalFormatting sqref="EI32:EK34">
    <cfRule type="expression" dxfId="2527" priority="1464">
      <formula>$EI$35="x"</formula>
    </cfRule>
  </conditionalFormatting>
  <conditionalFormatting sqref="EF32:EH34">
    <cfRule type="cellIs" dxfId="2526" priority="1465" operator="equal">
      <formula>""</formula>
    </cfRule>
  </conditionalFormatting>
  <conditionalFormatting sqref="EF32:EH34">
    <cfRule type="expression" dxfId="2525" priority="1466">
      <formula>$EF$35="x"</formula>
    </cfRule>
  </conditionalFormatting>
  <conditionalFormatting sqref="EC32:EE34">
    <cfRule type="cellIs" dxfId="2524" priority="1467" operator="equal">
      <formula>""</formula>
    </cfRule>
  </conditionalFormatting>
  <conditionalFormatting sqref="EC32:EE34">
    <cfRule type="expression" dxfId="2523" priority="1468">
      <formula>$EC$35="x"</formula>
    </cfRule>
  </conditionalFormatting>
  <conditionalFormatting sqref="DZ32:EB34">
    <cfRule type="cellIs" dxfId="2522" priority="1469" operator="equal">
      <formula>""</formula>
    </cfRule>
  </conditionalFormatting>
  <conditionalFormatting sqref="DZ32:EB34">
    <cfRule type="expression" dxfId="2521" priority="1470">
      <formula>$DZ$35="x"</formula>
    </cfRule>
  </conditionalFormatting>
  <conditionalFormatting sqref="DW32:DY34">
    <cfRule type="cellIs" dxfId="2520" priority="1471" operator="equal">
      <formula>""</formula>
    </cfRule>
  </conditionalFormatting>
  <conditionalFormatting sqref="DW32:DY34">
    <cfRule type="expression" dxfId="2519" priority="1472">
      <formula>$DW$35="x"</formula>
    </cfRule>
  </conditionalFormatting>
  <conditionalFormatting sqref="DT32:DV34">
    <cfRule type="cellIs" dxfId="2518" priority="1473" operator="equal">
      <formula>""</formula>
    </cfRule>
  </conditionalFormatting>
  <conditionalFormatting sqref="DT32:DV34">
    <cfRule type="expression" dxfId="2517" priority="1474">
      <formula>$DT$35="x"</formula>
    </cfRule>
  </conditionalFormatting>
  <conditionalFormatting sqref="DQ32:DS34">
    <cfRule type="cellIs" dxfId="2516" priority="1475" operator="equal">
      <formula>""</formula>
    </cfRule>
  </conditionalFormatting>
  <conditionalFormatting sqref="DQ32:DS34">
    <cfRule type="expression" dxfId="2515" priority="1476">
      <formula>$DQ$35="x"</formula>
    </cfRule>
  </conditionalFormatting>
  <conditionalFormatting sqref="DN32:DP34">
    <cfRule type="cellIs" dxfId="2514" priority="1477" operator="equal">
      <formula>""</formula>
    </cfRule>
  </conditionalFormatting>
  <conditionalFormatting sqref="DN32:DP34">
    <cfRule type="expression" dxfId="2513" priority="1478">
      <formula>$DN$35="x"</formula>
    </cfRule>
  </conditionalFormatting>
  <conditionalFormatting sqref="DK32:DM34">
    <cfRule type="cellIs" dxfId="2512" priority="1479" operator="equal">
      <formula>""</formula>
    </cfRule>
  </conditionalFormatting>
  <conditionalFormatting sqref="DK32:DM34">
    <cfRule type="expression" dxfId="2511" priority="1480">
      <formula>$DK$35="x"</formula>
    </cfRule>
  </conditionalFormatting>
  <conditionalFormatting sqref="DH32:DJ34">
    <cfRule type="cellIs" dxfId="2510" priority="1481" operator="equal">
      <formula>""</formula>
    </cfRule>
  </conditionalFormatting>
  <conditionalFormatting sqref="DH32:DJ34">
    <cfRule type="expression" dxfId="2509" priority="1482">
      <formula>$DH$35="x"</formula>
    </cfRule>
  </conditionalFormatting>
  <conditionalFormatting sqref="DE32:DG34">
    <cfRule type="cellIs" dxfId="2508" priority="1483" operator="equal">
      <formula>""</formula>
    </cfRule>
  </conditionalFormatting>
  <conditionalFormatting sqref="DE32:DG34">
    <cfRule type="expression" dxfId="2507" priority="1484">
      <formula>$DE$35="x"</formula>
    </cfRule>
  </conditionalFormatting>
  <conditionalFormatting sqref="DB32:DD34">
    <cfRule type="cellIs" dxfId="2506" priority="1485" operator="equal">
      <formula>""</formula>
    </cfRule>
  </conditionalFormatting>
  <conditionalFormatting sqref="DB32:DD34">
    <cfRule type="expression" dxfId="2505" priority="1486">
      <formula>$DB$35="x"</formula>
    </cfRule>
  </conditionalFormatting>
  <conditionalFormatting sqref="CY32:DA34">
    <cfRule type="cellIs" dxfId="2504" priority="1487" operator="equal">
      <formula>""</formula>
    </cfRule>
  </conditionalFormatting>
  <conditionalFormatting sqref="CY32:DA34">
    <cfRule type="expression" dxfId="2503" priority="1488">
      <formula>$CY$35="x"</formula>
    </cfRule>
  </conditionalFormatting>
  <conditionalFormatting sqref="CV32:CX34">
    <cfRule type="cellIs" dxfId="2502" priority="1489" operator="equal">
      <formula>""</formula>
    </cfRule>
  </conditionalFormatting>
  <conditionalFormatting sqref="CV32:CX34">
    <cfRule type="expression" dxfId="2501" priority="1490">
      <formula>$CV$35="x"</formula>
    </cfRule>
  </conditionalFormatting>
  <conditionalFormatting sqref="CS32:CU34">
    <cfRule type="cellIs" dxfId="2500" priority="1491" operator="equal">
      <formula>""</formula>
    </cfRule>
  </conditionalFormatting>
  <conditionalFormatting sqref="CS32:CU34">
    <cfRule type="expression" dxfId="2499" priority="1492">
      <formula>$CS$35="x"</formula>
    </cfRule>
  </conditionalFormatting>
  <conditionalFormatting sqref="CS47:CU49">
    <cfRule type="cellIs" dxfId="2498" priority="1493" operator="equal">
      <formula>""</formula>
    </cfRule>
  </conditionalFormatting>
  <conditionalFormatting sqref="CS47:CU49">
    <cfRule type="expression" dxfId="2497" priority="1494">
      <formula>$CS$46="x"</formula>
    </cfRule>
  </conditionalFormatting>
  <conditionalFormatting sqref="CV47:CX49">
    <cfRule type="cellIs" dxfId="2496" priority="1495" operator="equal">
      <formula>""</formula>
    </cfRule>
  </conditionalFormatting>
  <conditionalFormatting sqref="CV47:CX49">
    <cfRule type="expression" dxfId="2495" priority="1496">
      <formula>$CV$46="x"</formula>
    </cfRule>
  </conditionalFormatting>
  <conditionalFormatting sqref="CY47:DA49">
    <cfRule type="cellIs" dxfId="2494" priority="1497" operator="equal">
      <formula>""</formula>
    </cfRule>
  </conditionalFormatting>
  <conditionalFormatting sqref="CY47:DA49">
    <cfRule type="expression" dxfId="2493" priority="1498">
      <formula>$CY$46="x"</formula>
    </cfRule>
  </conditionalFormatting>
  <conditionalFormatting sqref="DB47:DD49">
    <cfRule type="cellIs" dxfId="2492" priority="1499" operator="equal">
      <formula>""</formula>
    </cfRule>
  </conditionalFormatting>
  <conditionalFormatting sqref="DB47:DD49">
    <cfRule type="expression" dxfId="2491" priority="1500">
      <formula>$DB$46="x"</formula>
    </cfRule>
  </conditionalFormatting>
  <conditionalFormatting sqref="DE47:DG49">
    <cfRule type="cellIs" dxfId="2490" priority="1501" operator="equal">
      <formula>""</formula>
    </cfRule>
  </conditionalFormatting>
  <conditionalFormatting sqref="DE47:DG49">
    <cfRule type="expression" dxfId="2489" priority="1502">
      <formula>$DE$46="x"</formula>
    </cfRule>
  </conditionalFormatting>
  <conditionalFormatting sqref="DH47:DJ49">
    <cfRule type="cellIs" dxfId="2488" priority="1503" operator="equal">
      <formula>""</formula>
    </cfRule>
  </conditionalFormatting>
  <conditionalFormatting sqref="DH47:DJ49">
    <cfRule type="expression" dxfId="2487" priority="1504">
      <formula>$DH$46="x"</formula>
    </cfRule>
  </conditionalFormatting>
  <conditionalFormatting sqref="DK47:DM49">
    <cfRule type="cellIs" dxfId="2486" priority="1505" operator="equal">
      <formula>""</formula>
    </cfRule>
  </conditionalFormatting>
  <conditionalFormatting sqref="DK47:DM49">
    <cfRule type="expression" dxfId="2485" priority="1506">
      <formula>$DK$46="x"</formula>
    </cfRule>
  </conditionalFormatting>
  <conditionalFormatting sqref="DN47:DP49">
    <cfRule type="cellIs" dxfId="2484" priority="1507" operator="equal">
      <formula>""</formula>
    </cfRule>
  </conditionalFormatting>
  <conditionalFormatting sqref="DN47:DP49">
    <cfRule type="expression" dxfId="2483" priority="1508">
      <formula>$DN$46="x"</formula>
    </cfRule>
  </conditionalFormatting>
  <conditionalFormatting sqref="DQ47:DS49">
    <cfRule type="cellIs" dxfId="2482" priority="1509" operator="equal">
      <formula>""</formula>
    </cfRule>
  </conditionalFormatting>
  <conditionalFormatting sqref="DQ47:DS49">
    <cfRule type="expression" dxfId="2481" priority="1510">
      <formula>$DQ$46="x"</formula>
    </cfRule>
  </conditionalFormatting>
  <conditionalFormatting sqref="DT47:DV49">
    <cfRule type="cellIs" dxfId="2480" priority="1511" operator="equal">
      <formula>""</formula>
    </cfRule>
  </conditionalFormatting>
  <conditionalFormatting sqref="DT47:DV49">
    <cfRule type="expression" dxfId="2479" priority="1512">
      <formula>$DT$46="x"</formula>
    </cfRule>
  </conditionalFormatting>
  <conditionalFormatting sqref="DW47:DY49">
    <cfRule type="cellIs" dxfId="2478" priority="1513" operator="equal">
      <formula>""</formula>
    </cfRule>
  </conditionalFormatting>
  <conditionalFormatting sqref="DW47:DY49">
    <cfRule type="expression" dxfId="2477" priority="1514">
      <formula>$DW$46="x"</formula>
    </cfRule>
  </conditionalFormatting>
  <conditionalFormatting sqref="DZ47:EB49">
    <cfRule type="cellIs" dxfId="2476" priority="1515" operator="equal">
      <formula>""</formula>
    </cfRule>
  </conditionalFormatting>
  <conditionalFormatting sqref="DZ47:EB49">
    <cfRule type="expression" dxfId="2475" priority="1516">
      <formula>$DZ$46="x"</formula>
    </cfRule>
  </conditionalFormatting>
  <conditionalFormatting sqref="EC47:EE49">
    <cfRule type="cellIs" dxfId="2474" priority="1517" operator="equal">
      <formula>""</formula>
    </cfRule>
  </conditionalFormatting>
  <conditionalFormatting sqref="EC47:EE49">
    <cfRule type="expression" dxfId="2473" priority="1518">
      <formula>$EC$46="x"</formula>
    </cfRule>
  </conditionalFormatting>
  <conditionalFormatting sqref="EF47:EH49">
    <cfRule type="cellIs" dxfId="2472" priority="1519" operator="equal">
      <formula>""</formula>
    </cfRule>
  </conditionalFormatting>
  <conditionalFormatting sqref="EF47:EH49">
    <cfRule type="expression" dxfId="2471" priority="1520">
      <formula>$EF$46="x"</formula>
    </cfRule>
  </conditionalFormatting>
  <conditionalFormatting sqref="EI47:EK49">
    <cfRule type="cellIs" dxfId="2470" priority="1521" operator="equal">
      <formula>""</formula>
    </cfRule>
  </conditionalFormatting>
  <conditionalFormatting sqref="EI47:EK49">
    <cfRule type="expression" dxfId="2469" priority="1522">
      <formula>$EI$46="x"</formula>
    </cfRule>
  </conditionalFormatting>
  <conditionalFormatting sqref="EL47:EN49">
    <cfRule type="cellIs" dxfId="2468" priority="1523" operator="equal">
      <formula>""</formula>
    </cfRule>
  </conditionalFormatting>
  <conditionalFormatting sqref="EL47:EN49">
    <cfRule type="expression" dxfId="2467" priority="1524">
      <formula>$EL$46="x"</formula>
    </cfRule>
  </conditionalFormatting>
  <conditionalFormatting sqref="EO47:EQ49">
    <cfRule type="cellIs" dxfId="2466" priority="1525" operator="equal">
      <formula>""</formula>
    </cfRule>
  </conditionalFormatting>
  <conditionalFormatting sqref="EO47:EQ49">
    <cfRule type="expression" dxfId="2465" priority="1526">
      <formula>$EO$46="x"</formula>
    </cfRule>
  </conditionalFormatting>
  <conditionalFormatting sqref="ER47:ET49">
    <cfRule type="cellIs" dxfId="2464" priority="1527" operator="equal">
      <formula>""</formula>
    </cfRule>
  </conditionalFormatting>
  <conditionalFormatting sqref="ER47:ET49">
    <cfRule type="expression" dxfId="2463" priority="1528">
      <formula>$ER$46="x"</formula>
    </cfRule>
  </conditionalFormatting>
  <conditionalFormatting sqref="EU47:EW49">
    <cfRule type="cellIs" dxfId="2462" priority="1529" operator="equal">
      <formula>""</formula>
    </cfRule>
  </conditionalFormatting>
  <conditionalFormatting sqref="EU47:EW49">
    <cfRule type="expression" dxfId="2461" priority="1530">
      <formula>$EU$46="x"</formula>
    </cfRule>
  </conditionalFormatting>
  <conditionalFormatting sqref="EX47:EZ49">
    <cfRule type="cellIs" dxfId="2460" priority="1531" operator="equal">
      <formula>""</formula>
    </cfRule>
  </conditionalFormatting>
  <conditionalFormatting sqref="EX47:EZ49">
    <cfRule type="expression" dxfId="2459" priority="1532">
      <formula>$EX$46="x"</formula>
    </cfRule>
  </conditionalFormatting>
  <conditionalFormatting sqref="FA47:FC49">
    <cfRule type="cellIs" dxfId="2458" priority="1533" operator="equal">
      <formula>""</formula>
    </cfRule>
  </conditionalFormatting>
  <conditionalFormatting sqref="FA47:FC49">
    <cfRule type="expression" dxfId="2457" priority="1534">
      <formula>$FA$46="x"</formula>
    </cfRule>
  </conditionalFormatting>
  <conditionalFormatting sqref="FD47:FF49">
    <cfRule type="cellIs" dxfId="2456" priority="1535" operator="equal">
      <formula>""</formula>
    </cfRule>
  </conditionalFormatting>
  <conditionalFormatting sqref="FD47:FF49">
    <cfRule type="expression" dxfId="2455" priority="1536">
      <formula>$FD$46="x"</formula>
    </cfRule>
  </conditionalFormatting>
  <conditionalFormatting sqref="FD50:FF52">
    <cfRule type="cellIs" dxfId="2454" priority="1537" operator="equal">
      <formula>""</formula>
    </cfRule>
  </conditionalFormatting>
  <conditionalFormatting sqref="FD50:FF52">
    <cfRule type="expression" dxfId="2453" priority="1538">
      <formula>$FD$53="x"</formula>
    </cfRule>
  </conditionalFormatting>
  <conditionalFormatting sqref="FA50:FC52">
    <cfRule type="cellIs" dxfId="2452" priority="1539" operator="equal">
      <formula>""</formula>
    </cfRule>
  </conditionalFormatting>
  <conditionalFormatting sqref="FA50:FC52">
    <cfRule type="expression" dxfId="2451" priority="1540">
      <formula>$FA$53="x"</formula>
    </cfRule>
  </conditionalFormatting>
  <conditionalFormatting sqref="EX50:EZ52">
    <cfRule type="cellIs" dxfId="2450" priority="1541" operator="equal">
      <formula>""</formula>
    </cfRule>
  </conditionalFormatting>
  <conditionalFormatting sqref="EX50:EZ52">
    <cfRule type="expression" dxfId="2449" priority="1542">
      <formula>$EX$53="x"</formula>
    </cfRule>
  </conditionalFormatting>
  <conditionalFormatting sqref="EU50:EW52">
    <cfRule type="cellIs" dxfId="2448" priority="1543" operator="equal">
      <formula>""</formula>
    </cfRule>
  </conditionalFormatting>
  <conditionalFormatting sqref="EU50:EW52">
    <cfRule type="expression" dxfId="2447" priority="1544">
      <formula>$EU$53="x"</formula>
    </cfRule>
  </conditionalFormatting>
  <conditionalFormatting sqref="ER50:ET52">
    <cfRule type="cellIs" dxfId="2446" priority="1545" operator="equal">
      <formula>""</formula>
    </cfRule>
  </conditionalFormatting>
  <conditionalFormatting sqref="ER50:ET52">
    <cfRule type="expression" dxfId="2445" priority="1546">
      <formula>$ER$53="x"</formula>
    </cfRule>
  </conditionalFormatting>
  <conditionalFormatting sqref="EO50:EQ52">
    <cfRule type="cellIs" dxfId="2444" priority="1547" operator="equal">
      <formula>""</formula>
    </cfRule>
  </conditionalFormatting>
  <conditionalFormatting sqref="EO50:EQ52">
    <cfRule type="expression" dxfId="2443" priority="1548">
      <formula>$EO$53="x"</formula>
    </cfRule>
  </conditionalFormatting>
  <conditionalFormatting sqref="EL50:EN52">
    <cfRule type="cellIs" dxfId="2442" priority="1549" operator="equal">
      <formula>""</formula>
    </cfRule>
  </conditionalFormatting>
  <conditionalFormatting sqref="EL50:EN52">
    <cfRule type="expression" dxfId="2441" priority="1550">
      <formula>$EL$53="x"</formula>
    </cfRule>
  </conditionalFormatting>
  <conditionalFormatting sqref="EI50:EK52">
    <cfRule type="cellIs" dxfId="2440" priority="1551" operator="equal">
      <formula>""</formula>
    </cfRule>
  </conditionalFormatting>
  <conditionalFormatting sqref="EI50:EK52">
    <cfRule type="expression" dxfId="2439" priority="1552">
      <formula>$EI$53="x"</formula>
    </cfRule>
  </conditionalFormatting>
  <conditionalFormatting sqref="EF50:EH52">
    <cfRule type="cellIs" dxfId="2438" priority="1553" operator="equal">
      <formula>""</formula>
    </cfRule>
  </conditionalFormatting>
  <conditionalFormatting sqref="EF50:EH52">
    <cfRule type="expression" dxfId="2437" priority="1554">
      <formula>$EF$53="x"</formula>
    </cfRule>
  </conditionalFormatting>
  <conditionalFormatting sqref="EC50:EE52">
    <cfRule type="cellIs" dxfId="2436" priority="1555" operator="equal">
      <formula>""</formula>
    </cfRule>
  </conditionalFormatting>
  <conditionalFormatting sqref="EC50:EE52">
    <cfRule type="expression" dxfId="2435" priority="1556">
      <formula>$EC$53="x"</formula>
    </cfRule>
  </conditionalFormatting>
  <conditionalFormatting sqref="DZ50:EB52">
    <cfRule type="cellIs" dxfId="2434" priority="1557" operator="equal">
      <formula>""</formula>
    </cfRule>
  </conditionalFormatting>
  <conditionalFormatting sqref="DZ50:EB52">
    <cfRule type="expression" dxfId="2433" priority="1558">
      <formula>$DZ$53="x"</formula>
    </cfRule>
  </conditionalFormatting>
  <conditionalFormatting sqref="DW50:DY52">
    <cfRule type="cellIs" dxfId="2432" priority="1559" operator="equal">
      <formula>""</formula>
    </cfRule>
  </conditionalFormatting>
  <conditionalFormatting sqref="DW50:DY52">
    <cfRule type="expression" dxfId="2431" priority="1560">
      <formula>$DW$53="x"</formula>
    </cfRule>
  </conditionalFormatting>
  <conditionalFormatting sqref="DT50:DV52">
    <cfRule type="cellIs" dxfId="2430" priority="1561" operator="equal">
      <formula>""</formula>
    </cfRule>
  </conditionalFormatting>
  <conditionalFormatting sqref="DT50:DV52">
    <cfRule type="expression" dxfId="2429" priority="1562">
      <formula>$DT$53="x"</formula>
    </cfRule>
  </conditionalFormatting>
  <conditionalFormatting sqref="DQ50:DS52">
    <cfRule type="cellIs" dxfId="2428" priority="1563" operator="equal">
      <formula>""</formula>
    </cfRule>
  </conditionalFormatting>
  <conditionalFormatting sqref="DQ50:DS52">
    <cfRule type="expression" dxfId="2427" priority="1564">
      <formula>$DQ$53="x"</formula>
    </cfRule>
  </conditionalFormatting>
  <conditionalFormatting sqref="DN50:DP52">
    <cfRule type="cellIs" dxfId="2426" priority="1565" operator="equal">
      <formula>""</formula>
    </cfRule>
  </conditionalFormatting>
  <conditionalFormatting sqref="DN50:DP52">
    <cfRule type="expression" dxfId="2425" priority="1566">
      <formula>$DN$53="x"</formula>
    </cfRule>
  </conditionalFormatting>
  <conditionalFormatting sqref="DK50:DM52">
    <cfRule type="cellIs" dxfId="2424" priority="1567" operator="equal">
      <formula>""</formula>
    </cfRule>
  </conditionalFormatting>
  <conditionalFormatting sqref="DK50:DM52">
    <cfRule type="expression" dxfId="2423" priority="1568">
      <formula>$DK$53="x"</formula>
    </cfRule>
  </conditionalFormatting>
  <conditionalFormatting sqref="DH50:DJ52">
    <cfRule type="cellIs" dxfId="2422" priority="1569" operator="equal">
      <formula>""</formula>
    </cfRule>
  </conditionalFormatting>
  <conditionalFormatting sqref="DH50:DJ52">
    <cfRule type="expression" dxfId="2421" priority="1570">
      <formula>$DH$53="x"</formula>
    </cfRule>
  </conditionalFormatting>
  <conditionalFormatting sqref="DE50:DG52">
    <cfRule type="cellIs" dxfId="2420" priority="1571" operator="equal">
      <formula>""</formula>
    </cfRule>
  </conditionalFormatting>
  <conditionalFormatting sqref="DE50:DG52">
    <cfRule type="expression" dxfId="2419" priority="1572">
      <formula>$DE$53="x"</formula>
    </cfRule>
  </conditionalFormatting>
  <conditionalFormatting sqref="DB50:DD52">
    <cfRule type="cellIs" dxfId="2418" priority="1573" operator="equal">
      <formula>""</formula>
    </cfRule>
  </conditionalFormatting>
  <conditionalFormatting sqref="DB50:DD52">
    <cfRule type="expression" dxfId="2417" priority="1574">
      <formula>$DB$53="x"</formula>
    </cfRule>
  </conditionalFormatting>
  <conditionalFormatting sqref="CY50:DA52">
    <cfRule type="cellIs" dxfId="2416" priority="1575" operator="equal">
      <formula>""</formula>
    </cfRule>
  </conditionalFormatting>
  <conditionalFormatting sqref="CY50:DA52">
    <cfRule type="expression" dxfId="2415" priority="1576">
      <formula>$CY$53="x"</formula>
    </cfRule>
  </conditionalFormatting>
  <conditionalFormatting sqref="CV50:CX52">
    <cfRule type="cellIs" dxfId="2414" priority="1577" operator="equal">
      <formula>""</formula>
    </cfRule>
  </conditionalFormatting>
  <conditionalFormatting sqref="CV50:CX52">
    <cfRule type="expression" dxfId="2413" priority="1578">
      <formula>$CV$53="x"</formula>
    </cfRule>
  </conditionalFormatting>
  <conditionalFormatting sqref="CS50:CU52">
    <cfRule type="cellIs" dxfId="2412" priority="1579" operator="equal">
      <formula>""</formula>
    </cfRule>
  </conditionalFormatting>
  <conditionalFormatting sqref="CS50:CU52">
    <cfRule type="expression" dxfId="2411" priority="1580">
      <formula>$CS$53="x"</formula>
    </cfRule>
  </conditionalFormatting>
  <conditionalFormatting sqref="CS65:CU67">
    <cfRule type="cellIs" dxfId="2410" priority="1581" operator="equal">
      <formula>""</formula>
    </cfRule>
  </conditionalFormatting>
  <conditionalFormatting sqref="CS65:CU67">
    <cfRule type="expression" dxfId="2409" priority="1582">
      <formula>$CS$64="x"</formula>
    </cfRule>
  </conditionalFormatting>
  <conditionalFormatting sqref="CV65:CX67">
    <cfRule type="cellIs" dxfId="2408" priority="1583" operator="equal">
      <formula>""</formula>
    </cfRule>
  </conditionalFormatting>
  <conditionalFormatting sqref="CV65:CX67">
    <cfRule type="expression" dxfId="2407" priority="1584">
      <formula>$CV$64="x"</formula>
    </cfRule>
  </conditionalFormatting>
  <conditionalFormatting sqref="CY65:DA67">
    <cfRule type="cellIs" dxfId="2406" priority="1585" operator="equal">
      <formula>""</formula>
    </cfRule>
  </conditionalFormatting>
  <conditionalFormatting sqref="CY65:DA67">
    <cfRule type="expression" dxfId="2405" priority="1586">
      <formula>$CY$64="x"</formula>
    </cfRule>
  </conditionalFormatting>
  <conditionalFormatting sqref="DB65:DD67">
    <cfRule type="cellIs" dxfId="2404" priority="1587" operator="equal">
      <formula>""</formula>
    </cfRule>
  </conditionalFormatting>
  <conditionalFormatting sqref="DB65:DD67">
    <cfRule type="expression" dxfId="2403" priority="1588">
      <formula>$DB$64="x"</formula>
    </cfRule>
  </conditionalFormatting>
  <conditionalFormatting sqref="DE65:DG67">
    <cfRule type="cellIs" dxfId="2402" priority="1589" operator="equal">
      <formula>""</formula>
    </cfRule>
  </conditionalFormatting>
  <conditionalFormatting sqref="DE65:DG67">
    <cfRule type="expression" dxfId="2401" priority="1590">
      <formula>$DE$64="x"</formula>
    </cfRule>
  </conditionalFormatting>
  <conditionalFormatting sqref="DH65:DJ67">
    <cfRule type="cellIs" dxfId="2400" priority="1591" operator="equal">
      <formula>""</formula>
    </cfRule>
  </conditionalFormatting>
  <conditionalFormatting sqref="DH65:DJ67">
    <cfRule type="expression" dxfId="2399" priority="1592">
      <formula>$DH$64="x"</formula>
    </cfRule>
  </conditionalFormatting>
  <conditionalFormatting sqref="DK65:DM67">
    <cfRule type="cellIs" dxfId="2398" priority="1593" operator="equal">
      <formula>""</formula>
    </cfRule>
  </conditionalFormatting>
  <conditionalFormatting sqref="DK65:DM67">
    <cfRule type="expression" dxfId="2397" priority="1594">
      <formula>$DK$64="x"</formula>
    </cfRule>
  </conditionalFormatting>
  <conditionalFormatting sqref="DN65:DP67">
    <cfRule type="cellIs" dxfId="2396" priority="1595" operator="equal">
      <formula>""</formula>
    </cfRule>
  </conditionalFormatting>
  <conditionalFormatting sqref="DN65:DP67">
    <cfRule type="expression" dxfId="2395" priority="1596">
      <formula>$DN$64="x"</formula>
    </cfRule>
  </conditionalFormatting>
  <conditionalFormatting sqref="DQ65:DS67">
    <cfRule type="cellIs" dxfId="2394" priority="1597" operator="equal">
      <formula>""</formula>
    </cfRule>
  </conditionalFormatting>
  <conditionalFormatting sqref="DQ65:DS67">
    <cfRule type="expression" dxfId="2393" priority="1598">
      <formula>$DQ$64="x"</formula>
    </cfRule>
  </conditionalFormatting>
  <conditionalFormatting sqref="DT65:DV67">
    <cfRule type="cellIs" dxfId="2392" priority="1599" operator="equal">
      <formula>""</formula>
    </cfRule>
  </conditionalFormatting>
  <conditionalFormatting sqref="DT65:DV67">
    <cfRule type="expression" dxfId="2391" priority="1600">
      <formula>$DT$64="x"</formula>
    </cfRule>
  </conditionalFormatting>
  <conditionalFormatting sqref="DW65:DY67">
    <cfRule type="cellIs" dxfId="2390" priority="1601" operator="equal">
      <formula>""</formula>
    </cfRule>
  </conditionalFormatting>
  <conditionalFormatting sqref="DW65:DY67">
    <cfRule type="expression" dxfId="2389" priority="1602">
      <formula>$DW$64="x"</formula>
    </cfRule>
  </conditionalFormatting>
  <conditionalFormatting sqref="DZ65:EB67">
    <cfRule type="cellIs" dxfId="2388" priority="1603" operator="equal">
      <formula>""</formula>
    </cfRule>
  </conditionalFormatting>
  <conditionalFormatting sqref="DZ65:EB67">
    <cfRule type="expression" dxfId="2387" priority="1604">
      <formula>$DZ$64="x"</formula>
    </cfRule>
  </conditionalFormatting>
  <conditionalFormatting sqref="EC65:EE67">
    <cfRule type="cellIs" dxfId="2386" priority="1605" operator="equal">
      <formula>""</formula>
    </cfRule>
  </conditionalFormatting>
  <conditionalFormatting sqref="EC65:EE67">
    <cfRule type="expression" dxfId="2385" priority="1606">
      <formula>$EC$64="x"</formula>
    </cfRule>
  </conditionalFormatting>
  <conditionalFormatting sqref="EF65:EH67">
    <cfRule type="cellIs" dxfId="2384" priority="1607" operator="equal">
      <formula>""</formula>
    </cfRule>
  </conditionalFormatting>
  <conditionalFormatting sqref="EF65:EH67">
    <cfRule type="expression" dxfId="2383" priority="1608">
      <formula>$EF$64="x"</formula>
    </cfRule>
  </conditionalFormatting>
  <conditionalFormatting sqref="EI65:EK67">
    <cfRule type="cellIs" dxfId="2382" priority="1609" operator="equal">
      <formula>""</formula>
    </cfRule>
  </conditionalFormatting>
  <conditionalFormatting sqref="EI65:EK67">
    <cfRule type="expression" dxfId="2381" priority="1610">
      <formula>$EI$64="x"</formula>
    </cfRule>
  </conditionalFormatting>
  <conditionalFormatting sqref="EL65:EN67">
    <cfRule type="cellIs" dxfId="2380" priority="1611" operator="equal">
      <formula>""</formula>
    </cfRule>
  </conditionalFormatting>
  <conditionalFormatting sqref="EL65:EN67">
    <cfRule type="expression" dxfId="2379" priority="1612">
      <formula>$EL$64="x"</formula>
    </cfRule>
  </conditionalFormatting>
  <conditionalFormatting sqref="EO65:EQ67">
    <cfRule type="cellIs" dxfId="2378" priority="1613" operator="equal">
      <formula>""</formula>
    </cfRule>
  </conditionalFormatting>
  <conditionalFormatting sqref="EO65:EQ67">
    <cfRule type="expression" dxfId="2377" priority="1614">
      <formula>$EO$64="x"</formula>
    </cfRule>
  </conditionalFormatting>
  <conditionalFormatting sqref="ER65:ET67">
    <cfRule type="cellIs" dxfId="2376" priority="1615" operator="equal">
      <formula>""</formula>
    </cfRule>
  </conditionalFormatting>
  <conditionalFormatting sqref="ER65:ET67">
    <cfRule type="expression" dxfId="2375" priority="1616">
      <formula>$ER$64="x"</formula>
    </cfRule>
  </conditionalFormatting>
  <conditionalFormatting sqref="EU65:EW67">
    <cfRule type="cellIs" dxfId="2374" priority="1617" operator="equal">
      <formula>""</formula>
    </cfRule>
  </conditionalFormatting>
  <conditionalFormatting sqref="EU65:EW67">
    <cfRule type="expression" dxfId="2373" priority="1618">
      <formula>$EU$64="x"</formula>
    </cfRule>
  </conditionalFormatting>
  <conditionalFormatting sqref="EX65:EZ67">
    <cfRule type="cellIs" dxfId="2372" priority="1619" operator="equal">
      <formula>""</formula>
    </cfRule>
  </conditionalFormatting>
  <conditionalFormatting sqref="EX65:EZ67">
    <cfRule type="expression" dxfId="2371" priority="1620">
      <formula>$EX$64="x"</formula>
    </cfRule>
  </conditionalFormatting>
  <conditionalFormatting sqref="FA65:FC67">
    <cfRule type="cellIs" dxfId="2370" priority="1621" operator="equal">
      <formula>""</formula>
    </cfRule>
  </conditionalFormatting>
  <conditionalFormatting sqref="FA65:FC67">
    <cfRule type="expression" dxfId="2369" priority="1622">
      <formula>$FA$64="x"</formula>
    </cfRule>
  </conditionalFormatting>
  <conditionalFormatting sqref="FD65:FF67">
    <cfRule type="cellIs" dxfId="2368" priority="1623" operator="equal">
      <formula>""</formula>
    </cfRule>
  </conditionalFormatting>
  <conditionalFormatting sqref="FD65:FF67">
    <cfRule type="expression" dxfId="2367" priority="1624">
      <formula>$FD$64="x"</formula>
    </cfRule>
  </conditionalFormatting>
  <conditionalFormatting sqref="CS68:CU70">
    <cfRule type="cellIs" dxfId="2366" priority="1625" operator="equal">
      <formula>""</formula>
    </cfRule>
  </conditionalFormatting>
  <conditionalFormatting sqref="CS68:CU70">
    <cfRule type="expression" dxfId="2365" priority="1626">
      <formula>$CS$71="x"</formula>
    </cfRule>
  </conditionalFormatting>
  <conditionalFormatting sqref="CV68:CX70">
    <cfRule type="cellIs" dxfId="2364" priority="1627" operator="equal">
      <formula>""</formula>
    </cfRule>
  </conditionalFormatting>
  <conditionalFormatting sqref="CV68:CX70">
    <cfRule type="expression" dxfId="2363" priority="1628">
      <formula>$CV$71="x"</formula>
    </cfRule>
  </conditionalFormatting>
  <conditionalFormatting sqref="CY68:DA70">
    <cfRule type="cellIs" dxfId="2362" priority="1629" operator="equal">
      <formula>""</formula>
    </cfRule>
  </conditionalFormatting>
  <conditionalFormatting sqref="CY68:DA70">
    <cfRule type="expression" dxfId="2361" priority="1630">
      <formula>$CY$71="x"</formula>
    </cfRule>
  </conditionalFormatting>
  <conditionalFormatting sqref="DB68:DD70">
    <cfRule type="cellIs" dxfId="2360" priority="1631" operator="equal">
      <formula>""</formula>
    </cfRule>
  </conditionalFormatting>
  <conditionalFormatting sqref="DB68:DD70">
    <cfRule type="expression" dxfId="2359" priority="1632">
      <formula>$DB$71="x"</formula>
    </cfRule>
  </conditionalFormatting>
  <conditionalFormatting sqref="DE68:DG70">
    <cfRule type="cellIs" dxfId="2358" priority="1633" operator="equal">
      <formula>""</formula>
    </cfRule>
  </conditionalFormatting>
  <conditionalFormatting sqref="DE68:DG70">
    <cfRule type="expression" dxfId="2357" priority="1634">
      <formula>$DE$71="x"</formula>
    </cfRule>
  </conditionalFormatting>
  <conditionalFormatting sqref="DH68:DJ70">
    <cfRule type="cellIs" dxfId="2356" priority="1635" operator="equal">
      <formula>""</formula>
    </cfRule>
  </conditionalFormatting>
  <conditionalFormatting sqref="DH68:DJ70">
    <cfRule type="expression" dxfId="2355" priority="1636">
      <formula>$DH$71="x"</formula>
    </cfRule>
  </conditionalFormatting>
  <conditionalFormatting sqref="DK68:DM70">
    <cfRule type="cellIs" dxfId="2354" priority="1637" operator="equal">
      <formula>""</formula>
    </cfRule>
  </conditionalFormatting>
  <conditionalFormatting sqref="DK68:DM70">
    <cfRule type="expression" dxfId="2353" priority="1638">
      <formula>$DK$71="x"</formula>
    </cfRule>
  </conditionalFormatting>
  <conditionalFormatting sqref="DN68:DP70">
    <cfRule type="cellIs" dxfId="2352" priority="1639" operator="equal">
      <formula>""</formula>
    </cfRule>
  </conditionalFormatting>
  <conditionalFormatting sqref="DN68:DP70">
    <cfRule type="expression" dxfId="2351" priority="1640">
      <formula>$DN$71="x"</formula>
    </cfRule>
  </conditionalFormatting>
  <conditionalFormatting sqref="DQ68:DS70">
    <cfRule type="cellIs" dxfId="2350" priority="1641" operator="equal">
      <formula>""</formula>
    </cfRule>
  </conditionalFormatting>
  <conditionalFormatting sqref="DQ68:DS70">
    <cfRule type="expression" dxfId="2349" priority="1642">
      <formula>$DQ$71="x"</formula>
    </cfRule>
  </conditionalFormatting>
  <conditionalFormatting sqref="DT68:DV70">
    <cfRule type="cellIs" dxfId="2348" priority="1643" operator="equal">
      <formula>""</formula>
    </cfRule>
  </conditionalFormatting>
  <conditionalFormatting sqref="DT68:DV70">
    <cfRule type="expression" dxfId="2347" priority="1644">
      <formula>$DT$71="x"</formula>
    </cfRule>
  </conditionalFormatting>
  <conditionalFormatting sqref="DW68:DY70">
    <cfRule type="cellIs" dxfId="2346" priority="1645" operator="equal">
      <formula>""</formula>
    </cfRule>
  </conditionalFormatting>
  <conditionalFormatting sqref="DW68:DY70">
    <cfRule type="expression" dxfId="2345" priority="1646">
      <formula>$DW$71="x"</formula>
    </cfRule>
  </conditionalFormatting>
  <conditionalFormatting sqref="DZ68:EB70">
    <cfRule type="cellIs" dxfId="2344" priority="1647" operator="equal">
      <formula>""</formula>
    </cfRule>
  </conditionalFormatting>
  <conditionalFormatting sqref="DZ68:EB70">
    <cfRule type="expression" dxfId="2343" priority="1648">
      <formula>$DZ$71="x"</formula>
    </cfRule>
  </conditionalFormatting>
  <conditionalFormatting sqref="EC68:EE70">
    <cfRule type="cellIs" dxfId="2342" priority="1649" operator="equal">
      <formula>""</formula>
    </cfRule>
  </conditionalFormatting>
  <conditionalFormatting sqref="EC68:EE70">
    <cfRule type="expression" dxfId="2341" priority="1650">
      <formula>$EC$71="x"</formula>
    </cfRule>
  </conditionalFormatting>
  <conditionalFormatting sqref="EF68:EH70">
    <cfRule type="cellIs" dxfId="2340" priority="1651" operator="equal">
      <formula>""</formula>
    </cfRule>
  </conditionalFormatting>
  <conditionalFormatting sqref="EF68:EH70">
    <cfRule type="expression" dxfId="2339" priority="1652">
      <formula>$EF$71="x"</formula>
    </cfRule>
  </conditionalFormatting>
  <conditionalFormatting sqref="EI68:EK70">
    <cfRule type="cellIs" dxfId="2338" priority="1653" operator="equal">
      <formula>""</formula>
    </cfRule>
  </conditionalFormatting>
  <conditionalFormatting sqref="EI68:EK70">
    <cfRule type="expression" dxfId="2337" priority="1654">
      <formula>$EI$71="x"</formula>
    </cfRule>
  </conditionalFormatting>
  <conditionalFormatting sqref="EL68:EN70">
    <cfRule type="cellIs" dxfId="2336" priority="1655" operator="equal">
      <formula>""</formula>
    </cfRule>
  </conditionalFormatting>
  <conditionalFormatting sqref="EL68:EN70">
    <cfRule type="expression" dxfId="2335" priority="1656">
      <formula>$EL$71="x"</formula>
    </cfRule>
  </conditionalFormatting>
  <conditionalFormatting sqref="EO68:EQ70">
    <cfRule type="cellIs" dxfId="2334" priority="1657" operator="equal">
      <formula>""</formula>
    </cfRule>
  </conditionalFormatting>
  <conditionalFormatting sqref="EO68:EQ70">
    <cfRule type="expression" dxfId="2333" priority="1658">
      <formula>$EO$71="x"</formula>
    </cfRule>
  </conditionalFormatting>
  <conditionalFormatting sqref="ER68:ET70">
    <cfRule type="cellIs" dxfId="2332" priority="1659" operator="equal">
      <formula>""</formula>
    </cfRule>
  </conditionalFormatting>
  <conditionalFormatting sqref="ER68:ET70">
    <cfRule type="expression" dxfId="2331" priority="1660">
      <formula>$ER$71="x"</formula>
    </cfRule>
  </conditionalFormatting>
  <conditionalFormatting sqref="EU68:EW70">
    <cfRule type="cellIs" dxfId="2330" priority="1661" operator="equal">
      <formula>""</formula>
    </cfRule>
  </conditionalFormatting>
  <conditionalFormatting sqref="EU68:EW70">
    <cfRule type="expression" dxfId="2329" priority="1662">
      <formula>$EU$71="x"</formula>
    </cfRule>
  </conditionalFormatting>
  <conditionalFormatting sqref="EX68:EZ70">
    <cfRule type="cellIs" dxfId="2328" priority="1663" operator="equal">
      <formula>""</formula>
    </cfRule>
  </conditionalFormatting>
  <conditionalFormatting sqref="EX68:EZ70">
    <cfRule type="expression" dxfId="2327" priority="1664">
      <formula>$EX$71="x"</formula>
    </cfRule>
  </conditionalFormatting>
  <conditionalFormatting sqref="FA68:FC70">
    <cfRule type="cellIs" dxfId="2326" priority="1665" operator="equal">
      <formula>""</formula>
    </cfRule>
  </conditionalFormatting>
  <conditionalFormatting sqref="FA68:FC70">
    <cfRule type="expression" dxfId="2325" priority="1666">
      <formula>$FA$71="x"</formula>
    </cfRule>
  </conditionalFormatting>
  <conditionalFormatting sqref="FD68:FF70">
    <cfRule type="cellIs" dxfId="2324" priority="1667" operator="equal">
      <formula>""</formula>
    </cfRule>
  </conditionalFormatting>
  <conditionalFormatting sqref="FD68:FF70">
    <cfRule type="expression" dxfId="2323" priority="1668">
      <formula>$FD$71="x"</formula>
    </cfRule>
  </conditionalFormatting>
  <conditionalFormatting sqref="CS83:CU85">
    <cfRule type="cellIs" dxfId="2322" priority="1669" operator="equal">
      <formula>""</formula>
    </cfRule>
  </conditionalFormatting>
  <conditionalFormatting sqref="CS83:CU85">
    <cfRule type="expression" dxfId="2321" priority="1670">
      <formula>$CS$82="x"</formula>
    </cfRule>
  </conditionalFormatting>
  <conditionalFormatting sqref="CV83:CX85">
    <cfRule type="cellIs" dxfId="2320" priority="1671" operator="equal">
      <formula>""</formula>
    </cfRule>
  </conditionalFormatting>
  <conditionalFormatting sqref="CV83:CX85">
    <cfRule type="expression" dxfId="2319" priority="1672">
      <formula>$CV$82="x"</formula>
    </cfRule>
  </conditionalFormatting>
  <conditionalFormatting sqref="CY83:DA85">
    <cfRule type="cellIs" dxfId="2318" priority="1673" operator="equal">
      <formula>""</formula>
    </cfRule>
  </conditionalFormatting>
  <conditionalFormatting sqref="CY83:DA85">
    <cfRule type="expression" dxfId="2317" priority="1674">
      <formula>$CY$82="x"</formula>
    </cfRule>
  </conditionalFormatting>
  <conditionalFormatting sqref="DB83:DD85">
    <cfRule type="cellIs" dxfId="2316" priority="1675" operator="equal">
      <formula>""</formula>
    </cfRule>
  </conditionalFormatting>
  <conditionalFormatting sqref="DB83:DD85">
    <cfRule type="expression" dxfId="2315" priority="1676">
      <formula>$DB$82="x"</formula>
    </cfRule>
  </conditionalFormatting>
  <conditionalFormatting sqref="DE83:DG85">
    <cfRule type="cellIs" dxfId="2314" priority="1677" operator="equal">
      <formula>""</formula>
    </cfRule>
  </conditionalFormatting>
  <conditionalFormatting sqref="DE83:DG85">
    <cfRule type="expression" dxfId="2313" priority="1678">
      <formula>$DE$82="x"</formula>
    </cfRule>
  </conditionalFormatting>
  <conditionalFormatting sqref="DH83:DJ85">
    <cfRule type="cellIs" dxfId="2312" priority="1679" operator="equal">
      <formula>""</formula>
    </cfRule>
  </conditionalFormatting>
  <conditionalFormatting sqref="DH83:DJ85">
    <cfRule type="expression" dxfId="2311" priority="1680">
      <formula>$DH$82="x"</formula>
    </cfRule>
  </conditionalFormatting>
  <conditionalFormatting sqref="DK83:DM85">
    <cfRule type="cellIs" dxfId="2310" priority="1681" operator="equal">
      <formula>""</formula>
    </cfRule>
  </conditionalFormatting>
  <conditionalFormatting sqref="DK83:DM85">
    <cfRule type="expression" dxfId="2309" priority="1682">
      <formula>$DK$82="x"</formula>
    </cfRule>
  </conditionalFormatting>
  <conditionalFormatting sqref="DN83:DP85">
    <cfRule type="cellIs" dxfId="2308" priority="1683" operator="equal">
      <formula>""</formula>
    </cfRule>
  </conditionalFormatting>
  <conditionalFormatting sqref="DN83:DP85">
    <cfRule type="expression" dxfId="2307" priority="1684">
      <formula>$DN$82="x"</formula>
    </cfRule>
  </conditionalFormatting>
  <conditionalFormatting sqref="DQ83:DS85">
    <cfRule type="cellIs" dxfId="2306" priority="1685" operator="equal">
      <formula>""</formula>
    </cfRule>
  </conditionalFormatting>
  <conditionalFormatting sqref="DQ83:DS85">
    <cfRule type="expression" dxfId="2305" priority="1686">
      <formula>$DQ$82="x"</formula>
    </cfRule>
  </conditionalFormatting>
  <conditionalFormatting sqref="DT83:DV85">
    <cfRule type="cellIs" dxfId="2304" priority="1687" operator="equal">
      <formula>""</formula>
    </cfRule>
  </conditionalFormatting>
  <conditionalFormatting sqref="DT83:DV85">
    <cfRule type="expression" dxfId="2303" priority="1688">
      <formula>$DT$82="x"</formula>
    </cfRule>
  </conditionalFormatting>
  <conditionalFormatting sqref="DW83:DY85">
    <cfRule type="cellIs" dxfId="2302" priority="1689" operator="equal">
      <formula>""</formula>
    </cfRule>
  </conditionalFormatting>
  <conditionalFormatting sqref="DW83:DY85">
    <cfRule type="expression" dxfId="2301" priority="1690">
      <formula>$DW$82="x"</formula>
    </cfRule>
  </conditionalFormatting>
  <conditionalFormatting sqref="DZ83:EB85">
    <cfRule type="cellIs" dxfId="2300" priority="1691" operator="equal">
      <formula>""</formula>
    </cfRule>
  </conditionalFormatting>
  <conditionalFormatting sqref="DZ83:EB85">
    <cfRule type="expression" dxfId="2299" priority="1692">
      <formula>$DZ$82="x"</formula>
    </cfRule>
  </conditionalFormatting>
  <conditionalFormatting sqref="EC83:EE85">
    <cfRule type="cellIs" dxfId="2298" priority="1693" operator="equal">
      <formula>""</formula>
    </cfRule>
  </conditionalFormatting>
  <conditionalFormatting sqref="EC83:EE85">
    <cfRule type="expression" dxfId="2297" priority="1694">
      <formula>$EC$82="x"</formula>
    </cfRule>
  </conditionalFormatting>
  <conditionalFormatting sqref="EF83:EH85">
    <cfRule type="cellIs" dxfId="2296" priority="1695" operator="equal">
      <formula>""</formula>
    </cfRule>
  </conditionalFormatting>
  <conditionalFormatting sqref="EF83:EH85">
    <cfRule type="expression" dxfId="2295" priority="1696">
      <formula>$EF$82="x"</formula>
    </cfRule>
  </conditionalFormatting>
  <conditionalFormatting sqref="EI83:EK85">
    <cfRule type="cellIs" dxfId="2294" priority="1697" operator="equal">
      <formula>""</formula>
    </cfRule>
  </conditionalFormatting>
  <conditionalFormatting sqref="EI83:EK85">
    <cfRule type="expression" dxfId="2293" priority="1698">
      <formula>$EI$82="x"</formula>
    </cfRule>
  </conditionalFormatting>
  <conditionalFormatting sqref="EL83:EN85">
    <cfRule type="cellIs" dxfId="2292" priority="1699" operator="equal">
      <formula>""</formula>
    </cfRule>
  </conditionalFormatting>
  <conditionalFormatting sqref="EL83:EN85">
    <cfRule type="expression" dxfId="2291" priority="1700">
      <formula>$EL$82="x"</formula>
    </cfRule>
  </conditionalFormatting>
  <conditionalFormatting sqref="EO83:EQ85">
    <cfRule type="cellIs" dxfId="2290" priority="1701" operator="equal">
      <formula>""</formula>
    </cfRule>
  </conditionalFormatting>
  <conditionalFormatting sqref="EO83:EQ85">
    <cfRule type="expression" dxfId="2289" priority="1702">
      <formula>$EO$82="x"</formula>
    </cfRule>
  </conditionalFormatting>
  <conditionalFormatting sqref="ER83:ET85">
    <cfRule type="cellIs" dxfId="2288" priority="1703" operator="equal">
      <formula>""</formula>
    </cfRule>
  </conditionalFormatting>
  <conditionalFormatting sqref="ER83:ET85">
    <cfRule type="expression" dxfId="2287" priority="1704">
      <formula>$ER$82="x"</formula>
    </cfRule>
  </conditionalFormatting>
  <conditionalFormatting sqref="EU83:EW85">
    <cfRule type="cellIs" dxfId="2286" priority="1705" operator="equal">
      <formula>""</formula>
    </cfRule>
  </conditionalFormatting>
  <conditionalFormatting sqref="EU83:EW85">
    <cfRule type="expression" dxfId="2285" priority="1706">
      <formula>$EU$82="x"</formula>
    </cfRule>
  </conditionalFormatting>
  <conditionalFormatting sqref="EX83:EZ85">
    <cfRule type="cellIs" dxfId="2284" priority="1707" operator="equal">
      <formula>""</formula>
    </cfRule>
  </conditionalFormatting>
  <conditionalFormatting sqref="EX83:EZ85">
    <cfRule type="expression" dxfId="2283" priority="1708">
      <formula>$EX$82="x"</formula>
    </cfRule>
  </conditionalFormatting>
  <conditionalFormatting sqref="FA83:FC85">
    <cfRule type="cellIs" dxfId="2282" priority="1709" operator="equal">
      <formula>""</formula>
    </cfRule>
  </conditionalFormatting>
  <conditionalFormatting sqref="FA83:FC85">
    <cfRule type="expression" dxfId="2281" priority="1710">
      <formula>$FA$82="x"</formula>
    </cfRule>
  </conditionalFormatting>
  <conditionalFormatting sqref="FD83:FF85">
    <cfRule type="cellIs" dxfId="2280" priority="1711" operator="equal">
      <formula>""</formula>
    </cfRule>
  </conditionalFormatting>
  <conditionalFormatting sqref="FD83:FF85">
    <cfRule type="expression" dxfId="2279" priority="1712">
      <formula>$FD$82="x"</formula>
    </cfRule>
  </conditionalFormatting>
  <conditionalFormatting sqref="FD86:FF88">
    <cfRule type="cellIs" dxfId="2278" priority="1713" operator="equal">
      <formula>""</formula>
    </cfRule>
  </conditionalFormatting>
  <conditionalFormatting sqref="FD86:FF88">
    <cfRule type="expression" dxfId="2277" priority="1714">
      <formula>$FD$89="x"</formula>
    </cfRule>
  </conditionalFormatting>
  <conditionalFormatting sqref="FA86:FC88">
    <cfRule type="cellIs" dxfId="2276" priority="1715" operator="equal">
      <formula>""</formula>
    </cfRule>
  </conditionalFormatting>
  <conditionalFormatting sqref="FA86:FC88">
    <cfRule type="expression" dxfId="2275" priority="1716">
      <formula>$FA$89="x"</formula>
    </cfRule>
  </conditionalFormatting>
  <conditionalFormatting sqref="EX86:EZ88">
    <cfRule type="cellIs" dxfId="2274" priority="1717" operator="equal">
      <formula>""</formula>
    </cfRule>
  </conditionalFormatting>
  <conditionalFormatting sqref="EX86:EZ88">
    <cfRule type="expression" dxfId="2273" priority="1718">
      <formula>$EX$89="x"</formula>
    </cfRule>
  </conditionalFormatting>
  <conditionalFormatting sqref="EU86:EW88">
    <cfRule type="cellIs" dxfId="2272" priority="1719" operator="equal">
      <formula>""</formula>
    </cfRule>
  </conditionalFormatting>
  <conditionalFormatting sqref="EU86:EW88">
    <cfRule type="expression" dxfId="2271" priority="1720">
      <formula>$EU$89="x"</formula>
    </cfRule>
  </conditionalFormatting>
  <conditionalFormatting sqref="ER86:ET88">
    <cfRule type="cellIs" dxfId="2270" priority="1721" operator="equal">
      <formula>""</formula>
    </cfRule>
  </conditionalFormatting>
  <conditionalFormatting sqref="ER86:ET88">
    <cfRule type="expression" dxfId="2269" priority="1722">
      <formula>$ER$89="x"</formula>
    </cfRule>
  </conditionalFormatting>
  <conditionalFormatting sqref="EO86:EQ88">
    <cfRule type="cellIs" dxfId="2268" priority="1723" operator="equal">
      <formula>""</formula>
    </cfRule>
  </conditionalFormatting>
  <conditionalFormatting sqref="EO86:EQ88">
    <cfRule type="expression" dxfId="2267" priority="1724">
      <formula>$EO$89="x"</formula>
    </cfRule>
  </conditionalFormatting>
  <conditionalFormatting sqref="EL86:EN88">
    <cfRule type="cellIs" dxfId="2266" priority="1725" operator="equal">
      <formula>""</formula>
    </cfRule>
  </conditionalFormatting>
  <conditionalFormatting sqref="EL86:EN88">
    <cfRule type="expression" dxfId="2265" priority="1726">
      <formula>$EL$89="x"</formula>
    </cfRule>
  </conditionalFormatting>
  <conditionalFormatting sqref="EI86:EK88">
    <cfRule type="cellIs" dxfId="2264" priority="1727" operator="equal">
      <formula>""</formula>
    </cfRule>
  </conditionalFormatting>
  <conditionalFormatting sqref="EI86:EK88">
    <cfRule type="expression" dxfId="2263" priority="1728">
      <formula>$EI$89="x"</formula>
    </cfRule>
  </conditionalFormatting>
  <conditionalFormatting sqref="EF86:EH88">
    <cfRule type="cellIs" dxfId="2262" priority="1729" operator="equal">
      <formula>""</formula>
    </cfRule>
  </conditionalFormatting>
  <conditionalFormatting sqref="EF86:EH88">
    <cfRule type="expression" dxfId="2261" priority="1730">
      <formula>$EF$89="x"</formula>
    </cfRule>
  </conditionalFormatting>
  <conditionalFormatting sqref="EC86:EE88">
    <cfRule type="cellIs" dxfId="2260" priority="1731" operator="equal">
      <formula>""</formula>
    </cfRule>
  </conditionalFormatting>
  <conditionalFormatting sqref="EC86:EE88">
    <cfRule type="expression" dxfId="2259" priority="1732">
      <formula>$EC$89="x"</formula>
    </cfRule>
  </conditionalFormatting>
  <conditionalFormatting sqref="DZ86:EB88">
    <cfRule type="cellIs" dxfId="2258" priority="1733" operator="equal">
      <formula>""</formula>
    </cfRule>
  </conditionalFormatting>
  <conditionalFormatting sqref="DZ86:EB88">
    <cfRule type="expression" dxfId="2257" priority="1734">
      <formula>$DZ$89="x"</formula>
    </cfRule>
  </conditionalFormatting>
  <conditionalFormatting sqref="DW86:DY88">
    <cfRule type="cellIs" dxfId="2256" priority="1735" operator="equal">
      <formula>""</formula>
    </cfRule>
  </conditionalFormatting>
  <conditionalFormatting sqref="DW86:DY88">
    <cfRule type="expression" dxfId="2255" priority="1736">
      <formula>$DW$89="x"</formula>
    </cfRule>
  </conditionalFormatting>
  <conditionalFormatting sqref="DT86:DV88">
    <cfRule type="cellIs" dxfId="2254" priority="1737" operator="equal">
      <formula>""</formula>
    </cfRule>
  </conditionalFormatting>
  <conditionalFormatting sqref="DT86:DV88">
    <cfRule type="expression" dxfId="2253" priority="1738">
      <formula>$DT$89="x"</formula>
    </cfRule>
  </conditionalFormatting>
  <conditionalFormatting sqref="DQ86:DS88">
    <cfRule type="cellIs" dxfId="2252" priority="1739" operator="equal">
      <formula>""</formula>
    </cfRule>
  </conditionalFormatting>
  <conditionalFormatting sqref="DQ86:DS88">
    <cfRule type="expression" dxfId="2251" priority="1740">
      <formula>$DQ$89="x"</formula>
    </cfRule>
  </conditionalFormatting>
  <conditionalFormatting sqref="DN86:DP88">
    <cfRule type="cellIs" dxfId="2250" priority="1741" operator="equal">
      <formula>""</formula>
    </cfRule>
  </conditionalFormatting>
  <conditionalFormatting sqref="DN86:DP88">
    <cfRule type="expression" dxfId="2249" priority="1742">
      <formula>$DN$89="x"</formula>
    </cfRule>
  </conditionalFormatting>
  <conditionalFormatting sqref="DK86:DM88">
    <cfRule type="cellIs" dxfId="2248" priority="1743" operator="equal">
      <formula>""</formula>
    </cfRule>
  </conditionalFormatting>
  <conditionalFormatting sqref="DK86:DM88">
    <cfRule type="expression" dxfId="2247" priority="1744">
      <formula>$DK$89="x"</formula>
    </cfRule>
  </conditionalFormatting>
  <conditionalFormatting sqref="DH86:DJ88">
    <cfRule type="cellIs" dxfId="2246" priority="1745" operator="equal">
      <formula>""</formula>
    </cfRule>
  </conditionalFormatting>
  <conditionalFormatting sqref="DH86:DJ88">
    <cfRule type="expression" dxfId="2245" priority="1746">
      <formula>$DH$89="x"</formula>
    </cfRule>
  </conditionalFormatting>
  <conditionalFormatting sqref="DE86:DG88">
    <cfRule type="cellIs" dxfId="2244" priority="1747" operator="equal">
      <formula>""</formula>
    </cfRule>
  </conditionalFormatting>
  <conditionalFormatting sqref="DE86:DG88">
    <cfRule type="expression" dxfId="2243" priority="1748">
      <formula>$DE$89="x"</formula>
    </cfRule>
  </conditionalFormatting>
  <conditionalFormatting sqref="DB86:DD88">
    <cfRule type="cellIs" dxfId="2242" priority="1749" operator="equal">
      <formula>""</formula>
    </cfRule>
  </conditionalFormatting>
  <conditionalFormatting sqref="DB86:DD88">
    <cfRule type="expression" dxfId="2241" priority="1750">
      <formula>$DB$89="x"</formula>
    </cfRule>
  </conditionalFormatting>
  <conditionalFormatting sqref="CY86:DA88">
    <cfRule type="cellIs" dxfId="2240" priority="1751" operator="equal">
      <formula>""</formula>
    </cfRule>
  </conditionalFormatting>
  <conditionalFormatting sqref="CY86:DA88">
    <cfRule type="expression" dxfId="2239" priority="1752">
      <formula>$CY$89="x"</formula>
    </cfRule>
  </conditionalFormatting>
  <conditionalFormatting sqref="CV86:CX88">
    <cfRule type="cellIs" dxfId="2238" priority="1753" operator="equal">
      <formula>""</formula>
    </cfRule>
  </conditionalFormatting>
  <conditionalFormatting sqref="CV86:CX88">
    <cfRule type="expression" dxfId="2237" priority="1754">
      <formula>$CV$89="x"</formula>
    </cfRule>
  </conditionalFormatting>
  <conditionalFormatting sqref="CS86:CU88">
    <cfRule type="cellIs" dxfId="2236" priority="1755" operator="equal">
      <formula>""</formula>
    </cfRule>
  </conditionalFormatting>
  <conditionalFormatting sqref="CS86:CU88">
    <cfRule type="expression" dxfId="2235" priority="1756">
      <formula>$CS$89="x"</formula>
    </cfRule>
  </conditionalFormatting>
  <conditionalFormatting sqref="CS101:CU103">
    <cfRule type="cellIs" dxfId="2234" priority="1757" operator="equal">
      <formula>""</formula>
    </cfRule>
  </conditionalFormatting>
  <conditionalFormatting sqref="CS101:CU103">
    <cfRule type="expression" dxfId="2233" priority="1758">
      <formula>$CS$100="x"</formula>
    </cfRule>
  </conditionalFormatting>
  <conditionalFormatting sqref="CV101:CX103">
    <cfRule type="cellIs" dxfId="2232" priority="1759" operator="equal">
      <formula>""</formula>
    </cfRule>
  </conditionalFormatting>
  <conditionalFormatting sqref="CV101:CX103">
    <cfRule type="expression" dxfId="2231" priority="1760">
      <formula>$CV$100="x"</formula>
    </cfRule>
  </conditionalFormatting>
  <conditionalFormatting sqref="CY101:DA103">
    <cfRule type="cellIs" dxfId="2230" priority="1761" operator="equal">
      <formula>""</formula>
    </cfRule>
  </conditionalFormatting>
  <conditionalFormatting sqref="CY101:DA103">
    <cfRule type="expression" dxfId="2229" priority="1762">
      <formula>$CY$100="x"</formula>
    </cfRule>
  </conditionalFormatting>
  <conditionalFormatting sqref="DB101:DD103">
    <cfRule type="cellIs" dxfId="2228" priority="1763" operator="equal">
      <formula>""</formula>
    </cfRule>
  </conditionalFormatting>
  <conditionalFormatting sqref="DB101:DD103">
    <cfRule type="expression" dxfId="2227" priority="1764">
      <formula>$DB$100="x"</formula>
    </cfRule>
  </conditionalFormatting>
  <conditionalFormatting sqref="DE101:DG103">
    <cfRule type="cellIs" dxfId="2226" priority="1765" operator="equal">
      <formula>""</formula>
    </cfRule>
  </conditionalFormatting>
  <conditionalFormatting sqref="DE101:DG103">
    <cfRule type="expression" dxfId="2225" priority="1766">
      <formula>$DE$100="x"</formula>
    </cfRule>
  </conditionalFormatting>
  <conditionalFormatting sqref="DH101:DJ103">
    <cfRule type="cellIs" dxfId="2224" priority="1767" operator="equal">
      <formula>""</formula>
    </cfRule>
  </conditionalFormatting>
  <conditionalFormatting sqref="DH101:DJ103">
    <cfRule type="expression" dxfId="2223" priority="1768">
      <formula>$DH$100="x"</formula>
    </cfRule>
  </conditionalFormatting>
  <conditionalFormatting sqref="DK101:DM103">
    <cfRule type="cellIs" dxfId="2222" priority="1769" operator="equal">
      <formula>""</formula>
    </cfRule>
  </conditionalFormatting>
  <conditionalFormatting sqref="DK101:DM103">
    <cfRule type="expression" dxfId="2221" priority="1770">
      <formula>$DK$100="x"</formula>
    </cfRule>
  </conditionalFormatting>
  <conditionalFormatting sqref="DN101:DP103">
    <cfRule type="cellIs" dxfId="2220" priority="1771" operator="equal">
      <formula>""</formula>
    </cfRule>
  </conditionalFormatting>
  <conditionalFormatting sqref="DN101:DP103">
    <cfRule type="expression" dxfId="2219" priority="1772">
      <formula>$DN$100="x"</formula>
    </cfRule>
  </conditionalFormatting>
  <conditionalFormatting sqref="DQ101:DS103">
    <cfRule type="cellIs" dxfId="2218" priority="1773" operator="equal">
      <formula>""</formula>
    </cfRule>
  </conditionalFormatting>
  <conditionalFormatting sqref="DQ101:DS103">
    <cfRule type="expression" dxfId="2217" priority="1774">
      <formula>$DQ$100="x"</formula>
    </cfRule>
  </conditionalFormatting>
  <conditionalFormatting sqref="DT101:DV103">
    <cfRule type="cellIs" dxfId="2216" priority="1775" operator="equal">
      <formula>""</formula>
    </cfRule>
  </conditionalFormatting>
  <conditionalFormatting sqref="DT101:DV103">
    <cfRule type="expression" dxfId="2215" priority="1776">
      <formula>$DT$100="x"</formula>
    </cfRule>
  </conditionalFormatting>
  <conditionalFormatting sqref="DW101:DY103">
    <cfRule type="cellIs" dxfId="2214" priority="1777" operator="equal">
      <formula>""</formula>
    </cfRule>
  </conditionalFormatting>
  <conditionalFormatting sqref="DW101:DY103">
    <cfRule type="expression" dxfId="2213" priority="1778">
      <formula>$DW$100="x"</formula>
    </cfRule>
  </conditionalFormatting>
  <conditionalFormatting sqref="DZ101:EB103">
    <cfRule type="cellIs" dxfId="2212" priority="1779" operator="equal">
      <formula>""</formula>
    </cfRule>
  </conditionalFormatting>
  <conditionalFormatting sqref="DZ101:EB103">
    <cfRule type="expression" dxfId="2211" priority="1780">
      <formula>$DZ$100="x"</formula>
    </cfRule>
  </conditionalFormatting>
  <conditionalFormatting sqref="EC101:EE103">
    <cfRule type="cellIs" dxfId="2210" priority="1781" operator="equal">
      <formula>""</formula>
    </cfRule>
  </conditionalFormatting>
  <conditionalFormatting sqref="EC101:EE103">
    <cfRule type="expression" dxfId="2209" priority="1782">
      <formula>$EC$100="x"</formula>
    </cfRule>
  </conditionalFormatting>
  <conditionalFormatting sqref="EF101:EH103">
    <cfRule type="cellIs" dxfId="2208" priority="1783" operator="equal">
      <formula>""</formula>
    </cfRule>
  </conditionalFormatting>
  <conditionalFormatting sqref="EF101:EH103">
    <cfRule type="expression" dxfId="2207" priority="1784">
      <formula>$EF$100="x"</formula>
    </cfRule>
  </conditionalFormatting>
  <conditionalFormatting sqref="EI101:EK103">
    <cfRule type="cellIs" dxfId="2206" priority="1785" operator="equal">
      <formula>""</formula>
    </cfRule>
  </conditionalFormatting>
  <conditionalFormatting sqref="EI101:EK103">
    <cfRule type="expression" dxfId="2205" priority="1786">
      <formula>$EI$100="x"</formula>
    </cfRule>
  </conditionalFormatting>
  <conditionalFormatting sqref="EL101:EN103">
    <cfRule type="cellIs" dxfId="2204" priority="1787" operator="equal">
      <formula>""</formula>
    </cfRule>
  </conditionalFormatting>
  <conditionalFormatting sqref="EL101:EN103">
    <cfRule type="expression" dxfId="2203" priority="1788">
      <formula>$EL$100="x"</formula>
    </cfRule>
  </conditionalFormatting>
  <conditionalFormatting sqref="EO101:EQ103">
    <cfRule type="cellIs" dxfId="2202" priority="1789" operator="equal">
      <formula>""</formula>
    </cfRule>
  </conditionalFormatting>
  <conditionalFormatting sqref="EO101:EQ103">
    <cfRule type="expression" dxfId="2201" priority="1790">
      <formula>$EO$100="x"</formula>
    </cfRule>
  </conditionalFormatting>
  <conditionalFormatting sqref="ER101:ET103">
    <cfRule type="cellIs" dxfId="2200" priority="1791" operator="equal">
      <formula>""</formula>
    </cfRule>
  </conditionalFormatting>
  <conditionalFormatting sqref="ER101:ET103">
    <cfRule type="expression" dxfId="2199" priority="1792">
      <formula>$ER$100="x"</formula>
    </cfRule>
  </conditionalFormatting>
  <conditionalFormatting sqref="EU101:EW103">
    <cfRule type="cellIs" dxfId="2198" priority="1793" operator="equal">
      <formula>""</formula>
    </cfRule>
  </conditionalFormatting>
  <conditionalFormatting sqref="EU101:EW103">
    <cfRule type="expression" dxfId="2197" priority="1794">
      <formula>$EU$100="x"</formula>
    </cfRule>
  </conditionalFormatting>
  <conditionalFormatting sqref="EX101:EZ103">
    <cfRule type="cellIs" dxfId="2196" priority="1795" operator="equal">
      <formula>""</formula>
    </cfRule>
  </conditionalFormatting>
  <conditionalFormatting sqref="EX101:EZ103">
    <cfRule type="expression" dxfId="2195" priority="1796">
      <formula>$EX$100="x"</formula>
    </cfRule>
  </conditionalFormatting>
  <conditionalFormatting sqref="FA101:FC103">
    <cfRule type="cellIs" dxfId="2194" priority="1797" operator="equal">
      <formula>""</formula>
    </cfRule>
  </conditionalFormatting>
  <conditionalFormatting sqref="FA101:FC103">
    <cfRule type="expression" dxfId="2193" priority="1798">
      <formula>$FA$100="x"</formula>
    </cfRule>
  </conditionalFormatting>
  <conditionalFormatting sqref="FD101:FF103">
    <cfRule type="cellIs" dxfId="2192" priority="1799" operator="equal">
      <formula>""</formula>
    </cfRule>
  </conditionalFormatting>
  <conditionalFormatting sqref="FD101:FF103">
    <cfRule type="expression" dxfId="2191" priority="1800">
      <formula>$FD$100="x"</formula>
    </cfRule>
  </conditionalFormatting>
  <conditionalFormatting sqref="FD104:FF106">
    <cfRule type="cellIs" dxfId="2190" priority="1801" operator="equal">
      <formula>""</formula>
    </cfRule>
  </conditionalFormatting>
  <conditionalFormatting sqref="FD104:FF106">
    <cfRule type="expression" dxfId="2189" priority="1802">
      <formula>$FD$107="x"</formula>
    </cfRule>
  </conditionalFormatting>
  <conditionalFormatting sqref="FA104:FC106">
    <cfRule type="cellIs" dxfId="2188" priority="1803" operator="equal">
      <formula>""</formula>
    </cfRule>
  </conditionalFormatting>
  <conditionalFormatting sqref="FA104:FC106">
    <cfRule type="expression" dxfId="2187" priority="1804">
      <formula>$FA$107="x"</formula>
    </cfRule>
  </conditionalFormatting>
  <conditionalFormatting sqref="EX104:EZ106">
    <cfRule type="cellIs" dxfId="2186" priority="1805" operator="equal">
      <formula>""</formula>
    </cfRule>
  </conditionalFormatting>
  <conditionalFormatting sqref="EX104:EZ106">
    <cfRule type="expression" dxfId="2185" priority="1806">
      <formula>$EX$107="x"</formula>
    </cfRule>
  </conditionalFormatting>
  <conditionalFormatting sqref="EU104:EW106">
    <cfRule type="cellIs" dxfId="2184" priority="1807" operator="equal">
      <formula>""</formula>
    </cfRule>
  </conditionalFormatting>
  <conditionalFormatting sqref="EU104:EW106">
    <cfRule type="expression" dxfId="2183" priority="1808">
      <formula>$EU$107="x"</formula>
    </cfRule>
  </conditionalFormatting>
  <conditionalFormatting sqref="ER104:ET106">
    <cfRule type="cellIs" dxfId="2182" priority="1809" operator="equal">
      <formula>""</formula>
    </cfRule>
  </conditionalFormatting>
  <conditionalFormatting sqref="ER104:ET106">
    <cfRule type="expression" dxfId="2181" priority="1810">
      <formula>$ER$107="x"</formula>
    </cfRule>
  </conditionalFormatting>
  <conditionalFormatting sqref="EO104:EQ106">
    <cfRule type="cellIs" dxfId="2180" priority="1811" operator="equal">
      <formula>""</formula>
    </cfRule>
  </conditionalFormatting>
  <conditionalFormatting sqref="EO104:EQ106">
    <cfRule type="expression" dxfId="2179" priority="1812">
      <formula>$EO$107="x"</formula>
    </cfRule>
  </conditionalFormatting>
  <conditionalFormatting sqref="EL104:EN106">
    <cfRule type="cellIs" dxfId="2178" priority="1813" operator="equal">
      <formula>""</formula>
    </cfRule>
  </conditionalFormatting>
  <conditionalFormatting sqref="EL104:EN106">
    <cfRule type="expression" dxfId="2177" priority="1814">
      <formula>$EL$107="x"</formula>
    </cfRule>
  </conditionalFormatting>
  <conditionalFormatting sqref="EI104:EK106">
    <cfRule type="cellIs" dxfId="2176" priority="1815" operator="equal">
      <formula>""</formula>
    </cfRule>
  </conditionalFormatting>
  <conditionalFormatting sqref="EI104:EK106">
    <cfRule type="expression" dxfId="2175" priority="1816">
      <formula>$EI$107="x"</formula>
    </cfRule>
  </conditionalFormatting>
  <conditionalFormatting sqref="EF104:EH106">
    <cfRule type="cellIs" dxfId="2174" priority="1817" operator="equal">
      <formula>""</formula>
    </cfRule>
  </conditionalFormatting>
  <conditionalFormatting sqref="EF104:EH106">
    <cfRule type="expression" dxfId="2173" priority="1818">
      <formula>$EF$107="x"</formula>
    </cfRule>
  </conditionalFormatting>
  <conditionalFormatting sqref="EC104:EE106">
    <cfRule type="cellIs" dxfId="2172" priority="1819" operator="equal">
      <formula>""</formula>
    </cfRule>
  </conditionalFormatting>
  <conditionalFormatting sqref="EC104:EE106">
    <cfRule type="expression" dxfId="2171" priority="1820">
      <formula>$EC$107="x"</formula>
    </cfRule>
  </conditionalFormatting>
  <conditionalFormatting sqref="DZ104:EB106">
    <cfRule type="cellIs" dxfId="2170" priority="1821" operator="equal">
      <formula>""</formula>
    </cfRule>
  </conditionalFormatting>
  <conditionalFormatting sqref="DZ104:EB106">
    <cfRule type="expression" dxfId="2169" priority="1822">
      <formula>$DZ$107="x"</formula>
    </cfRule>
  </conditionalFormatting>
  <conditionalFormatting sqref="DW104:DY106">
    <cfRule type="cellIs" dxfId="2168" priority="1823" operator="equal">
      <formula>""</formula>
    </cfRule>
  </conditionalFormatting>
  <conditionalFormatting sqref="DW104:DY106">
    <cfRule type="expression" dxfId="2167" priority="1824">
      <formula>$DW$107="x"</formula>
    </cfRule>
  </conditionalFormatting>
  <conditionalFormatting sqref="DT104:DV106">
    <cfRule type="cellIs" dxfId="2166" priority="1825" operator="equal">
      <formula>""</formula>
    </cfRule>
  </conditionalFormatting>
  <conditionalFormatting sqref="DT104:DV106">
    <cfRule type="expression" dxfId="2165" priority="1826">
      <formula>$DT$107="x"</formula>
    </cfRule>
  </conditionalFormatting>
  <conditionalFormatting sqref="DQ104:DS106">
    <cfRule type="cellIs" dxfId="2164" priority="1827" operator="equal">
      <formula>""</formula>
    </cfRule>
  </conditionalFormatting>
  <conditionalFormatting sqref="DQ104:DS106">
    <cfRule type="expression" dxfId="2163" priority="1828">
      <formula>$DQ$107="x"</formula>
    </cfRule>
  </conditionalFormatting>
  <conditionalFormatting sqref="DN104:DP106">
    <cfRule type="cellIs" dxfId="2162" priority="1829" operator="equal">
      <formula>""</formula>
    </cfRule>
  </conditionalFormatting>
  <conditionalFormatting sqref="DN104:DP106">
    <cfRule type="expression" dxfId="2161" priority="1830">
      <formula>$DN$107="x"</formula>
    </cfRule>
  </conditionalFormatting>
  <conditionalFormatting sqref="DK104:DM106">
    <cfRule type="cellIs" dxfId="2160" priority="1831" operator="equal">
      <formula>""</formula>
    </cfRule>
  </conditionalFormatting>
  <conditionalFormatting sqref="DK104:DM106">
    <cfRule type="expression" dxfId="2159" priority="1832">
      <formula>$DK$107="x"</formula>
    </cfRule>
  </conditionalFormatting>
  <conditionalFormatting sqref="DH104:DJ106">
    <cfRule type="cellIs" dxfId="2158" priority="1833" operator="equal">
      <formula>""</formula>
    </cfRule>
  </conditionalFormatting>
  <conditionalFormatting sqref="DH104:DJ106">
    <cfRule type="expression" dxfId="2157" priority="1834">
      <formula>$DH$107="x"</formula>
    </cfRule>
  </conditionalFormatting>
  <conditionalFormatting sqref="DE104:DG106">
    <cfRule type="cellIs" dxfId="2156" priority="1835" operator="equal">
      <formula>""</formula>
    </cfRule>
  </conditionalFormatting>
  <conditionalFormatting sqref="DE104:DG106">
    <cfRule type="expression" dxfId="2155" priority="1836">
      <formula>$DE$107="x"</formula>
    </cfRule>
  </conditionalFormatting>
  <conditionalFormatting sqref="DB104:DD106">
    <cfRule type="cellIs" dxfId="2154" priority="1837" operator="equal">
      <formula>""</formula>
    </cfRule>
  </conditionalFormatting>
  <conditionalFormatting sqref="DB104:DD106">
    <cfRule type="expression" dxfId="2153" priority="1838">
      <formula>$DB$107="x"</formula>
    </cfRule>
  </conditionalFormatting>
  <conditionalFormatting sqref="CY104:DA106">
    <cfRule type="cellIs" dxfId="2152" priority="1839" operator="equal">
      <formula>""</formula>
    </cfRule>
  </conditionalFormatting>
  <conditionalFormatting sqref="CY104:DA106">
    <cfRule type="expression" dxfId="2151" priority="1840">
      <formula>$CY$107="x"</formula>
    </cfRule>
  </conditionalFormatting>
  <conditionalFormatting sqref="CV104:CX106">
    <cfRule type="cellIs" dxfId="2150" priority="1841" operator="equal">
      <formula>""</formula>
    </cfRule>
  </conditionalFormatting>
  <conditionalFormatting sqref="CV104:CX106">
    <cfRule type="expression" dxfId="2149" priority="1842">
      <formula>$CV$107="x"</formula>
    </cfRule>
  </conditionalFormatting>
  <conditionalFormatting sqref="CS104:CU106">
    <cfRule type="cellIs" dxfId="2148" priority="1843" operator="equal">
      <formula>""</formula>
    </cfRule>
  </conditionalFormatting>
  <conditionalFormatting sqref="CS104:CU106">
    <cfRule type="expression" dxfId="2147" priority="1844">
      <formula>$CS$107="x"</formula>
    </cfRule>
  </conditionalFormatting>
  <conditionalFormatting sqref="CS119:CU121">
    <cfRule type="cellIs" dxfId="2146" priority="1845" operator="equal">
      <formula>""</formula>
    </cfRule>
  </conditionalFormatting>
  <conditionalFormatting sqref="CS119:CU121">
    <cfRule type="expression" dxfId="2145" priority="1846">
      <formula>$CS$118="x"</formula>
    </cfRule>
  </conditionalFormatting>
  <conditionalFormatting sqref="CV119:CX121">
    <cfRule type="cellIs" dxfId="2144" priority="1847" operator="equal">
      <formula>""</formula>
    </cfRule>
  </conditionalFormatting>
  <conditionalFormatting sqref="CV119:CX121">
    <cfRule type="expression" dxfId="2143" priority="1848">
      <formula>$CV$118="x"</formula>
    </cfRule>
  </conditionalFormatting>
  <conditionalFormatting sqref="CY119:DA121">
    <cfRule type="cellIs" dxfId="2142" priority="1849" operator="equal">
      <formula>""</formula>
    </cfRule>
  </conditionalFormatting>
  <conditionalFormatting sqref="CY119:DA121">
    <cfRule type="expression" dxfId="2141" priority="1850">
      <formula>$CY$118="x"</formula>
    </cfRule>
  </conditionalFormatting>
  <conditionalFormatting sqref="DB119:DD121">
    <cfRule type="cellIs" dxfId="2140" priority="1851" operator="equal">
      <formula>""</formula>
    </cfRule>
  </conditionalFormatting>
  <conditionalFormatting sqref="DB119:DD121">
    <cfRule type="expression" dxfId="2139" priority="1852">
      <formula>$DB$118="x"</formula>
    </cfRule>
  </conditionalFormatting>
  <conditionalFormatting sqref="DE119:DG121">
    <cfRule type="cellIs" dxfId="2138" priority="1853" operator="equal">
      <formula>""</formula>
    </cfRule>
  </conditionalFormatting>
  <conditionalFormatting sqref="DE119:DG121">
    <cfRule type="expression" dxfId="2137" priority="1854">
      <formula>$DE$118="x"</formula>
    </cfRule>
  </conditionalFormatting>
  <conditionalFormatting sqref="DH119:DJ121">
    <cfRule type="cellIs" dxfId="2136" priority="1855" operator="equal">
      <formula>""</formula>
    </cfRule>
  </conditionalFormatting>
  <conditionalFormatting sqref="DH119:DJ121">
    <cfRule type="expression" dxfId="2135" priority="1856">
      <formula>$DH$118="x"</formula>
    </cfRule>
  </conditionalFormatting>
  <conditionalFormatting sqref="DK119:DM121">
    <cfRule type="cellIs" dxfId="2134" priority="1857" operator="equal">
      <formula>""</formula>
    </cfRule>
  </conditionalFormatting>
  <conditionalFormatting sqref="DK119:DM121">
    <cfRule type="expression" dxfId="2133" priority="1858">
      <formula>$DK$118="x"</formula>
    </cfRule>
  </conditionalFormatting>
  <conditionalFormatting sqref="DN119:DP121">
    <cfRule type="cellIs" dxfId="2132" priority="1859" operator="equal">
      <formula>""</formula>
    </cfRule>
  </conditionalFormatting>
  <conditionalFormatting sqref="DN119:DP121">
    <cfRule type="expression" dxfId="2131" priority="1860">
      <formula>$DN$118="x"</formula>
    </cfRule>
  </conditionalFormatting>
  <conditionalFormatting sqref="DQ119:DS121">
    <cfRule type="cellIs" dxfId="2130" priority="1861" operator="equal">
      <formula>""</formula>
    </cfRule>
  </conditionalFormatting>
  <conditionalFormatting sqref="DQ119:DS121">
    <cfRule type="expression" dxfId="2129" priority="1862">
      <formula>$DQ$118="x"</formula>
    </cfRule>
  </conditionalFormatting>
  <conditionalFormatting sqref="DT119:DV121">
    <cfRule type="cellIs" dxfId="2128" priority="1863" operator="equal">
      <formula>""</formula>
    </cfRule>
  </conditionalFormatting>
  <conditionalFormatting sqref="DT119:DV121">
    <cfRule type="expression" dxfId="2127" priority="1864">
      <formula>$DT$118="x"</formula>
    </cfRule>
  </conditionalFormatting>
  <conditionalFormatting sqref="DW119:DY121">
    <cfRule type="cellIs" dxfId="2126" priority="1865" operator="equal">
      <formula>""</formula>
    </cfRule>
  </conditionalFormatting>
  <conditionalFormatting sqref="DW119:DY121">
    <cfRule type="expression" dxfId="2125" priority="1866">
      <formula>$DW$118="x"</formula>
    </cfRule>
  </conditionalFormatting>
  <conditionalFormatting sqref="DZ119:EB121">
    <cfRule type="cellIs" dxfId="2124" priority="1867" operator="equal">
      <formula>""</formula>
    </cfRule>
  </conditionalFormatting>
  <conditionalFormatting sqref="DZ119:EB121">
    <cfRule type="expression" dxfId="2123" priority="1868">
      <formula>$DZ$118="x"</formula>
    </cfRule>
  </conditionalFormatting>
  <conditionalFormatting sqref="EC119:EE121">
    <cfRule type="cellIs" dxfId="2122" priority="1869" operator="equal">
      <formula>""</formula>
    </cfRule>
  </conditionalFormatting>
  <conditionalFormatting sqref="EC119:EE121">
    <cfRule type="expression" dxfId="2121" priority="1870">
      <formula>$EC$118="x"</formula>
    </cfRule>
  </conditionalFormatting>
  <conditionalFormatting sqref="EF119:EH121">
    <cfRule type="cellIs" dxfId="2120" priority="1871" operator="equal">
      <formula>""</formula>
    </cfRule>
  </conditionalFormatting>
  <conditionalFormatting sqref="EF119:EH121">
    <cfRule type="expression" dxfId="2119" priority="1872">
      <formula>$EF$118="x"</formula>
    </cfRule>
  </conditionalFormatting>
  <conditionalFormatting sqref="EI119:EK121">
    <cfRule type="cellIs" dxfId="2118" priority="1873" operator="equal">
      <formula>""</formula>
    </cfRule>
  </conditionalFormatting>
  <conditionalFormatting sqref="EI119:EK121">
    <cfRule type="expression" dxfId="2117" priority="1874">
      <formula>$EI$118="x"</formula>
    </cfRule>
  </conditionalFormatting>
  <conditionalFormatting sqref="EL119:EN121">
    <cfRule type="cellIs" dxfId="2116" priority="1875" operator="equal">
      <formula>""</formula>
    </cfRule>
  </conditionalFormatting>
  <conditionalFormatting sqref="EL119:EN121">
    <cfRule type="expression" dxfId="2115" priority="1876">
      <formula>$EL$118="x"</formula>
    </cfRule>
  </conditionalFormatting>
  <conditionalFormatting sqref="EO119:EQ121">
    <cfRule type="cellIs" dxfId="2114" priority="1877" operator="equal">
      <formula>""</formula>
    </cfRule>
  </conditionalFormatting>
  <conditionalFormatting sqref="EO119:EQ121">
    <cfRule type="expression" dxfId="2113" priority="1878">
      <formula>$EO$118="x"</formula>
    </cfRule>
  </conditionalFormatting>
  <conditionalFormatting sqref="ER119:ET121">
    <cfRule type="cellIs" dxfId="2112" priority="1879" operator="equal">
      <formula>""</formula>
    </cfRule>
  </conditionalFormatting>
  <conditionalFormatting sqref="ER119:ET121">
    <cfRule type="expression" dxfId="2111" priority="1880">
      <formula>$ER$118="x"</formula>
    </cfRule>
  </conditionalFormatting>
  <conditionalFormatting sqref="EU119:EW121">
    <cfRule type="cellIs" dxfId="2110" priority="1881" operator="equal">
      <formula>""</formula>
    </cfRule>
  </conditionalFormatting>
  <conditionalFormatting sqref="EU119:EW121">
    <cfRule type="expression" dxfId="2109" priority="1882">
      <formula>$EU$118="x"</formula>
    </cfRule>
  </conditionalFormatting>
  <conditionalFormatting sqref="EX119:EZ121">
    <cfRule type="cellIs" dxfId="2108" priority="1883" operator="equal">
      <formula>""</formula>
    </cfRule>
  </conditionalFormatting>
  <conditionalFormatting sqref="EX119:EZ121">
    <cfRule type="expression" dxfId="2107" priority="1884">
      <formula>$EX$118="x"</formula>
    </cfRule>
  </conditionalFormatting>
  <conditionalFormatting sqref="FA119:FC121">
    <cfRule type="cellIs" dxfId="2106" priority="1885" operator="equal">
      <formula>""</formula>
    </cfRule>
  </conditionalFormatting>
  <conditionalFormatting sqref="FA119:FC121">
    <cfRule type="expression" dxfId="2105" priority="1886">
      <formula>$FA$118="x"</formula>
    </cfRule>
  </conditionalFormatting>
  <conditionalFormatting sqref="FD119:FF121">
    <cfRule type="cellIs" dxfId="2104" priority="1887" operator="equal">
      <formula>""</formula>
    </cfRule>
  </conditionalFormatting>
  <conditionalFormatting sqref="FD119:FF121">
    <cfRule type="expression" dxfId="2103" priority="1888">
      <formula>$FD$118="x"</formula>
    </cfRule>
  </conditionalFormatting>
  <conditionalFormatting sqref="CS122:CU124">
    <cfRule type="cellIs" dxfId="2102" priority="1889" operator="equal">
      <formula>""</formula>
    </cfRule>
  </conditionalFormatting>
  <conditionalFormatting sqref="CS122:CU124">
    <cfRule type="expression" dxfId="2101" priority="1890">
      <formula>$CS$125="x"</formula>
    </cfRule>
  </conditionalFormatting>
  <conditionalFormatting sqref="CV122:CX124">
    <cfRule type="cellIs" dxfId="2100" priority="1891" operator="equal">
      <formula>""</formula>
    </cfRule>
  </conditionalFormatting>
  <conditionalFormatting sqref="CV122:CX124">
    <cfRule type="expression" dxfId="2099" priority="1892">
      <formula>$CV$125="x"</formula>
    </cfRule>
  </conditionalFormatting>
  <conditionalFormatting sqref="CY122:DA124">
    <cfRule type="cellIs" dxfId="2098" priority="1893" operator="equal">
      <formula>""</formula>
    </cfRule>
  </conditionalFormatting>
  <conditionalFormatting sqref="CY122:DA124">
    <cfRule type="expression" dxfId="2097" priority="1894">
      <formula>$CY$125="x"</formula>
    </cfRule>
  </conditionalFormatting>
  <conditionalFormatting sqref="DB122:DD124">
    <cfRule type="cellIs" dxfId="2096" priority="1895" operator="equal">
      <formula>""</formula>
    </cfRule>
  </conditionalFormatting>
  <conditionalFormatting sqref="DB122:DD124">
    <cfRule type="expression" dxfId="2095" priority="1896">
      <formula>$DB$125="x"</formula>
    </cfRule>
  </conditionalFormatting>
  <conditionalFormatting sqref="DE122:DG124">
    <cfRule type="cellIs" dxfId="2094" priority="1897" operator="equal">
      <formula>""</formula>
    </cfRule>
  </conditionalFormatting>
  <conditionalFormatting sqref="DE122:DG124">
    <cfRule type="expression" dxfId="2093" priority="1898">
      <formula>$DE$125="x"</formula>
    </cfRule>
  </conditionalFormatting>
  <conditionalFormatting sqref="DH122:DJ124">
    <cfRule type="cellIs" dxfId="2092" priority="1899" operator="equal">
      <formula>""</formula>
    </cfRule>
  </conditionalFormatting>
  <conditionalFormatting sqref="DH122:DJ124">
    <cfRule type="expression" dxfId="2091" priority="1900">
      <formula>$DH$125="x"</formula>
    </cfRule>
  </conditionalFormatting>
  <conditionalFormatting sqref="DK122:DM124">
    <cfRule type="cellIs" dxfId="2090" priority="1901" operator="equal">
      <formula>""</formula>
    </cfRule>
  </conditionalFormatting>
  <conditionalFormatting sqref="DK122:DM124">
    <cfRule type="expression" dxfId="2089" priority="1902">
      <formula>$DK$125="x"</formula>
    </cfRule>
  </conditionalFormatting>
  <conditionalFormatting sqref="DN122:DP124">
    <cfRule type="cellIs" dxfId="2088" priority="1903" operator="equal">
      <formula>""</formula>
    </cfRule>
  </conditionalFormatting>
  <conditionalFormatting sqref="DN122:DP124">
    <cfRule type="expression" dxfId="2087" priority="1904">
      <formula>$DN$125="x"</formula>
    </cfRule>
  </conditionalFormatting>
  <conditionalFormatting sqref="DQ122:DS124">
    <cfRule type="cellIs" dxfId="2086" priority="1905" operator="equal">
      <formula>""</formula>
    </cfRule>
  </conditionalFormatting>
  <conditionalFormatting sqref="DQ122:DS124">
    <cfRule type="expression" dxfId="2085" priority="1906">
      <formula>$DQ$125="x"</formula>
    </cfRule>
  </conditionalFormatting>
  <conditionalFormatting sqref="DT122:DV124">
    <cfRule type="cellIs" dxfId="2084" priority="1907" operator="equal">
      <formula>""</formula>
    </cfRule>
  </conditionalFormatting>
  <conditionalFormatting sqref="DT122:DV124">
    <cfRule type="expression" dxfId="2083" priority="1908">
      <formula>$DT$125="x"</formula>
    </cfRule>
  </conditionalFormatting>
  <conditionalFormatting sqref="DW122:DY124">
    <cfRule type="cellIs" dxfId="2082" priority="1909" operator="equal">
      <formula>""</formula>
    </cfRule>
  </conditionalFormatting>
  <conditionalFormatting sqref="DW122:DY124">
    <cfRule type="expression" dxfId="2081" priority="1910">
      <formula>$DW$125="x"</formula>
    </cfRule>
  </conditionalFormatting>
  <conditionalFormatting sqref="DZ122:EB124">
    <cfRule type="cellIs" dxfId="2080" priority="1911" operator="equal">
      <formula>""</formula>
    </cfRule>
  </conditionalFormatting>
  <conditionalFormatting sqref="DZ122:EB124">
    <cfRule type="expression" dxfId="2079" priority="1912">
      <formula>$DZ$125="x"</formula>
    </cfRule>
  </conditionalFormatting>
  <conditionalFormatting sqref="EC122:EE124">
    <cfRule type="cellIs" dxfId="2078" priority="1913" operator="equal">
      <formula>""</formula>
    </cfRule>
  </conditionalFormatting>
  <conditionalFormatting sqref="EC122:EE124">
    <cfRule type="expression" dxfId="2077" priority="1914">
      <formula>$EC$125="x"</formula>
    </cfRule>
  </conditionalFormatting>
  <conditionalFormatting sqref="EF122:EH124">
    <cfRule type="cellIs" dxfId="2076" priority="1915" operator="equal">
      <formula>""</formula>
    </cfRule>
  </conditionalFormatting>
  <conditionalFormatting sqref="EF122:EH124">
    <cfRule type="expression" dxfId="2075" priority="1916">
      <formula>$EF$125="x"</formula>
    </cfRule>
  </conditionalFormatting>
  <conditionalFormatting sqref="EI122:EK124">
    <cfRule type="cellIs" dxfId="2074" priority="1917" operator="equal">
      <formula>""</formula>
    </cfRule>
  </conditionalFormatting>
  <conditionalFormatting sqref="EI122:EK124">
    <cfRule type="expression" dxfId="2073" priority="1918">
      <formula>$EI$125="x"</formula>
    </cfRule>
  </conditionalFormatting>
  <conditionalFormatting sqref="EL122:EN124">
    <cfRule type="cellIs" dxfId="2072" priority="1919" operator="equal">
      <formula>""</formula>
    </cfRule>
  </conditionalFormatting>
  <conditionalFormatting sqref="EL122:EN124">
    <cfRule type="expression" dxfId="2071" priority="1920">
      <formula>$EL$125="x"</formula>
    </cfRule>
  </conditionalFormatting>
  <conditionalFormatting sqref="EO122:EQ124">
    <cfRule type="cellIs" dxfId="2070" priority="1921" operator="equal">
      <formula>""</formula>
    </cfRule>
  </conditionalFormatting>
  <conditionalFormatting sqref="EO122:EQ124">
    <cfRule type="expression" dxfId="2069" priority="1922">
      <formula>$EO$125="x"</formula>
    </cfRule>
  </conditionalFormatting>
  <conditionalFormatting sqref="ER122:ET124">
    <cfRule type="cellIs" dxfId="2068" priority="1923" operator="equal">
      <formula>""</formula>
    </cfRule>
  </conditionalFormatting>
  <conditionalFormatting sqref="ER122:ET124">
    <cfRule type="expression" dxfId="2067" priority="1924">
      <formula>$ER$125="x"</formula>
    </cfRule>
  </conditionalFormatting>
  <conditionalFormatting sqref="EU122:EW124">
    <cfRule type="cellIs" dxfId="2066" priority="1925" operator="equal">
      <formula>""</formula>
    </cfRule>
  </conditionalFormatting>
  <conditionalFormatting sqref="EU122:EW124">
    <cfRule type="expression" dxfId="2065" priority="1926">
      <formula>$EU$125="x"</formula>
    </cfRule>
  </conditionalFormatting>
  <conditionalFormatting sqref="EX122:EZ124">
    <cfRule type="cellIs" dxfId="2064" priority="1927" operator="equal">
      <formula>""</formula>
    </cfRule>
  </conditionalFormatting>
  <conditionalFormatting sqref="EX122:EZ124">
    <cfRule type="expression" dxfId="2063" priority="1928">
      <formula>$EX$125="x"</formula>
    </cfRule>
  </conditionalFormatting>
  <conditionalFormatting sqref="FA122:FC124">
    <cfRule type="cellIs" dxfId="2062" priority="1929" operator="equal">
      <formula>""</formula>
    </cfRule>
  </conditionalFormatting>
  <conditionalFormatting sqref="FA122:FC124">
    <cfRule type="expression" dxfId="2061" priority="1930">
      <formula>$FA$125="x"</formula>
    </cfRule>
  </conditionalFormatting>
  <conditionalFormatting sqref="FD122:FF124">
    <cfRule type="cellIs" dxfId="2060" priority="1931" operator="equal">
      <formula>""</formula>
    </cfRule>
  </conditionalFormatting>
  <conditionalFormatting sqref="FD122:FF124">
    <cfRule type="expression" dxfId="2059" priority="1932">
      <formula>$FD$125="x"</formula>
    </cfRule>
  </conditionalFormatting>
  <conditionalFormatting sqref="CS137:CU139">
    <cfRule type="cellIs" dxfId="2058" priority="1933" operator="equal">
      <formula>""</formula>
    </cfRule>
  </conditionalFormatting>
  <conditionalFormatting sqref="CS137:CU139">
    <cfRule type="expression" dxfId="2057" priority="1934">
      <formula>$CS$136="x"</formula>
    </cfRule>
  </conditionalFormatting>
  <conditionalFormatting sqref="CV137:CX139">
    <cfRule type="cellIs" dxfId="2056" priority="1935" operator="equal">
      <formula>""</formula>
    </cfRule>
  </conditionalFormatting>
  <conditionalFormatting sqref="CV137:CX139">
    <cfRule type="expression" dxfId="2055" priority="1936">
      <formula>$CV$136="x"</formula>
    </cfRule>
  </conditionalFormatting>
  <conditionalFormatting sqref="CY137:DA139">
    <cfRule type="cellIs" dxfId="2054" priority="1937" operator="equal">
      <formula>""</formula>
    </cfRule>
  </conditionalFormatting>
  <conditionalFormatting sqref="CY137:DA139">
    <cfRule type="expression" dxfId="2053" priority="1938">
      <formula>$CY$136="x"</formula>
    </cfRule>
  </conditionalFormatting>
  <conditionalFormatting sqref="DB137:DD139">
    <cfRule type="cellIs" dxfId="2052" priority="1939" operator="equal">
      <formula>""</formula>
    </cfRule>
  </conditionalFormatting>
  <conditionalFormatting sqref="DB137:DD139">
    <cfRule type="expression" dxfId="2051" priority="1940">
      <formula>$DB$136="x"</formula>
    </cfRule>
  </conditionalFormatting>
  <conditionalFormatting sqref="DE137:DG139">
    <cfRule type="cellIs" dxfId="2050" priority="1941" operator="equal">
      <formula>""</formula>
    </cfRule>
  </conditionalFormatting>
  <conditionalFormatting sqref="DE137:DG139">
    <cfRule type="expression" dxfId="2049" priority="1942">
      <formula>$DE$136="x"</formula>
    </cfRule>
  </conditionalFormatting>
  <conditionalFormatting sqref="DH137:DJ139">
    <cfRule type="cellIs" dxfId="2048" priority="1943" operator="equal">
      <formula>""</formula>
    </cfRule>
  </conditionalFormatting>
  <conditionalFormatting sqref="DH137:DJ139">
    <cfRule type="expression" dxfId="2047" priority="1944">
      <formula>$DH$136="x"</formula>
    </cfRule>
  </conditionalFormatting>
  <conditionalFormatting sqref="DK137:DM139">
    <cfRule type="cellIs" dxfId="2046" priority="1945" operator="equal">
      <formula>""</formula>
    </cfRule>
  </conditionalFormatting>
  <conditionalFormatting sqref="DK137:DM139">
    <cfRule type="expression" dxfId="2045" priority="1946">
      <formula>$DK$136="x"</formula>
    </cfRule>
  </conditionalFormatting>
  <conditionalFormatting sqref="DN137:DP139">
    <cfRule type="cellIs" dxfId="2044" priority="1947" operator="equal">
      <formula>""</formula>
    </cfRule>
  </conditionalFormatting>
  <conditionalFormatting sqref="DN137:DP139">
    <cfRule type="expression" dxfId="2043" priority="1948">
      <formula>$DN$136="x"</formula>
    </cfRule>
  </conditionalFormatting>
  <conditionalFormatting sqref="DQ137:DS139">
    <cfRule type="cellIs" dxfId="2042" priority="1949" operator="equal">
      <formula>""</formula>
    </cfRule>
  </conditionalFormatting>
  <conditionalFormatting sqref="DQ137:DS139">
    <cfRule type="expression" dxfId="2041" priority="1950">
      <formula>$DQ$136="x"</formula>
    </cfRule>
  </conditionalFormatting>
  <conditionalFormatting sqref="DT137:DV139">
    <cfRule type="cellIs" dxfId="2040" priority="1951" operator="equal">
      <formula>""</formula>
    </cfRule>
  </conditionalFormatting>
  <conditionalFormatting sqref="DT137:DV139">
    <cfRule type="expression" dxfId="2039" priority="1952">
      <formula>$DT$136="x"</formula>
    </cfRule>
  </conditionalFormatting>
  <conditionalFormatting sqref="DW137:DY139">
    <cfRule type="cellIs" dxfId="2038" priority="1953" operator="equal">
      <formula>""</formula>
    </cfRule>
  </conditionalFormatting>
  <conditionalFormatting sqref="DW137:DY139">
    <cfRule type="expression" dxfId="2037" priority="1954">
      <formula>$DW$136="x"</formula>
    </cfRule>
  </conditionalFormatting>
  <conditionalFormatting sqref="DZ137:EB139">
    <cfRule type="cellIs" dxfId="2036" priority="1955" operator="equal">
      <formula>""</formula>
    </cfRule>
  </conditionalFormatting>
  <conditionalFormatting sqref="DZ137:EB139">
    <cfRule type="expression" dxfId="2035" priority="1956">
      <formula>$DZ$136="x"</formula>
    </cfRule>
  </conditionalFormatting>
  <conditionalFormatting sqref="EC137:EE139">
    <cfRule type="cellIs" dxfId="2034" priority="1957" operator="equal">
      <formula>""</formula>
    </cfRule>
  </conditionalFormatting>
  <conditionalFormatting sqref="EC137:EE139">
    <cfRule type="expression" dxfId="2033" priority="1958">
      <formula>$EC$136="x"</formula>
    </cfRule>
  </conditionalFormatting>
  <conditionalFormatting sqref="EF137:EH139">
    <cfRule type="cellIs" dxfId="2032" priority="1959" operator="equal">
      <formula>""</formula>
    </cfRule>
  </conditionalFormatting>
  <conditionalFormatting sqref="EF137:EH139">
    <cfRule type="expression" dxfId="2031" priority="1960">
      <formula>$EF$136="x"</formula>
    </cfRule>
  </conditionalFormatting>
  <conditionalFormatting sqref="EI137:EK139">
    <cfRule type="cellIs" dxfId="2030" priority="1961" operator="equal">
      <formula>""</formula>
    </cfRule>
  </conditionalFormatting>
  <conditionalFormatting sqref="EI137:EK139">
    <cfRule type="expression" dxfId="2029" priority="1962">
      <formula>$EI$136="x"</formula>
    </cfRule>
  </conditionalFormatting>
  <conditionalFormatting sqref="EL137:EN139">
    <cfRule type="cellIs" dxfId="2028" priority="1963" operator="equal">
      <formula>""</formula>
    </cfRule>
  </conditionalFormatting>
  <conditionalFormatting sqref="EL137:EN139">
    <cfRule type="expression" dxfId="2027" priority="1964">
      <formula>$EL$136="x"</formula>
    </cfRule>
  </conditionalFormatting>
  <conditionalFormatting sqref="EO137:EQ139">
    <cfRule type="cellIs" dxfId="2026" priority="1965" operator="equal">
      <formula>""</formula>
    </cfRule>
  </conditionalFormatting>
  <conditionalFormatting sqref="EO137:EQ139">
    <cfRule type="expression" dxfId="2025" priority="1966">
      <formula>$EO$136="x"</formula>
    </cfRule>
  </conditionalFormatting>
  <conditionalFormatting sqref="ER137:ET139">
    <cfRule type="cellIs" dxfId="2024" priority="1967" operator="equal">
      <formula>""</formula>
    </cfRule>
  </conditionalFormatting>
  <conditionalFormatting sqref="ER137:ET139">
    <cfRule type="expression" dxfId="2023" priority="1968">
      <formula>$ER$136="x"</formula>
    </cfRule>
  </conditionalFormatting>
  <conditionalFormatting sqref="EU137:EW139">
    <cfRule type="cellIs" dxfId="2022" priority="1969" operator="equal">
      <formula>""</formula>
    </cfRule>
  </conditionalFormatting>
  <conditionalFormatting sqref="EU137:EW139">
    <cfRule type="expression" dxfId="2021" priority="1970">
      <formula>$EU$136="x"</formula>
    </cfRule>
  </conditionalFormatting>
  <conditionalFormatting sqref="EX137:EZ139">
    <cfRule type="cellIs" dxfId="2020" priority="1971" operator="equal">
      <formula>""</formula>
    </cfRule>
  </conditionalFormatting>
  <conditionalFormatting sqref="EX137:EZ139">
    <cfRule type="expression" dxfId="2019" priority="1972">
      <formula>$EX$136="x"</formula>
    </cfRule>
  </conditionalFormatting>
  <conditionalFormatting sqref="FA137:FC139">
    <cfRule type="cellIs" dxfId="2018" priority="1973" operator="equal">
      <formula>""</formula>
    </cfRule>
  </conditionalFormatting>
  <conditionalFormatting sqref="FA137:FC139">
    <cfRule type="expression" dxfId="2017" priority="1974">
      <formula>$FA$136="x"</formula>
    </cfRule>
  </conditionalFormatting>
  <conditionalFormatting sqref="FD137:FF139">
    <cfRule type="cellIs" dxfId="2016" priority="1975" operator="equal">
      <formula>""</formula>
    </cfRule>
  </conditionalFormatting>
  <conditionalFormatting sqref="FD137:FF139">
    <cfRule type="expression" dxfId="2015" priority="1976">
      <formula>$FD$136="x"</formula>
    </cfRule>
  </conditionalFormatting>
  <conditionalFormatting sqref="CS140:CU142">
    <cfRule type="cellIs" dxfId="2014" priority="1977" operator="equal">
      <formula>""</formula>
    </cfRule>
  </conditionalFormatting>
  <conditionalFormatting sqref="CS140:CU142">
    <cfRule type="expression" dxfId="2013" priority="1978">
      <formula>$CS$143="x"</formula>
    </cfRule>
  </conditionalFormatting>
  <conditionalFormatting sqref="CV140:CX142">
    <cfRule type="cellIs" dxfId="2012" priority="1979" operator="equal">
      <formula>""</formula>
    </cfRule>
  </conditionalFormatting>
  <conditionalFormatting sqref="CV140:CX142">
    <cfRule type="expression" dxfId="2011" priority="1980">
      <formula>$CV$143="x"</formula>
    </cfRule>
  </conditionalFormatting>
  <conditionalFormatting sqref="CY140:DA142">
    <cfRule type="cellIs" dxfId="2010" priority="1981" operator="equal">
      <formula>""</formula>
    </cfRule>
  </conditionalFormatting>
  <conditionalFormatting sqref="CY140:DA142">
    <cfRule type="expression" dxfId="2009" priority="1982">
      <formula>$CY$143="x"</formula>
    </cfRule>
  </conditionalFormatting>
  <conditionalFormatting sqref="DB140:DD142">
    <cfRule type="cellIs" dxfId="2008" priority="1983" operator="equal">
      <formula>""</formula>
    </cfRule>
  </conditionalFormatting>
  <conditionalFormatting sqref="DB140:DD142">
    <cfRule type="expression" dxfId="2007" priority="1984">
      <formula>$DB$143="x"</formula>
    </cfRule>
  </conditionalFormatting>
  <conditionalFormatting sqref="DE140:DG142">
    <cfRule type="cellIs" dxfId="2006" priority="1985" operator="equal">
      <formula>""</formula>
    </cfRule>
  </conditionalFormatting>
  <conditionalFormatting sqref="DE140:DG142">
    <cfRule type="expression" dxfId="2005" priority="1986">
      <formula>$DE$143="x"</formula>
    </cfRule>
  </conditionalFormatting>
  <conditionalFormatting sqref="DH140:DJ142">
    <cfRule type="cellIs" dxfId="2004" priority="1987" operator="equal">
      <formula>""</formula>
    </cfRule>
  </conditionalFormatting>
  <conditionalFormatting sqref="DH140:DJ142">
    <cfRule type="expression" dxfId="2003" priority="1988">
      <formula>$DH$143="x"</formula>
    </cfRule>
  </conditionalFormatting>
  <conditionalFormatting sqref="DK140:DM142">
    <cfRule type="cellIs" dxfId="2002" priority="1989" operator="equal">
      <formula>""</formula>
    </cfRule>
  </conditionalFormatting>
  <conditionalFormatting sqref="DK140:DM142">
    <cfRule type="expression" dxfId="2001" priority="1990">
      <formula>$DK$143="x"</formula>
    </cfRule>
  </conditionalFormatting>
  <conditionalFormatting sqref="DN140:DP142">
    <cfRule type="cellIs" dxfId="2000" priority="1991" operator="equal">
      <formula>""</formula>
    </cfRule>
  </conditionalFormatting>
  <conditionalFormatting sqref="DN140:DP142">
    <cfRule type="expression" dxfId="1999" priority="1992">
      <formula>$DN$143="x"</formula>
    </cfRule>
  </conditionalFormatting>
  <conditionalFormatting sqref="DQ140:DS142">
    <cfRule type="cellIs" dxfId="1998" priority="1993" operator="equal">
      <formula>""</formula>
    </cfRule>
  </conditionalFormatting>
  <conditionalFormatting sqref="DQ140:DS142">
    <cfRule type="expression" dxfId="1997" priority="1994">
      <formula>$DQ$143="x"</formula>
    </cfRule>
  </conditionalFormatting>
  <conditionalFormatting sqref="DT140:DV142">
    <cfRule type="cellIs" dxfId="1996" priority="1995" operator="equal">
      <formula>""</formula>
    </cfRule>
  </conditionalFormatting>
  <conditionalFormatting sqref="DT140:DV142">
    <cfRule type="expression" dxfId="1995" priority="1996">
      <formula>$DT$143="x"</formula>
    </cfRule>
  </conditionalFormatting>
  <conditionalFormatting sqref="DW140:DY142">
    <cfRule type="cellIs" dxfId="1994" priority="1997" operator="equal">
      <formula>""</formula>
    </cfRule>
  </conditionalFormatting>
  <conditionalFormatting sqref="DW140:DY142">
    <cfRule type="expression" dxfId="1993" priority="1998">
      <formula>$DW$143="x"</formula>
    </cfRule>
  </conditionalFormatting>
  <conditionalFormatting sqref="DZ140:EB142">
    <cfRule type="cellIs" dxfId="1992" priority="1999" operator="equal">
      <formula>""</formula>
    </cfRule>
  </conditionalFormatting>
  <conditionalFormatting sqref="DZ140:EB142">
    <cfRule type="expression" dxfId="1991" priority="2000">
      <formula>$DZ$143="x"</formula>
    </cfRule>
  </conditionalFormatting>
  <conditionalFormatting sqref="EC140:EE142">
    <cfRule type="cellIs" dxfId="1990" priority="2001" operator="equal">
      <formula>""</formula>
    </cfRule>
  </conditionalFormatting>
  <conditionalFormatting sqref="EC140:EE142">
    <cfRule type="expression" dxfId="1989" priority="2002">
      <formula>$EC$143="x"</formula>
    </cfRule>
  </conditionalFormatting>
  <conditionalFormatting sqref="EF140:EH142">
    <cfRule type="cellIs" dxfId="1988" priority="2003" operator="equal">
      <formula>""</formula>
    </cfRule>
  </conditionalFormatting>
  <conditionalFormatting sqref="EF140:EH142">
    <cfRule type="expression" dxfId="1987" priority="2004">
      <formula>$EF$143="x"</formula>
    </cfRule>
  </conditionalFormatting>
  <conditionalFormatting sqref="EI140:EK142">
    <cfRule type="cellIs" dxfId="1986" priority="2005" operator="equal">
      <formula>""</formula>
    </cfRule>
  </conditionalFormatting>
  <conditionalFormatting sqref="EI140:EK142">
    <cfRule type="expression" dxfId="1985" priority="2006">
      <formula>$EI$143="x"</formula>
    </cfRule>
  </conditionalFormatting>
  <conditionalFormatting sqref="EL140:EN142">
    <cfRule type="cellIs" dxfId="1984" priority="2007" operator="equal">
      <formula>""</formula>
    </cfRule>
  </conditionalFormatting>
  <conditionalFormatting sqref="EL140:EN142">
    <cfRule type="expression" dxfId="1983" priority="2008">
      <formula>$EL$143="x"</formula>
    </cfRule>
  </conditionalFormatting>
  <conditionalFormatting sqref="EO140:EQ142">
    <cfRule type="cellIs" dxfId="1982" priority="2009" operator="equal">
      <formula>""</formula>
    </cfRule>
  </conditionalFormatting>
  <conditionalFormatting sqref="EO140:EQ142">
    <cfRule type="expression" dxfId="1981" priority="2010">
      <formula>$EO$143="x"</formula>
    </cfRule>
  </conditionalFormatting>
  <conditionalFormatting sqref="ER140:ET142">
    <cfRule type="cellIs" dxfId="1980" priority="2011" operator="equal">
      <formula>""</formula>
    </cfRule>
  </conditionalFormatting>
  <conditionalFormatting sqref="ER140:ET142">
    <cfRule type="expression" dxfId="1979" priority="2012">
      <formula>$ER$143="x"</formula>
    </cfRule>
  </conditionalFormatting>
  <conditionalFormatting sqref="EU140:EW142">
    <cfRule type="cellIs" dxfId="1978" priority="2013" operator="equal">
      <formula>""</formula>
    </cfRule>
  </conditionalFormatting>
  <conditionalFormatting sqref="EU140:EW142">
    <cfRule type="expression" dxfId="1977" priority="2014">
      <formula>$EU$143="x"</formula>
    </cfRule>
  </conditionalFormatting>
  <conditionalFormatting sqref="EX140:EZ142">
    <cfRule type="cellIs" dxfId="1976" priority="2015" operator="equal">
      <formula>""</formula>
    </cfRule>
  </conditionalFormatting>
  <conditionalFormatting sqref="EX140:EZ142">
    <cfRule type="expression" dxfId="1975" priority="2016">
      <formula>$EX$143="x"</formula>
    </cfRule>
  </conditionalFormatting>
  <conditionalFormatting sqref="FA140:FC142">
    <cfRule type="cellIs" dxfId="1974" priority="2017" operator="equal">
      <formula>""</formula>
    </cfRule>
  </conditionalFormatting>
  <conditionalFormatting sqref="FA140:FC142">
    <cfRule type="expression" dxfId="1973" priority="2018">
      <formula>$FA$143="x"</formula>
    </cfRule>
  </conditionalFormatting>
  <conditionalFormatting sqref="FD140:FF142">
    <cfRule type="cellIs" dxfId="1972" priority="2019" operator="equal">
      <formula>""</formula>
    </cfRule>
  </conditionalFormatting>
  <conditionalFormatting sqref="FD140:FF142">
    <cfRule type="expression" dxfId="1971" priority="2020">
      <formula>$FD$143="x"</formula>
    </cfRule>
  </conditionalFormatting>
  <conditionalFormatting sqref="CS155:CU157">
    <cfRule type="cellIs" dxfId="1970" priority="2021" operator="equal">
      <formula>""</formula>
    </cfRule>
  </conditionalFormatting>
  <conditionalFormatting sqref="CS155:CU157">
    <cfRule type="expression" dxfId="1969" priority="2022">
      <formula>$CS$154="x"</formula>
    </cfRule>
  </conditionalFormatting>
  <conditionalFormatting sqref="CV155:CX157">
    <cfRule type="cellIs" dxfId="1968" priority="2023" operator="equal">
      <formula>""</formula>
    </cfRule>
  </conditionalFormatting>
  <conditionalFormatting sqref="CV155:CX157">
    <cfRule type="expression" dxfId="1967" priority="2024">
      <formula>$CV$154="x"</formula>
    </cfRule>
  </conditionalFormatting>
  <conditionalFormatting sqref="CY155:DA157">
    <cfRule type="cellIs" dxfId="1966" priority="2025" operator="equal">
      <formula>""</formula>
    </cfRule>
  </conditionalFormatting>
  <conditionalFormatting sqref="CY155:DA157">
    <cfRule type="expression" dxfId="1965" priority="2026">
      <formula>$CY$154="x"</formula>
    </cfRule>
  </conditionalFormatting>
  <conditionalFormatting sqref="DB155:DD157">
    <cfRule type="cellIs" dxfId="1964" priority="2027" operator="equal">
      <formula>""</formula>
    </cfRule>
  </conditionalFormatting>
  <conditionalFormatting sqref="DB155:DD157">
    <cfRule type="expression" dxfId="1963" priority="2028">
      <formula>$DB$154="x"</formula>
    </cfRule>
  </conditionalFormatting>
  <conditionalFormatting sqref="DE155:DG157">
    <cfRule type="cellIs" dxfId="1962" priority="2029" operator="equal">
      <formula>""</formula>
    </cfRule>
  </conditionalFormatting>
  <conditionalFormatting sqref="DE155:DG157">
    <cfRule type="expression" dxfId="1961" priority="2030">
      <formula>$DE$154="x"</formula>
    </cfRule>
  </conditionalFormatting>
  <conditionalFormatting sqref="DH155:DJ157">
    <cfRule type="cellIs" dxfId="1960" priority="2031" operator="equal">
      <formula>""</formula>
    </cfRule>
  </conditionalFormatting>
  <conditionalFormatting sqref="DH155:DJ157">
    <cfRule type="expression" dxfId="1959" priority="2032">
      <formula>$DH$154="x"</formula>
    </cfRule>
  </conditionalFormatting>
  <conditionalFormatting sqref="DK155:DM157">
    <cfRule type="cellIs" dxfId="1958" priority="2033" operator="equal">
      <formula>""</formula>
    </cfRule>
  </conditionalFormatting>
  <conditionalFormatting sqref="DK155:DM157">
    <cfRule type="expression" dxfId="1957" priority="2034">
      <formula>$DK$154="x"</formula>
    </cfRule>
  </conditionalFormatting>
  <conditionalFormatting sqref="DN155:DP157">
    <cfRule type="cellIs" dxfId="1956" priority="2035" operator="equal">
      <formula>""</formula>
    </cfRule>
  </conditionalFormatting>
  <conditionalFormatting sqref="DN155:DP157">
    <cfRule type="expression" dxfId="1955" priority="2036">
      <formula>$DN$154="x"</formula>
    </cfRule>
  </conditionalFormatting>
  <conditionalFormatting sqref="DQ155:DS157">
    <cfRule type="cellIs" dxfId="1954" priority="2037" operator="equal">
      <formula>""</formula>
    </cfRule>
  </conditionalFormatting>
  <conditionalFormatting sqref="DQ155:DS157">
    <cfRule type="expression" dxfId="1953" priority="2038">
      <formula>$DQ$154="x"</formula>
    </cfRule>
  </conditionalFormatting>
  <conditionalFormatting sqref="DT155:DV157">
    <cfRule type="cellIs" dxfId="1952" priority="2039" operator="equal">
      <formula>""</formula>
    </cfRule>
  </conditionalFormatting>
  <conditionalFormatting sqref="DT155:DV157">
    <cfRule type="expression" dxfId="1951" priority="2040">
      <formula>$DT$154="x"</formula>
    </cfRule>
  </conditionalFormatting>
  <conditionalFormatting sqref="DW155:DY157">
    <cfRule type="cellIs" dxfId="1950" priority="2041" operator="equal">
      <formula>""</formula>
    </cfRule>
  </conditionalFormatting>
  <conditionalFormatting sqref="DW155:DY157">
    <cfRule type="expression" dxfId="1949" priority="2042">
      <formula>$DW$154="x"</formula>
    </cfRule>
  </conditionalFormatting>
  <conditionalFormatting sqref="DZ155:EB157">
    <cfRule type="cellIs" dxfId="1948" priority="2043" operator="equal">
      <formula>""</formula>
    </cfRule>
  </conditionalFormatting>
  <conditionalFormatting sqref="DZ155:EB157">
    <cfRule type="expression" dxfId="1947" priority="2044">
      <formula>$DZ$154="x"</formula>
    </cfRule>
  </conditionalFormatting>
  <conditionalFormatting sqref="EC155:EE157">
    <cfRule type="cellIs" dxfId="1946" priority="2045" operator="equal">
      <formula>""</formula>
    </cfRule>
  </conditionalFormatting>
  <conditionalFormatting sqref="EC155:EE157">
    <cfRule type="expression" dxfId="1945" priority="2046">
      <formula>$EC$154="x"</formula>
    </cfRule>
  </conditionalFormatting>
  <conditionalFormatting sqref="EF155:EH157">
    <cfRule type="cellIs" dxfId="1944" priority="2047" operator="equal">
      <formula>""</formula>
    </cfRule>
  </conditionalFormatting>
  <conditionalFormatting sqref="EF155:EH157">
    <cfRule type="expression" dxfId="1943" priority="2048">
      <formula>$EF$154="x"</formula>
    </cfRule>
  </conditionalFormatting>
  <conditionalFormatting sqref="EI155:EK157">
    <cfRule type="cellIs" dxfId="1942" priority="2049" operator="equal">
      <formula>""</formula>
    </cfRule>
  </conditionalFormatting>
  <conditionalFormatting sqref="EI155:EK157">
    <cfRule type="expression" dxfId="1941" priority="2050">
      <formula>$EI$154="x"</formula>
    </cfRule>
  </conditionalFormatting>
  <conditionalFormatting sqref="EL155:EN157">
    <cfRule type="cellIs" dxfId="1940" priority="2051" operator="equal">
      <formula>""</formula>
    </cfRule>
  </conditionalFormatting>
  <conditionalFormatting sqref="EL155:EN157">
    <cfRule type="expression" dxfId="1939" priority="2052">
      <formula>$EL$154="x"</formula>
    </cfRule>
  </conditionalFormatting>
  <conditionalFormatting sqref="EO155:EQ157">
    <cfRule type="cellIs" dxfId="1938" priority="2053" operator="equal">
      <formula>""</formula>
    </cfRule>
  </conditionalFormatting>
  <conditionalFormatting sqref="EO155:EQ157">
    <cfRule type="expression" dxfId="1937" priority="2054">
      <formula>$EO$154="x"</formula>
    </cfRule>
  </conditionalFormatting>
  <conditionalFormatting sqref="ER155:ET157">
    <cfRule type="cellIs" dxfId="1936" priority="2055" operator="equal">
      <formula>""</formula>
    </cfRule>
  </conditionalFormatting>
  <conditionalFormatting sqref="ER155:ET157">
    <cfRule type="expression" dxfId="1935" priority="2056">
      <formula>$ER$154="x"</formula>
    </cfRule>
  </conditionalFormatting>
  <conditionalFormatting sqref="EU155:EW157">
    <cfRule type="cellIs" dxfId="1934" priority="2057" operator="equal">
      <formula>""</formula>
    </cfRule>
  </conditionalFormatting>
  <conditionalFormatting sqref="EU155:EW157">
    <cfRule type="expression" dxfId="1933" priority="2058">
      <formula>$EU$154="x"</formula>
    </cfRule>
  </conditionalFormatting>
  <conditionalFormatting sqref="EX155:EZ157">
    <cfRule type="cellIs" dxfId="1932" priority="2059" operator="equal">
      <formula>""</formula>
    </cfRule>
  </conditionalFormatting>
  <conditionalFormatting sqref="EX155:EZ157">
    <cfRule type="expression" dxfId="1931" priority="2060">
      <formula>$EX$154="x"</formula>
    </cfRule>
  </conditionalFormatting>
  <conditionalFormatting sqref="FA155:FC157">
    <cfRule type="cellIs" dxfId="1930" priority="2061" operator="equal">
      <formula>""</formula>
    </cfRule>
  </conditionalFormatting>
  <conditionalFormatting sqref="FA155:FC157">
    <cfRule type="expression" dxfId="1929" priority="2062">
      <formula>$FA$154="x"</formula>
    </cfRule>
  </conditionalFormatting>
  <conditionalFormatting sqref="FD155:FF157">
    <cfRule type="cellIs" dxfId="1928" priority="2063" operator="equal">
      <formula>""</formula>
    </cfRule>
  </conditionalFormatting>
  <conditionalFormatting sqref="FD155:FF157">
    <cfRule type="expression" dxfId="1927" priority="2064">
      <formula>$FD$154="x"</formula>
    </cfRule>
  </conditionalFormatting>
  <conditionalFormatting sqref="CS158:CU160">
    <cfRule type="cellIs" dxfId="1926" priority="2065" operator="equal">
      <formula>""</formula>
    </cfRule>
  </conditionalFormatting>
  <conditionalFormatting sqref="CS158:CU160">
    <cfRule type="expression" dxfId="1925" priority="2066">
      <formula>$CS$161="x"</formula>
    </cfRule>
  </conditionalFormatting>
  <conditionalFormatting sqref="CV158:CX160">
    <cfRule type="cellIs" dxfId="1924" priority="2067" operator="equal">
      <formula>""</formula>
    </cfRule>
  </conditionalFormatting>
  <conditionalFormatting sqref="CV158:CX160">
    <cfRule type="expression" dxfId="1923" priority="2068">
      <formula>$CV$161="x"</formula>
    </cfRule>
  </conditionalFormatting>
  <conditionalFormatting sqref="CY158:DA160">
    <cfRule type="cellIs" dxfId="1922" priority="2069" operator="equal">
      <formula>""</formula>
    </cfRule>
  </conditionalFormatting>
  <conditionalFormatting sqref="CY158:DA160">
    <cfRule type="expression" dxfId="1921" priority="2070">
      <formula>$CY$161="x"</formula>
    </cfRule>
  </conditionalFormatting>
  <conditionalFormatting sqref="DB158:DD160">
    <cfRule type="cellIs" dxfId="1920" priority="2071" operator="equal">
      <formula>""</formula>
    </cfRule>
  </conditionalFormatting>
  <conditionalFormatting sqref="DB158:DD160">
    <cfRule type="expression" dxfId="1919" priority="2072">
      <formula>$DB$161="x"</formula>
    </cfRule>
  </conditionalFormatting>
  <conditionalFormatting sqref="DE158:DG160">
    <cfRule type="cellIs" dxfId="1918" priority="2073" operator="equal">
      <formula>""</formula>
    </cfRule>
  </conditionalFormatting>
  <conditionalFormatting sqref="DE158:DG160">
    <cfRule type="expression" dxfId="1917" priority="2074">
      <formula>$DE$161="x"</formula>
    </cfRule>
  </conditionalFormatting>
  <conditionalFormatting sqref="DH158:DJ160">
    <cfRule type="cellIs" dxfId="1916" priority="2075" operator="equal">
      <formula>""</formula>
    </cfRule>
  </conditionalFormatting>
  <conditionalFormatting sqref="DH158:DJ160">
    <cfRule type="expression" dxfId="1915" priority="2076">
      <formula>$DH$161="x"</formula>
    </cfRule>
  </conditionalFormatting>
  <conditionalFormatting sqref="DK158:DM160">
    <cfRule type="cellIs" dxfId="1914" priority="2077" operator="equal">
      <formula>""</formula>
    </cfRule>
  </conditionalFormatting>
  <conditionalFormatting sqref="DK158:DM160">
    <cfRule type="expression" dxfId="1913" priority="2078">
      <formula>$DK$161="x"</formula>
    </cfRule>
  </conditionalFormatting>
  <conditionalFormatting sqref="DN158:DP160">
    <cfRule type="cellIs" dxfId="1912" priority="2079" operator="equal">
      <formula>""</formula>
    </cfRule>
  </conditionalFormatting>
  <conditionalFormatting sqref="DN158:DP160">
    <cfRule type="expression" dxfId="1911" priority="2080">
      <formula>$DN$161="x"</formula>
    </cfRule>
  </conditionalFormatting>
  <conditionalFormatting sqref="DQ158:DS160">
    <cfRule type="cellIs" dxfId="1910" priority="2081" operator="equal">
      <formula>""</formula>
    </cfRule>
  </conditionalFormatting>
  <conditionalFormatting sqref="DQ158:DS160">
    <cfRule type="expression" dxfId="1909" priority="2082">
      <formula>$DQ$161="x"</formula>
    </cfRule>
  </conditionalFormatting>
  <conditionalFormatting sqref="DT158:DV160">
    <cfRule type="cellIs" dxfId="1908" priority="2083" operator="equal">
      <formula>""</formula>
    </cfRule>
  </conditionalFormatting>
  <conditionalFormatting sqref="DT158:DV160">
    <cfRule type="expression" dxfId="1907" priority="2084">
      <formula>$DT$161="x"</formula>
    </cfRule>
  </conditionalFormatting>
  <conditionalFormatting sqref="DW158:DY160">
    <cfRule type="cellIs" dxfId="1906" priority="2085" operator="equal">
      <formula>""</formula>
    </cfRule>
  </conditionalFormatting>
  <conditionalFormatting sqref="DW158:DY160">
    <cfRule type="expression" dxfId="1905" priority="2086">
      <formula>$DW$161="x"</formula>
    </cfRule>
  </conditionalFormatting>
  <conditionalFormatting sqref="DZ158:EB160">
    <cfRule type="cellIs" dxfId="1904" priority="2087" operator="equal">
      <formula>""</formula>
    </cfRule>
  </conditionalFormatting>
  <conditionalFormatting sqref="DZ158:EB160">
    <cfRule type="expression" dxfId="1903" priority="2088">
      <formula>$DZ$161="x"</formula>
    </cfRule>
  </conditionalFormatting>
  <conditionalFormatting sqref="EC158:EE160">
    <cfRule type="cellIs" dxfId="1902" priority="2089" operator="equal">
      <formula>""</formula>
    </cfRule>
  </conditionalFormatting>
  <conditionalFormatting sqref="EC158:EE160">
    <cfRule type="expression" dxfId="1901" priority="2090">
      <formula>$EC$161="x"</formula>
    </cfRule>
  </conditionalFormatting>
  <conditionalFormatting sqref="EF158:EH160">
    <cfRule type="cellIs" dxfId="1900" priority="2091" operator="equal">
      <formula>""</formula>
    </cfRule>
  </conditionalFormatting>
  <conditionalFormatting sqref="EF158:EH160">
    <cfRule type="expression" dxfId="1899" priority="2092">
      <formula>$EF$161="x"</formula>
    </cfRule>
  </conditionalFormatting>
  <conditionalFormatting sqref="EI158:EK160">
    <cfRule type="cellIs" dxfId="1898" priority="2093" operator="equal">
      <formula>""</formula>
    </cfRule>
  </conditionalFormatting>
  <conditionalFormatting sqref="EI158:EK160">
    <cfRule type="expression" dxfId="1897" priority="2094">
      <formula>$EI$161="x"</formula>
    </cfRule>
  </conditionalFormatting>
  <conditionalFormatting sqref="EL158:EN160">
    <cfRule type="cellIs" dxfId="1896" priority="2095" operator="equal">
      <formula>""</formula>
    </cfRule>
  </conditionalFormatting>
  <conditionalFormatting sqref="EL158:EN160">
    <cfRule type="expression" dxfId="1895" priority="2096">
      <formula>$EL$161="x"</formula>
    </cfRule>
  </conditionalFormatting>
  <conditionalFormatting sqref="EO158:EQ160">
    <cfRule type="cellIs" dxfId="1894" priority="2097" operator="equal">
      <formula>""</formula>
    </cfRule>
  </conditionalFormatting>
  <conditionalFormatting sqref="EO158:EQ160">
    <cfRule type="expression" dxfId="1893" priority="2098">
      <formula>$EO$161="x"</formula>
    </cfRule>
  </conditionalFormatting>
  <conditionalFormatting sqref="ER158:ET160">
    <cfRule type="cellIs" dxfId="1892" priority="2099" operator="equal">
      <formula>""</formula>
    </cfRule>
  </conditionalFormatting>
  <conditionalFormatting sqref="ER158:ET160">
    <cfRule type="expression" dxfId="1891" priority="2100">
      <formula>$ER$161="x"</formula>
    </cfRule>
  </conditionalFormatting>
  <conditionalFormatting sqref="EU158:EW160">
    <cfRule type="cellIs" dxfId="1890" priority="2101" operator="equal">
      <formula>""</formula>
    </cfRule>
  </conditionalFormatting>
  <conditionalFormatting sqref="EU158:EW160">
    <cfRule type="expression" dxfId="1889" priority="2102">
      <formula>$EU$161="x"</formula>
    </cfRule>
  </conditionalFormatting>
  <conditionalFormatting sqref="EX158:EZ160">
    <cfRule type="cellIs" dxfId="1888" priority="2103" operator="equal">
      <formula>""</formula>
    </cfRule>
  </conditionalFormatting>
  <conditionalFormatting sqref="EX158:EZ160">
    <cfRule type="expression" dxfId="1887" priority="2104">
      <formula>$EX$161="x"</formula>
    </cfRule>
  </conditionalFormatting>
  <conditionalFormatting sqref="FA158:FC160">
    <cfRule type="cellIs" dxfId="1886" priority="2105" operator="equal">
      <formula>""</formula>
    </cfRule>
  </conditionalFormatting>
  <conditionalFormatting sqref="FA158:FC160">
    <cfRule type="expression" dxfId="1885" priority="2106">
      <formula>$FA$161="x"</formula>
    </cfRule>
  </conditionalFormatting>
  <conditionalFormatting sqref="FD158:FF160">
    <cfRule type="cellIs" dxfId="1884" priority="2107" operator="equal">
      <formula>""</formula>
    </cfRule>
  </conditionalFormatting>
  <conditionalFormatting sqref="FD158:FF160">
    <cfRule type="expression" dxfId="1883" priority="2108">
      <formula>$FD$161="x"</formula>
    </cfRule>
  </conditionalFormatting>
  <conditionalFormatting sqref="CS173:CU175">
    <cfRule type="cellIs" dxfId="1882" priority="2109" operator="equal">
      <formula>""</formula>
    </cfRule>
  </conditionalFormatting>
  <conditionalFormatting sqref="CS173:CU175">
    <cfRule type="expression" dxfId="1881" priority="2110">
      <formula>$CS$172="x"</formula>
    </cfRule>
  </conditionalFormatting>
  <conditionalFormatting sqref="CV173:CX175">
    <cfRule type="cellIs" dxfId="1880" priority="2111" operator="equal">
      <formula>""</formula>
    </cfRule>
  </conditionalFormatting>
  <conditionalFormatting sqref="CV173:CX175">
    <cfRule type="expression" dxfId="1879" priority="2112">
      <formula>$CV$172="x"</formula>
    </cfRule>
  </conditionalFormatting>
  <conditionalFormatting sqref="CY173:DA175">
    <cfRule type="cellIs" dxfId="1878" priority="2113" operator="equal">
      <formula>""</formula>
    </cfRule>
  </conditionalFormatting>
  <conditionalFormatting sqref="CY173:DA175">
    <cfRule type="expression" dxfId="1877" priority="2114">
      <formula>$CY$172="x"</formula>
    </cfRule>
  </conditionalFormatting>
  <conditionalFormatting sqref="DB173:DD175">
    <cfRule type="cellIs" dxfId="1876" priority="2115" operator="equal">
      <formula>""</formula>
    </cfRule>
  </conditionalFormatting>
  <conditionalFormatting sqref="DB173:DD175">
    <cfRule type="expression" dxfId="1875" priority="2116">
      <formula>$DB$172="x"</formula>
    </cfRule>
  </conditionalFormatting>
  <conditionalFormatting sqref="DE173:DG175">
    <cfRule type="cellIs" dxfId="1874" priority="2117" operator="equal">
      <formula>""</formula>
    </cfRule>
  </conditionalFormatting>
  <conditionalFormatting sqref="DE173:DG175">
    <cfRule type="expression" dxfId="1873" priority="2118">
      <formula>$DE$172="x"</formula>
    </cfRule>
  </conditionalFormatting>
  <conditionalFormatting sqref="DH173:DJ175">
    <cfRule type="cellIs" dxfId="1872" priority="2119" operator="equal">
      <formula>""</formula>
    </cfRule>
  </conditionalFormatting>
  <conditionalFormatting sqref="DH173:DJ175">
    <cfRule type="expression" dxfId="1871" priority="2120">
      <formula>$DH$172="x"</formula>
    </cfRule>
  </conditionalFormatting>
  <conditionalFormatting sqref="DK173:DM175">
    <cfRule type="cellIs" dxfId="1870" priority="2121" operator="equal">
      <formula>""</formula>
    </cfRule>
  </conditionalFormatting>
  <conditionalFormatting sqref="DK173:DM175">
    <cfRule type="expression" dxfId="1869" priority="2122">
      <formula>$DK$172="x"</formula>
    </cfRule>
  </conditionalFormatting>
  <conditionalFormatting sqref="DN173:DP175">
    <cfRule type="cellIs" dxfId="1868" priority="2123" operator="equal">
      <formula>""</formula>
    </cfRule>
  </conditionalFormatting>
  <conditionalFormatting sqref="DN173:DP175">
    <cfRule type="expression" dxfId="1867" priority="2124">
      <formula>$DN$172="x"</formula>
    </cfRule>
  </conditionalFormatting>
  <conditionalFormatting sqref="DQ173:DS175">
    <cfRule type="cellIs" dxfId="1866" priority="2125" operator="equal">
      <formula>""</formula>
    </cfRule>
  </conditionalFormatting>
  <conditionalFormatting sqref="DQ173:DS175">
    <cfRule type="expression" dxfId="1865" priority="2126">
      <formula>$DQ$172="x"</formula>
    </cfRule>
  </conditionalFormatting>
  <conditionalFormatting sqref="DT173:DV175">
    <cfRule type="cellIs" dxfId="1864" priority="2127" operator="equal">
      <formula>""</formula>
    </cfRule>
  </conditionalFormatting>
  <conditionalFormatting sqref="DT173:DV175">
    <cfRule type="expression" dxfId="1863" priority="2128">
      <formula>$DT$172="x"</formula>
    </cfRule>
  </conditionalFormatting>
  <conditionalFormatting sqref="DW173:DY175">
    <cfRule type="cellIs" dxfId="1862" priority="2129" operator="equal">
      <formula>""</formula>
    </cfRule>
  </conditionalFormatting>
  <conditionalFormatting sqref="DW173:DY175">
    <cfRule type="expression" dxfId="1861" priority="2130">
      <formula>$DW$172="x"</formula>
    </cfRule>
  </conditionalFormatting>
  <conditionalFormatting sqref="DZ173:EB175">
    <cfRule type="cellIs" dxfId="1860" priority="2131" operator="equal">
      <formula>""</formula>
    </cfRule>
  </conditionalFormatting>
  <conditionalFormatting sqref="DZ173:EB175">
    <cfRule type="expression" dxfId="1859" priority="2132">
      <formula>$DZ$172="x"</formula>
    </cfRule>
  </conditionalFormatting>
  <conditionalFormatting sqref="EC173:EE175">
    <cfRule type="cellIs" dxfId="1858" priority="2133" operator="equal">
      <formula>""</formula>
    </cfRule>
  </conditionalFormatting>
  <conditionalFormatting sqref="EC173:EE175">
    <cfRule type="expression" dxfId="1857" priority="2134">
      <formula>$EC$172="x"</formula>
    </cfRule>
  </conditionalFormatting>
  <conditionalFormatting sqref="EF173:EH175">
    <cfRule type="cellIs" dxfId="1856" priority="2135" operator="equal">
      <formula>""</formula>
    </cfRule>
  </conditionalFormatting>
  <conditionalFormatting sqref="EF173:EH175">
    <cfRule type="expression" dxfId="1855" priority="2136">
      <formula>$EF$172="x"</formula>
    </cfRule>
  </conditionalFormatting>
  <conditionalFormatting sqref="EI173:EK175">
    <cfRule type="cellIs" dxfId="1854" priority="2137" operator="equal">
      <formula>""</formula>
    </cfRule>
  </conditionalFormatting>
  <conditionalFormatting sqref="EI173:EK175">
    <cfRule type="expression" dxfId="1853" priority="2138">
      <formula>$EI$172="x"</formula>
    </cfRule>
  </conditionalFormatting>
  <conditionalFormatting sqref="EL173:EN175">
    <cfRule type="cellIs" dxfId="1852" priority="2139" operator="equal">
      <formula>""</formula>
    </cfRule>
  </conditionalFormatting>
  <conditionalFormatting sqref="EL173:EN175">
    <cfRule type="expression" dxfId="1851" priority="2140">
      <formula>$EL$172="x"</formula>
    </cfRule>
  </conditionalFormatting>
  <conditionalFormatting sqref="EO173:EQ175">
    <cfRule type="cellIs" dxfId="1850" priority="2141" operator="equal">
      <formula>""</formula>
    </cfRule>
  </conditionalFormatting>
  <conditionalFormatting sqref="EO173:EQ175">
    <cfRule type="expression" dxfId="1849" priority="2142">
      <formula>$EO$172="x"</formula>
    </cfRule>
  </conditionalFormatting>
  <conditionalFormatting sqref="ER173:ET175">
    <cfRule type="cellIs" dxfId="1848" priority="2143" operator="equal">
      <formula>""</formula>
    </cfRule>
  </conditionalFormatting>
  <conditionalFormatting sqref="ER173:ET175">
    <cfRule type="expression" dxfId="1847" priority="2144">
      <formula>$ER$172="x"</formula>
    </cfRule>
  </conditionalFormatting>
  <conditionalFormatting sqref="EU173:EW175">
    <cfRule type="cellIs" dxfId="1846" priority="2145" operator="equal">
      <formula>""</formula>
    </cfRule>
  </conditionalFormatting>
  <conditionalFormatting sqref="EU173:EW175">
    <cfRule type="expression" dxfId="1845" priority="2146">
      <formula>$EU$172="x"</formula>
    </cfRule>
  </conditionalFormatting>
  <conditionalFormatting sqref="EX173:EZ175">
    <cfRule type="cellIs" dxfId="1844" priority="2147" operator="equal">
      <formula>""</formula>
    </cfRule>
  </conditionalFormatting>
  <conditionalFormatting sqref="EX173:EZ175">
    <cfRule type="expression" dxfId="1843" priority="2148">
      <formula>$EX$172="x"</formula>
    </cfRule>
  </conditionalFormatting>
  <conditionalFormatting sqref="FA173:FC175">
    <cfRule type="cellIs" dxfId="1842" priority="2149" operator="equal">
      <formula>""</formula>
    </cfRule>
  </conditionalFormatting>
  <conditionalFormatting sqref="FA173:FC175">
    <cfRule type="expression" dxfId="1841" priority="2150">
      <formula>$FA$172="x"</formula>
    </cfRule>
  </conditionalFormatting>
  <conditionalFormatting sqref="FD173:FF175">
    <cfRule type="cellIs" dxfId="1840" priority="2151" operator="equal">
      <formula>""</formula>
    </cfRule>
  </conditionalFormatting>
  <conditionalFormatting sqref="FD173:FF175">
    <cfRule type="expression" dxfId="1839" priority="2152">
      <formula>$FD$172="x"</formula>
    </cfRule>
  </conditionalFormatting>
  <conditionalFormatting sqref="CS176:CU178">
    <cfRule type="cellIs" dxfId="1838" priority="2153" operator="equal">
      <formula>""</formula>
    </cfRule>
  </conditionalFormatting>
  <conditionalFormatting sqref="CS176:CU178">
    <cfRule type="expression" dxfId="1837" priority="2154">
      <formula>$CS$179="x"</formula>
    </cfRule>
  </conditionalFormatting>
  <conditionalFormatting sqref="CV176:CX178">
    <cfRule type="cellIs" dxfId="1836" priority="2155" operator="equal">
      <formula>""</formula>
    </cfRule>
  </conditionalFormatting>
  <conditionalFormatting sqref="CV176:CX178">
    <cfRule type="expression" dxfId="1835" priority="2156">
      <formula>$CV$179="x"</formula>
    </cfRule>
  </conditionalFormatting>
  <conditionalFormatting sqref="CY176:DA178">
    <cfRule type="cellIs" dxfId="1834" priority="2157" operator="equal">
      <formula>""</formula>
    </cfRule>
  </conditionalFormatting>
  <conditionalFormatting sqref="CY176:DA178">
    <cfRule type="expression" dxfId="1833" priority="2158">
      <formula>$CY$179="x"</formula>
    </cfRule>
  </conditionalFormatting>
  <conditionalFormatting sqref="DB176:DD178">
    <cfRule type="cellIs" dxfId="1832" priority="2159" operator="equal">
      <formula>""</formula>
    </cfRule>
  </conditionalFormatting>
  <conditionalFormatting sqref="DB176:DD178">
    <cfRule type="expression" dxfId="1831" priority="2160">
      <formula>$DB$179="x"</formula>
    </cfRule>
  </conditionalFormatting>
  <conditionalFormatting sqref="DE176:DG178">
    <cfRule type="cellIs" dxfId="1830" priority="2161" operator="equal">
      <formula>""</formula>
    </cfRule>
  </conditionalFormatting>
  <conditionalFormatting sqref="DE176:DG178">
    <cfRule type="expression" dxfId="1829" priority="2162">
      <formula>$DE$179="x"</formula>
    </cfRule>
  </conditionalFormatting>
  <conditionalFormatting sqref="DH176:DJ178">
    <cfRule type="cellIs" dxfId="1828" priority="2163" operator="equal">
      <formula>""</formula>
    </cfRule>
  </conditionalFormatting>
  <conditionalFormatting sqref="DH176:DJ178">
    <cfRule type="expression" dxfId="1827" priority="2164">
      <formula>$DH$179="x"</formula>
    </cfRule>
  </conditionalFormatting>
  <conditionalFormatting sqref="DK176:DM178">
    <cfRule type="cellIs" dxfId="1826" priority="2165" operator="equal">
      <formula>""</formula>
    </cfRule>
  </conditionalFormatting>
  <conditionalFormatting sqref="DK176:DM178">
    <cfRule type="expression" dxfId="1825" priority="2166">
      <formula>$DK$179="x"</formula>
    </cfRule>
  </conditionalFormatting>
  <conditionalFormatting sqref="DN176:DP178">
    <cfRule type="cellIs" dxfId="1824" priority="2167" operator="equal">
      <formula>""</formula>
    </cfRule>
  </conditionalFormatting>
  <conditionalFormatting sqref="DN176:DP178">
    <cfRule type="expression" dxfId="1823" priority="2168">
      <formula>$DN$179="x"</formula>
    </cfRule>
  </conditionalFormatting>
  <conditionalFormatting sqref="DQ176:DS178">
    <cfRule type="cellIs" dxfId="1822" priority="2169" operator="equal">
      <formula>""</formula>
    </cfRule>
  </conditionalFormatting>
  <conditionalFormatting sqref="DQ176:DS178">
    <cfRule type="expression" dxfId="1821" priority="2170">
      <formula>$DQ$179="x"</formula>
    </cfRule>
  </conditionalFormatting>
  <conditionalFormatting sqref="DT176:DV178">
    <cfRule type="cellIs" dxfId="1820" priority="2171" operator="equal">
      <formula>""</formula>
    </cfRule>
  </conditionalFormatting>
  <conditionalFormatting sqref="DT176:DV178">
    <cfRule type="expression" dxfId="1819" priority="2172">
      <formula>$DT$179="x"</formula>
    </cfRule>
  </conditionalFormatting>
  <conditionalFormatting sqref="DW176:DY178">
    <cfRule type="cellIs" dxfId="1818" priority="2173" operator="equal">
      <formula>""</formula>
    </cfRule>
  </conditionalFormatting>
  <conditionalFormatting sqref="DW176:DY178">
    <cfRule type="expression" dxfId="1817" priority="2174">
      <formula>$DW$179="x"</formula>
    </cfRule>
  </conditionalFormatting>
  <conditionalFormatting sqref="DZ176:EB178">
    <cfRule type="cellIs" dxfId="1816" priority="2175" operator="equal">
      <formula>""</formula>
    </cfRule>
  </conditionalFormatting>
  <conditionalFormatting sqref="DZ176:EB178">
    <cfRule type="expression" dxfId="1815" priority="2176">
      <formula>$DZ$179="x"</formula>
    </cfRule>
  </conditionalFormatting>
  <conditionalFormatting sqref="EC176:EE178">
    <cfRule type="cellIs" dxfId="1814" priority="2177" operator="equal">
      <formula>""</formula>
    </cfRule>
  </conditionalFormatting>
  <conditionalFormatting sqref="EC176:EE178">
    <cfRule type="expression" dxfId="1813" priority="2178">
      <formula>$EC$179="x"</formula>
    </cfRule>
  </conditionalFormatting>
  <conditionalFormatting sqref="EF176:EH178">
    <cfRule type="cellIs" dxfId="1812" priority="2179" operator="equal">
      <formula>""</formula>
    </cfRule>
  </conditionalFormatting>
  <conditionalFormatting sqref="EF176:EH178">
    <cfRule type="expression" dxfId="1811" priority="2180">
      <formula>$EF$179="x"</formula>
    </cfRule>
  </conditionalFormatting>
  <conditionalFormatting sqref="EI176:EK178">
    <cfRule type="cellIs" dxfId="1810" priority="2181" operator="equal">
      <formula>""</formula>
    </cfRule>
  </conditionalFormatting>
  <conditionalFormatting sqref="EI176:EK178">
    <cfRule type="expression" dxfId="1809" priority="2182">
      <formula>$EI$179="x"</formula>
    </cfRule>
  </conditionalFormatting>
  <conditionalFormatting sqref="EL176:EN178">
    <cfRule type="cellIs" dxfId="1808" priority="2183" operator="equal">
      <formula>""</formula>
    </cfRule>
  </conditionalFormatting>
  <conditionalFormatting sqref="EL176:EN178">
    <cfRule type="expression" dxfId="1807" priority="2184">
      <formula>$EL$179="x"</formula>
    </cfRule>
  </conditionalFormatting>
  <conditionalFormatting sqref="EO176:EQ178">
    <cfRule type="cellIs" dxfId="1806" priority="2185" operator="equal">
      <formula>""</formula>
    </cfRule>
  </conditionalFormatting>
  <conditionalFormatting sqref="EO176:EQ178">
    <cfRule type="expression" dxfId="1805" priority="2186">
      <formula>$EO$179="x"</formula>
    </cfRule>
  </conditionalFormatting>
  <conditionalFormatting sqref="ER176:ET178">
    <cfRule type="cellIs" dxfId="1804" priority="2187" operator="equal">
      <formula>""</formula>
    </cfRule>
  </conditionalFormatting>
  <conditionalFormatting sqref="ER176:ET178">
    <cfRule type="expression" dxfId="1803" priority="2188">
      <formula>$ER$179="x"</formula>
    </cfRule>
  </conditionalFormatting>
  <conditionalFormatting sqref="EU176:EW178">
    <cfRule type="cellIs" dxfId="1802" priority="2189" operator="equal">
      <formula>""</formula>
    </cfRule>
  </conditionalFormatting>
  <conditionalFormatting sqref="EU176:EW178">
    <cfRule type="expression" dxfId="1801" priority="2190">
      <formula>$EU$179="x"</formula>
    </cfRule>
  </conditionalFormatting>
  <conditionalFormatting sqref="EX176:EZ178">
    <cfRule type="cellIs" dxfId="1800" priority="2191" operator="equal">
      <formula>""</formula>
    </cfRule>
  </conditionalFormatting>
  <conditionalFormatting sqref="EX176:EZ178">
    <cfRule type="expression" dxfId="1799" priority="2192">
      <formula>$EX$179="x"</formula>
    </cfRule>
  </conditionalFormatting>
  <conditionalFormatting sqref="FA176:FC178">
    <cfRule type="cellIs" dxfId="1798" priority="2193" operator="equal">
      <formula>""</formula>
    </cfRule>
  </conditionalFormatting>
  <conditionalFormatting sqref="FA176:FC178">
    <cfRule type="expression" dxfId="1797" priority="2194">
      <formula>$FA$179="x"</formula>
    </cfRule>
  </conditionalFormatting>
  <conditionalFormatting sqref="FD176:FF178">
    <cfRule type="cellIs" dxfId="1796" priority="2195" operator="equal">
      <formula>""</formula>
    </cfRule>
  </conditionalFormatting>
  <conditionalFormatting sqref="FD176:FF178">
    <cfRule type="expression" dxfId="1795" priority="2196">
      <formula>$FD$179="x"</formula>
    </cfRule>
  </conditionalFormatting>
  <conditionalFormatting sqref="CS191:CU193">
    <cfRule type="cellIs" dxfId="1794" priority="2197" operator="equal">
      <formula>""</formula>
    </cfRule>
  </conditionalFormatting>
  <conditionalFormatting sqref="CS191:CU193">
    <cfRule type="expression" dxfId="1793" priority="2198">
      <formula>$CS$190="x"</formula>
    </cfRule>
  </conditionalFormatting>
  <conditionalFormatting sqref="CV191:CX193">
    <cfRule type="cellIs" dxfId="1792" priority="2199" operator="equal">
      <formula>""</formula>
    </cfRule>
  </conditionalFormatting>
  <conditionalFormatting sqref="CV191:CX193">
    <cfRule type="expression" dxfId="1791" priority="2200">
      <formula>$CV$190="x"</formula>
    </cfRule>
  </conditionalFormatting>
  <conditionalFormatting sqref="CY191:DA193">
    <cfRule type="cellIs" dxfId="1790" priority="2201" operator="equal">
      <formula>""</formula>
    </cfRule>
  </conditionalFormatting>
  <conditionalFormatting sqref="CY191:DA193">
    <cfRule type="expression" dxfId="1789" priority="2202">
      <formula>$CY$190="x"</formula>
    </cfRule>
  </conditionalFormatting>
  <conditionalFormatting sqref="DB191:DD193">
    <cfRule type="cellIs" dxfId="1788" priority="2203" operator="equal">
      <formula>""</formula>
    </cfRule>
  </conditionalFormatting>
  <conditionalFormatting sqref="DB191:DD193">
    <cfRule type="expression" dxfId="1787" priority="2204">
      <formula>$DB$190="x"</formula>
    </cfRule>
  </conditionalFormatting>
  <conditionalFormatting sqref="DE191:DG193">
    <cfRule type="cellIs" dxfId="1786" priority="2205" operator="equal">
      <formula>""</formula>
    </cfRule>
  </conditionalFormatting>
  <conditionalFormatting sqref="DE191:DG193">
    <cfRule type="expression" dxfId="1785" priority="2206">
      <formula>$DE$190="x"</formula>
    </cfRule>
  </conditionalFormatting>
  <conditionalFormatting sqref="DH191:DJ193">
    <cfRule type="cellIs" dxfId="1784" priority="2207" operator="equal">
      <formula>""</formula>
    </cfRule>
  </conditionalFormatting>
  <conditionalFormatting sqref="DH191:DJ193">
    <cfRule type="expression" dxfId="1783" priority="2208">
      <formula>$DH$190="x"</formula>
    </cfRule>
  </conditionalFormatting>
  <conditionalFormatting sqref="DK191:DM193">
    <cfRule type="cellIs" dxfId="1782" priority="2209" operator="equal">
      <formula>""</formula>
    </cfRule>
  </conditionalFormatting>
  <conditionalFormatting sqref="DK191:DM193">
    <cfRule type="expression" dxfId="1781" priority="2210">
      <formula>$DK$190="x"</formula>
    </cfRule>
  </conditionalFormatting>
  <conditionalFormatting sqref="DN191:DP193">
    <cfRule type="cellIs" dxfId="1780" priority="2211" operator="equal">
      <formula>""</formula>
    </cfRule>
  </conditionalFormatting>
  <conditionalFormatting sqref="DN191:DP193">
    <cfRule type="expression" dxfId="1779" priority="2212">
      <formula>$DN$190="x"</formula>
    </cfRule>
  </conditionalFormatting>
  <conditionalFormatting sqref="DQ191:DS193">
    <cfRule type="cellIs" dxfId="1778" priority="2213" operator="equal">
      <formula>""</formula>
    </cfRule>
  </conditionalFormatting>
  <conditionalFormatting sqref="DQ191:DS193">
    <cfRule type="expression" dxfId="1777" priority="2214">
      <formula>$DQ$190="x"</formula>
    </cfRule>
  </conditionalFormatting>
  <conditionalFormatting sqref="DT191:DV193">
    <cfRule type="cellIs" dxfId="1776" priority="2215" operator="equal">
      <formula>""</formula>
    </cfRule>
  </conditionalFormatting>
  <conditionalFormatting sqref="DT191:DV193">
    <cfRule type="expression" dxfId="1775" priority="2216">
      <formula>$DT$190="x"</formula>
    </cfRule>
  </conditionalFormatting>
  <conditionalFormatting sqref="DW191:DY193">
    <cfRule type="cellIs" dxfId="1774" priority="2217" operator="equal">
      <formula>""</formula>
    </cfRule>
  </conditionalFormatting>
  <conditionalFormatting sqref="DW191:DY193">
    <cfRule type="expression" dxfId="1773" priority="2218">
      <formula>$DW$190="x"</formula>
    </cfRule>
  </conditionalFormatting>
  <conditionalFormatting sqref="DZ191:EB193">
    <cfRule type="cellIs" dxfId="1772" priority="2219" operator="equal">
      <formula>""</formula>
    </cfRule>
  </conditionalFormatting>
  <conditionalFormatting sqref="DZ191:EB193">
    <cfRule type="expression" dxfId="1771" priority="2220">
      <formula>$DZ$190="x"</formula>
    </cfRule>
  </conditionalFormatting>
  <conditionalFormatting sqref="EC191:EE193">
    <cfRule type="cellIs" dxfId="1770" priority="2221" operator="equal">
      <formula>""</formula>
    </cfRule>
  </conditionalFormatting>
  <conditionalFormatting sqref="EC191:EE193">
    <cfRule type="expression" dxfId="1769" priority="2222">
      <formula>$EC$190="x"</formula>
    </cfRule>
  </conditionalFormatting>
  <conditionalFormatting sqref="EF191:EH193">
    <cfRule type="cellIs" dxfId="1768" priority="2223" operator="equal">
      <formula>""</formula>
    </cfRule>
  </conditionalFormatting>
  <conditionalFormatting sqref="EF191:EH193">
    <cfRule type="expression" dxfId="1767" priority="2224">
      <formula>$EF$190="x"</formula>
    </cfRule>
  </conditionalFormatting>
  <conditionalFormatting sqref="EI191:EK193">
    <cfRule type="cellIs" dxfId="1766" priority="2225" operator="equal">
      <formula>""</formula>
    </cfRule>
  </conditionalFormatting>
  <conditionalFormatting sqref="EI191:EK193">
    <cfRule type="expression" dxfId="1765" priority="2226">
      <formula>$EI$190="x"</formula>
    </cfRule>
  </conditionalFormatting>
  <conditionalFormatting sqref="EL191:EN193">
    <cfRule type="cellIs" dxfId="1764" priority="2227" operator="equal">
      <formula>""</formula>
    </cfRule>
  </conditionalFormatting>
  <conditionalFormatting sqref="EL191:EN193">
    <cfRule type="expression" dxfId="1763" priority="2228">
      <formula>$EL$190="x"</formula>
    </cfRule>
  </conditionalFormatting>
  <conditionalFormatting sqref="EO191:EQ193">
    <cfRule type="cellIs" dxfId="1762" priority="2229" operator="equal">
      <formula>""</formula>
    </cfRule>
  </conditionalFormatting>
  <conditionalFormatting sqref="EO191:EQ193">
    <cfRule type="expression" dxfId="1761" priority="2230">
      <formula>$EO$190="x"</formula>
    </cfRule>
  </conditionalFormatting>
  <conditionalFormatting sqref="ER191:ET193">
    <cfRule type="cellIs" dxfId="1760" priority="2231" operator="equal">
      <formula>""</formula>
    </cfRule>
  </conditionalFormatting>
  <conditionalFormatting sqref="ER191:ET193">
    <cfRule type="expression" dxfId="1759" priority="2232">
      <formula>$ER$190="x"</formula>
    </cfRule>
  </conditionalFormatting>
  <conditionalFormatting sqref="EU191:EW193">
    <cfRule type="cellIs" dxfId="1758" priority="2233" operator="equal">
      <formula>""</formula>
    </cfRule>
  </conditionalFormatting>
  <conditionalFormatting sqref="EU191:EW193">
    <cfRule type="expression" dxfId="1757" priority="2234">
      <formula>$EU$190="x"</formula>
    </cfRule>
  </conditionalFormatting>
  <conditionalFormatting sqref="EX191:EZ193">
    <cfRule type="cellIs" dxfId="1756" priority="2235" operator="equal">
      <formula>""</formula>
    </cfRule>
  </conditionalFormatting>
  <conditionalFormatting sqref="EX191:EZ193">
    <cfRule type="expression" dxfId="1755" priority="2236">
      <formula>$EX$190="x"</formula>
    </cfRule>
  </conditionalFormatting>
  <conditionalFormatting sqref="FA191:FC193">
    <cfRule type="cellIs" dxfId="1754" priority="2237" operator="equal">
      <formula>""</formula>
    </cfRule>
  </conditionalFormatting>
  <conditionalFormatting sqref="FA191:FC193">
    <cfRule type="expression" dxfId="1753" priority="2238">
      <formula>$FA$190="x"</formula>
    </cfRule>
  </conditionalFormatting>
  <conditionalFormatting sqref="FD191:FF193">
    <cfRule type="cellIs" dxfId="1752" priority="2239" operator="equal">
      <formula>""</formula>
    </cfRule>
  </conditionalFormatting>
  <conditionalFormatting sqref="FD191:FF193">
    <cfRule type="expression" dxfId="1751" priority="2240">
      <formula>$FD$190="x"</formula>
    </cfRule>
  </conditionalFormatting>
  <conditionalFormatting sqref="CS194:CU196">
    <cfRule type="cellIs" dxfId="1750" priority="2241" operator="equal">
      <formula>""</formula>
    </cfRule>
  </conditionalFormatting>
  <conditionalFormatting sqref="CS194:CU196">
    <cfRule type="expression" dxfId="1749" priority="2242">
      <formula>$CS$197="x"</formula>
    </cfRule>
  </conditionalFormatting>
  <conditionalFormatting sqref="CV194:CX196">
    <cfRule type="cellIs" dxfId="1748" priority="2243" operator="equal">
      <formula>""</formula>
    </cfRule>
  </conditionalFormatting>
  <conditionalFormatting sqref="CV194:CX196">
    <cfRule type="expression" dxfId="1747" priority="2244">
      <formula>$CV$197="x"</formula>
    </cfRule>
  </conditionalFormatting>
  <conditionalFormatting sqref="CY194:DA196">
    <cfRule type="cellIs" dxfId="1746" priority="2245" operator="equal">
      <formula>""</formula>
    </cfRule>
  </conditionalFormatting>
  <conditionalFormatting sqref="CY194:DA196">
    <cfRule type="expression" dxfId="1745" priority="2246">
      <formula>$CY$197="x"</formula>
    </cfRule>
  </conditionalFormatting>
  <conditionalFormatting sqref="DB194:DD196">
    <cfRule type="cellIs" dxfId="1744" priority="2247" operator="equal">
      <formula>""</formula>
    </cfRule>
  </conditionalFormatting>
  <conditionalFormatting sqref="DB194:DD196">
    <cfRule type="expression" dxfId="1743" priority="2248">
      <formula>$DB$197="x"</formula>
    </cfRule>
  </conditionalFormatting>
  <conditionalFormatting sqref="DE194:DG196">
    <cfRule type="cellIs" dxfId="1742" priority="2249" operator="equal">
      <formula>""</formula>
    </cfRule>
  </conditionalFormatting>
  <conditionalFormatting sqref="DE194:DG196">
    <cfRule type="expression" dxfId="1741" priority="2250">
      <formula>$DE$197="x"</formula>
    </cfRule>
  </conditionalFormatting>
  <conditionalFormatting sqref="DH194:DJ196">
    <cfRule type="cellIs" dxfId="1740" priority="2251" operator="equal">
      <formula>""</formula>
    </cfRule>
  </conditionalFormatting>
  <conditionalFormatting sqref="DH194:DJ196">
    <cfRule type="expression" dxfId="1739" priority="2252">
      <formula>$DH$197="x"</formula>
    </cfRule>
  </conditionalFormatting>
  <conditionalFormatting sqref="DK194:DM196">
    <cfRule type="cellIs" dxfId="1738" priority="2253" operator="equal">
      <formula>""</formula>
    </cfRule>
  </conditionalFormatting>
  <conditionalFormatting sqref="DK194:DM196">
    <cfRule type="expression" dxfId="1737" priority="2254">
      <formula>$DK$197="x"</formula>
    </cfRule>
  </conditionalFormatting>
  <conditionalFormatting sqref="DN194:DP196">
    <cfRule type="cellIs" dxfId="1736" priority="2255" operator="equal">
      <formula>""</formula>
    </cfRule>
  </conditionalFormatting>
  <conditionalFormatting sqref="DN194:DP196">
    <cfRule type="expression" dxfId="1735" priority="2256">
      <formula>$DN$197="x"</formula>
    </cfRule>
  </conditionalFormatting>
  <conditionalFormatting sqref="DQ194:DS196">
    <cfRule type="cellIs" dxfId="1734" priority="2257" operator="equal">
      <formula>""</formula>
    </cfRule>
  </conditionalFormatting>
  <conditionalFormatting sqref="DQ194:DS196">
    <cfRule type="expression" dxfId="1733" priority="2258">
      <formula>$DQ$197="x"</formula>
    </cfRule>
  </conditionalFormatting>
  <conditionalFormatting sqref="DT194:DV196">
    <cfRule type="cellIs" dxfId="1732" priority="2259" operator="equal">
      <formula>""</formula>
    </cfRule>
  </conditionalFormatting>
  <conditionalFormatting sqref="DT194:DV196">
    <cfRule type="expression" dxfId="1731" priority="2260">
      <formula>$DT$197="x"</formula>
    </cfRule>
  </conditionalFormatting>
  <conditionalFormatting sqref="DW194:DY196">
    <cfRule type="cellIs" dxfId="1730" priority="2261" operator="equal">
      <formula>""</formula>
    </cfRule>
  </conditionalFormatting>
  <conditionalFormatting sqref="DW194:DY196">
    <cfRule type="expression" dxfId="1729" priority="2262">
      <formula>$DW$197="x"</formula>
    </cfRule>
  </conditionalFormatting>
  <conditionalFormatting sqref="DZ194:EB196">
    <cfRule type="cellIs" dxfId="1728" priority="2263" operator="equal">
      <formula>""</formula>
    </cfRule>
  </conditionalFormatting>
  <conditionalFormatting sqref="DZ194:EB196">
    <cfRule type="expression" dxfId="1727" priority="2264">
      <formula>$DZ$197="x"</formula>
    </cfRule>
  </conditionalFormatting>
  <conditionalFormatting sqref="EC194:EE196">
    <cfRule type="cellIs" dxfId="1726" priority="2265" operator="equal">
      <formula>""</formula>
    </cfRule>
  </conditionalFormatting>
  <conditionalFormatting sqref="EC194:EE196">
    <cfRule type="expression" dxfId="1725" priority="2266">
      <formula>$EC$197="x"</formula>
    </cfRule>
  </conditionalFormatting>
  <conditionalFormatting sqref="EF194:EH196">
    <cfRule type="cellIs" dxfId="1724" priority="2267" operator="equal">
      <formula>""</formula>
    </cfRule>
  </conditionalFormatting>
  <conditionalFormatting sqref="EF194:EH196">
    <cfRule type="expression" dxfId="1723" priority="2268">
      <formula>$EF$197="x"</formula>
    </cfRule>
  </conditionalFormatting>
  <conditionalFormatting sqref="EI194:EK196">
    <cfRule type="cellIs" dxfId="1722" priority="2269" operator="equal">
      <formula>""</formula>
    </cfRule>
  </conditionalFormatting>
  <conditionalFormatting sqref="EI194:EK196">
    <cfRule type="expression" dxfId="1721" priority="2270">
      <formula>$EI$197="x"</formula>
    </cfRule>
  </conditionalFormatting>
  <conditionalFormatting sqref="EL194:EN196">
    <cfRule type="cellIs" dxfId="1720" priority="2271" operator="equal">
      <formula>""</formula>
    </cfRule>
  </conditionalFormatting>
  <conditionalFormatting sqref="EL194:EN196">
    <cfRule type="expression" dxfId="1719" priority="2272">
      <formula>$EL$197="x"</formula>
    </cfRule>
  </conditionalFormatting>
  <conditionalFormatting sqref="EO194:EQ196">
    <cfRule type="cellIs" dxfId="1718" priority="2273" operator="equal">
      <formula>""</formula>
    </cfRule>
  </conditionalFormatting>
  <conditionalFormatting sqref="EO194:EQ196">
    <cfRule type="expression" dxfId="1717" priority="2274">
      <formula>$EO$197="x"</formula>
    </cfRule>
  </conditionalFormatting>
  <conditionalFormatting sqref="ER194:ET196">
    <cfRule type="cellIs" dxfId="1716" priority="2275" operator="equal">
      <formula>""</formula>
    </cfRule>
  </conditionalFormatting>
  <conditionalFormatting sqref="ER194:ET196">
    <cfRule type="expression" dxfId="1715" priority="2276">
      <formula>$ER$197="x"</formula>
    </cfRule>
  </conditionalFormatting>
  <conditionalFormatting sqref="EU194:EW196">
    <cfRule type="cellIs" dxfId="1714" priority="2277" operator="equal">
      <formula>""</formula>
    </cfRule>
  </conditionalFormatting>
  <conditionalFormatting sqref="EU194:EW196">
    <cfRule type="expression" dxfId="1713" priority="2278">
      <formula>$EU$197="x"</formula>
    </cfRule>
  </conditionalFormatting>
  <conditionalFormatting sqref="EX194:EZ196">
    <cfRule type="cellIs" dxfId="1712" priority="2279" operator="equal">
      <formula>""</formula>
    </cfRule>
  </conditionalFormatting>
  <conditionalFormatting sqref="EX194:EZ196">
    <cfRule type="expression" dxfId="1711" priority="2280">
      <formula>$EX$197="x"</formula>
    </cfRule>
  </conditionalFormatting>
  <conditionalFormatting sqref="FA194:FC196">
    <cfRule type="cellIs" dxfId="1710" priority="2281" operator="equal">
      <formula>""</formula>
    </cfRule>
  </conditionalFormatting>
  <conditionalFormatting sqref="FA194:FC196">
    <cfRule type="expression" dxfId="1709" priority="2282">
      <formula>$FA$197="x"</formula>
    </cfRule>
  </conditionalFormatting>
  <conditionalFormatting sqref="FD194:FF196">
    <cfRule type="cellIs" dxfId="1708" priority="2283" operator="equal">
      <formula>""</formula>
    </cfRule>
  </conditionalFormatting>
  <conditionalFormatting sqref="FD194:FF196">
    <cfRule type="expression" dxfId="1707" priority="2284">
      <formula>$FD$197="x"</formula>
    </cfRule>
  </conditionalFormatting>
  <conditionalFormatting sqref="CS209:CU211">
    <cfRule type="cellIs" dxfId="1706" priority="2285" operator="equal">
      <formula>""</formula>
    </cfRule>
  </conditionalFormatting>
  <conditionalFormatting sqref="CS209:CU211">
    <cfRule type="expression" dxfId="1705" priority="2286">
      <formula>$CS$208="x"</formula>
    </cfRule>
  </conditionalFormatting>
  <conditionalFormatting sqref="CV209:CX211">
    <cfRule type="cellIs" dxfId="1704" priority="2287" operator="equal">
      <formula>""</formula>
    </cfRule>
  </conditionalFormatting>
  <conditionalFormatting sqref="CV209:CX211">
    <cfRule type="expression" dxfId="1703" priority="2288">
      <formula>$CV$208="x"</formula>
    </cfRule>
  </conditionalFormatting>
  <conditionalFormatting sqref="CY209:DA211">
    <cfRule type="cellIs" dxfId="1702" priority="2289" operator="equal">
      <formula>""</formula>
    </cfRule>
  </conditionalFormatting>
  <conditionalFormatting sqref="CY209:DA211">
    <cfRule type="expression" dxfId="1701" priority="2290">
      <formula>$CY$208="x"</formula>
    </cfRule>
  </conditionalFormatting>
  <conditionalFormatting sqref="DB209:DD211">
    <cfRule type="cellIs" dxfId="1700" priority="2291" operator="equal">
      <formula>""</formula>
    </cfRule>
  </conditionalFormatting>
  <conditionalFormatting sqref="DB209:DD211">
    <cfRule type="expression" dxfId="1699" priority="2292">
      <formula>$DB$208="x"</formula>
    </cfRule>
  </conditionalFormatting>
  <conditionalFormatting sqref="DE209:DG211">
    <cfRule type="cellIs" dxfId="1698" priority="2293" operator="equal">
      <formula>""</formula>
    </cfRule>
  </conditionalFormatting>
  <conditionalFormatting sqref="DE209:DG211">
    <cfRule type="expression" dxfId="1697" priority="2294">
      <formula>$DE$208="x"</formula>
    </cfRule>
  </conditionalFormatting>
  <conditionalFormatting sqref="DH209:DJ211">
    <cfRule type="cellIs" dxfId="1696" priority="2295" operator="equal">
      <formula>""</formula>
    </cfRule>
  </conditionalFormatting>
  <conditionalFormatting sqref="DH209:DJ211">
    <cfRule type="expression" dxfId="1695" priority="2296">
      <formula>$DH$208="x"</formula>
    </cfRule>
  </conditionalFormatting>
  <conditionalFormatting sqref="DK209:DM211">
    <cfRule type="cellIs" dxfId="1694" priority="2297" operator="equal">
      <formula>""</formula>
    </cfRule>
  </conditionalFormatting>
  <conditionalFormatting sqref="DK209:DM211">
    <cfRule type="expression" dxfId="1693" priority="2298">
      <formula>$DK$208="x"</formula>
    </cfRule>
  </conditionalFormatting>
  <conditionalFormatting sqref="DN209:DP211">
    <cfRule type="cellIs" dxfId="1692" priority="2299" operator="equal">
      <formula>""</formula>
    </cfRule>
  </conditionalFormatting>
  <conditionalFormatting sqref="DN209:DP211">
    <cfRule type="expression" dxfId="1691" priority="2300">
      <formula>$DN$208="x"</formula>
    </cfRule>
  </conditionalFormatting>
  <conditionalFormatting sqref="DQ209:DS211">
    <cfRule type="cellIs" dxfId="1690" priority="2301" operator="equal">
      <formula>""</formula>
    </cfRule>
  </conditionalFormatting>
  <conditionalFormatting sqref="DQ209:DS211">
    <cfRule type="expression" dxfId="1689" priority="2302">
      <formula>$DQ$208="x"</formula>
    </cfRule>
  </conditionalFormatting>
  <conditionalFormatting sqref="DT209:DV211">
    <cfRule type="cellIs" dxfId="1688" priority="2303" operator="equal">
      <formula>""</formula>
    </cfRule>
  </conditionalFormatting>
  <conditionalFormatting sqref="DT209:DV211">
    <cfRule type="expression" dxfId="1687" priority="2304">
      <formula>$DT$208="x"</formula>
    </cfRule>
  </conditionalFormatting>
  <conditionalFormatting sqref="DW209:DY211">
    <cfRule type="cellIs" dxfId="1686" priority="2305" operator="equal">
      <formula>""</formula>
    </cfRule>
  </conditionalFormatting>
  <conditionalFormatting sqref="DW209:DY211">
    <cfRule type="expression" dxfId="1685" priority="2306">
      <formula>$DW$208="x"</formula>
    </cfRule>
  </conditionalFormatting>
  <conditionalFormatting sqref="DZ209:EB211">
    <cfRule type="cellIs" dxfId="1684" priority="2307" operator="equal">
      <formula>""</formula>
    </cfRule>
  </conditionalFormatting>
  <conditionalFormatting sqref="DZ209:EB211">
    <cfRule type="expression" dxfId="1683" priority="2308">
      <formula>$DZ$208="x"</formula>
    </cfRule>
  </conditionalFormatting>
  <conditionalFormatting sqref="EC209:EE211">
    <cfRule type="cellIs" dxfId="1682" priority="2309" operator="equal">
      <formula>""</formula>
    </cfRule>
  </conditionalFormatting>
  <conditionalFormatting sqref="EC209:EE211">
    <cfRule type="expression" dxfId="1681" priority="2310">
      <formula>$EC$208="x"</formula>
    </cfRule>
  </conditionalFormatting>
  <conditionalFormatting sqref="EF209:EH211">
    <cfRule type="cellIs" dxfId="1680" priority="2311" operator="equal">
      <formula>""</formula>
    </cfRule>
  </conditionalFormatting>
  <conditionalFormatting sqref="EF209:EH211">
    <cfRule type="expression" dxfId="1679" priority="2312">
      <formula>$EF$208="x"</formula>
    </cfRule>
  </conditionalFormatting>
  <conditionalFormatting sqref="EI209:EK211">
    <cfRule type="cellIs" dxfId="1678" priority="2313" operator="equal">
      <formula>""</formula>
    </cfRule>
  </conditionalFormatting>
  <conditionalFormatting sqref="EI209:EK211">
    <cfRule type="expression" dxfId="1677" priority="2314">
      <formula>$EI$208="x"</formula>
    </cfRule>
  </conditionalFormatting>
  <conditionalFormatting sqref="EL209:EN211">
    <cfRule type="cellIs" dxfId="1676" priority="2315" operator="equal">
      <formula>""</formula>
    </cfRule>
  </conditionalFormatting>
  <conditionalFormatting sqref="EL209:EN211">
    <cfRule type="expression" dxfId="1675" priority="2316">
      <formula>$EL$208="x"</formula>
    </cfRule>
  </conditionalFormatting>
  <conditionalFormatting sqref="EO209:EQ211">
    <cfRule type="cellIs" dxfId="1674" priority="2317" operator="equal">
      <formula>""</formula>
    </cfRule>
  </conditionalFormatting>
  <conditionalFormatting sqref="EO209:EQ211">
    <cfRule type="expression" dxfId="1673" priority="2318">
      <formula>$EO$208="x"</formula>
    </cfRule>
  </conditionalFormatting>
  <conditionalFormatting sqref="ER209:ET211">
    <cfRule type="cellIs" dxfId="1672" priority="2319" operator="equal">
      <formula>""</formula>
    </cfRule>
  </conditionalFormatting>
  <conditionalFormatting sqref="ER209:ET211">
    <cfRule type="expression" dxfId="1671" priority="2320">
      <formula>$ER$208="x"</formula>
    </cfRule>
  </conditionalFormatting>
  <conditionalFormatting sqref="EU209:EW211">
    <cfRule type="cellIs" dxfId="1670" priority="2321" operator="equal">
      <formula>""</formula>
    </cfRule>
  </conditionalFormatting>
  <conditionalFormatting sqref="EU209:EW211">
    <cfRule type="expression" dxfId="1669" priority="2322">
      <formula>$EU$208="x"</formula>
    </cfRule>
  </conditionalFormatting>
  <conditionalFormatting sqref="EX209:EZ211">
    <cfRule type="cellIs" dxfId="1668" priority="2323" operator="equal">
      <formula>""</formula>
    </cfRule>
  </conditionalFormatting>
  <conditionalFormatting sqref="EX209:EZ211">
    <cfRule type="expression" dxfId="1667" priority="2324">
      <formula>$EX$208="x"</formula>
    </cfRule>
  </conditionalFormatting>
  <conditionalFormatting sqref="FA209:FC211">
    <cfRule type="cellIs" dxfId="1666" priority="2325" operator="equal">
      <formula>""</formula>
    </cfRule>
  </conditionalFormatting>
  <conditionalFormatting sqref="FA209:FC211">
    <cfRule type="expression" dxfId="1665" priority="2326">
      <formula>$FA$208="x"</formula>
    </cfRule>
  </conditionalFormatting>
  <conditionalFormatting sqref="FD209:FF211">
    <cfRule type="cellIs" dxfId="1664" priority="2327" operator="equal">
      <formula>""</formula>
    </cfRule>
  </conditionalFormatting>
  <conditionalFormatting sqref="FD209:FF211">
    <cfRule type="expression" dxfId="1663" priority="2328">
      <formula>$FD$208="x"</formula>
    </cfRule>
  </conditionalFormatting>
  <conditionalFormatting sqref="CS212:CU214">
    <cfRule type="cellIs" dxfId="1662" priority="2329" operator="equal">
      <formula>""</formula>
    </cfRule>
  </conditionalFormatting>
  <conditionalFormatting sqref="CS212:CU214">
    <cfRule type="expression" dxfId="1661" priority="2330">
      <formula>$CS$215="x"</formula>
    </cfRule>
  </conditionalFormatting>
  <conditionalFormatting sqref="CV212:CX214">
    <cfRule type="cellIs" dxfId="1660" priority="2331" operator="equal">
      <formula>""</formula>
    </cfRule>
  </conditionalFormatting>
  <conditionalFormatting sqref="CV212:CX214">
    <cfRule type="expression" dxfId="1659" priority="2332">
      <formula>$CV$215="x"</formula>
    </cfRule>
  </conditionalFormatting>
  <conditionalFormatting sqref="CY212:DA214">
    <cfRule type="cellIs" dxfId="1658" priority="2333" operator="equal">
      <formula>""</formula>
    </cfRule>
  </conditionalFormatting>
  <conditionalFormatting sqref="CY212:DA214">
    <cfRule type="expression" dxfId="1657" priority="2334">
      <formula>$CY$215="x"</formula>
    </cfRule>
  </conditionalFormatting>
  <conditionalFormatting sqref="DB212:DD214">
    <cfRule type="cellIs" dxfId="1656" priority="2335" operator="equal">
      <formula>""</formula>
    </cfRule>
  </conditionalFormatting>
  <conditionalFormatting sqref="DB212:DD214">
    <cfRule type="expression" dxfId="1655" priority="2336">
      <formula>$DB$215="x"</formula>
    </cfRule>
  </conditionalFormatting>
  <conditionalFormatting sqref="DE212:DG214">
    <cfRule type="cellIs" dxfId="1654" priority="2337" operator="equal">
      <formula>""</formula>
    </cfRule>
  </conditionalFormatting>
  <conditionalFormatting sqref="DE212:DG214">
    <cfRule type="expression" dxfId="1653" priority="2338">
      <formula>$DE$215="x"</formula>
    </cfRule>
  </conditionalFormatting>
  <conditionalFormatting sqref="DH212:DJ214">
    <cfRule type="cellIs" dxfId="1652" priority="2339" operator="equal">
      <formula>""</formula>
    </cfRule>
  </conditionalFormatting>
  <conditionalFormatting sqref="DH212:DJ214">
    <cfRule type="expression" dxfId="1651" priority="2340">
      <formula>$DH$215="x"</formula>
    </cfRule>
  </conditionalFormatting>
  <conditionalFormatting sqref="DK212:DM214">
    <cfRule type="cellIs" dxfId="1650" priority="2341" operator="equal">
      <formula>""</formula>
    </cfRule>
  </conditionalFormatting>
  <conditionalFormatting sqref="DK212:DM214">
    <cfRule type="expression" dxfId="1649" priority="2342">
      <formula>$DK$215="x"</formula>
    </cfRule>
  </conditionalFormatting>
  <conditionalFormatting sqref="DN212:DP214">
    <cfRule type="cellIs" dxfId="1648" priority="2343" operator="equal">
      <formula>""</formula>
    </cfRule>
  </conditionalFormatting>
  <conditionalFormatting sqref="DN212:DP214">
    <cfRule type="expression" dxfId="1647" priority="2344">
      <formula>$DN$215="x"</formula>
    </cfRule>
  </conditionalFormatting>
  <conditionalFormatting sqref="DQ212:DS214">
    <cfRule type="cellIs" dxfId="1646" priority="2345" operator="equal">
      <formula>""</formula>
    </cfRule>
  </conditionalFormatting>
  <conditionalFormatting sqref="DQ212:DS214">
    <cfRule type="expression" dxfId="1645" priority="2346">
      <formula>$DQ$215="x"</formula>
    </cfRule>
  </conditionalFormatting>
  <conditionalFormatting sqref="DT212:DV214">
    <cfRule type="cellIs" dxfId="1644" priority="2347" operator="equal">
      <formula>""</formula>
    </cfRule>
  </conditionalFormatting>
  <conditionalFormatting sqref="DT212:DV214">
    <cfRule type="expression" dxfId="1643" priority="2348">
      <formula>$DT$215="x"</formula>
    </cfRule>
  </conditionalFormatting>
  <conditionalFormatting sqref="DW212:DY214">
    <cfRule type="cellIs" dxfId="1642" priority="2349" operator="equal">
      <formula>""</formula>
    </cfRule>
  </conditionalFormatting>
  <conditionalFormatting sqref="DW212:DY214">
    <cfRule type="expression" dxfId="1641" priority="2350">
      <formula>$DW$215="x"</formula>
    </cfRule>
  </conditionalFormatting>
  <conditionalFormatting sqref="DZ212:EB214">
    <cfRule type="cellIs" dxfId="1640" priority="2351" operator="equal">
      <formula>""</formula>
    </cfRule>
  </conditionalFormatting>
  <conditionalFormatting sqref="DZ212:EB214">
    <cfRule type="expression" dxfId="1639" priority="2352">
      <formula>$DZ$215="x"</formula>
    </cfRule>
  </conditionalFormatting>
  <conditionalFormatting sqref="EC212:EE214">
    <cfRule type="cellIs" dxfId="1638" priority="2353" operator="equal">
      <formula>""</formula>
    </cfRule>
  </conditionalFormatting>
  <conditionalFormatting sqref="EC212:EE214">
    <cfRule type="expression" dxfId="1637" priority="2354">
      <formula>$EC$215="x"</formula>
    </cfRule>
  </conditionalFormatting>
  <conditionalFormatting sqref="EF212:EH214">
    <cfRule type="cellIs" dxfId="1636" priority="2355" operator="equal">
      <formula>""</formula>
    </cfRule>
  </conditionalFormatting>
  <conditionalFormatting sqref="EF212:EH214">
    <cfRule type="expression" dxfId="1635" priority="2356">
      <formula>$EF$215="x"</formula>
    </cfRule>
  </conditionalFormatting>
  <conditionalFormatting sqref="EI212:EK214">
    <cfRule type="cellIs" dxfId="1634" priority="2357" operator="equal">
      <formula>""</formula>
    </cfRule>
  </conditionalFormatting>
  <conditionalFormatting sqref="EI212:EK214">
    <cfRule type="expression" dxfId="1633" priority="2358">
      <formula>$EI$215="x"</formula>
    </cfRule>
  </conditionalFormatting>
  <conditionalFormatting sqref="EL212:EN214">
    <cfRule type="cellIs" dxfId="1632" priority="2359" operator="equal">
      <formula>""</formula>
    </cfRule>
  </conditionalFormatting>
  <conditionalFormatting sqref="EL212:EN214">
    <cfRule type="expression" dxfId="1631" priority="2360">
      <formula>$EL$215="x"</formula>
    </cfRule>
  </conditionalFormatting>
  <conditionalFormatting sqref="EO212:EQ214">
    <cfRule type="cellIs" dxfId="1630" priority="2361" operator="equal">
      <formula>""</formula>
    </cfRule>
  </conditionalFormatting>
  <conditionalFormatting sqref="EO212:EQ214">
    <cfRule type="expression" dxfId="1629" priority="2362">
      <formula>$EO$215="x"</formula>
    </cfRule>
  </conditionalFormatting>
  <conditionalFormatting sqref="ER212:ET214">
    <cfRule type="cellIs" dxfId="1628" priority="2363" operator="equal">
      <formula>""</formula>
    </cfRule>
  </conditionalFormatting>
  <conditionalFormatting sqref="ER212:ET214">
    <cfRule type="expression" dxfId="1627" priority="2364">
      <formula>$ER$215="x"</formula>
    </cfRule>
  </conditionalFormatting>
  <conditionalFormatting sqref="EU212:EW214">
    <cfRule type="cellIs" dxfId="1626" priority="2365" operator="equal">
      <formula>""</formula>
    </cfRule>
  </conditionalFormatting>
  <conditionalFormatting sqref="EU212:EW214">
    <cfRule type="expression" dxfId="1625" priority="2366">
      <formula>$EU$215="x"</formula>
    </cfRule>
  </conditionalFormatting>
  <conditionalFormatting sqref="EX212:EZ214">
    <cfRule type="cellIs" dxfId="1624" priority="2367" operator="equal">
      <formula>""</formula>
    </cfRule>
  </conditionalFormatting>
  <conditionalFormatting sqref="EX212:EZ214">
    <cfRule type="expression" dxfId="1623" priority="2368">
      <formula>$EX$215="x"</formula>
    </cfRule>
  </conditionalFormatting>
  <conditionalFormatting sqref="FA212:FC214">
    <cfRule type="cellIs" dxfId="1622" priority="2369" operator="equal">
      <formula>""</formula>
    </cfRule>
  </conditionalFormatting>
  <conditionalFormatting sqref="FA212:FC214">
    <cfRule type="expression" dxfId="1621" priority="2370">
      <formula>$FA$215="x"</formula>
    </cfRule>
  </conditionalFormatting>
  <conditionalFormatting sqref="FD212:FF214">
    <cfRule type="cellIs" dxfId="1620" priority="2371" operator="equal">
      <formula>""</formula>
    </cfRule>
  </conditionalFormatting>
  <conditionalFormatting sqref="FD212:FF214">
    <cfRule type="expression" dxfId="1619" priority="2372">
      <formula>$FD$215="x"</formula>
    </cfRule>
  </conditionalFormatting>
  <conditionalFormatting sqref="CS227:CU229">
    <cfRule type="cellIs" dxfId="1618" priority="2373" operator="equal">
      <formula>""</formula>
    </cfRule>
  </conditionalFormatting>
  <conditionalFormatting sqref="CS227:CU229">
    <cfRule type="expression" dxfId="1617" priority="2374">
      <formula>$CS$226="x"</formula>
    </cfRule>
  </conditionalFormatting>
  <conditionalFormatting sqref="CV227:CX229">
    <cfRule type="cellIs" dxfId="1616" priority="2375" operator="equal">
      <formula>""</formula>
    </cfRule>
  </conditionalFormatting>
  <conditionalFormatting sqref="CV227:CX229">
    <cfRule type="expression" dxfId="1615" priority="2376">
      <formula>$CV$226="x"</formula>
    </cfRule>
  </conditionalFormatting>
  <conditionalFormatting sqref="CY227:DA229">
    <cfRule type="cellIs" dxfId="1614" priority="2377" operator="equal">
      <formula>""</formula>
    </cfRule>
  </conditionalFormatting>
  <conditionalFormatting sqref="CY227:DA229">
    <cfRule type="expression" dxfId="1613" priority="2378">
      <formula>$CY$226="x"</formula>
    </cfRule>
  </conditionalFormatting>
  <conditionalFormatting sqref="DB227:DD229">
    <cfRule type="cellIs" dxfId="1612" priority="2379" operator="equal">
      <formula>""</formula>
    </cfRule>
  </conditionalFormatting>
  <conditionalFormatting sqref="DB227:DD229">
    <cfRule type="expression" dxfId="1611" priority="2380">
      <formula>$DB$226="x"</formula>
    </cfRule>
  </conditionalFormatting>
  <conditionalFormatting sqref="DE227:DG229">
    <cfRule type="cellIs" dxfId="1610" priority="2381" operator="equal">
      <formula>""</formula>
    </cfRule>
  </conditionalFormatting>
  <conditionalFormatting sqref="DE227:DG229">
    <cfRule type="expression" dxfId="1609" priority="2382">
      <formula>$DE$226="x"</formula>
    </cfRule>
  </conditionalFormatting>
  <conditionalFormatting sqref="DH227:DJ229">
    <cfRule type="cellIs" dxfId="1608" priority="2383" operator="equal">
      <formula>""</formula>
    </cfRule>
  </conditionalFormatting>
  <conditionalFormatting sqref="DH227:DJ229">
    <cfRule type="expression" dxfId="1607" priority="2384">
      <formula>$DH$226="x"</formula>
    </cfRule>
  </conditionalFormatting>
  <conditionalFormatting sqref="DK227:DM229">
    <cfRule type="cellIs" dxfId="1606" priority="2385" operator="equal">
      <formula>""</formula>
    </cfRule>
  </conditionalFormatting>
  <conditionalFormatting sqref="DK227:DM229">
    <cfRule type="expression" dxfId="1605" priority="2386">
      <formula>$DK$226="x"</formula>
    </cfRule>
  </conditionalFormatting>
  <conditionalFormatting sqref="DN227:DP229">
    <cfRule type="cellIs" dxfId="1604" priority="2387" operator="equal">
      <formula>""</formula>
    </cfRule>
  </conditionalFormatting>
  <conditionalFormatting sqref="DN227:DP229">
    <cfRule type="expression" dxfId="1603" priority="2388">
      <formula>$DN$226="x"</formula>
    </cfRule>
  </conditionalFormatting>
  <conditionalFormatting sqref="DQ227:DS229">
    <cfRule type="cellIs" dxfId="1602" priority="2389" operator="equal">
      <formula>""</formula>
    </cfRule>
  </conditionalFormatting>
  <conditionalFormatting sqref="DQ227:DS229">
    <cfRule type="expression" dxfId="1601" priority="2390">
      <formula>$DQ$226="x"</formula>
    </cfRule>
  </conditionalFormatting>
  <conditionalFormatting sqref="DT227:DV229">
    <cfRule type="cellIs" dxfId="1600" priority="2391" operator="equal">
      <formula>""</formula>
    </cfRule>
  </conditionalFormatting>
  <conditionalFormatting sqref="DT227:DV229">
    <cfRule type="expression" dxfId="1599" priority="2392">
      <formula>$DT$226="x"</formula>
    </cfRule>
  </conditionalFormatting>
  <conditionalFormatting sqref="DW227:DY229">
    <cfRule type="cellIs" dxfId="1598" priority="2393" operator="equal">
      <formula>""</formula>
    </cfRule>
  </conditionalFormatting>
  <conditionalFormatting sqref="DW227:DY229">
    <cfRule type="expression" dxfId="1597" priority="2394">
      <formula>$DW$226="x"</formula>
    </cfRule>
  </conditionalFormatting>
  <conditionalFormatting sqref="DZ227:EB229">
    <cfRule type="cellIs" dxfId="1596" priority="2395" operator="equal">
      <formula>""</formula>
    </cfRule>
  </conditionalFormatting>
  <conditionalFormatting sqref="DZ227:EB229">
    <cfRule type="expression" dxfId="1595" priority="2396">
      <formula>$DZ$226="x"</formula>
    </cfRule>
  </conditionalFormatting>
  <conditionalFormatting sqref="EC227:EE229">
    <cfRule type="cellIs" dxfId="1594" priority="2397" operator="equal">
      <formula>""</formula>
    </cfRule>
  </conditionalFormatting>
  <conditionalFormatting sqref="EC227:EE229">
    <cfRule type="expression" dxfId="1593" priority="2398">
      <formula>$EC$226="x"</formula>
    </cfRule>
  </conditionalFormatting>
  <conditionalFormatting sqref="EF227:EH229">
    <cfRule type="cellIs" dxfId="1592" priority="2399" operator="equal">
      <formula>""</formula>
    </cfRule>
  </conditionalFormatting>
  <conditionalFormatting sqref="EF227:EH229">
    <cfRule type="expression" dxfId="1591" priority="2400">
      <formula>$EF$226="x"</formula>
    </cfRule>
  </conditionalFormatting>
  <conditionalFormatting sqref="EI227:EK229">
    <cfRule type="cellIs" dxfId="1590" priority="2401" operator="equal">
      <formula>""</formula>
    </cfRule>
  </conditionalFormatting>
  <conditionalFormatting sqref="EI227:EK229">
    <cfRule type="expression" dxfId="1589" priority="2402">
      <formula>$EI$226="x"</formula>
    </cfRule>
  </conditionalFormatting>
  <conditionalFormatting sqref="EL227:EN229">
    <cfRule type="cellIs" dxfId="1588" priority="2403" operator="equal">
      <formula>""</formula>
    </cfRule>
  </conditionalFormatting>
  <conditionalFormatting sqref="EL227:EN229">
    <cfRule type="expression" dxfId="1587" priority="2404">
      <formula>$EL$226="x"</formula>
    </cfRule>
  </conditionalFormatting>
  <conditionalFormatting sqref="EO227:EQ229">
    <cfRule type="cellIs" dxfId="1586" priority="2405" operator="equal">
      <formula>""</formula>
    </cfRule>
  </conditionalFormatting>
  <conditionalFormatting sqref="EO227:EQ229">
    <cfRule type="expression" dxfId="1585" priority="2406">
      <formula>$EO$226="x"</formula>
    </cfRule>
  </conditionalFormatting>
  <conditionalFormatting sqref="ER227:ET229">
    <cfRule type="cellIs" dxfId="1584" priority="2407" operator="equal">
      <formula>""</formula>
    </cfRule>
  </conditionalFormatting>
  <conditionalFormatting sqref="ER227:ET229">
    <cfRule type="expression" dxfId="1583" priority="2408">
      <formula>$ER$226="x"</formula>
    </cfRule>
  </conditionalFormatting>
  <conditionalFormatting sqref="EU227:EW229">
    <cfRule type="cellIs" dxfId="1582" priority="2409" operator="equal">
      <formula>""</formula>
    </cfRule>
  </conditionalFormatting>
  <conditionalFormatting sqref="EU227:EW229">
    <cfRule type="expression" dxfId="1581" priority="2410">
      <formula>$EU$226="x"</formula>
    </cfRule>
  </conditionalFormatting>
  <conditionalFormatting sqref="EX227:EZ229">
    <cfRule type="cellIs" dxfId="1580" priority="2411" operator="equal">
      <formula>""</formula>
    </cfRule>
  </conditionalFormatting>
  <conditionalFormatting sqref="EX227:EZ229">
    <cfRule type="expression" dxfId="1579" priority="2412">
      <formula>$EX$226="x"</formula>
    </cfRule>
  </conditionalFormatting>
  <conditionalFormatting sqref="FA227:FC229">
    <cfRule type="cellIs" dxfId="1578" priority="2413" operator="equal">
      <formula>""</formula>
    </cfRule>
  </conditionalFormatting>
  <conditionalFormatting sqref="FA227:FC229">
    <cfRule type="expression" dxfId="1577" priority="2414">
      <formula>$FA$226="x"</formula>
    </cfRule>
  </conditionalFormatting>
  <conditionalFormatting sqref="FD227:FF229">
    <cfRule type="cellIs" dxfId="1576" priority="2415" operator="equal">
      <formula>""</formula>
    </cfRule>
  </conditionalFormatting>
  <conditionalFormatting sqref="FD227:FF229">
    <cfRule type="expression" dxfId="1575" priority="2416">
      <formula>$FD$226="x"</formula>
    </cfRule>
  </conditionalFormatting>
  <conditionalFormatting sqref="CS230:CU232">
    <cfRule type="cellIs" dxfId="1574" priority="2417" operator="equal">
      <formula>""</formula>
    </cfRule>
  </conditionalFormatting>
  <conditionalFormatting sqref="CS230:CU232">
    <cfRule type="expression" dxfId="1573" priority="2418">
      <formula>$CS$233="x"</formula>
    </cfRule>
  </conditionalFormatting>
  <conditionalFormatting sqref="CV230:CX232">
    <cfRule type="cellIs" dxfId="1572" priority="2419" operator="equal">
      <formula>""</formula>
    </cfRule>
  </conditionalFormatting>
  <conditionalFormatting sqref="CV230:CX232">
    <cfRule type="expression" dxfId="1571" priority="2420">
      <formula>$CV$233="x"</formula>
    </cfRule>
  </conditionalFormatting>
  <conditionalFormatting sqref="CY230:DA232">
    <cfRule type="cellIs" dxfId="1570" priority="2421" operator="equal">
      <formula>""</formula>
    </cfRule>
  </conditionalFormatting>
  <conditionalFormatting sqref="CY230:DA232">
    <cfRule type="expression" dxfId="1569" priority="2422">
      <formula>$CY$233="x"</formula>
    </cfRule>
  </conditionalFormatting>
  <conditionalFormatting sqref="DB230:DD232">
    <cfRule type="cellIs" dxfId="1568" priority="2423" operator="equal">
      <formula>""</formula>
    </cfRule>
  </conditionalFormatting>
  <conditionalFormatting sqref="DB230:DD232">
    <cfRule type="expression" dxfId="1567" priority="2424">
      <formula>$DB$233="x"</formula>
    </cfRule>
  </conditionalFormatting>
  <conditionalFormatting sqref="DE230:DG232">
    <cfRule type="cellIs" dxfId="1566" priority="2425" operator="equal">
      <formula>""</formula>
    </cfRule>
  </conditionalFormatting>
  <conditionalFormatting sqref="DE230:DG232">
    <cfRule type="expression" dxfId="1565" priority="2426">
      <formula>$DE$233="x"</formula>
    </cfRule>
  </conditionalFormatting>
  <conditionalFormatting sqref="DH230:DJ232">
    <cfRule type="cellIs" dxfId="1564" priority="2427" operator="equal">
      <formula>""</formula>
    </cfRule>
  </conditionalFormatting>
  <conditionalFormatting sqref="DH230:DJ232">
    <cfRule type="expression" dxfId="1563" priority="2428">
      <formula>$DH$233="x"</formula>
    </cfRule>
  </conditionalFormatting>
  <conditionalFormatting sqref="DK230:DM232">
    <cfRule type="cellIs" dxfId="1562" priority="2429" operator="equal">
      <formula>""</formula>
    </cfRule>
  </conditionalFormatting>
  <conditionalFormatting sqref="DK230:DM232">
    <cfRule type="expression" dxfId="1561" priority="2430">
      <formula>$DK$233="x"</formula>
    </cfRule>
  </conditionalFormatting>
  <conditionalFormatting sqref="DN230:DP232">
    <cfRule type="cellIs" dxfId="1560" priority="2431" operator="equal">
      <formula>""</formula>
    </cfRule>
  </conditionalFormatting>
  <conditionalFormatting sqref="DN230:DP232">
    <cfRule type="expression" dxfId="1559" priority="2432">
      <formula>$DN$233="x"</formula>
    </cfRule>
  </conditionalFormatting>
  <conditionalFormatting sqref="DQ230:DS232">
    <cfRule type="cellIs" dxfId="1558" priority="2433" operator="equal">
      <formula>""</formula>
    </cfRule>
  </conditionalFormatting>
  <conditionalFormatting sqref="DQ230:DS232">
    <cfRule type="expression" dxfId="1557" priority="2434">
      <formula>$DQ$233="x"</formula>
    </cfRule>
  </conditionalFormatting>
  <conditionalFormatting sqref="DT230:DV232">
    <cfRule type="cellIs" dxfId="1556" priority="2435" operator="equal">
      <formula>""</formula>
    </cfRule>
  </conditionalFormatting>
  <conditionalFormatting sqref="DT230:DV232">
    <cfRule type="expression" dxfId="1555" priority="2436">
      <formula>$DT$233="x"</formula>
    </cfRule>
  </conditionalFormatting>
  <conditionalFormatting sqref="DW230:DY232">
    <cfRule type="cellIs" dxfId="1554" priority="2437" operator="equal">
      <formula>""</formula>
    </cfRule>
  </conditionalFormatting>
  <conditionalFormatting sqref="DW230:DY232">
    <cfRule type="expression" dxfId="1553" priority="2438">
      <formula>$DW$233="x"</formula>
    </cfRule>
  </conditionalFormatting>
  <conditionalFormatting sqref="DZ230:EB232">
    <cfRule type="cellIs" dxfId="1552" priority="2439" operator="equal">
      <formula>""</formula>
    </cfRule>
  </conditionalFormatting>
  <conditionalFormatting sqref="DZ230:EB232">
    <cfRule type="expression" dxfId="1551" priority="2440">
      <formula>$DZ$233="x"</formula>
    </cfRule>
  </conditionalFormatting>
  <conditionalFormatting sqref="EC230:EE232">
    <cfRule type="cellIs" dxfId="1550" priority="2441" operator="equal">
      <formula>""</formula>
    </cfRule>
  </conditionalFormatting>
  <conditionalFormatting sqref="EC230:EE232">
    <cfRule type="expression" dxfId="1549" priority="2442">
      <formula>$EC$233="x"</formula>
    </cfRule>
  </conditionalFormatting>
  <conditionalFormatting sqref="EF230:EH232">
    <cfRule type="cellIs" dxfId="1548" priority="2443" operator="equal">
      <formula>""</formula>
    </cfRule>
  </conditionalFormatting>
  <conditionalFormatting sqref="EF230:EH232">
    <cfRule type="expression" dxfId="1547" priority="2444">
      <formula>$EF$233="x"</formula>
    </cfRule>
  </conditionalFormatting>
  <conditionalFormatting sqref="EI230:EK232">
    <cfRule type="cellIs" dxfId="1546" priority="2445" operator="equal">
      <formula>""</formula>
    </cfRule>
  </conditionalFormatting>
  <conditionalFormatting sqref="EI230:EK232">
    <cfRule type="expression" dxfId="1545" priority="2446">
      <formula>$EI$233="x"</formula>
    </cfRule>
  </conditionalFormatting>
  <conditionalFormatting sqref="EL230:EN232">
    <cfRule type="cellIs" dxfId="1544" priority="2447" operator="equal">
      <formula>""</formula>
    </cfRule>
  </conditionalFormatting>
  <conditionalFormatting sqref="EL230:EN232">
    <cfRule type="expression" dxfId="1543" priority="2448">
      <formula>$EL$233="x"</formula>
    </cfRule>
  </conditionalFormatting>
  <conditionalFormatting sqref="EO230:EQ232">
    <cfRule type="cellIs" dxfId="1542" priority="2449" operator="equal">
      <formula>""</formula>
    </cfRule>
  </conditionalFormatting>
  <conditionalFormatting sqref="EO230:EQ232">
    <cfRule type="expression" dxfId="1541" priority="2450">
      <formula>$EO$233="x"</formula>
    </cfRule>
  </conditionalFormatting>
  <conditionalFormatting sqref="ER230:ET232">
    <cfRule type="cellIs" dxfId="1540" priority="2451" operator="equal">
      <formula>""</formula>
    </cfRule>
  </conditionalFormatting>
  <conditionalFormatting sqref="ER230:ET232">
    <cfRule type="expression" dxfId="1539" priority="2452">
      <formula>$ER$233="x"</formula>
    </cfRule>
  </conditionalFormatting>
  <conditionalFormatting sqref="EU230:EW232">
    <cfRule type="cellIs" dxfId="1538" priority="2453" operator="equal">
      <formula>""</formula>
    </cfRule>
  </conditionalFormatting>
  <conditionalFormatting sqref="EU230:EW232">
    <cfRule type="expression" dxfId="1537" priority="2454">
      <formula>$EU$233="x"</formula>
    </cfRule>
  </conditionalFormatting>
  <conditionalFormatting sqref="EX230:EZ232">
    <cfRule type="cellIs" dxfId="1536" priority="2455" operator="equal">
      <formula>""</formula>
    </cfRule>
  </conditionalFormatting>
  <conditionalFormatting sqref="EX230:EZ232">
    <cfRule type="expression" dxfId="1535" priority="2456">
      <formula>$EX$233="x"</formula>
    </cfRule>
  </conditionalFormatting>
  <conditionalFormatting sqref="FA230:FC232">
    <cfRule type="cellIs" dxfId="1534" priority="2457" operator="equal">
      <formula>""</formula>
    </cfRule>
  </conditionalFormatting>
  <conditionalFormatting sqref="FA230:FC232">
    <cfRule type="expression" dxfId="1533" priority="2458">
      <formula>$FA$233="x"</formula>
    </cfRule>
  </conditionalFormatting>
  <conditionalFormatting sqref="FD230:FF232">
    <cfRule type="cellIs" dxfId="1532" priority="2459" operator="equal">
      <formula>""</formula>
    </cfRule>
  </conditionalFormatting>
  <conditionalFormatting sqref="FD230:FF232">
    <cfRule type="expression" dxfId="1531" priority="2460">
      <formula>$FD$233="x"</formula>
    </cfRule>
  </conditionalFormatting>
  <conditionalFormatting sqref="CS245:CU247">
    <cfRule type="cellIs" dxfId="1530" priority="2461" operator="equal">
      <formula>""</formula>
    </cfRule>
  </conditionalFormatting>
  <conditionalFormatting sqref="CS245:CU247">
    <cfRule type="expression" dxfId="1529" priority="2462">
      <formula>$CS$244="x"</formula>
    </cfRule>
  </conditionalFormatting>
  <conditionalFormatting sqref="CV245:CX247">
    <cfRule type="cellIs" dxfId="1528" priority="2463" operator="equal">
      <formula>""</formula>
    </cfRule>
  </conditionalFormatting>
  <conditionalFormatting sqref="CV245:CX247">
    <cfRule type="expression" dxfId="1527" priority="2464">
      <formula>$CV$244="x"</formula>
    </cfRule>
  </conditionalFormatting>
  <conditionalFormatting sqref="CY245:DA247">
    <cfRule type="cellIs" dxfId="1526" priority="2465" operator="equal">
      <formula>""</formula>
    </cfRule>
  </conditionalFormatting>
  <conditionalFormatting sqref="CY245:DA247">
    <cfRule type="expression" dxfId="1525" priority="2466">
      <formula>$CY$244="x"</formula>
    </cfRule>
  </conditionalFormatting>
  <conditionalFormatting sqref="DB245:DD247">
    <cfRule type="cellIs" dxfId="1524" priority="2467" operator="equal">
      <formula>""</formula>
    </cfRule>
  </conditionalFormatting>
  <conditionalFormatting sqref="DB245:DD247">
    <cfRule type="expression" dxfId="1523" priority="2468">
      <formula>$DB$244="x"</formula>
    </cfRule>
  </conditionalFormatting>
  <conditionalFormatting sqref="DE245:DG247">
    <cfRule type="cellIs" dxfId="1522" priority="2469" operator="equal">
      <formula>""</formula>
    </cfRule>
  </conditionalFormatting>
  <conditionalFormatting sqref="DE245:DG247">
    <cfRule type="expression" dxfId="1521" priority="2470">
      <formula>$DE$244="x"</formula>
    </cfRule>
  </conditionalFormatting>
  <conditionalFormatting sqref="DH245:DJ247">
    <cfRule type="cellIs" dxfId="1520" priority="2471" operator="equal">
      <formula>""</formula>
    </cfRule>
  </conditionalFormatting>
  <conditionalFormatting sqref="DH245:DJ247">
    <cfRule type="expression" dxfId="1519" priority="2472">
      <formula>$DH$244="x"</formula>
    </cfRule>
  </conditionalFormatting>
  <conditionalFormatting sqref="DK245:DM247">
    <cfRule type="cellIs" dxfId="1518" priority="2473" operator="equal">
      <formula>""</formula>
    </cfRule>
  </conditionalFormatting>
  <conditionalFormatting sqref="DK245:DM247">
    <cfRule type="expression" dxfId="1517" priority="2474">
      <formula>$DK$244="x"</formula>
    </cfRule>
  </conditionalFormatting>
  <conditionalFormatting sqref="DN245:DP247">
    <cfRule type="cellIs" dxfId="1516" priority="2475" operator="equal">
      <formula>""</formula>
    </cfRule>
  </conditionalFormatting>
  <conditionalFormatting sqref="DN245:DP247">
    <cfRule type="expression" dxfId="1515" priority="2476">
      <formula>$DN$244="x"</formula>
    </cfRule>
  </conditionalFormatting>
  <conditionalFormatting sqref="DQ245:DS247">
    <cfRule type="cellIs" dxfId="1514" priority="2477" operator="equal">
      <formula>""</formula>
    </cfRule>
  </conditionalFormatting>
  <conditionalFormatting sqref="DQ245:DS247">
    <cfRule type="expression" dxfId="1513" priority="2478">
      <formula>$DQ$244="x"</formula>
    </cfRule>
  </conditionalFormatting>
  <conditionalFormatting sqref="DT245:DV247">
    <cfRule type="cellIs" dxfId="1512" priority="2479" operator="equal">
      <formula>""</formula>
    </cfRule>
  </conditionalFormatting>
  <conditionalFormatting sqref="DT245:DV247">
    <cfRule type="expression" dxfId="1511" priority="2480">
      <formula>$DT$244="x"</formula>
    </cfRule>
  </conditionalFormatting>
  <conditionalFormatting sqref="DW245:DY247">
    <cfRule type="cellIs" dxfId="1510" priority="2481" operator="equal">
      <formula>""</formula>
    </cfRule>
  </conditionalFormatting>
  <conditionalFormatting sqref="DW245:DY247">
    <cfRule type="expression" dxfId="1509" priority="2482">
      <formula>$DW$244="x"</formula>
    </cfRule>
  </conditionalFormatting>
  <conditionalFormatting sqref="DZ245:EB247">
    <cfRule type="cellIs" dxfId="1508" priority="2483" operator="equal">
      <formula>""</formula>
    </cfRule>
  </conditionalFormatting>
  <conditionalFormatting sqref="DZ245:EB247">
    <cfRule type="expression" dxfId="1507" priority="2484">
      <formula>$DZ$244="x"</formula>
    </cfRule>
  </conditionalFormatting>
  <conditionalFormatting sqref="EC245:EE247">
    <cfRule type="cellIs" dxfId="1506" priority="2485" operator="equal">
      <formula>""</formula>
    </cfRule>
  </conditionalFormatting>
  <conditionalFormatting sqref="EC245:EE247">
    <cfRule type="expression" dxfId="1505" priority="2486">
      <formula>$EC$244="x"</formula>
    </cfRule>
  </conditionalFormatting>
  <conditionalFormatting sqref="EF245:EH247">
    <cfRule type="cellIs" dxfId="1504" priority="2487" operator="equal">
      <formula>""</formula>
    </cfRule>
  </conditionalFormatting>
  <conditionalFormatting sqref="EF245:EH247">
    <cfRule type="expression" dxfId="1503" priority="2488">
      <formula>$EF$244="x"</formula>
    </cfRule>
  </conditionalFormatting>
  <conditionalFormatting sqref="EI245:EK247">
    <cfRule type="cellIs" dxfId="1502" priority="2489" operator="equal">
      <formula>""</formula>
    </cfRule>
  </conditionalFormatting>
  <conditionalFormatting sqref="EI245:EK247">
    <cfRule type="expression" dxfId="1501" priority="2490">
      <formula>$EI$244="x"</formula>
    </cfRule>
  </conditionalFormatting>
  <conditionalFormatting sqref="EL245:EN247">
    <cfRule type="cellIs" dxfId="1500" priority="2491" operator="equal">
      <formula>""</formula>
    </cfRule>
  </conditionalFormatting>
  <conditionalFormatting sqref="EL245:EN247">
    <cfRule type="expression" dxfId="1499" priority="2492">
      <formula>$EL$244="x"</formula>
    </cfRule>
  </conditionalFormatting>
  <conditionalFormatting sqref="EO245:EQ247">
    <cfRule type="cellIs" dxfId="1498" priority="2493" operator="equal">
      <formula>""</formula>
    </cfRule>
  </conditionalFormatting>
  <conditionalFormatting sqref="EO245:EQ247">
    <cfRule type="expression" dxfId="1497" priority="2494">
      <formula>$EO$244="x"</formula>
    </cfRule>
  </conditionalFormatting>
  <conditionalFormatting sqref="ER245:ET247">
    <cfRule type="cellIs" dxfId="1496" priority="2495" operator="equal">
      <formula>""</formula>
    </cfRule>
  </conditionalFormatting>
  <conditionalFormatting sqref="ER245:ET247">
    <cfRule type="expression" dxfId="1495" priority="2496">
      <formula>$ER$244="x"</formula>
    </cfRule>
  </conditionalFormatting>
  <conditionalFormatting sqref="EU245:EW247">
    <cfRule type="cellIs" dxfId="1494" priority="2497" operator="equal">
      <formula>""</formula>
    </cfRule>
  </conditionalFormatting>
  <conditionalFormatting sqref="EU245:EW247">
    <cfRule type="expression" dxfId="1493" priority="2498">
      <formula>$EU$244="x"</formula>
    </cfRule>
  </conditionalFormatting>
  <conditionalFormatting sqref="EX245:EZ247">
    <cfRule type="cellIs" dxfId="1492" priority="2499" operator="equal">
      <formula>""</formula>
    </cfRule>
  </conditionalFormatting>
  <conditionalFormatting sqref="EX245:EZ247">
    <cfRule type="expression" dxfId="1491" priority="2500">
      <formula>$EX$244="x"</formula>
    </cfRule>
  </conditionalFormatting>
  <conditionalFormatting sqref="FA245:FC247">
    <cfRule type="cellIs" dxfId="1490" priority="2501" operator="equal">
      <formula>""</formula>
    </cfRule>
  </conditionalFormatting>
  <conditionalFormatting sqref="FA245:FC247">
    <cfRule type="expression" dxfId="1489" priority="2502">
      <formula>$FA$244="x"</formula>
    </cfRule>
  </conditionalFormatting>
  <conditionalFormatting sqref="FD245:FF247">
    <cfRule type="cellIs" dxfId="1488" priority="2503" operator="equal">
      <formula>""</formula>
    </cfRule>
  </conditionalFormatting>
  <conditionalFormatting sqref="FD245:FF247">
    <cfRule type="expression" dxfId="1487" priority="2504">
      <formula>$FD$244="x"</formula>
    </cfRule>
  </conditionalFormatting>
  <conditionalFormatting sqref="CS248:CU250">
    <cfRule type="cellIs" dxfId="1486" priority="2505" operator="equal">
      <formula>""</formula>
    </cfRule>
  </conditionalFormatting>
  <conditionalFormatting sqref="CS248:CU250">
    <cfRule type="expression" dxfId="1485" priority="2506">
      <formula>$CS$251="x"</formula>
    </cfRule>
  </conditionalFormatting>
  <conditionalFormatting sqref="CV248:CX250">
    <cfRule type="cellIs" dxfId="1484" priority="2507" operator="equal">
      <formula>""</formula>
    </cfRule>
  </conditionalFormatting>
  <conditionalFormatting sqref="CV248:CX250">
    <cfRule type="expression" dxfId="1483" priority="2508">
      <formula>$CV$251="x"</formula>
    </cfRule>
  </conditionalFormatting>
  <conditionalFormatting sqref="CY248:DA250">
    <cfRule type="cellIs" dxfId="1482" priority="2509" operator="equal">
      <formula>""</formula>
    </cfRule>
  </conditionalFormatting>
  <conditionalFormatting sqref="CY248:DA250">
    <cfRule type="expression" dxfId="1481" priority="2510">
      <formula>$CY$251="x"</formula>
    </cfRule>
  </conditionalFormatting>
  <conditionalFormatting sqref="DB248:DD250">
    <cfRule type="cellIs" dxfId="1480" priority="2511" operator="equal">
      <formula>""</formula>
    </cfRule>
  </conditionalFormatting>
  <conditionalFormatting sqref="DB248:DD250">
    <cfRule type="expression" dxfId="1479" priority="2512">
      <formula>$DB$251="x"</formula>
    </cfRule>
  </conditionalFormatting>
  <conditionalFormatting sqref="DE248:DG250">
    <cfRule type="cellIs" dxfId="1478" priority="2513" operator="equal">
      <formula>""</formula>
    </cfRule>
  </conditionalFormatting>
  <conditionalFormatting sqref="DE248:DG250">
    <cfRule type="expression" dxfId="1477" priority="2514">
      <formula>$DE$251="x"</formula>
    </cfRule>
  </conditionalFormatting>
  <conditionalFormatting sqref="DH248:DJ250">
    <cfRule type="cellIs" dxfId="1476" priority="2515" operator="equal">
      <formula>""</formula>
    </cfRule>
  </conditionalFormatting>
  <conditionalFormatting sqref="DH248:DJ250">
    <cfRule type="expression" dxfId="1475" priority="2516">
      <formula>$DH$251="x"</formula>
    </cfRule>
  </conditionalFormatting>
  <conditionalFormatting sqref="DK248:DM250">
    <cfRule type="cellIs" dxfId="1474" priority="2517" operator="equal">
      <formula>""</formula>
    </cfRule>
  </conditionalFormatting>
  <conditionalFormatting sqref="DK248:DM250">
    <cfRule type="expression" dxfId="1473" priority="2518">
      <formula>$DK$251="x"</formula>
    </cfRule>
  </conditionalFormatting>
  <conditionalFormatting sqref="DN248:DP250">
    <cfRule type="cellIs" dxfId="1472" priority="2519" operator="equal">
      <formula>""</formula>
    </cfRule>
  </conditionalFormatting>
  <conditionalFormatting sqref="DN248:DP250">
    <cfRule type="expression" dxfId="1471" priority="2520">
      <formula>$DN$251="x"</formula>
    </cfRule>
  </conditionalFormatting>
  <conditionalFormatting sqref="DQ248:DS250">
    <cfRule type="cellIs" dxfId="1470" priority="2521" operator="equal">
      <formula>""</formula>
    </cfRule>
  </conditionalFormatting>
  <conditionalFormatting sqref="DQ248:DS250">
    <cfRule type="expression" dxfId="1469" priority="2522">
      <formula>$DQ$251="x"</formula>
    </cfRule>
  </conditionalFormatting>
  <conditionalFormatting sqref="DT248:DV250">
    <cfRule type="cellIs" dxfId="1468" priority="2523" operator="equal">
      <formula>""</formula>
    </cfRule>
  </conditionalFormatting>
  <conditionalFormatting sqref="DT248:DV250">
    <cfRule type="expression" dxfId="1467" priority="2524">
      <formula>$DT$251="x"</formula>
    </cfRule>
  </conditionalFormatting>
  <conditionalFormatting sqref="DW248:DY250">
    <cfRule type="cellIs" dxfId="1466" priority="2525" operator="equal">
      <formula>""</formula>
    </cfRule>
  </conditionalFormatting>
  <conditionalFormatting sqref="DW248:DY250">
    <cfRule type="expression" dxfId="1465" priority="2526">
      <formula>$DW$251="x"</formula>
    </cfRule>
  </conditionalFormatting>
  <conditionalFormatting sqref="DZ248:EB250">
    <cfRule type="cellIs" dxfId="1464" priority="2527" operator="equal">
      <formula>""</formula>
    </cfRule>
  </conditionalFormatting>
  <conditionalFormatting sqref="DZ248:EB250">
    <cfRule type="expression" dxfId="1463" priority="2528">
      <formula>$DZ$251="x"</formula>
    </cfRule>
  </conditionalFormatting>
  <conditionalFormatting sqref="EC248:EE250">
    <cfRule type="cellIs" dxfId="1462" priority="2529" operator="equal">
      <formula>""</formula>
    </cfRule>
  </conditionalFormatting>
  <conditionalFormatting sqref="EC248:EE250">
    <cfRule type="expression" dxfId="1461" priority="2530">
      <formula>$EC$251="x"</formula>
    </cfRule>
  </conditionalFormatting>
  <conditionalFormatting sqref="EF248:EH250">
    <cfRule type="cellIs" dxfId="1460" priority="2531" operator="equal">
      <formula>""</formula>
    </cfRule>
  </conditionalFormatting>
  <conditionalFormatting sqref="EF248:EH250">
    <cfRule type="expression" dxfId="1459" priority="2532">
      <formula>$EF$251="x"</formula>
    </cfRule>
  </conditionalFormatting>
  <conditionalFormatting sqref="EI248:EK250">
    <cfRule type="cellIs" dxfId="1458" priority="2533" operator="equal">
      <formula>""</formula>
    </cfRule>
  </conditionalFormatting>
  <conditionalFormatting sqref="EI248:EK250">
    <cfRule type="expression" dxfId="1457" priority="2534">
      <formula>$EI$251="x"</formula>
    </cfRule>
  </conditionalFormatting>
  <conditionalFormatting sqref="EL248:EN250">
    <cfRule type="cellIs" dxfId="1456" priority="2535" operator="equal">
      <formula>""</formula>
    </cfRule>
  </conditionalFormatting>
  <conditionalFormatting sqref="EL248:EN250">
    <cfRule type="expression" dxfId="1455" priority="2536">
      <formula>$EL$251="x"</formula>
    </cfRule>
  </conditionalFormatting>
  <conditionalFormatting sqref="EO248:EQ250">
    <cfRule type="cellIs" dxfId="1454" priority="2537" operator="equal">
      <formula>""</formula>
    </cfRule>
  </conditionalFormatting>
  <conditionalFormatting sqref="EO248:EQ250">
    <cfRule type="expression" dxfId="1453" priority="2538">
      <formula>$EO$251="x"</formula>
    </cfRule>
  </conditionalFormatting>
  <conditionalFormatting sqref="ER248:ET250">
    <cfRule type="cellIs" dxfId="1452" priority="2539" operator="equal">
      <formula>""</formula>
    </cfRule>
  </conditionalFormatting>
  <conditionalFormatting sqref="ER248:ET250">
    <cfRule type="expression" dxfId="1451" priority="2540">
      <formula>$ER$251="x"</formula>
    </cfRule>
  </conditionalFormatting>
  <conditionalFormatting sqref="EU248:EW250">
    <cfRule type="cellIs" dxfId="1450" priority="2541" operator="equal">
      <formula>""</formula>
    </cfRule>
  </conditionalFormatting>
  <conditionalFormatting sqref="EU248:EW250">
    <cfRule type="expression" dxfId="1449" priority="2542">
      <formula>$EU$251="x"</formula>
    </cfRule>
  </conditionalFormatting>
  <conditionalFormatting sqref="EX248:EZ250">
    <cfRule type="cellIs" dxfId="1448" priority="2543" operator="equal">
      <formula>""</formula>
    </cfRule>
  </conditionalFormatting>
  <conditionalFormatting sqref="EX248:EZ250">
    <cfRule type="expression" dxfId="1447" priority="2544">
      <formula>$EX$251="x"</formula>
    </cfRule>
  </conditionalFormatting>
  <conditionalFormatting sqref="FA248:FC250">
    <cfRule type="cellIs" dxfId="1446" priority="2545" operator="equal">
      <formula>""</formula>
    </cfRule>
  </conditionalFormatting>
  <conditionalFormatting sqref="FA248:FC250">
    <cfRule type="expression" dxfId="1445" priority="2546">
      <formula>$FA$251="x"</formula>
    </cfRule>
  </conditionalFormatting>
  <conditionalFormatting sqref="FD248:FF250">
    <cfRule type="cellIs" dxfId="1444" priority="2547" operator="equal">
      <formula>""</formula>
    </cfRule>
  </conditionalFormatting>
  <conditionalFormatting sqref="FD248:FF250">
    <cfRule type="expression" dxfId="1443" priority="2548">
      <formula>$FD$251="x"</formula>
    </cfRule>
  </conditionalFormatting>
  <conditionalFormatting sqref="FZ11:GB13">
    <cfRule type="cellIs" dxfId="1442" priority="2549" operator="equal">
      <formula>""</formula>
    </cfRule>
  </conditionalFormatting>
  <conditionalFormatting sqref="FZ11:GB13">
    <cfRule type="expression" dxfId="1441" priority="2550">
      <formula>$FZ$10="x"</formula>
    </cfRule>
  </conditionalFormatting>
  <conditionalFormatting sqref="GC11:GE13">
    <cfRule type="cellIs" dxfId="1440" priority="2551" operator="equal">
      <formula>""</formula>
    </cfRule>
  </conditionalFormatting>
  <conditionalFormatting sqref="GC11:GE13">
    <cfRule type="expression" dxfId="1439" priority="2552">
      <formula>$GC$10="x"</formula>
    </cfRule>
  </conditionalFormatting>
  <conditionalFormatting sqref="GF11:GH13">
    <cfRule type="cellIs" dxfId="1438" priority="2553" operator="equal">
      <formula>""</formula>
    </cfRule>
  </conditionalFormatting>
  <conditionalFormatting sqref="GF11:GH13">
    <cfRule type="expression" dxfId="1437" priority="2554">
      <formula>$GF$10="x"</formula>
    </cfRule>
  </conditionalFormatting>
  <conditionalFormatting sqref="GI11:GK13">
    <cfRule type="cellIs" dxfId="1436" priority="2555" operator="equal">
      <formula>""</formula>
    </cfRule>
  </conditionalFormatting>
  <conditionalFormatting sqref="GI11:GK13">
    <cfRule type="expression" dxfId="1435" priority="2556">
      <formula>$GI$10="x"</formula>
    </cfRule>
  </conditionalFormatting>
  <conditionalFormatting sqref="GL11:GN13">
    <cfRule type="cellIs" dxfId="1434" priority="2557" operator="equal">
      <formula>""</formula>
    </cfRule>
  </conditionalFormatting>
  <conditionalFormatting sqref="GL11:GN13">
    <cfRule type="expression" dxfId="1433" priority="2558">
      <formula>$GL$10="x"</formula>
    </cfRule>
  </conditionalFormatting>
  <conditionalFormatting sqref="GO11:GQ13">
    <cfRule type="cellIs" dxfId="1432" priority="2559" operator="equal">
      <formula>""</formula>
    </cfRule>
  </conditionalFormatting>
  <conditionalFormatting sqref="GO11:GQ13">
    <cfRule type="expression" dxfId="1431" priority="2560">
      <formula>$GO$10="x"</formula>
    </cfRule>
  </conditionalFormatting>
  <conditionalFormatting sqref="GR11:GT13">
    <cfRule type="cellIs" dxfId="1430" priority="2561" operator="equal">
      <formula>""</formula>
    </cfRule>
  </conditionalFormatting>
  <conditionalFormatting sqref="GR11:GT13">
    <cfRule type="expression" dxfId="1429" priority="2562">
      <formula>$GR$10="x"</formula>
    </cfRule>
  </conditionalFormatting>
  <conditionalFormatting sqref="GU11:GW13">
    <cfRule type="cellIs" dxfId="1428" priority="2563" operator="equal">
      <formula>""</formula>
    </cfRule>
  </conditionalFormatting>
  <conditionalFormatting sqref="GU11:GW13">
    <cfRule type="expression" dxfId="1427" priority="2564">
      <formula>$GU$10="x"</formula>
    </cfRule>
  </conditionalFormatting>
  <conditionalFormatting sqref="GX11:GZ13">
    <cfRule type="cellIs" dxfId="1426" priority="2565" operator="equal">
      <formula>""</formula>
    </cfRule>
  </conditionalFormatting>
  <conditionalFormatting sqref="GX11:GZ13">
    <cfRule type="expression" dxfId="1425" priority="2566">
      <formula>$GX$10="x"</formula>
    </cfRule>
  </conditionalFormatting>
  <conditionalFormatting sqref="HA11:HC13">
    <cfRule type="cellIs" dxfId="1424" priority="2567" operator="equal">
      <formula>""</formula>
    </cfRule>
  </conditionalFormatting>
  <conditionalFormatting sqref="HA11:HC13">
    <cfRule type="expression" dxfId="1423" priority="2568">
      <formula>$HA$10="x"</formula>
    </cfRule>
  </conditionalFormatting>
  <conditionalFormatting sqref="HD11:HF13">
    <cfRule type="cellIs" dxfId="1422" priority="2569" operator="equal">
      <formula>""</formula>
    </cfRule>
  </conditionalFormatting>
  <conditionalFormatting sqref="HD11:HF13">
    <cfRule type="expression" dxfId="1421" priority="2570">
      <formula>$HD$10="x"</formula>
    </cfRule>
  </conditionalFormatting>
  <conditionalFormatting sqref="HG11:HI13">
    <cfRule type="cellIs" dxfId="1420" priority="2571" operator="equal">
      <formula>""</formula>
    </cfRule>
  </conditionalFormatting>
  <conditionalFormatting sqref="HG11:HI13">
    <cfRule type="expression" dxfId="1419" priority="2572">
      <formula>$HG$10="x"</formula>
    </cfRule>
  </conditionalFormatting>
  <conditionalFormatting sqref="HJ11:HL13">
    <cfRule type="cellIs" dxfId="1418" priority="2573" operator="equal">
      <formula>""</formula>
    </cfRule>
  </conditionalFormatting>
  <conditionalFormatting sqref="HJ11:HL13">
    <cfRule type="expression" dxfId="1417" priority="2574">
      <formula>$HJ$10="x"</formula>
    </cfRule>
  </conditionalFormatting>
  <conditionalFormatting sqref="HM11:HO13">
    <cfRule type="cellIs" dxfId="1416" priority="2575" operator="equal">
      <formula>""</formula>
    </cfRule>
  </conditionalFormatting>
  <conditionalFormatting sqref="HM11:HO13">
    <cfRule type="expression" dxfId="1415" priority="2576">
      <formula>$HM$10="x"</formula>
    </cfRule>
  </conditionalFormatting>
  <conditionalFormatting sqref="HP11:HR13">
    <cfRule type="cellIs" dxfId="1414" priority="2577" operator="equal">
      <formula>""</formula>
    </cfRule>
  </conditionalFormatting>
  <conditionalFormatting sqref="HP11:HR13">
    <cfRule type="expression" dxfId="1413" priority="2578">
      <formula>$HP$10="x"</formula>
    </cfRule>
  </conditionalFormatting>
  <conditionalFormatting sqref="HS11:HU13">
    <cfRule type="cellIs" dxfId="1412" priority="2579" operator="equal">
      <formula>""</formula>
    </cfRule>
  </conditionalFormatting>
  <conditionalFormatting sqref="HS11:HU13">
    <cfRule type="expression" dxfId="1411" priority="2580">
      <formula>$HS$10="x"</formula>
    </cfRule>
  </conditionalFormatting>
  <conditionalFormatting sqref="HV11:HX13">
    <cfRule type="cellIs" dxfId="1410" priority="2581" operator="equal">
      <formula>""</formula>
    </cfRule>
  </conditionalFormatting>
  <conditionalFormatting sqref="HV11:HX13">
    <cfRule type="expression" dxfId="1409" priority="2582">
      <formula>$HV$10="x"</formula>
    </cfRule>
  </conditionalFormatting>
  <conditionalFormatting sqref="HY11:IA13">
    <cfRule type="cellIs" dxfId="1408" priority="2583" operator="equal">
      <formula>""</formula>
    </cfRule>
  </conditionalFormatting>
  <conditionalFormatting sqref="HY11:IA13">
    <cfRule type="expression" dxfId="1407" priority="2584">
      <formula>$HY$10="x"</formula>
    </cfRule>
  </conditionalFormatting>
  <conditionalFormatting sqref="IB11:ID13">
    <cfRule type="cellIs" dxfId="1406" priority="2585" operator="equal">
      <formula>""</formula>
    </cfRule>
  </conditionalFormatting>
  <conditionalFormatting sqref="IB11:ID13">
    <cfRule type="expression" dxfId="1405" priority="2586">
      <formula>$IB$10="x"</formula>
    </cfRule>
  </conditionalFormatting>
  <conditionalFormatting sqref="IE11:IG13">
    <cfRule type="cellIs" dxfId="1404" priority="2587" operator="equal">
      <formula>""</formula>
    </cfRule>
  </conditionalFormatting>
  <conditionalFormatting sqref="IE11:IG13">
    <cfRule type="expression" dxfId="1403" priority="2588">
      <formula>$IE$10="x"</formula>
    </cfRule>
  </conditionalFormatting>
  <conditionalFormatting sqref="IH11:IJ13">
    <cfRule type="cellIs" dxfId="1402" priority="2589" operator="equal">
      <formula>""</formula>
    </cfRule>
  </conditionalFormatting>
  <conditionalFormatting sqref="IH11:IJ13">
    <cfRule type="expression" dxfId="1401" priority="2590">
      <formula>$IH$10="x"</formula>
    </cfRule>
  </conditionalFormatting>
  <conditionalFormatting sqref="IK11:IM13">
    <cfRule type="cellIs" dxfId="1400" priority="2591" operator="equal">
      <formula>""</formula>
    </cfRule>
  </conditionalFormatting>
  <conditionalFormatting sqref="IK11:IM13">
    <cfRule type="expression" dxfId="1399" priority="2592">
      <formula>$IK$10="x"</formula>
    </cfRule>
  </conditionalFormatting>
  <conditionalFormatting sqref="FZ14:GB16">
    <cfRule type="cellIs" dxfId="1398" priority="2593" operator="equal">
      <formula>""</formula>
    </cfRule>
  </conditionalFormatting>
  <conditionalFormatting sqref="FZ14:GB16">
    <cfRule type="expression" dxfId="1397" priority="2594">
      <formula>$FZ$17="x"</formula>
    </cfRule>
  </conditionalFormatting>
  <conditionalFormatting sqref="GC14:GE16">
    <cfRule type="cellIs" dxfId="1396" priority="2595" operator="equal">
      <formula>""</formula>
    </cfRule>
  </conditionalFormatting>
  <conditionalFormatting sqref="GC14:GE16">
    <cfRule type="expression" dxfId="1395" priority="2596">
      <formula>$GC$17="x"</formula>
    </cfRule>
  </conditionalFormatting>
  <conditionalFormatting sqref="GF14:GH16">
    <cfRule type="cellIs" dxfId="1394" priority="2597" operator="equal">
      <formula>""</formula>
    </cfRule>
  </conditionalFormatting>
  <conditionalFormatting sqref="GF14:GH16">
    <cfRule type="expression" dxfId="1393" priority="2598">
      <formula>$GF$17="x"</formula>
    </cfRule>
  </conditionalFormatting>
  <conditionalFormatting sqref="GI14:GK16">
    <cfRule type="cellIs" dxfId="1392" priority="2599" operator="equal">
      <formula>""</formula>
    </cfRule>
  </conditionalFormatting>
  <conditionalFormatting sqref="GI14:GK16">
    <cfRule type="expression" dxfId="1391" priority="2600">
      <formula>$GI$17="x"</formula>
    </cfRule>
  </conditionalFormatting>
  <conditionalFormatting sqref="GL14:GN16">
    <cfRule type="cellIs" dxfId="1390" priority="2601" operator="equal">
      <formula>""</formula>
    </cfRule>
  </conditionalFormatting>
  <conditionalFormatting sqref="GL14:GN16">
    <cfRule type="expression" dxfId="1389" priority="2602">
      <formula>$GL$17="x"</formula>
    </cfRule>
  </conditionalFormatting>
  <conditionalFormatting sqref="GO14:GQ16">
    <cfRule type="cellIs" dxfId="1388" priority="2603" operator="equal">
      <formula>""</formula>
    </cfRule>
  </conditionalFormatting>
  <conditionalFormatting sqref="GO14:GQ16">
    <cfRule type="expression" dxfId="1387" priority="2604">
      <formula>$GO$17="x"</formula>
    </cfRule>
  </conditionalFormatting>
  <conditionalFormatting sqref="GR14:GT16">
    <cfRule type="cellIs" dxfId="1386" priority="2605" operator="equal">
      <formula>""</formula>
    </cfRule>
  </conditionalFormatting>
  <conditionalFormatting sqref="GR14:GT16">
    <cfRule type="expression" dxfId="1385" priority="2606">
      <formula>$GR$17="x"</formula>
    </cfRule>
  </conditionalFormatting>
  <conditionalFormatting sqref="GU14:GW16">
    <cfRule type="cellIs" dxfId="1384" priority="2607" operator="equal">
      <formula>""</formula>
    </cfRule>
  </conditionalFormatting>
  <conditionalFormatting sqref="GU14:GW16">
    <cfRule type="expression" dxfId="1383" priority="2608">
      <formula>$GU$17="x"</formula>
    </cfRule>
  </conditionalFormatting>
  <conditionalFormatting sqref="GX14:GZ16">
    <cfRule type="cellIs" dxfId="1382" priority="2609" operator="equal">
      <formula>""</formula>
    </cfRule>
  </conditionalFormatting>
  <conditionalFormatting sqref="GX14:GZ16">
    <cfRule type="expression" dxfId="1381" priority="2610">
      <formula>$GX$17="x"</formula>
    </cfRule>
  </conditionalFormatting>
  <conditionalFormatting sqref="HA14:HC16">
    <cfRule type="cellIs" dxfId="1380" priority="2611" operator="equal">
      <formula>""</formula>
    </cfRule>
  </conditionalFormatting>
  <conditionalFormatting sqref="HA14:HC16">
    <cfRule type="expression" dxfId="1379" priority="2612">
      <formula>$HA$17="x"</formula>
    </cfRule>
  </conditionalFormatting>
  <conditionalFormatting sqref="HD14:HF16">
    <cfRule type="cellIs" dxfId="1378" priority="2613" operator="equal">
      <formula>""</formula>
    </cfRule>
  </conditionalFormatting>
  <conditionalFormatting sqref="HD14:HF16">
    <cfRule type="expression" dxfId="1377" priority="2614">
      <formula>$HD$17="x"</formula>
    </cfRule>
  </conditionalFormatting>
  <conditionalFormatting sqref="HG14:HI16">
    <cfRule type="cellIs" dxfId="1376" priority="2615" operator="equal">
      <formula>""</formula>
    </cfRule>
  </conditionalFormatting>
  <conditionalFormatting sqref="HG14:HI16">
    <cfRule type="expression" dxfId="1375" priority="2616">
      <formula>$HG$17="x"</formula>
    </cfRule>
  </conditionalFormatting>
  <conditionalFormatting sqref="HJ14:HL16">
    <cfRule type="cellIs" dxfId="1374" priority="2617" operator="equal">
      <formula>""</formula>
    </cfRule>
  </conditionalFormatting>
  <conditionalFormatting sqref="HJ14:HL16">
    <cfRule type="expression" dxfId="1373" priority="2618">
      <formula>$HJ$17="x"</formula>
    </cfRule>
  </conditionalFormatting>
  <conditionalFormatting sqref="HM14:HO16">
    <cfRule type="cellIs" dxfId="1372" priority="2619" operator="equal">
      <formula>""</formula>
    </cfRule>
  </conditionalFormatting>
  <conditionalFormatting sqref="HM14:HO16">
    <cfRule type="expression" dxfId="1371" priority="2620">
      <formula>$HM$17="x"</formula>
    </cfRule>
  </conditionalFormatting>
  <conditionalFormatting sqref="HP14:HR16">
    <cfRule type="cellIs" dxfId="1370" priority="2621" operator="equal">
      <formula>""</formula>
    </cfRule>
  </conditionalFormatting>
  <conditionalFormatting sqref="HP14:HR16">
    <cfRule type="expression" dxfId="1369" priority="2622">
      <formula>$HP$17="x"</formula>
    </cfRule>
  </conditionalFormatting>
  <conditionalFormatting sqref="HS14:HU16">
    <cfRule type="cellIs" dxfId="1368" priority="2623" operator="equal">
      <formula>""</formula>
    </cfRule>
  </conditionalFormatting>
  <conditionalFormatting sqref="HS14:HU16">
    <cfRule type="expression" dxfId="1367" priority="2624">
      <formula>$HS$17="x"</formula>
    </cfRule>
  </conditionalFormatting>
  <conditionalFormatting sqref="HV14:HX16">
    <cfRule type="cellIs" dxfId="1366" priority="2625" operator="equal">
      <formula>""</formula>
    </cfRule>
  </conditionalFormatting>
  <conditionalFormatting sqref="HV14:HX16">
    <cfRule type="expression" dxfId="1365" priority="2626">
      <formula>$HV$17="x"</formula>
    </cfRule>
  </conditionalFormatting>
  <conditionalFormatting sqref="HY14:IA16">
    <cfRule type="cellIs" dxfId="1364" priority="2627" operator="equal">
      <formula>""</formula>
    </cfRule>
  </conditionalFormatting>
  <conditionalFormatting sqref="HY14:IA16">
    <cfRule type="expression" dxfId="1363" priority="2628">
      <formula>$HY$17="x"</formula>
    </cfRule>
  </conditionalFormatting>
  <conditionalFormatting sqref="IB14:ID16">
    <cfRule type="cellIs" dxfId="1362" priority="2629" operator="equal">
      <formula>""</formula>
    </cfRule>
  </conditionalFormatting>
  <conditionalFormatting sqref="IB14:ID16">
    <cfRule type="expression" dxfId="1361" priority="2630">
      <formula>$IB$17="x"</formula>
    </cfRule>
  </conditionalFormatting>
  <conditionalFormatting sqref="IE14:IG16">
    <cfRule type="cellIs" dxfId="1360" priority="2631" operator="equal">
      <formula>""</formula>
    </cfRule>
  </conditionalFormatting>
  <conditionalFormatting sqref="IE14:IG16">
    <cfRule type="expression" dxfId="1359" priority="2632">
      <formula>$IE$17="x"</formula>
    </cfRule>
  </conditionalFormatting>
  <conditionalFormatting sqref="IH14:IJ16">
    <cfRule type="cellIs" dxfId="1358" priority="2633" operator="equal">
      <formula>""</formula>
    </cfRule>
  </conditionalFormatting>
  <conditionalFormatting sqref="IH14:IJ16">
    <cfRule type="expression" dxfId="1357" priority="2634">
      <formula>$IH$17="x"</formula>
    </cfRule>
  </conditionalFormatting>
  <conditionalFormatting sqref="IK14:IM16">
    <cfRule type="cellIs" dxfId="1356" priority="2635" operator="equal">
      <formula>""</formula>
    </cfRule>
  </conditionalFormatting>
  <conditionalFormatting sqref="IK14:IM16">
    <cfRule type="expression" dxfId="1355" priority="2636">
      <formula>$IK$17="x"</formula>
    </cfRule>
  </conditionalFormatting>
  <conditionalFormatting sqref="FZ29:GB31">
    <cfRule type="cellIs" dxfId="1354" priority="2637" operator="equal">
      <formula>""</formula>
    </cfRule>
  </conditionalFormatting>
  <conditionalFormatting sqref="FZ29:GB31">
    <cfRule type="expression" dxfId="1353" priority="2638">
      <formula>$FZ$28="x"</formula>
    </cfRule>
  </conditionalFormatting>
  <conditionalFormatting sqref="GC29:GE31">
    <cfRule type="cellIs" dxfId="1352" priority="2639" operator="equal">
      <formula>""</formula>
    </cfRule>
  </conditionalFormatting>
  <conditionalFormatting sqref="GC29:GE31">
    <cfRule type="expression" dxfId="1351" priority="2640">
      <formula>$GC$28="x"</formula>
    </cfRule>
  </conditionalFormatting>
  <conditionalFormatting sqref="GF29:GH31">
    <cfRule type="cellIs" dxfId="1350" priority="2641" operator="equal">
      <formula>""</formula>
    </cfRule>
  </conditionalFormatting>
  <conditionalFormatting sqref="GF29:GH31">
    <cfRule type="expression" dxfId="1349" priority="2642">
      <formula>$GF$28="x"</formula>
    </cfRule>
  </conditionalFormatting>
  <conditionalFormatting sqref="GI29:GK31">
    <cfRule type="cellIs" dxfId="1348" priority="2643" operator="equal">
      <formula>""</formula>
    </cfRule>
  </conditionalFormatting>
  <conditionalFormatting sqref="GI29:GK31">
    <cfRule type="expression" dxfId="1347" priority="2644">
      <formula>$GI$28="x"</formula>
    </cfRule>
  </conditionalFormatting>
  <conditionalFormatting sqref="GL29:GN31">
    <cfRule type="cellIs" dxfId="1346" priority="2645" operator="equal">
      <formula>""</formula>
    </cfRule>
  </conditionalFormatting>
  <conditionalFormatting sqref="GL29:GN31">
    <cfRule type="expression" dxfId="1345" priority="2646">
      <formula>$GL$28="x"</formula>
    </cfRule>
  </conditionalFormatting>
  <conditionalFormatting sqref="GO29:GQ31">
    <cfRule type="cellIs" dxfId="1344" priority="2647" operator="equal">
      <formula>""</formula>
    </cfRule>
  </conditionalFormatting>
  <conditionalFormatting sqref="GO29:GQ31">
    <cfRule type="expression" dxfId="1343" priority="2648">
      <formula>$GO$28="x"</formula>
    </cfRule>
  </conditionalFormatting>
  <conditionalFormatting sqref="GR29:GT31">
    <cfRule type="cellIs" dxfId="1342" priority="2649" operator="equal">
      <formula>""</formula>
    </cfRule>
  </conditionalFormatting>
  <conditionalFormatting sqref="GR29:GT31">
    <cfRule type="expression" dxfId="1341" priority="2650">
      <formula>$GR$28="x"</formula>
    </cfRule>
  </conditionalFormatting>
  <conditionalFormatting sqref="GU29:GW31">
    <cfRule type="cellIs" dxfId="1340" priority="2651" operator="equal">
      <formula>""</formula>
    </cfRule>
  </conditionalFormatting>
  <conditionalFormatting sqref="GU29:GW31">
    <cfRule type="expression" dxfId="1339" priority="2652">
      <formula>$GU$28="x"</formula>
    </cfRule>
  </conditionalFormatting>
  <conditionalFormatting sqref="GX29:GZ31">
    <cfRule type="cellIs" dxfId="1338" priority="2653" operator="equal">
      <formula>""</formula>
    </cfRule>
  </conditionalFormatting>
  <conditionalFormatting sqref="GX29:GZ31">
    <cfRule type="expression" dxfId="1337" priority="2654">
      <formula>$GX$28="x"</formula>
    </cfRule>
  </conditionalFormatting>
  <conditionalFormatting sqref="HA29:HC31">
    <cfRule type="cellIs" dxfId="1336" priority="2655" operator="equal">
      <formula>""</formula>
    </cfRule>
  </conditionalFormatting>
  <conditionalFormatting sqref="HA29:HC31">
    <cfRule type="expression" dxfId="1335" priority="2656">
      <formula>$HA$28="x"</formula>
    </cfRule>
  </conditionalFormatting>
  <conditionalFormatting sqref="HD29:HF31">
    <cfRule type="cellIs" dxfId="1334" priority="2657" operator="equal">
      <formula>""</formula>
    </cfRule>
  </conditionalFormatting>
  <conditionalFormatting sqref="HD29:HF31">
    <cfRule type="expression" dxfId="1333" priority="2658">
      <formula>$HD$28="x"</formula>
    </cfRule>
  </conditionalFormatting>
  <conditionalFormatting sqref="HG29:HI31">
    <cfRule type="cellIs" dxfId="1332" priority="2659" operator="equal">
      <formula>""</formula>
    </cfRule>
  </conditionalFormatting>
  <conditionalFormatting sqref="HG29:HI31">
    <cfRule type="expression" dxfId="1331" priority="2660">
      <formula>$HG$28="x"</formula>
    </cfRule>
  </conditionalFormatting>
  <conditionalFormatting sqref="HJ29:HL31">
    <cfRule type="cellIs" dxfId="1330" priority="2661" operator="equal">
      <formula>""</formula>
    </cfRule>
  </conditionalFormatting>
  <conditionalFormatting sqref="HJ29:HL31">
    <cfRule type="expression" dxfId="1329" priority="2662">
      <formula>$HJ$28="x"</formula>
    </cfRule>
  </conditionalFormatting>
  <conditionalFormatting sqref="HM29:HO31">
    <cfRule type="cellIs" dxfId="1328" priority="2663" operator="equal">
      <formula>""</formula>
    </cfRule>
  </conditionalFormatting>
  <conditionalFormatting sqref="HM29:HO31">
    <cfRule type="expression" dxfId="1327" priority="2664">
      <formula>$HM$28="x"</formula>
    </cfRule>
  </conditionalFormatting>
  <conditionalFormatting sqref="HP29:HR31">
    <cfRule type="cellIs" dxfId="1326" priority="2665" operator="equal">
      <formula>""</formula>
    </cfRule>
  </conditionalFormatting>
  <conditionalFormatting sqref="HP29:HR31">
    <cfRule type="expression" dxfId="1325" priority="2666">
      <formula>$HP$28="x"</formula>
    </cfRule>
  </conditionalFormatting>
  <conditionalFormatting sqref="HS29:HU31">
    <cfRule type="cellIs" dxfId="1324" priority="2667" operator="equal">
      <formula>""</formula>
    </cfRule>
  </conditionalFormatting>
  <conditionalFormatting sqref="HS29:HU31">
    <cfRule type="expression" dxfId="1323" priority="2668">
      <formula>$HS$28="x"</formula>
    </cfRule>
  </conditionalFormatting>
  <conditionalFormatting sqref="HV29:HX31">
    <cfRule type="cellIs" dxfId="1322" priority="2669" operator="equal">
      <formula>""</formula>
    </cfRule>
  </conditionalFormatting>
  <conditionalFormatting sqref="HV29:HX31">
    <cfRule type="expression" dxfId="1321" priority="2670">
      <formula>$HV$28="x"</formula>
    </cfRule>
  </conditionalFormatting>
  <conditionalFormatting sqref="HY29:IA31">
    <cfRule type="cellIs" dxfId="1320" priority="2671" operator="equal">
      <formula>""</formula>
    </cfRule>
  </conditionalFormatting>
  <conditionalFormatting sqref="HY29:IA31">
    <cfRule type="expression" dxfId="1319" priority="2672">
      <formula>$HY$28="x"</formula>
    </cfRule>
  </conditionalFormatting>
  <conditionalFormatting sqref="IB29:ID31">
    <cfRule type="cellIs" dxfId="1318" priority="2673" operator="equal">
      <formula>""</formula>
    </cfRule>
  </conditionalFormatting>
  <conditionalFormatting sqref="IB29:ID31">
    <cfRule type="expression" dxfId="1317" priority="2674">
      <formula>$IB$28="x"</formula>
    </cfRule>
  </conditionalFormatting>
  <conditionalFormatting sqref="IE29:IG31">
    <cfRule type="cellIs" dxfId="1316" priority="2675" operator="equal">
      <formula>""</formula>
    </cfRule>
  </conditionalFormatting>
  <conditionalFormatting sqref="IE29:IG31">
    <cfRule type="expression" dxfId="1315" priority="2676">
      <formula>$IE$28="x"</formula>
    </cfRule>
  </conditionalFormatting>
  <conditionalFormatting sqref="IH29:IJ31">
    <cfRule type="cellIs" dxfId="1314" priority="2677" operator="equal">
      <formula>""</formula>
    </cfRule>
  </conditionalFormatting>
  <conditionalFormatting sqref="IH29:IJ31">
    <cfRule type="expression" dxfId="1313" priority="2678">
      <formula>$IH$28="x"</formula>
    </cfRule>
  </conditionalFormatting>
  <conditionalFormatting sqref="IK29:IM31">
    <cfRule type="cellIs" dxfId="1312" priority="2679" operator="equal">
      <formula>""</formula>
    </cfRule>
  </conditionalFormatting>
  <conditionalFormatting sqref="IK29:IM31">
    <cfRule type="expression" dxfId="1311" priority="2680">
      <formula>$IK$28="x"</formula>
    </cfRule>
  </conditionalFormatting>
  <conditionalFormatting sqref="FZ32:GB34">
    <cfRule type="cellIs" dxfId="1310" priority="2681" operator="equal">
      <formula>""</formula>
    </cfRule>
  </conditionalFormatting>
  <conditionalFormatting sqref="FZ32:GB34">
    <cfRule type="expression" dxfId="1309" priority="2682">
      <formula>$FZ$35="x"</formula>
    </cfRule>
  </conditionalFormatting>
  <conditionalFormatting sqref="GC32:GE34">
    <cfRule type="cellIs" dxfId="1308" priority="2683" operator="equal">
      <formula>""</formula>
    </cfRule>
  </conditionalFormatting>
  <conditionalFormatting sqref="GC32:GE34">
    <cfRule type="expression" dxfId="1307" priority="2684">
      <formula>$GC$35="x"</formula>
    </cfRule>
  </conditionalFormatting>
  <conditionalFormatting sqref="GF32:GH34">
    <cfRule type="cellIs" dxfId="1306" priority="2685" operator="equal">
      <formula>""</formula>
    </cfRule>
  </conditionalFormatting>
  <conditionalFormatting sqref="GF32:GH34">
    <cfRule type="expression" dxfId="1305" priority="2686">
      <formula>$GF$35="x"</formula>
    </cfRule>
  </conditionalFormatting>
  <conditionalFormatting sqref="GI32:GK34">
    <cfRule type="cellIs" dxfId="1304" priority="2687" operator="equal">
      <formula>""</formula>
    </cfRule>
  </conditionalFormatting>
  <conditionalFormatting sqref="GI32:GK34">
    <cfRule type="expression" dxfId="1303" priority="2688">
      <formula>$GI$35="x"</formula>
    </cfRule>
  </conditionalFormatting>
  <conditionalFormatting sqref="GL32:GN34">
    <cfRule type="cellIs" dxfId="1302" priority="2689" operator="equal">
      <formula>""</formula>
    </cfRule>
  </conditionalFormatting>
  <conditionalFormatting sqref="GL32:GN34">
    <cfRule type="expression" dxfId="1301" priority="2690">
      <formula>$GL$35="x"</formula>
    </cfRule>
  </conditionalFormatting>
  <conditionalFormatting sqref="GO32:GQ34">
    <cfRule type="cellIs" dxfId="1300" priority="2691" operator="equal">
      <formula>""</formula>
    </cfRule>
  </conditionalFormatting>
  <conditionalFormatting sqref="GO32:GQ34">
    <cfRule type="expression" dxfId="1299" priority="2692">
      <formula>$GO$35="x"</formula>
    </cfRule>
  </conditionalFormatting>
  <conditionalFormatting sqref="GR32:GT34">
    <cfRule type="cellIs" dxfId="1298" priority="2693" operator="equal">
      <formula>""</formula>
    </cfRule>
  </conditionalFormatting>
  <conditionalFormatting sqref="GR32:GT34">
    <cfRule type="expression" dxfId="1297" priority="2694">
      <formula>$GR$35="x"</formula>
    </cfRule>
  </conditionalFormatting>
  <conditionalFormatting sqref="GU32:GW34">
    <cfRule type="cellIs" dxfId="1296" priority="2695" operator="equal">
      <formula>""</formula>
    </cfRule>
  </conditionalFormatting>
  <conditionalFormatting sqref="GU32:GW34">
    <cfRule type="expression" dxfId="1295" priority="2696">
      <formula>$GU$35="x"</formula>
    </cfRule>
  </conditionalFormatting>
  <conditionalFormatting sqref="GX32:GZ34">
    <cfRule type="cellIs" dxfId="1294" priority="2697" operator="equal">
      <formula>""</formula>
    </cfRule>
  </conditionalFormatting>
  <conditionalFormatting sqref="GX32:GZ34">
    <cfRule type="expression" dxfId="1293" priority="2698">
      <formula>$GX$35="x"</formula>
    </cfRule>
  </conditionalFormatting>
  <conditionalFormatting sqref="HA32:HC34">
    <cfRule type="cellIs" dxfId="1292" priority="2699" operator="equal">
      <formula>""</formula>
    </cfRule>
  </conditionalFormatting>
  <conditionalFormatting sqref="HA32:HC34">
    <cfRule type="expression" dxfId="1291" priority="2700">
      <formula>$HA$35="x"</formula>
    </cfRule>
  </conditionalFormatting>
  <conditionalFormatting sqref="HD32:HF34">
    <cfRule type="cellIs" dxfId="1290" priority="2701" operator="equal">
      <formula>""</formula>
    </cfRule>
  </conditionalFormatting>
  <conditionalFormatting sqref="HD32:HF34">
    <cfRule type="expression" dxfId="1289" priority="2702">
      <formula>$HD$35="x"</formula>
    </cfRule>
  </conditionalFormatting>
  <conditionalFormatting sqref="HG32:HI34">
    <cfRule type="cellIs" dxfId="1288" priority="2703" operator="equal">
      <formula>""</formula>
    </cfRule>
  </conditionalFormatting>
  <conditionalFormatting sqref="HG32:HI34">
    <cfRule type="expression" dxfId="1287" priority="2704">
      <formula>$HG$35="x"</formula>
    </cfRule>
  </conditionalFormatting>
  <conditionalFormatting sqref="HJ32:HL34">
    <cfRule type="cellIs" dxfId="1286" priority="2705" operator="equal">
      <formula>""</formula>
    </cfRule>
  </conditionalFormatting>
  <conditionalFormatting sqref="HJ32:HL34">
    <cfRule type="expression" dxfId="1285" priority="2706">
      <formula>$HJ$35="x"</formula>
    </cfRule>
  </conditionalFormatting>
  <conditionalFormatting sqref="HM32:HO34">
    <cfRule type="cellIs" dxfId="1284" priority="2707" operator="equal">
      <formula>""</formula>
    </cfRule>
  </conditionalFormatting>
  <conditionalFormatting sqref="HM32:HO34">
    <cfRule type="expression" dxfId="1283" priority="2708">
      <formula>$HM$35="x"</formula>
    </cfRule>
  </conditionalFormatting>
  <conditionalFormatting sqref="HP32:HR34">
    <cfRule type="cellIs" dxfId="1282" priority="2709" operator="equal">
      <formula>""</formula>
    </cfRule>
  </conditionalFormatting>
  <conditionalFormatting sqref="HP32:HR34">
    <cfRule type="expression" dxfId="1281" priority="2710">
      <formula>$HP$35="x"</formula>
    </cfRule>
  </conditionalFormatting>
  <conditionalFormatting sqref="HS32:HU34">
    <cfRule type="cellIs" dxfId="1280" priority="2711" operator="equal">
      <formula>""</formula>
    </cfRule>
  </conditionalFormatting>
  <conditionalFormatting sqref="HS32:HU34">
    <cfRule type="expression" dxfId="1279" priority="2712">
      <formula>$HS$35="x"</formula>
    </cfRule>
  </conditionalFormatting>
  <conditionalFormatting sqref="HV32:HX34">
    <cfRule type="cellIs" dxfId="1278" priority="2713" operator="equal">
      <formula>""</formula>
    </cfRule>
  </conditionalFormatting>
  <conditionalFormatting sqref="HV32:HX34">
    <cfRule type="expression" dxfId="1277" priority="2714">
      <formula>$HV$35="x"</formula>
    </cfRule>
  </conditionalFormatting>
  <conditionalFormatting sqref="HY32:IA34">
    <cfRule type="cellIs" dxfId="1276" priority="2715" operator="equal">
      <formula>""</formula>
    </cfRule>
  </conditionalFormatting>
  <conditionalFormatting sqref="HY32:IA34">
    <cfRule type="expression" dxfId="1275" priority="2716">
      <formula>$HY$35="x"</formula>
    </cfRule>
  </conditionalFormatting>
  <conditionalFormatting sqref="IB32:ID34">
    <cfRule type="cellIs" dxfId="1274" priority="2717" operator="equal">
      <formula>""</formula>
    </cfRule>
  </conditionalFormatting>
  <conditionalFormatting sqref="IB32:ID34">
    <cfRule type="expression" dxfId="1273" priority="2718">
      <formula>$IB$35="x"</formula>
    </cfRule>
  </conditionalFormatting>
  <conditionalFormatting sqref="IE32:IG34">
    <cfRule type="cellIs" dxfId="1272" priority="2719" operator="equal">
      <formula>""</formula>
    </cfRule>
  </conditionalFormatting>
  <conditionalFormatting sqref="IE32:IG34">
    <cfRule type="expression" dxfId="1271" priority="2720">
      <formula>$IE$35="x"</formula>
    </cfRule>
  </conditionalFormatting>
  <conditionalFormatting sqref="IH32:IJ34">
    <cfRule type="cellIs" dxfId="1270" priority="2721" operator="equal">
      <formula>""</formula>
    </cfRule>
  </conditionalFormatting>
  <conditionalFormatting sqref="IH32:IJ34">
    <cfRule type="expression" dxfId="1269" priority="2722">
      <formula>$IH$35="x"</formula>
    </cfRule>
  </conditionalFormatting>
  <conditionalFormatting sqref="IK32:IM34">
    <cfRule type="cellIs" dxfId="1268" priority="2723" operator="equal">
      <formula>""</formula>
    </cfRule>
  </conditionalFormatting>
  <conditionalFormatting sqref="IK32:IM34">
    <cfRule type="expression" dxfId="1267" priority="2724">
      <formula>$IK$35="x"</formula>
    </cfRule>
  </conditionalFormatting>
  <conditionalFormatting sqref="FZ47:GB49">
    <cfRule type="cellIs" dxfId="1266" priority="2725" operator="equal">
      <formula>""</formula>
    </cfRule>
  </conditionalFormatting>
  <conditionalFormatting sqref="FZ47:GB49">
    <cfRule type="expression" dxfId="1265" priority="2726">
      <formula>$FZ$46="x"</formula>
    </cfRule>
  </conditionalFormatting>
  <conditionalFormatting sqref="GC47:GE49">
    <cfRule type="cellIs" dxfId="1264" priority="2727" operator="equal">
      <formula>""</formula>
    </cfRule>
  </conditionalFormatting>
  <conditionalFormatting sqref="GC47:GE49">
    <cfRule type="expression" dxfId="1263" priority="2728">
      <formula>$GC$46="x"</formula>
    </cfRule>
  </conditionalFormatting>
  <conditionalFormatting sqref="GF47:GH49">
    <cfRule type="cellIs" dxfId="1262" priority="2729" operator="equal">
      <formula>""</formula>
    </cfRule>
  </conditionalFormatting>
  <conditionalFormatting sqref="GF47:GH49">
    <cfRule type="expression" dxfId="1261" priority="2730">
      <formula>$GF$46="x"</formula>
    </cfRule>
  </conditionalFormatting>
  <conditionalFormatting sqref="GI47:GK49">
    <cfRule type="cellIs" dxfId="1260" priority="2731" operator="equal">
      <formula>""</formula>
    </cfRule>
  </conditionalFormatting>
  <conditionalFormatting sqref="GI47:GK49">
    <cfRule type="expression" dxfId="1259" priority="2732">
      <formula>$GI$46="x"</formula>
    </cfRule>
  </conditionalFormatting>
  <conditionalFormatting sqref="GL47:GN49">
    <cfRule type="cellIs" dxfId="1258" priority="2733" operator="equal">
      <formula>""</formula>
    </cfRule>
  </conditionalFormatting>
  <conditionalFormatting sqref="GL47:GN49">
    <cfRule type="expression" dxfId="1257" priority="2734">
      <formula>$GL$46="x"</formula>
    </cfRule>
  </conditionalFormatting>
  <conditionalFormatting sqref="GO47:GQ49">
    <cfRule type="cellIs" dxfId="1256" priority="2735" operator="equal">
      <formula>""</formula>
    </cfRule>
  </conditionalFormatting>
  <conditionalFormatting sqref="GO47:GQ49">
    <cfRule type="expression" dxfId="1255" priority="2736">
      <formula>$GO$46="x"</formula>
    </cfRule>
  </conditionalFormatting>
  <conditionalFormatting sqref="GR47:GT49">
    <cfRule type="cellIs" dxfId="1254" priority="2737" operator="equal">
      <formula>""</formula>
    </cfRule>
  </conditionalFormatting>
  <conditionalFormatting sqref="GR47:GT49">
    <cfRule type="expression" dxfId="1253" priority="2738">
      <formula>$GR$46="x"</formula>
    </cfRule>
  </conditionalFormatting>
  <conditionalFormatting sqref="GU47:GW49">
    <cfRule type="cellIs" dxfId="1252" priority="2739" operator="equal">
      <formula>""</formula>
    </cfRule>
  </conditionalFormatting>
  <conditionalFormatting sqref="GU47:GW49">
    <cfRule type="expression" dxfId="1251" priority="2740">
      <formula>$GU$46="x"</formula>
    </cfRule>
  </conditionalFormatting>
  <conditionalFormatting sqref="GX47:GZ49">
    <cfRule type="cellIs" dxfId="1250" priority="2741" operator="equal">
      <formula>""</formula>
    </cfRule>
  </conditionalFormatting>
  <conditionalFormatting sqref="GX47:GZ49">
    <cfRule type="expression" dxfId="1249" priority="2742">
      <formula>$GX$46="x"</formula>
    </cfRule>
  </conditionalFormatting>
  <conditionalFormatting sqref="HA47:HC49">
    <cfRule type="cellIs" dxfId="1248" priority="2743" operator="equal">
      <formula>""</formula>
    </cfRule>
  </conditionalFormatting>
  <conditionalFormatting sqref="HA47:HC49">
    <cfRule type="expression" dxfId="1247" priority="2744">
      <formula>$HA$46="x"</formula>
    </cfRule>
  </conditionalFormatting>
  <conditionalFormatting sqref="HD47:HF49">
    <cfRule type="cellIs" dxfId="1246" priority="2745" operator="equal">
      <formula>""</formula>
    </cfRule>
  </conditionalFormatting>
  <conditionalFormatting sqref="HD47:HF49">
    <cfRule type="expression" dxfId="1245" priority="2746">
      <formula>$HD$46="x"</formula>
    </cfRule>
  </conditionalFormatting>
  <conditionalFormatting sqref="HG47:HI49">
    <cfRule type="cellIs" dxfId="1244" priority="2747" operator="equal">
      <formula>""</formula>
    </cfRule>
  </conditionalFormatting>
  <conditionalFormatting sqref="HG47:HI49">
    <cfRule type="expression" dxfId="1243" priority="2748">
      <formula>$HG$46="x"</formula>
    </cfRule>
  </conditionalFormatting>
  <conditionalFormatting sqref="HJ47:HL49">
    <cfRule type="cellIs" dxfId="1242" priority="2749" operator="equal">
      <formula>""</formula>
    </cfRule>
  </conditionalFormatting>
  <conditionalFormatting sqref="HJ47:HL49">
    <cfRule type="expression" dxfId="1241" priority="2750">
      <formula>$HJ$46="x"</formula>
    </cfRule>
  </conditionalFormatting>
  <conditionalFormatting sqref="HM47:HO49">
    <cfRule type="cellIs" dxfId="1240" priority="2751" operator="equal">
      <formula>""</formula>
    </cfRule>
  </conditionalFormatting>
  <conditionalFormatting sqref="HM47:HO49">
    <cfRule type="expression" dxfId="1239" priority="2752">
      <formula>$HM$46="x"</formula>
    </cfRule>
  </conditionalFormatting>
  <conditionalFormatting sqref="HP47:HR49">
    <cfRule type="cellIs" dxfId="1238" priority="2753" operator="equal">
      <formula>""</formula>
    </cfRule>
  </conditionalFormatting>
  <conditionalFormatting sqref="HP47:HR49">
    <cfRule type="expression" dxfId="1237" priority="2754">
      <formula>$HP$46="x"</formula>
    </cfRule>
  </conditionalFormatting>
  <conditionalFormatting sqref="HS47:HU49">
    <cfRule type="cellIs" dxfId="1236" priority="2755" operator="equal">
      <formula>""</formula>
    </cfRule>
  </conditionalFormatting>
  <conditionalFormatting sqref="HS47:HU49">
    <cfRule type="expression" dxfId="1235" priority="2756">
      <formula>$HS$46="x"</formula>
    </cfRule>
  </conditionalFormatting>
  <conditionalFormatting sqref="HV47:HX49">
    <cfRule type="cellIs" dxfId="1234" priority="2757" operator="equal">
      <formula>""</formula>
    </cfRule>
  </conditionalFormatting>
  <conditionalFormatting sqref="HV47:HX49">
    <cfRule type="expression" dxfId="1233" priority="2758">
      <formula>$HV$46="x"</formula>
    </cfRule>
  </conditionalFormatting>
  <conditionalFormatting sqref="HY47:IA49">
    <cfRule type="cellIs" dxfId="1232" priority="2759" operator="equal">
      <formula>""</formula>
    </cfRule>
  </conditionalFormatting>
  <conditionalFormatting sqref="HY47:IA49">
    <cfRule type="expression" dxfId="1231" priority="2760">
      <formula>$HY$46="x"</formula>
    </cfRule>
  </conditionalFormatting>
  <conditionalFormatting sqref="IB47:ID49">
    <cfRule type="cellIs" dxfId="1230" priority="2761" operator="equal">
      <formula>""</formula>
    </cfRule>
  </conditionalFormatting>
  <conditionalFormatting sqref="IB47:ID49">
    <cfRule type="expression" dxfId="1229" priority="2762">
      <formula>$IB$46="x"</formula>
    </cfRule>
  </conditionalFormatting>
  <conditionalFormatting sqref="IE47:IG49">
    <cfRule type="cellIs" dxfId="1228" priority="2763" operator="equal">
      <formula>""</formula>
    </cfRule>
  </conditionalFormatting>
  <conditionalFormatting sqref="IE47:IG49">
    <cfRule type="expression" dxfId="1227" priority="2764">
      <formula>$IE$46="x"</formula>
    </cfRule>
  </conditionalFormatting>
  <conditionalFormatting sqref="IH47:IJ49">
    <cfRule type="cellIs" dxfId="1226" priority="2765" operator="equal">
      <formula>""</formula>
    </cfRule>
  </conditionalFormatting>
  <conditionalFormatting sqref="IH47:IJ49">
    <cfRule type="expression" dxfId="1225" priority="2766">
      <formula>$IH$46="x"</formula>
    </cfRule>
  </conditionalFormatting>
  <conditionalFormatting sqref="IK47:IM49">
    <cfRule type="cellIs" dxfId="1224" priority="2767" operator="equal">
      <formula>""</formula>
    </cfRule>
  </conditionalFormatting>
  <conditionalFormatting sqref="IK47:IM49">
    <cfRule type="expression" dxfId="1223" priority="2768">
      <formula>$IK$46="x"</formula>
    </cfRule>
  </conditionalFormatting>
  <conditionalFormatting sqref="FZ50:GB52">
    <cfRule type="cellIs" dxfId="1222" priority="2769" operator="equal">
      <formula>""</formula>
    </cfRule>
  </conditionalFormatting>
  <conditionalFormatting sqref="FZ50:GB52">
    <cfRule type="expression" dxfId="1221" priority="2770">
      <formula>$FZ$53="x"</formula>
    </cfRule>
  </conditionalFormatting>
  <conditionalFormatting sqref="GC50:GE52">
    <cfRule type="cellIs" dxfId="1220" priority="2771" operator="equal">
      <formula>""</formula>
    </cfRule>
  </conditionalFormatting>
  <conditionalFormatting sqref="GC50:GE52">
    <cfRule type="expression" dxfId="1219" priority="2772">
      <formula>$GC$53="x"</formula>
    </cfRule>
  </conditionalFormatting>
  <conditionalFormatting sqref="GF50:GH52">
    <cfRule type="cellIs" dxfId="1218" priority="2773" operator="equal">
      <formula>""</formula>
    </cfRule>
  </conditionalFormatting>
  <conditionalFormatting sqref="GF50:GH52">
    <cfRule type="expression" dxfId="1217" priority="2774">
      <formula>$GF$53="x"</formula>
    </cfRule>
  </conditionalFormatting>
  <conditionalFormatting sqref="GI50:GK52">
    <cfRule type="cellIs" dxfId="1216" priority="2775" operator="equal">
      <formula>""</formula>
    </cfRule>
  </conditionalFormatting>
  <conditionalFormatting sqref="GI50:GK52">
    <cfRule type="expression" dxfId="1215" priority="2776">
      <formula>$GI$53="x"</formula>
    </cfRule>
  </conditionalFormatting>
  <conditionalFormatting sqref="GL50:GN52">
    <cfRule type="cellIs" dxfId="1214" priority="2777" operator="equal">
      <formula>""</formula>
    </cfRule>
  </conditionalFormatting>
  <conditionalFormatting sqref="GL50:GN52">
    <cfRule type="expression" dxfId="1213" priority="2778">
      <formula>$GL$53="x"</formula>
    </cfRule>
  </conditionalFormatting>
  <conditionalFormatting sqref="GO50:GQ52">
    <cfRule type="cellIs" dxfId="1212" priority="2779" operator="equal">
      <formula>""</formula>
    </cfRule>
  </conditionalFormatting>
  <conditionalFormatting sqref="GO50:GQ52">
    <cfRule type="expression" dxfId="1211" priority="2780">
      <formula>$GO$53="x"</formula>
    </cfRule>
  </conditionalFormatting>
  <conditionalFormatting sqref="GR50:GT52">
    <cfRule type="cellIs" dxfId="1210" priority="2781" operator="equal">
      <formula>""</formula>
    </cfRule>
  </conditionalFormatting>
  <conditionalFormatting sqref="GR50:GT52">
    <cfRule type="expression" dxfId="1209" priority="2782">
      <formula>$GR$53="x"</formula>
    </cfRule>
  </conditionalFormatting>
  <conditionalFormatting sqref="GU50:GW52">
    <cfRule type="cellIs" dxfId="1208" priority="2783" operator="equal">
      <formula>""</formula>
    </cfRule>
  </conditionalFormatting>
  <conditionalFormatting sqref="GU50:GW52">
    <cfRule type="expression" dxfId="1207" priority="2784">
      <formula>$GU$53="x"</formula>
    </cfRule>
  </conditionalFormatting>
  <conditionalFormatting sqref="GX50:GZ52">
    <cfRule type="cellIs" dxfId="1206" priority="2785" operator="equal">
      <formula>""</formula>
    </cfRule>
  </conditionalFormatting>
  <conditionalFormatting sqref="GX50:GZ52">
    <cfRule type="expression" dxfId="1205" priority="2786">
      <formula>$GX$53="x"</formula>
    </cfRule>
  </conditionalFormatting>
  <conditionalFormatting sqref="HA50:HC52">
    <cfRule type="cellIs" dxfId="1204" priority="2787" operator="equal">
      <formula>""</formula>
    </cfRule>
  </conditionalFormatting>
  <conditionalFormatting sqref="HA50:HC52">
    <cfRule type="expression" dxfId="1203" priority="2788">
      <formula>$HA$53="x"</formula>
    </cfRule>
  </conditionalFormatting>
  <conditionalFormatting sqref="HD50:HF52">
    <cfRule type="cellIs" dxfId="1202" priority="2789" operator="equal">
      <formula>""</formula>
    </cfRule>
  </conditionalFormatting>
  <conditionalFormatting sqref="HD50:HF52">
    <cfRule type="expression" dxfId="1201" priority="2790">
      <formula>$HD$53="x"</formula>
    </cfRule>
  </conditionalFormatting>
  <conditionalFormatting sqref="HG50:HI52">
    <cfRule type="cellIs" dxfId="1200" priority="2791" operator="equal">
      <formula>""</formula>
    </cfRule>
  </conditionalFormatting>
  <conditionalFormatting sqref="HG50:HI52">
    <cfRule type="expression" dxfId="1199" priority="2792">
      <formula>$HG$53="x"</formula>
    </cfRule>
  </conditionalFormatting>
  <conditionalFormatting sqref="HJ50:HL52">
    <cfRule type="cellIs" dxfId="1198" priority="2793" operator="equal">
      <formula>""</formula>
    </cfRule>
  </conditionalFormatting>
  <conditionalFormatting sqref="HJ50:HL52">
    <cfRule type="expression" dxfId="1197" priority="2794">
      <formula>$HJ$53="x"</formula>
    </cfRule>
  </conditionalFormatting>
  <conditionalFormatting sqref="HM50:HO52">
    <cfRule type="cellIs" dxfId="1196" priority="2795" operator="equal">
      <formula>""</formula>
    </cfRule>
  </conditionalFormatting>
  <conditionalFormatting sqref="HM50:HO52">
    <cfRule type="expression" dxfId="1195" priority="2796">
      <formula>$HM$53="x"</formula>
    </cfRule>
  </conditionalFormatting>
  <conditionalFormatting sqref="HP50:HR52">
    <cfRule type="cellIs" dxfId="1194" priority="2797" operator="equal">
      <formula>""</formula>
    </cfRule>
  </conditionalFormatting>
  <conditionalFormatting sqref="HP50:HR52">
    <cfRule type="expression" dxfId="1193" priority="2798">
      <formula>$HP$53="x"</formula>
    </cfRule>
  </conditionalFormatting>
  <conditionalFormatting sqref="HS50:HU52">
    <cfRule type="cellIs" dxfId="1192" priority="2799" operator="equal">
      <formula>""</formula>
    </cfRule>
  </conditionalFormatting>
  <conditionalFormatting sqref="HS50:HU52">
    <cfRule type="expression" dxfId="1191" priority="2800">
      <formula>$HS$53="x"</formula>
    </cfRule>
  </conditionalFormatting>
  <conditionalFormatting sqref="HV50:HX52">
    <cfRule type="cellIs" dxfId="1190" priority="2801" operator="equal">
      <formula>""</formula>
    </cfRule>
  </conditionalFormatting>
  <conditionalFormatting sqref="HV50:HX52">
    <cfRule type="expression" dxfId="1189" priority="2802">
      <formula>$HV$53="x"</formula>
    </cfRule>
  </conditionalFormatting>
  <conditionalFormatting sqref="HY50:IA52">
    <cfRule type="cellIs" dxfId="1188" priority="2803" operator="equal">
      <formula>""</formula>
    </cfRule>
  </conditionalFormatting>
  <conditionalFormatting sqref="HY50:IA52">
    <cfRule type="expression" dxfId="1187" priority="2804">
      <formula>$HY$53="x"</formula>
    </cfRule>
  </conditionalFormatting>
  <conditionalFormatting sqref="IB50:ID52">
    <cfRule type="cellIs" dxfId="1186" priority="2805" operator="equal">
      <formula>""</formula>
    </cfRule>
  </conditionalFormatting>
  <conditionalFormatting sqref="IB50:ID52">
    <cfRule type="expression" dxfId="1185" priority="2806">
      <formula>$IB$53="x"</formula>
    </cfRule>
  </conditionalFormatting>
  <conditionalFormatting sqref="IE50:IG52">
    <cfRule type="cellIs" dxfId="1184" priority="2807" operator="equal">
      <formula>""</formula>
    </cfRule>
  </conditionalFormatting>
  <conditionalFormatting sqref="IE50:IG52">
    <cfRule type="expression" dxfId="1183" priority="2808">
      <formula>$IE$53="x"</formula>
    </cfRule>
  </conditionalFormatting>
  <conditionalFormatting sqref="IH50:IJ52">
    <cfRule type="cellIs" dxfId="1182" priority="2809" operator="equal">
      <formula>""</formula>
    </cfRule>
  </conditionalFormatting>
  <conditionalFormatting sqref="IH50:IJ52">
    <cfRule type="expression" dxfId="1181" priority="2810">
      <formula>$IH$53="x"</formula>
    </cfRule>
  </conditionalFormatting>
  <conditionalFormatting sqref="IK50:IM52">
    <cfRule type="cellIs" dxfId="1180" priority="2811" operator="equal">
      <formula>""</formula>
    </cfRule>
  </conditionalFormatting>
  <conditionalFormatting sqref="IK50:IM52">
    <cfRule type="expression" dxfId="1179" priority="2812">
      <formula>$IK$53="x"</formula>
    </cfRule>
  </conditionalFormatting>
  <conditionalFormatting sqref="FZ65:GB67">
    <cfRule type="cellIs" dxfId="1178" priority="2813" operator="equal">
      <formula>""</formula>
    </cfRule>
  </conditionalFormatting>
  <conditionalFormatting sqref="FZ65:GB67">
    <cfRule type="expression" dxfId="1177" priority="2814">
      <formula>$FZ$64="x"</formula>
    </cfRule>
  </conditionalFormatting>
  <conditionalFormatting sqref="GC65:GE67">
    <cfRule type="cellIs" dxfId="1176" priority="2815" operator="equal">
      <formula>""</formula>
    </cfRule>
  </conditionalFormatting>
  <conditionalFormatting sqref="GC65:GE67">
    <cfRule type="expression" dxfId="1175" priority="2816">
      <formula>$GC$64="x"</formula>
    </cfRule>
  </conditionalFormatting>
  <conditionalFormatting sqref="GF65:GH67">
    <cfRule type="cellIs" dxfId="1174" priority="2817" operator="equal">
      <formula>""</formula>
    </cfRule>
  </conditionalFormatting>
  <conditionalFormatting sqref="GF65:GH67">
    <cfRule type="expression" dxfId="1173" priority="2818">
      <formula>$GF$64="x"</formula>
    </cfRule>
  </conditionalFormatting>
  <conditionalFormatting sqref="GI65:GK67">
    <cfRule type="cellIs" dxfId="1172" priority="2819" operator="equal">
      <formula>""</formula>
    </cfRule>
  </conditionalFormatting>
  <conditionalFormatting sqref="GI65:GK67">
    <cfRule type="expression" dxfId="1171" priority="2820">
      <formula>$GI$64="x"</formula>
    </cfRule>
  </conditionalFormatting>
  <conditionalFormatting sqref="GL65:GN67">
    <cfRule type="cellIs" dxfId="1170" priority="2821" operator="equal">
      <formula>""</formula>
    </cfRule>
  </conditionalFormatting>
  <conditionalFormatting sqref="GL65:GN67">
    <cfRule type="expression" dxfId="1169" priority="2822">
      <formula>$GL$64="x"</formula>
    </cfRule>
  </conditionalFormatting>
  <conditionalFormatting sqref="GO65:GQ67">
    <cfRule type="cellIs" dxfId="1168" priority="2823" operator="equal">
      <formula>""</formula>
    </cfRule>
  </conditionalFormatting>
  <conditionalFormatting sqref="GO65:GQ67">
    <cfRule type="expression" dxfId="1167" priority="2824">
      <formula>$GO$64="x"</formula>
    </cfRule>
  </conditionalFormatting>
  <conditionalFormatting sqref="GR65:GT67">
    <cfRule type="cellIs" dxfId="1166" priority="2825" operator="equal">
      <formula>""</formula>
    </cfRule>
  </conditionalFormatting>
  <conditionalFormatting sqref="GR65:GT67">
    <cfRule type="expression" dxfId="1165" priority="2826">
      <formula>$GR$64="x"</formula>
    </cfRule>
  </conditionalFormatting>
  <conditionalFormatting sqref="GU65:GW67">
    <cfRule type="cellIs" dxfId="1164" priority="2827" operator="equal">
      <formula>""</formula>
    </cfRule>
  </conditionalFormatting>
  <conditionalFormatting sqref="GU65:GW67">
    <cfRule type="expression" dxfId="1163" priority="2828">
      <formula>$GU$64="x"</formula>
    </cfRule>
  </conditionalFormatting>
  <conditionalFormatting sqref="GX65:GZ67">
    <cfRule type="cellIs" dxfId="1162" priority="2829" operator="equal">
      <formula>""</formula>
    </cfRule>
  </conditionalFormatting>
  <conditionalFormatting sqref="GX65:GZ67">
    <cfRule type="expression" dxfId="1161" priority="2830">
      <formula>$GX$64="x"</formula>
    </cfRule>
  </conditionalFormatting>
  <conditionalFormatting sqref="HA65:HC67">
    <cfRule type="cellIs" dxfId="1160" priority="2831" operator="equal">
      <formula>""</formula>
    </cfRule>
  </conditionalFormatting>
  <conditionalFormatting sqref="HA65:HC67">
    <cfRule type="expression" dxfId="1159" priority="2832">
      <formula>$HA$64="x"</formula>
    </cfRule>
  </conditionalFormatting>
  <conditionalFormatting sqref="HD65:HF67">
    <cfRule type="cellIs" dxfId="1158" priority="2833" operator="equal">
      <formula>""</formula>
    </cfRule>
  </conditionalFormatting>
  <conditionalFormatting sqref="HD65:HF67">
    <cfRule type="expression" dxfId="1157" priority="2834">
      <formula>$HD$64="x"</formula>
    </cfRule>
  </conditionalFormatting>
  <conditionalFormatting sqref="HG65:HI67">
    <cfRule type="cellIs" dxfId="1156" priority="2835" operator="equal">
      <formula>""</formula>
    </cfRule>
  </conditionalFormatting>
  <conditionalFormatting sqref="HG65:HI67">
    <cfRule type="expression" dxfId="1155" priority="2836">
      <formula>$HG$64="x"</formula>
    </cfRule>
  </conditionalFormatting>
  <conditionalFormatting sqref="HJ65:HL67">
    <cfRule type="cellIs" dxfId="1154" priority="2837" operator="equal">
      <formula>""</formula>
    </cfRule>
  </conditionalFormatting>
  <conditionalFormatting sqref="HJ65:HL67">
    <cfRule type="expression" dxfId="1153" priority="2838">
      <formula>$HJ$64="x"</formula>
    </cfRule>
  </conditionalFormatting>
  <conditionalFormatting sqref="HM65:HO67">
    <cfRule type="cellIs" dxfId="1152" priority="2839" operator="equal">
      <formula>""</formula>
    </cfRule>
  </conditionalFormatting>
  <conditionalFormatting sqref="HM65:HO67">
    <cfRule type="expression" dxfId="1151" priority="2840">
      <formula>$HM$64="x"</formula>
    </cfRule>
  </conditionalFormatting>
  <conditionalFormatting sqref="HP65:HR67">
    <cfRule type="cellIs" dxfId="1150" priority="2841" operator="equal">
      <formula>""</formula>
    </cfRule>
  </conditionalFormatting>
  <conditionalFormatting sqref="HP65:HR67">
    <cfRule type="expression" dxfId="1149" priority="2842">
      <formula>$HP$64="x"</formula>
    </cfRule>
  </conditionalFormatting>
  <conditionalFormatting sqref="HS65:HU67">
    <cfRule type="cellIs" dxfId="1148" priority="2843" operator="equal">
      <formula>""</formula>
    </cfRule>
  </conditionalFormatting>
  <conditionalFormatting sqref="HS65:HU67">
    <cfRule type="expression" dxfId="1147" priority="2844">
      <formula>$HS$64="x"</formula>
    </cfRule>
  </conditionalFormatting>
  <conditionalFormatting sqref="HV65:HX67">
    <cfRule type="cellIs" dxfId="1146" priority="2845" operator="equal">
      <formula>""</formula>
    </cfRule>
  </conditionalFormatting>
  <conditionalFormatting sqref="HV65:HX67">
    <cfRule type="expression" dxfId="1145" priority="2846">
      <formula>$HV$64="x"</formula>
    </cfRule>
  </conditionalFormatting>
  <conditionalFormatting sqref="HY65:IA67">
    <cfRule type="cellIs" dxfId="1144" priority="2847" operator="equal">
      <formula>""</formula>
    </cfRule>
  </conditionalFormatting>
  <conditionalFormatting sqref="HY65:IA67">
    <cfRule type="expression" dxfId="1143" priority="2848">
      <formula>$HY$64="x"</formula>
    </cfRule>
  </conditionalFormatting>
  <conditionalFormatting sqref="IB65:ID67">
    <cfRule type="cellIs" dxfId="1142" priority="2849" operator="equal">
      <formula>""</formula>
    </cfRule>
  </conditionalFormatting>
  <conditionalFormatting sqref="IB65:ID67">
    <cfRule type="expression" dxfId="1141" priority="2850">
      <formula>$IB$64="x"</formula>
    </cfRule>
  </conditionalFormatting>
  <conditionalFormatting sqref="IE65:IG67">
    <cfRule type="cellIs" dxfId="1140" priority="2851" operator="equal">
      <formula>""</formula>
    </cfRule>
  </conditionalFormatting>
  <conditionalFormatting sqref="IE65:IG67">
    <cfRule type="expression" dxfId="1139" priority="2852">
      <formula>$IE$64="x"</formula>
    </cfRule>
  </conditionalFormatting>
  <conditionalFormatting sqref="IH65:IJ67">
    <cfRule type="cellIs" dxfId="1138" priority="2853" operator="equal">
      <formula>""</formula>
    </cfRule>
  </conditionalFormatting>
  <conditionalFormatting sqref="IH65:IJ67">
    <cfRule type="expression" dxfId="1137" priority="2854">
      <formula>$IH$64="x"</formula>
    </cfRule>
  </conditionalFormatting>
  <conditionalFormatting sqref="IK65:IM67">
    <cfRule type="cellIs" dxfId="1136" priority="2855" operator="equal">
      <formula>""</formula>
    </cfRule>
  </conditionalFormatting>
  <conditionalFormatting sqref="IK65:IM67">
    <cfRule type="expression" dxfId="1135" priority="2856">
      <formula>$IK$64="x"</formula>
    </cfRule>
  </conditionalFormatting>
  <conditionalFormatting sqref="FZ68:GB70">
    <cfRule type="cellIs" dxfId="1134" priority="2857" operator="equal">
      <formula>""</formula>
    </cfRule>
  </conditionalFormatting>
  <conditionalFormatting sqref="FZ68:GB70">
    <cfRule type="expression" dxfId="1133" priority="2858">
      <formula>$FZ$71="x"</formula>
    </cfRule>
  </conditionalFormatting>
  <conditionalFormatting sqref="GC68:GE70">
    <cfRule type="cellIs" dxfId="1132" priority="2859" operator="equal">
      <formula>""</formula>
    </cfRule>
  </conditionalFormatting>
  <conditionalFormatting sqref="GC68:GE70">
    <cfRule type="expression" dxfId="1131" priority="2860">
      <formula>$GC$71="x"</formula>
    </cfRule>
  </conditionalFormatting>
  <conditionalFormatting sqref="GF68:GH70">
    <cfRule type="cellIs" dxfId="1130" priority="2861" operator="equal">
      <formula>""</formula>
    </cfRule>
  </conditionalFormatting>
  <conditionalFormatting sqref="GF68:GH70">
    <cfRule type="expression" dxfId="1129" priority="2862">
      <formula>$GF$71="x"</formula>
    </cfRule>
  </conditionalFormatting>
  <conditionalFormatting sqref="GI68:GK70">
    <cfRule type="cellIs" dxfId="1128" priority="2863" operator="equal">
      <formula>""</formula>
    </cfRule>
  </conditionalFormatting>
  <conditionalFormatting sqref="GI68:GK70">
    <cfRule type="expression" dxfId="1127" priority="2864">
      <formula>$GI$71="x"</formula>
    </cfRule>
  </conditionalFormatting>
  <conditionalFormatting sqref="GL68:GN70">
    <cfRule type="cellIs" dxfId="1126" priority="2865" operator="equal">
      <formula>""</formula>
    </cfRule>
  </conditionalFormatting>
  <conditionalFormatting sqref="GL68:GN70">
    <cfRule type="expression" dxfId="1125" priority="2866">
      <formula>$GL$71="x"</formula>
    </cfRule>
  </conditionalFormatting>
  <conditionalFormatting sqref="GO68:GQ70">
    <cfRule type="cellIs" dxfId="1124" priority="2867" operator="equal">
      <formula>""</formula>
    </cfRule>
  </conditionalFormatting>
  <conditionalFormatting sqref="GO68:GQ70">
    <cfRule type="expression" dxfId="1123" priority="2868">
      <formula>$GO$71="x"</formula>
    </cfRule>
  </conditionalFormatting>
  <conditionalFormatting sqref="GR68:GT70">
    <cfRule type="cellIs" dxfId="1122" priority="2869" operator="equal">
      <formula>""</formula>
    </cfRule>
  </conditionalFormatting>
  <conditionalFormatting sqref="GR68:GT70">
    <cfRule type="expression" dxfId="1121" priority="2870">
      <formula>$GR$71="x"</formula>
    </cfRule>
  </conditionalFormatting>
  <conditionalFormatting sqref="GU68:GW70">
    <cfRule type="cellIs" dxfId="1120" priority="2871" operator="equal">
      <formula>""</formula>
    </cfRule>
  </conditionalFormatting>
  <conditionalFormatting sqref="GU68:GW70">
    <cfRule type="expression" dxfId="1119" priority="2872">
      <formula>$GU$71="x"</formula>
    </cfRule>
  </conditionalFormatting>
  <conditionalFormatting sqref="GX68:GZ70">
    <cfRule type="cellIs" dxfId="1118" priority="2873" operator="equal">
      <formula>""</formula>
    </cfRule>
  </conditionalFormatting>
  <conditionalFormatting sqref="GX68:GZ70">
    <cfRule type="expression" dxfId="1117" priority="2874">
      <formula>$GX$71="x"</formula>
    </cfRule>
  </conditionalFormatting>
  <conditionalFormatting sqref="HA68:HC70">
    <cfRule type="cellIs" dxfId="1116" priority="2875" operator="equal">
      <formula>""</formula>
    </cfRule>
  </conditionalFormatting>
  <conditionalFormatting sqref="HA68:HC70">
    <cfRule type="expression" dxfId="1115" priority="2876">
      <formula>$HA$71="x"</formula>
    </cfRule>
  </conditionalFormatting>
  <conditionalFormatting sqref="HD68:HF70">
    <cfRule type="cellIs" dxfId="1114" priority="2877" operator="equal">
      <formula>""</formula>
    </cfRule>
  </conditionalFormatting>
  <conditionalFormatting sqref="HD68:HF70">
    <cfRule type="expression" dxfId="1113" priority="2878">
      <formula>$HD$71="x"</formula>
    </cfRule>
  </conditionalFormatting>
  <conditionalFormatting sqref="HG68:HI70">
    <cfRule type="cellIs" dxfId="1112" priority="2879" operator="equal">
      <formula>""</formula>
    </cfRule>
  </conditionalFormatting>
  <conditionalFormatting sqref="HG68:HI70">
    <cfRule type="expression" dxfId="1111" priority="2880">
      <formula>$HG$71="x"</formula>
    </cfRule>
  </conditionalFormatting>
  <conditionalFormatting sqref="HJ68:HL70">
    <cfRule type="cellIs" dxfId="1110" priority="2881" operator="equal">
      <formula>""</formula>
    </cfRule>
  </conditionalFormatting>
  <conditionalFormatting sqref="HJ68:HL70">
    <cfRule type="expression" dxfId="1109" priority="2882">
      <formula>$HJ$71="x"</formula>
    </cfRule>
  </conditionalFormatting>
  <conditionalFormatting sqref="HM68:HO70">
    <cfRule type="cellIs" dxfId="1108" priority="2883" operator="equal">
      <formula>""</formula>
    </cfRule>
  </conditionalFormatting>
  <conditionalFormatting sqref="HM68:HO70">
    <cfRule type="expression" dxfId="1107" priority="2884">
      <formula>$HM$71="x"</formula>
    </cfRule>
  </conditionalFormatting>
  <conditionalFormatting sqref="HP68:HR70">
    <cfRule type="cellIs" dxfId="1106" priority="2885" operator="equal">
      <formula>""</formula>
    </cfRule>
  </conditionalFormatting>
  <conditionalFormatting sqref="HP68:HR70">
    <cfRule type="expression" dxfId="1105" priority="2886">
      <formula>$HP$71="x"</formula>
    </cfRule>
  </conditionalFormatting>
  <conditionalFormatting sqref="HS68:HU70">
    <cfRule type="cellIs" dxfId="1104" priority="2887" operator="equal">
      <formula>""</formula>
    </cfRule>
  </conditionalFormatting>
  <conditionalFormatting sqref="HS68:HU70">
    <cfRule type="expression" dxfId="1103" priority="2888">
      <formula>$HS$71="x"</formula>
    </cfRule>
  </conditionalFormatting>
  <conditionalFormatting sqref="HV68:HX70">
    <cfRule type="cellIs" dxfId="1102" priority="2889" operator="equal">
      <formula>""</formula>
    </cfRule>
  </conditionalFormatting>
  <conditionalFormatting sqref="HV68:HX70">
    <cfRule type="expression" dxfId="1101" priority="2890">
      <formula>$HV$71="x"</formula>
    </cfRule>
  </conditionalFormatting>
  <conditionalFormatting sqref="HY68:IA70">
    <cfRule type="cellIs" dxfId="1100" priority="2891" operator="equal">
      <formula>""</formula>
    </cfRule>
  </conditionalFormatting>
  <conditionalFormatting sqref="HY68:IA70">
    <cfRule type="expression" dxfId="1099" priority="2892">
      <formula>$HY$71="x"</formula>
    </cfRule>
  </conditionalFormatting>
  <conditionalFormatting sqref="IB68:ID70">
    <cfRule type="cellIs" dxfId="1098" priority="2893" operator="equal">
      <formula>""</formula>
    </cfRule>
  </conditionalFormatting>
  <conditionalFormatting sqref="IB68:ID70">
    <cfRule type="expression" dxfId="1097" priority="2894">
      <formula>$IB$71="x"</formula>
    </cfRule>
  </conditionalFormatting>
  <conditionalFormatting sqref="IE68:IG70">
    <cfRule type="cellIs" dxfId="1096" priority="2895" operator="equal">
      <formula>""</formula>
    </cfRule>
  </conditionalFormatting>
  <conditionalFormatting sqref="IE68:IG70">
    <cfRule type="expression" dxfId="1095" priority="2896">
      <formula>$IE$71="x"</formula>
    </cfRule>
  </conditionalFormatting>
  <conditionalFormatting sqref="IH68:IJ70">
    <cfRule type="cellIs" dxfId="1094" priority="2897" operator="equal">
      <formula>""</formula>
    </cfRule>
  </conditionalFormatting>
  <conditionalFormatting sqref="IH68:IJ70">
    <cfRule type="expression" dxfId="1093" priority="2898">
      <formula>$IH$71="x"</formula>
    </cfRule>
  </conditionalFormatting>
  <conditionalFormatting sqref="IK68:IM70">
    <cfRule type="cellIs" dxfId="1092" priority="2899" operator="equal">
      <formula>""</formula>
    </cfRule>
  </conditionalFormatting>
  <conditionalFormatting sqref="IK68:IM70">
    <cfRule type="expression" dxfId="1091" priority="2900">
      <formula>$IK$71="x"</formula>
    </cfRule>
  </conditionalFormatting>
  <conditionalFormatting sqref="FZ83:GB85">
    <cfRule type="cellIs" dxfId="1090" priority="2901" operator="equal">
      <formula>""</formula>
    </cfRule>
  </conditionalFormatting>
  <conditionalFormatting sqref="FZ83:GB85">
    <cfRule type="expression" dxfId="1089" priority="2902">
      <formula>$FZ$82="x"</formula>
    </cfRule>
  </conditionalFormatting>
  <conditionalFormatting sqref="GC83:GE85">
    <cfRule type="cellIs" dxfId="1088" priority="2903" operator="equal">
      <formula>""</formula>
    </cfRule>
  </conditionalFormatting>
  <conditionalFormatting sqref="GC83:GE85">
    <cfRule type="expression" dxfId="1087" priority="2904">
      <formula>$GC$82="x"</formula>
    </cfRule>
  </conditionalFormatting>
  <conditionalFormatting sqref="GF83:GH85">
    <cfRule type="cellIs" dxfId="1086" priority="2905" operator="equal">
      <formula>""</formula>
    </cfRule>
  </conditionalFormatting>
  <conditionalFormatting sqref="GF83:GH85">
    <cfRule type="expression" dxfId="1085" priority="2906">
      <formula>$GF$82="x"</formula>
    </cfRule>
  </conditionalFormatting>
  <conditionalFormatting sqref="GI83:GK85">
    <cfRule type="cellIs" dxfId="1084" priority="2907" operator="equal">
      <formula>""</formula>
    </cfRule>
  </conditionalFormatting>
  <conditionalFormatting sqref="GI83:GK85">
    <cfRule type="expression" dxfId="1083" priority="2908">
      <formula>$GI$82="x"</formula>
    </cfRule>
  </conditionalFormatting>
  <conditionalFormatting sqref="GL83:GN85">
    <cfRule type="cellIs" dxfId="1082" priority="2909" operator="equal">
      <formula>""</formula>
    </cfRule>
  </conditionalFormatting>
  <conditionalFormatting sqref="GL83:GN85">
    <cfRule type="expression" dxfId="1081" priority="2910">
      <formula>$GL$82="x"</formula>
    </cfRule>
  </conditionalFormatting>
  <conditionalFormatting sqref="GO83:GQ85">
    <cfRule type="cellIs" dxfId="1080" priority="2911" operator="equal">
      <formula>""</formula>
    </cfRule>
  </conditionalFormatting>
  <conditionalFormatting sqref="GO83:GQ85">
    <cfRule type="expression" dxfId="1079" priority="2912">
      <formula>$GO$82="x"</formula>
    </cfRule>
  </conditionalFormatting>
  <conditionalFormatting sqref="GR83:GT85">
    <cfRule type="cellIs" dxfId="1078" priority="2913" operator="equal">
      <formula>""</formula>
    </cfRule>
  </conditionalFormatting>
  <conditionalFormatting sqref="GR83:GT85">
    <cfRule type="expression" dxfId="1077" priority="2914">
      <formula>$GR$82="x"</formula>
    </cfRule>
  </conditionalFormatting>
  <conditionalFormatting sqref="GU83:GW85">
    <cfRule type="cellIs" dxfId="1076" priority="2915" operator="equal">
      <formula>""</formula>
    </cfRule>
  </conditionalFormatting>
  <conditionalFormatting sqref="GU83:GW85">
    <cfRule type="expression" dxfId="1075" priority="2916">
      <formula>$GU$82="x"</formula>
    </cfRule>
  </conditionalFormatting>
  <conditionalFormatting sqref="GX83:GZ85">
    <cfRule type="cellIs" dxfId="1074" priority="2917" operator="equal">
      <formula>""</formula>
    </cfRule>
  </conditionalFormatting>
  <conditionalFormatting sqref="GX83:GZ85">
    <cfRule type="expression" dxfId="1073" priority="2918">
      <formula>$GX$82="x"</formula>
    </cfRule>
  </conditionalFormatting>
  <conditionalFormatting sqref="HA83:HC85">
    <cfRule type="cellIs" dxfId="1072" priority="2919" operator="equal">
      <formula>""</formula>
    </cfRule>
  </conditionalFormatting>
  <conditionalFormatting sqref="HA83:HC85">
    <cfRule type="expression" dxfId="1071" priority="2920">
      <formula>$HA$82="x"</formula>
    </cfRule>
  </conditionalFormatting>
  <conditionalFormatting sqref="HD83:HF85">
    <cfRule type="cellIs" dxfId="1070" priority="2921" operator="equal">
      <formula>""</formula>
    </cfRule>
  </conditionalFormatting>
  <conditionalFormatting sqref="HD83:HF85">
    <cfRule type="expression" dxfId="1069" priority="2922">
      <formula>$HD$82="x"</formula>
    </cfRule>
  </conditionalFormatting>
  <conditionalFormatting sqref="HG83:HI85">
    <cfRule type="cellIs" dxfId="1068" priority="2923" operator="equal">
      <formula>""</formula>
    </cfRule>
  </conditionalFormatting>
  <conditionalFormatting sqref="HG83:HI85">
    <cfRule type="expression" dxfId="1067" priority="2924">
      <formula>$HG$82="x"</formula>
    </cfRule>
  </conditionalFormatting>
  <conditionalFormatting sqref="HJ83:HL85">
    <cfRule type="cellIs" dxfId="1066" priority="2925" operator="equal">
      <formula>""</formula>
    </cfRule>
  </conditionalFormatting>
  <conditionalFormatting sqref="HJ83:HL85">
    <cfRule type="expression" dxfId="1065" priority="2926">
      <formula>$HJ$82="x"</formula>
    </cfRule>
  </conditionalFormatting>
  <conditionalFormatting sqref="HM83:HO85">
    <cfRule type="cellIs" dxfId="1064" priority="2927" operator="equal">
      <formula>""</formula>
    </cfRule>
  </conditionalFormatting>
  <conditionalFormatting sqref="HM83:HO85">
    <cfRule type="expression" dxfId="1063" priority="2928">
      <formula>$HM$82="x"</formula>
    </cfRule>
  </conditionalFormatting>
  <conditionalFormatting sqref="HP83:HR85">
    <cfRule type="cellIs" dxfId="1062" priority="2929" operator="equal">
      <formula>""</formula>
    </cfRule>
  </conditionalFormatting>
  <conditionalFormatting sqref="HP83:HR85">
    <cfRule type="expression" dxfId="1061" priority="2930">
      <formula>$HP$82="x"</formula>
    </cfRule>
  </conditionalFormatting>
  <conditionalFormatting sqref="HS83:HU85">
    <cfRule type="cellIs" dxfId="1060" priority="2931" operator="equal">
      <formula>""</formula>
    </cfRule>
  </conditionalFormatting>
  <conditionalFormatting sqref="HS83:HU85">
    <cfRule type="expression" dxfId="1059" priority="2932">
      <formula>$HS$82="x"</formula>
    </cfRule>
  </conditionalFormatting>
  <conditionalFormatting sqref="HV83:HX85">
    <cfRule type="cellIs" dxfId="1058" priority="2933" operator="equal">
      <formula>""</formula>
    </cfRule>
  </conditionalFormatting>
  <conditionalFormatting sqref="HV83:HX85">
    <cfRule type="expression" dxfId="1057" priority="2934">
      <formula>$HV$82="x"</formula>
    </cfRule>
  </conditionalFormatting>
  <conditionalFormatting sqref="HY83:IA85">
    <cfRule type="cellIs" dxfId="1056" priority="2935" operator="equal">
      <formula>""</formula>
    </cfRule>
  </conditionalFormatting>
  <conditionalFormatting sqref="HY83:IA85">
    <cfRule type="expression" dxfId="1055" priority="2936">
      <formula>$HY$82="x"</formula>
    </cfRule>
  </conditionalFormatting>
  <conditionalFormatting sqref="IB83:ID85">
    <cfRule type="cellIs" dxfId="1054" priority="2937" operator="equal">
      <formula>""</formula>
    </cfRule>
  </conditionalFormatting>
  <conditionalFormatting sqref="IB83:ID85">
    <cfRule type="expression" dxfId="1053" priority="2938">
      <formula>$IB$82="x"</formula>
    </cfRule>
  </conditionalFormatting>
  <conditionalFormatting sqref="IE83:IG85">
    <cfRule type="cellIs" dxfId="1052" priority="2939" operator="equal">
      <formula>""</formula>
    </cfRule>
  </conditionalFormatting>
  <conditionalFormatting sqref="IE83:IG85">
    <cfRule type="expression" dxfId="1051" priority="2940">
      <formula>$IE$82="x"</formula>
    </cfRule>
  </conditionalFormatting>
  <conditionalFormatting sqref="IH83:IJ85">
    <cfRule type="cellIs" dxfId="1050" priority="2941" operator="equal">
      <formula>""</formula>
    </cfRule>
  </conditionalFormatting>
  <conditionalFormatting sqref="IH83:IJ85">
    <cfRule type="expression" dxfId="1049" priority="2942">
      <formula>$IH$82="x"</formula>
    </cfRule>
  </conditionalFormatting>
  <conditionalFormatting sqref="IK83:IM85">
    <cfRule type="cellIs" dxfId="1048" priority="2943" operator="equal">
      <formula>""</formula>
    </cfRule>
  </conditionalFormatting>
  <conditionalFormatting sqref="IK83:IM85">
    <cfRule type="expression" dxfId="1047" priority="2944">
      <formula>$IK$82="x"</formula>
    </cfRule>
  </conditionalFormatting>
  <conditionalFormatting sqref="FZ86:GB88">
    <cfRule type="cellIs" dxfId="1046" priority="2945" operator="equal">
      <formula>""</formula>
    </cfRule>
  </conditionalFormatting>
  <conditionalFormatting sqref="FZ86:GB88">
    <cfRule type="expression" dxfId="1045" priority="2946">
      <formula>$FZ$89="x"</formula>
    </cfRule>
  </conditionalFormatting>
  <conditionalFormatting sqref="GC86:GE88">
    <cfRule type="cellIs" dxfId="1044" priority="2947" operator="equal">
      <formula>""</formula>
    </cfRule>
  </conditionalFormatting>
  <conditionalFormatting sqref="GC86:GE88">
    <cfRule type="expression" dxfId="1043" priority="2948">
      <formula>$GC$89="x"</formula>
    </cfRule>
  </conditionalFormatting>
  <conditionalFormatting sqref="GF86:GH88">
    <cfRule type="cellIs" dxfId="1042" priority="2949" operator="equal">
      <formula>""</formula>
    </cfRule>
  </conditionalFormatting>
  <conditionalFormatting sqref="GF86:GH88">
    <cfRule type="expression" dxfId="1041" priority="2950">
      <formula>$GF$89="x"</formula>
    </cfRule>
  </conditionalFormatting>
  <conditionalFormatting sqref="GI86:GK88">
    <cfRule type="cellIs" dxfId="1040" priority="2951" operator="equal">
      <formula>""</formula>
    </cfRule>
  </conditionalFormatting>
  <conditionalFormatting sqref="GI86:GK88">
    <cfRule type="expression" dxfId="1039" priority="2952">
      <formula>$GI$89="x"</formula>
    </cfRule>
  </conditionalFormatting>
  <conditionalFormatting sqref="GL86:GN88">
    <cfRule type="cellIs" dxfId="1038" priority="2953" operator="equal">
      <formula>""</formula>
    </cfRule>
  </conditionalFormatting>
  <conditionalFormatting sqref="GL86:GN88">
    <cfRule type="expression" dxfId="1037" priority="2954">
      <formula>$GL$89="x"</formula>
    </cfRule>
  </conditionalFormatting>
  <conditionalFormatting sqref="GO86:GQ88">
    <cfRule type="cellIs" dxfId="1036" priority="2955" operator="equal">
      <formula>""</formula>
    </cfRule>
  </conditionalFormatting>
  <conditionalFormatting sqref="GO86:GQ88">
    <cfRule type="expression" dxfId="1035" priority="2956">
      <formula>$GO$89="x"</formula>
    </cfRule>
  </conditionalFormatting>
  <conditionalFormatting sqref="GR86:GT88">
    <cfRule type="cellIs" dxfId="1034" priority="2957" operator="equal">
      <formula>""</formula>
    </cfRule>
  </conditionalFormatting>
  <conditionalFormatting sqref="GR86:GT88">
    <cfRule type="expression" dxfId="1033" priority="2958">
      <formula>$GR$89="x"</formula>
    </cfRule>
  </conditionalFormatting>
  <conditionalFormatting sqref="GU86:GW88">
    <cfRule type="cellIs" dxfId="1032" priority="2959" operator="equal">
      <formula>""</formula>
    </cfRule>
  </conditionalFormatting>
  <conditionalFormatting sqref="GU86:GW88">
    <cfRule type="expression" dxfId="1031" priority="2960">
      <formula>$GU$89="x"</formula>
    </cfRule>
  </conditionalFormatting>
  <conditionalFormatting sqref="GX86:GZ88">
    <cfRule type="cellIs" dxfId="1030" priority="2961" operator="equal">
      <formula>""</formula>
    </cfRule>
  </conditionalFormatting>
  <conditionalFormatting sqref="GX86:GZ88">
    <cfRule type="expression" dxfId="1029" priority="2962">
      <formula>$GX$89="x"</formula>
    </cfRule>
  </conditionalFormatting>
  <conditionalFormatting sqref="HA86:HC88">
    <cfRule type="cellIs" dxfId="1028" priority="2963" operator="equal">
      <formula>""</formula>
    </cfRule>
  </conditionalFormatting>
  <conditionalFormatting sqref="HA86:HC88">
    <cfRule type="expression" dxfId="1027" priority="2964">
      <formula>$HA$89="x"</formula>
    </cfRule>
  </conditionalFormatting>
  <conditionalFormatting sqref="HD86:HF88">
    <cfRule type="cellIs" dxfId="1026" priority="2965" operator="equal">
      <formula>""</formula>
    </cfRule>
  </conditionalFormatting>
  <conditionalFormatting sqref="HD86:HF88">
    <cfRule type="expression" dxfId="1025" priority="2966">
      <formula>$HD$89="x"</formula>
    </cfRule>
  </conditionalFormatting>
  <conditionalFormatting sqref="HG86:HI88">
    <cfRule type="cellIs" dxfId="1024" priority="2967" operator="equal">
      <formula>""</formula>
    </cfRule>
  </conditionalFormatting>
  <conditionalFormatting sqref="HG86:HI88">
    <cfRule type="expression" dxfId="1023" priority="2968">
      <formula>$HG$89="x"</formula>
    </cfRule>
  </conditionalFormatting>
  <conditionalFormatting sqref="HJ86:HL88">
    <cfRule type="cellIs" dxfId="1022" priority="2969" operator="equal">
      <formula>""</formula>
    </cfRule>
  </conditionalFormatting>
  <conditionalFormatting sqref="HJ86:HL88">
    <cfRule type="expression" dxfId="1021" priority="2970">
      <formula>$HJ$89="x"</formula>
    </cfRule>
  </conditionalFormatting>
  <conditionalFormatting sqref="HM86:HO88">
    <cfRule type="cellIs" dxfId="1020" priority="2971" operator="equal">
      <formula>""</formula>
    </cfRule>
  </conditionalFormatting>
  <conditionalFormatting sqref="HM86:HO88">
    <cfRule type="expression" dxfId="1019" priority="2972">
      <formula>$HM$89="x"</formula>
    </cfRule>
  </conditionalFormatting>
  <conditionalFormatting sqref="HP86:HR88">
    <cfRule type="cellIs" dxfId="1018" priority="2973" operator="equal">
      <formula>""</formula>
    </cfRule>
  </conditionalFormatting>
  <conditionalFormatting sqref="HP86:HR88">
    <cfRule type="expression" dxfId="1017" priority="2974">
      <formula>$HP$89="x"</formula>
    </cfRule>
  </conditionalFormatting>
  <conditionalFormatting sqref="HS86:HU88">
    <cfRule type="cellIs" dxfId="1016" priority="2975" operator="equal">
      <formula>""</formula>
    </cfRule>
  </conditionalFormatting>
  <conditionalFormatting sqref="HS86:HU88">
    <cfRule type="expression" dxfId="1015" priority="2976">
      <formula>$HS$89="x"</formula>
    </cfRule>
  </conditionalFormatting>
  <conditionalFormatting sqref="HV86:HX88">
    <cfRule type="cellIs" dxfId="1014" priority="2977" operator="equal">
      <formula>""</formula>
    </cfRule>
  </conditionalFormatting>
  <conditionalFormatting sqref="HV86:HX88">
    <cfRule type="expression" dxfId="1013" priority="2978">
      <formula>$HV$89="x"</formula>
    </cfRule>
  </conditionalFormatting>
  <conditionalFormatting sqref="HY86:IA88">
    <cfRule type="cellIs" dxfId="1012" priority="2979" operator="equal">
      <formula>""</formula>
    </cfRule>
  </conditionalFormatting>
  <conditionalFormatting sqref="HY86:IA88">
    <cfRule type="expression" dxfId="1011" priority="2980">
      <formula>$HY$89="x"</formula>
    </cfRule>
  </conditionalFormatting>
  <conditionalFormatting sqref="IB86:ID88">
    <cfRule type="cellIs" dxfId="1010" priority="2981" operator="equal">
      <formula>""</formula>
    </cfRule>
  </conditionalFormatting>
  <conditionalFormatting sqref="IB86:ID88">
    <cfRule type="expression" dxfId="1009" priority="2982">
      <formula>$IB$89="x"</formula>
    </cfRule>
  </conditionalFormatting>
  <conditionalFormatting sqref="IE86:IG88">
    <cfRule type="cellIs" dxfId="1008" priority="2983" operator="equal">
      <formula>""</formula>
    </cfRule>
  </conditionalFormatting>
  <conditionalFormatting sqref="IE86:IG88">
    <cfRule type="expression" dxfId="1007" priority="2984">
      <formula>$IE$89="x"</formula>
    </cfRule>
  </conditionalFormatting>
  <conditionalFormatting sqref="IH86:IJ88">
    <cfRule type="cellIs" dxfId="1006" priority="2985" operator="equal">
      <formula>""</formula>
    </cfRule>
  </conditionalFormatting>
  <conditionalFormatting sqref="IH86:IJ88">
    <cfRule type="expression" dxfId="1005" priority="2986">
      <formula>$IH$89="x"</formula>
    </cfRule>
  </conditionalFormatting>
  <conditionalFormatting sqref="IK86:IM88">
    <cfRule type="cellIs" dxfId="1004" priority="2987" operator="equal">
      <formula>""</formula>
    </cfRule>
  </conditionalFormatting>
  <conditionalFormatting sqref="IK86:IM88">
    <cfRule type="expression" dxfId="1003" priority="2988">
      <formula>$IK$89="x"</formula>
    </cfRule>
  </conditionalFormatting>
  <conditionalFormatting sqref="FZ101:GB103">
    <cfRule type="cellIs" dxfId="1002" priority="2989" operator="equal">
      <formula>""</formula>
    </cfRule>
  </conditionalFormatting>
  <conditionalFormatting sqref="FZ101:GB103">
    <cfRule type="expression" dxfId="1001" priority="2990">
      <formula>$FZ$100="x"</formula>
    </cfRule>
  </conditionalFormatting>
  <conditionalFormatting sqref="GC101:GE103">
    <cfRule type="cellIs" dxfId="1000" priority="2991" operator="equal">
      <formula>""</formula>
    </cfRule>
  </conditionalFormatting>
  <conditionalFormatting sqref="GC101:GE103">
    <cfRule type="expression" dxfId="999" priority="2992">
      <formula>$GC$100="x"</formula>
    </cfRule>
  </conditionalFormatting>
  <conditionalFormatting sqref="GF101:GH103">
    <cfRule type="cellIs" dxfId="998" priority="2993" operator="equal">
      <formula>""</formula>
    </cfRule>
  </conditionalFormatting>
  <conditionalFormatting sqref="GF101:GH103">
    <cfRule type="expression" dxfId="997" priority="2994">
      <formula>$GF$100="x"</formula>
    </cfRule>
  </conditionalFormatting>
  <conditionalFormatting sqref="GI101:GK103">
    <cfRule type="cellIs" dxfId="996" priority="2995" operator="equal">
      <formula>""</formula>
    </cfRule>
  </conditionalFormatting>
  <conditionalFormatting sqref="GI101:GK103">
    <cfRule type="expression" dxfId="995" priority="2996">
      <formula>$GI$100="x"</formula>
    </cfRule>
  </conditionalFormatting>
  <conditionalFormatting sqref="GL101:GN103">
    <cfRule type="cellIs" dxfId="994" priority="2997" operator="equal">
      <formula>""</formula>
    </cfRule>
  </conditionalFormatting>
  <conditionalFormatting sqref="GL101:GN103">
    <cfRule type="expression" dxfId="993" priority="2998">
      <formula>$GL$100="x"</formula>
    </cfRule>
  </conditionalFormatting>
  <conditionalFormatting sqref="GO101:GQ103">
    <cfRule type="cellIs" dxfId="992" priority="2999" operator="equal">
      <formula>""</formula>
    </cfRule>
  </conditionalFormatting>
  <conditionalFormatting sqref="GO101:GQ103">
    <cfRule type="expression" dxfId="991" priority="3000">
      <formula>$GO$100="x"</formula>
    </cfRule>
  </conditionalFormatting>
  <conditionalFormatting sqref="GR101:GT103">
    <cfRule type="cellIs" dxfId="990" priority="3001" operator="equal">
      <formula>""</formula>
    </cfRule>
  </conditionalFormatting>
  <conditionalFormatting sqref="GR101:GT103">
    <cfRule type="expression" dxfId="989" priority="3002">
      <formula>$GR$100="x"</formula>
    </cfRule>
  </conditionalFormatting>
  <conditionalFormatting sqref="GU101:GW103">
    <cfRule type="cellIs" dxfId="988" priority="3003" operator="equal">
      <formula>""</formula>
    </cfRule>
  </conditionalFormatting>
  <conditionalFormatting sqref="GU101:GW103">
    <cfRule type="expression" dxfId="987" priority="3004">
      <formula>$GU$100="x"</formula>
    </cfRule>
  </conditionalFormatting>
  <conditionalFormatting sqref="GX101:GZ103">
    <cfRule type="cellIs" dxfId="986" priority="3005" operator="equal">
      <formula>""</formula>
    </cfRule>
  </conditionalFormatting>
  <conditionalFormatting sqref="GX101:GZ103">
    <cfRule type="expression" dxfId="985" priority="3006">
      <formula>$GX$100="x"</formula>
    </cfRule>
  </conditionalFormatting>
  <conditionalFormatting sqref="HA101:HC103">
    <cfRule type="cellIs" dxfId="984" priority="3007" operator="equal">
      <formula>""</formula>
    </cfRule>
  </conditionalFormatting>
  <conditionalFormatting sqref="HA101:HC103">
    <cfRule type="expression" dxfId="983" priority="3008">
      <formula>$HA$100="x"</formula>
    </cfRule>
  </conditionalFormatting>
  <conditionalFormatting sqref="HD101:HF103">
    <cfRule type="cellIs" dxfId="982" priority="3009" operator="equal">
      <formula>""</formula>
    </cfRule>
  </conditionalFormatting>
  <conditionalFormatting sqref="HD101:HF103">
    <cfRule type="expression" dxfId="981" priority="3010">
      <formula>$HD$100="x"</formula>
    </cfRule>
  </conditionalFormatting>
  <conditionalFormatting sqref="HG101:HI103">
    <cfRule type="cellIs" dxfId="980" priority="3011" operator="equal">
      <formula>""</formula>
    </cfRule>
  </conditionalFormatting>
  <conditionalFormatting sqref="HG101:HI103">
    <cfRule type="expression" dxfId="979" priority="3012">
      <formula>$HG$100="x"</formula>
    </cfRule>
  </conditionalFormatting>
  <conditionalFormatting sqref="HJ101:HL103">
    <cfRule type="cellIs" dxfId="978" priority="3013" operator="equal">
      <formula>""</formula>
    </cfRule>
  </conditionalFormatting>
  <conditionalFormatting sqref="HJ101:HL103">
    <cfRule type="expression" dxfId="977" priority="3014">
      <formula>$HJ$100="x"</formula>
    </cfRule>
  </conditionalFormatting>
  <conditionalFormatting sqref="HM101:HO103">
    <cfRule type="cellIs" dxfId="976" priority="3015" operator="equal">
      <formula>""</formula>
    </cfRule>
  </conditionalFormatting>
  <conditionalFormatting sqref="HM101:HO103">
    <cfRule type="expression" dxfId="975" priority="3016">
      <formula>$HM$100="x"</formula>
    </cfRule>
  </conditionalFormatting>
  <conditionalFormatting sqref="HP101:HR103">
    <cfRule type="cellIs" dxfId="974" priority="3017" operator="equal">
      <formula>""</formula>
    </cfRule>
  </conditionalFormatting>
  <conditionalFormatting sqref="HP101:HR103">
    <cfRule type="expression" dxfId="973" priority="3018">
      <formula>$HP$100="x"</formula>
    </cfRule>
  </conditionalFormatting>
  <conditionalFormatting sqref="HS101:HU103">
    <cfRule type="cellIs" dxfId="972" priority="3019" operator="equal">
      <formula>""</formula>
    </cfRule>
  </conditionalFormatting>
  <conditionalFormatting sqref="HS101:HU103">
    <cfRule type="expression" dxfId="971" priority="3020">
      <formula>$HS$100="x"</formula>
    </cfRule>
  </conditionalFormatting>
  <conditionalFormatting sqref="HV101:HX103">
    <cfRule type="cellIs" dxfId="970" priority="3021" operator="equal">
      <formula>""</formula>
    </cfRule>
  </conditionalFormatting>
  <conditionalFormatting sqref="HV101:HX103">
    <cfRule type="expression" dxfId="969" priority="3022">
      <formula>$HV$100="x"</formula>
    </cfRule>
  </conditionalFormatting>
  <conditionalFormatting sqref="HY101:IA103">
    <cfRule type="cellIs" dxfId="968" priority="3023" operator="equal">
      <formula>""</formula>
    </cfRule>
  </conditionalFormatting>
  <conditionalFormatting sqref="HY101:IA103">
    <cfRule type="expression" dxfId="967" priority="3024">
      <formula>$HY$100="x"</formula>
    </cfRule>
  </conditionalFormatting>
  <conditionalFormatting sqref="IB101:ID103">
    <cfRule type="cellIs" dxfId="966" priority="3025" operator="equal">
      <formula>""</formula>
    </cfRule>
  </conditionalFormatting>
  <conditionalFormatting sqref="IB101:ID103">
    <cfRule type="expression" dxfId="965" priority="3026">
      <formula>$IB$100="x"</formula>
    </cfRule>
  </conditionalFormatting>
  <conditionalFormatting sqref="IE101:IG103">
    <cfRule type="cellIs" dxfId="964" priority="3027" operator="equal">
      <formula>""</formula>
    </cfRule>
  </conditionalFormatting>
  <conditionalFormatting sqref="IE101:IG103">
    <cfRule type="expression" dxfId="963" priority="3028">
      <formula>$IE$100="x"</formula>
    </cfRule>
  </conditionalFormatting>
  <conditionalFormatting sqref="IH101:IJ103">
    <cfRule type="cellIs" dxfId="962" priority="3029" operator="equal">
      <formula>""</formula>
    </cfRule>
  </conditionalFormatting>
  <conditionalFormatting sqref="IH101:IJ103">
    <cfRule type="expression" dxfId="961" priority="3030">
      <formula>$IH$100="x"</formula>
    </cfRule>
  </conditionalFormatting>
  <conditionalFormatting sqref="IK101:IM103">
    <cfRule type="cellIs" dxfId="960" priority="3031" operator="equal">
      <formula>""</formula>
    </cfRule>
  </conditionalFormatting>
  <conditionalFormatting sqref="IK101:IM103">
    <cfRule type="expression" dxfId="959" priority="3032">
      <formula>$IK$100="x"</formula>
    </cfRule>
  </conditionalFormatting>
  <conditionalFormatting sqref="FZ104:GB106">
    <cfRule type="cellIs" dxfId="958" priority="3033" operator="equal">
      <formula>""</formula>
    </cfRule>
  </conditionalFormatting>
  <conditionalFormatting sqref="FZ104:GB106">
    <cfRule type="expression" dxfId="957" priority="3034">
      <formula>$FZ$107="x"</formula>
    </cfRule>
  </conditionalFormatting>
  <conditionalFormatting sqref="GC104:GE106">
    <cfRule type="cellIs" dxfId="956" priority="3035" operator="equal">
      <formula>""</formula>
    </cfRule>
  </conditionalFormatting>
  <conditionalFormatting sqref="GC104:GE106">
    <cfRule type="expression" dxfId="955" priority="3036">
      <formula>$GC$107="x"</formula>
    </cfRule>
  </conditionalFormatting>
  <conditionalFormatting sqref="GF104:GH106">
    <cfRule type="cellIs" dxfId="954" priority="3037" operator="equal">
      <formula>""</formula>
    </cfRule>
  </conditionalFormatting>
  <conditionalFormatting sqref="GF104:GH106">
    <cfRule type="expression" dxfId="953" priority="3038">
      <formula>$GF$107="x"</formula>
    </cfRule>
  </conditionalFormatting>
  <conditionalFormatting sqref="GI104:GK106">
    <cfRule type="cellIs" dxfId="952" priority="3039" operator="equal">
      <formula>""</formula>
    </cfRule>
  </conditionalFormatting>
  <conditionalFormatting sqref="GI104:GK106">
    <cfRule type="expression" dxfId="951" priority="3040">
      <formula>$GI$107="x"</formula>
    </cfRule>
  </conditionalFormatting>
  <conditionalFormatting sqref="GL104:GN106">
    <cfRule type="cellIs" dxfId="950" priority="3041" operator="equal">
      <formula>""</formula>
    </cfRule>
  </conditionalFormatting>
  <conditionalFormatting sqref="GL104:GN106">
    <cfRule type="expression" dxfId="949" priority="3042">
      <formula>$GL$107="x"</formula>
    </cfRule>
  </conditionalFormatting>
  <conditionalFormatting sqref="GO104:GQ106">
    <cfRule type="cellIs" dxfId="948" priority="3043" operator="equal">
      <formula>""</formula>
    </cfRule>
  </conditionalFormatting>
  <conditionalFormatting sqref="GO104:GQ106">
    <cfRule type="expression" dxfId="947" priority="3044">
      <formula>$GO$107="x"</formula>
    </cfRule>
  </conditionalFormatting>
  <conditionalFormatting sqref="GR104:GT106">
    <cfRule type="cellIs" dxfId="946" priority="3045" operator="equal">
      <formula>""</formula>
    </cfRule>
  </conditionalFormatting>
  <conditionalFormatting sqref="GR104:GT106">
    <cfRule type="expression" dxfId="945" priority="3046">
      <formula>$GR$107="x"</formula>
    </cfRule>
  </conditionalFormatting>
  <conditionalFormatting sqref="GU104:GW106">
    <cfRule type="cellIs" dxfId="944" priority="3047" operator="equal">
      <formula>""</formula>
    </cfRule>
  </conditionalFormatting>
  <conditionalFormatting sqref="GU104:GW106">
    <cfRule type="expression" dxfId="943" priority="3048">
      <formula>$GU$107="x"</formula>
    </cfRule>
  </conditionalFormatting>
  <conditionalFormatting sqref="GX104:GZ106">
    <cfRule type="cellIs" dxfId="942" priority="3049" operator="equal">
      <formula>""</formula>
    </cfRule>
  </conditionalFormatting>
  <conditionalFormatting sqref="GX104:GZ106">
    <cfRule type="expression" dxfId="941" priority="3050">
      <formula>$GX$107="x"</formula>
    </cfRule>
  </conditionalFormatting>
  <conditionalFormatting sqref="HA104:HC106">
    <cfRule type="cellIs" dxfId="940" priority="3051" operator="equal">
      <formula>""</formula>
    </cfRule>
  </conditionalFormatting>
  <conditionalFormatting sqref="HA104:HC106">
    <cfRule type="expression" dxfId="939" priority="3052">
      <formula>$HA$107="x"</formula>
    </cfRule>
  </conditionalFormatting>
  <conditionalFormatting sqref="HD104:HF106">
    <cfRule type="cellIs" dxfId="938" priority="3053" operator="equal">
      <formula>""</formula>
    </cfRule>
  </conditionalFormatting>
  <conditionalFormatting sqref="HD104:HF106">
    <cfRule type="expression" dxfId="937" priority="3054">
      <formula>$HD$107="x"</formula>
    </cfRule>
  </conditionalFormatting>
  <conditionalFormatting sqref="HG104:HI106">
    <cfRule type="cellIs" dxfId="936" priority="3055" operator="equal">
      <formula>""</formula>
    </cfRule>
  </conditionalFormatting>
  <conditionalFormatting sqref="HG104:HI106">
    <cfRule type="expression" dxfId="935" priority="3056">
      <formula>$HG$107="x"</formula>
    </cfRule>
  </conditionalFormatting>
  <conditionalFormatting sqref="HJ104:HL106">
    <cfRule type="cellIs" dxfId="934" priority="3057" operator="equal">
      <formula>""</formula>
    </cfRule>
  </conditionalFormatting>
  <conditionalFormatting sqref="HJ104:HL106">
    <cfRule type="expression" dxfId="933" priority="3058">
      <formula>$HJ$107="x"</formula>
    </cfRule>
  </conditionalFormatting>
  <conditionalFormatting sqref="HM104:HO106">
    <cfRule type="cellIs" dxfId="932" priority="3059" operator="equal">
      <formula>""</formula>
    </cfRule>
  </conditionalFormatting>
  <conditionalFormatting sqref="HM104:HO106">
    <cfRule type="expression" dxfId="931" priority="3060">
      <formula>$HM$107="x"</formula>
    </cfRule>
  </conditionalFormatting>
  <conditionalFormatting sqref="HP104:HR106">
    <cfRule type="cellIs" dxfId="930" priority="3061" operator="equal">
      <formula>""</formula>
    </cfRule>
  </conditionalFormatting>
  <conditionalFormatting sqref="HP104:HR106">
    <cfRule type="expression" dxfId="929" priority="3062">
      <formula>$HP$107="x"</formula>
    </cfRule>
  </conditionalFormatting>
  <conditionalFormatting sqref="HS104:HU106">
    <cfRule type="cellIs" dxfId="928" priority="3063" operator="equal">
      <formula>""</formula>
    </cfRule>
  </conditionalFormatting>
  <conditionalFormatting sqref="HS104:HU106">
    <cfRule type="expression" dxfId="927" priority="3064">
      <formula>$HS$107="x"</formula>
    </cfRule>
  </conditionalFormatting>
  <conditionalFormatting sqref="HV104:HX106">
    <cfRule type="cellIs" dxfId="926" priority="3065" operator="equal">
      <formula>""</formula>
    </cfRule>
  </conditionalFormatting>
  <conditionalFormatting sqref="HV104:HX106">
    <cfRule type="expression" dxfId="925" priority="3066">
      <formula>$HV$107="x"</formula>
    </cfRule>
  </conditionalFormatting>
  <conditionalFormatting sqref="HY104:IA106">
    <cfRule type="cellIs" dxfId="924" priority="3067" operator="equal">
      <formula>""</formula>
    </cfRule>
  </conditionalFormatting>
  <conditionalFormatting sqref="HY104:IA106">
    <cfRule type="expression" dxfId="923" priority="3068">
      <formula>$HY$107="x"</formula>
    </cfRule>
  </conditionalFormatting>
  <conditionalFormatting sqref="IB104:ID106">
    <cfRule type="cellIs" dxfId="922" priority="3069" operator="equal">
      <formula>""</formula>
    </cfRule>
  </conditionalFormatting>
  <conditionalFormatting sqref="IB104:ID106">
    <cfRule type="expression" dxfId="921" priority="3070">
      <formula>$IB$107="x"</formula>
    </cfRule>
  </conditionalFormatting>
  <conditionalFormatting sqref="IE104:IG106">
    <cfRule type="cellIs" dxfId="920" priority="3071" operator="equal">
      <formula>""</formula>
    </cfRule>
  </conditionalFormatting>
  <conditionalFormatting sqref="IE104:IG106">
    <cfRule type="expression" dxfId="919" priority="3072">
      <formula>$IE$107="x"</formula>
    </cfRule>
  </conditionalFormatting>
  <conditionalFormatting sqref="IH104:IJ106">
    <cfRule type="cellIs" dxfId="918" priority="3073" operator="equal">
      <formula>""</formula>
    </cfRule>
  </conditionalFormatting>
  <conditionalFormatting sqref="IH104:IJ106">
    <cfRule type="expression" dxfId="917" priority="3074">
      <formula>$IH$107="x"</formula>
    </cfRule>
  </conditionalFormatting>
  <conditionalFormatting sqref="IK104:IM106">
    <cfRule type="cellIs" dxfId="916" priority="3075" operator="equal">
      <formula>""</formula>
    </cfRule>
  </conditionalFormatting>
  <conditionalFormatting sqref="IK104:IM106">
    <cfRule type="expression" dxfId="915" priority="3076">
      <formula>$IK$107="x"</formula>
    </cfRule>
  </conditionalFormatting>
  <conditionalFormatting sqref="FZ119:GB121">
    <cfRule type="cellIs" dxfId="914" priority="3077" operator="equal">
      <formula>""</formula>
    </cfRule>
  </conditionalFormatting>
  <conditionalFormatting sqref="FZ119:GB121">
    <cfRule type="expression" dxfId="913" priority="3078">
      <formula>$FZ$118="x"</formula>
    </cfRule>
  </conditionalFormatting>
  <conditionalFormatting sqref="GC119:GE121">
    <cfRule type="cellIs" dxfId="912" priority="3079" operator="equal">
      <formula>""</formula>
    </cfRule>
  </conditionalFormatting>
  <conditionalFormatting sqref="GC119:GE121">
    <cfRule type="expression" dxfId="911" priority="3080">
      <formula>$GC$118="x"</formula>
    </cfRule>
  </conditionalFormatting>
  <conditionalFormatting sqref="GF119:GH121">
    <cfRule type="cellIs" dxfId="910" priority="3081" operator="equal">
      <formula>""</formula>
    </cfRule>
  </conditionalFormatting>
  <conditionalFormatting sqref="GF119:GH121">
    <cfRule type="expression" dxfId="909" priority="3082">
      <formula>$GF$118="x"</formula>
    </cfRule>
  </conditionalFormatting>
  <conditionalFormatting sqref="GI119:GK121">
    <cfRule type="cellIs" dxfId="908" priority="3083" operator="equal">
      <formula>""</formula>
    </cfRule>
  </conditionalFormatting>
  <conditionalFormatting sqref="GI119:GK121">
    <cfRule type="expression" dxfId="907" priority="3084">
      <formula>$GI$118="x"</formula>
    </cfRule>
  </conditionalFormatting>
  <conditionalFormatting sqref="GL119:GN121">
    <cfRule type="cellIs" dxfId="906" priority="3085" operator="equal">
      <formula>""</formula>
    </cfRule>
  </conditionalFormatting>
  <conditionalFormatting sqref="GL119:GN121">
    <cfRule type="expression" dxfId="905" priority="3086">
      <formula>$GL$118="x"</formula>
    </cfRule>
  </conditionalFormatting>
  <conditionalFormatting sqref="GO119:GQ121">
    <cfRule type="cellIs" dxfId="904" priority="3087" operator="equal">
      <formula>""</formula>
    </cfRule>
  </conditionalFormatting>
  <conditionalFormatting sqref="GO119:GQ121">
    <cfRule type="expression" dxfId="903" priority="3088">
      <formula>$GO$118="x"</formula>
    </cfRule>
  </conditionalFormatting>
  <conditionalFormatting sqref="GR119:GT121">
    <cfRule type="cellIs" dxfId="902" priority="3089" operator="equal">
      <formula>""</formula>
    </cfRule>
  </conditionalFormatting>
  <conditionalFormatting sqref="GR119:GT121">
    <cfRule type="expression" dxfId="901" priority="3090">
      <formula>$GR$118="x"</formula>
    </cfRule>
  </conditionalFormatting>
  <conditionalFormatting sqref="GU119:GW121">
    <cfRule type="cellIs" dxfId="900" priority="3091" operator="equal">
      <formula>""</formula>
    </cfRule>
  </conditionalFormatting>
  <conditionalFormatting sqref="GU119:GW121">
    <cfRule type="expression" dxfId="899" priority="3092">
      <formula>$GU$118="x"</formula>
    </cfRule>
  </conditionalFormatting>
  <conditionalFormatting sqref="GX119:GZ121">
    <cfRule type="cellIs" dxfId="898" priority="3093" operator="equal">
      <formula>""</formula>
    </cfRule>
  </conditionalFormatting>
  <conditionalFormatting sqref="GX119:GZ121">
    <cfRule type="expression" dxfId="897" priority="3094">
      <formula>$GX$118="x"</formula>
    </cfRule>
  </conditionalFormatting>
  <conditionalFormatting sqref="HA119:HC121">
    <cfRule type="cellIs" dxfId="896" priority="3095" operator="equal">
      <formula>""</formula>
    </cfRule>
  </conditionalFormatting>
  <conditionalFormatting sqref="HA119:HC121">
    <cfRule type="expression" dxfId="895" priority="3096">
      <formula>$HA$118="x"</formula>
    </cfRule>
  </conditionalFormatting>
  <conditionalFormatting sqref="HD119:HF121">
    <cfRule type="cellIs" dxfId="894" priority="3097" operator="equal">
      <formula>""</formula>
    </cfRule>
  </conditionalFormatting>
  <conditionalFormatting sqref="HD119:HF121">
    <cfRule type="expression" dxfId="893" priority="3098">
      <formula>$HD$118="x"</formula>
    </cfRule>
  </conditionalFormatting>
  <conditionalFormatting sqref="HG119:HI121">
    <cfRule type="cellIs" dxfId="892" priority="3099" operator="equal">
      <formula>""</formula>
    </cfRule>
  </conditionalFormatting>
  <conditionalFormatting sqref="HG119:HI121">
    <cfRule type="expression" dxfId="891" priority="3100">
      <formula>$HG$118="x"</formula>
    </cfRule>
  </conditionalFormatting>
  <conditionalFormatting sqref="HJ119:HL121">
    <cfRule type="cellIs" dxfId="890" priority="3101" operator="equal">
      <formula>""</formula>
    </cfRule>
  </conditionalFormatting>
  <conditionalFormatting sqref="HJ119:HL121">
    <cfRule type="expression" dxfId="889" priority="3102">
      <formula>$HJ$118="x"</formula>
    </cfRule>
  </conditionalFormatting>
  <conditionalFormatting sqref="HM119:HO121">
    <cfRule type="cellIs" dxfId="888" priority="3103" operator="equal">
      <formula>""</formula>
    </cfRule>
  </conditionalFormatting>
  <conditionalFormatting sqref="HM119:HO121">
    <cfRule type="expression" dxfId="887" priority="3104">
      <formula>$HM$118="x"</formula>
    </cfRule>
  </conditionalFormatting>
  <conditionalFormatting sqref="HP119:HR121">
    <cfRule type="cellIs" dxfId="886" priority="3105" operator="equal">
      <formula>""</formula>
    </cfRule>
  </conditionalFormatting>
  <conditionalFormatting sqref="HP119:HR121">
    <cfRule type="expression" dxfId="885" priority="3106">
      <formula>$HP$118="x"</formula>
    </cfRule>
  </conditionalFormatting>
  <conditionalFormatting sqref="HS119:HU121">
    <cfRule type="cellIs" dxfId="884" priority="3107" operator="equal">
      <formula>""</formula>
    </cfRule>
  </conditionalFormatting>
  <conditionalFormatting sqref="HS119:HU121">
    <cfRule type="expression" dxfId="883" priority="3108">
      <formula>$HS$118="x"</formula>
    </cfRule>
  </conditionalFormatting>
  <conditionalFormatting sqref="HV119:HX121">
    <cfRule type="cellIs" dxfId="882" priority="3109" operator="equal">
      <formula>""</formula>
    </cfRule>
  </conditionalFormatting>
  <conditionalFormatting sqref="HV119:HX121">
    <cfRule type="expression" dxfId="881" priority="3110">
      <formula>$HV$118="x"</formula>
    </cfRule>
  </conditionalFormatting>
  <conditionalFormatting sqref="HY119:IA121">
    <cfRule type="cellIs" dxfId="880" priority="3111" operator="equal">
      <formula>""</formula>
    </cfRule>
  </conditionalFormatting>
  <conditionalFormatting sqref="HY119:IA121">
    <cfRule type="expression" dxfId="879" priority="3112">
      <formula>$HY$118="x"</formula>
    </cfRule>
  </conditionalFormatting>
  <conditionalFormatting sqref="IB119:ID121">
    <cfRule type="cellIs" dxfId="878" priority="3113" operator="equal">
      <formula>""</formula>
    </cfRule>
  </conditionalFormatting>
  <conditionalFormatting sqref="IB119:ID121">
    <cfRule type="expression" dxfId="877" priority="3114">
      <formula>$IB$118="x"</formula>
    </cfRule>
  </conditionalFormatting>
  <conditionalFormatting sqref="IE119:IG121">
    <cfRule type="cellIs" dxfId="876" priority="3115" operator="equal">
      <formula>""</formula>
    </cfRule>
  </conditionalFormatting>
  <conditionalFormatting sqref="IE119:IG121">
    <cfRule type="expression" dxfId="875" priority="3116">
      <formula>$IE$118="x"</formula>
    </cfRule>
  </conditionalFormatting>
  <conditionalFormatting sqref="IH119:IJ121">
    <cfRule type="cellIs" dxfId="874" priority="3117" operator="equal">
      <formula>""</formula>
    </cfRule>
  </conditionalFormatting>
  <conditionalFormatting sqref="IH119:IJ121">
    <cfRule type="expression" dxfId="873" priority="3118">
      <formula>$IH$118="x"</formula>
    </cfRule>
  </conditionalFormatting>
  <conditionalFormatting sqref="IK119:IM121">
    <cfRule type="cellIs" dxfId="872" priority="3119" operator="equal">
      <formula>""</formula>
    </cfRule>
  </conditionalFormatting>
  <conditionalFormatting sqref="IK119:IM121">
    <cfRule type="expression" dxfId="871" priority="3120">
      <formula>$IK$118="x"</formula>
    </cfRule>
  </conditionalFormatting>
  <conditionalFormatting sqref="FZ122:GB124">
    <cfRule type="cellIs" dxfId="870" priority="3121" operator="equal">
      <formula>""</formula>
    </cfRule>
  </conditionalFormatting>
  <conditionalFormatting sqref="FZ122:GB124">
    <cfRule type="expression" dxfId="869" priority="3122">
      <formula>$FZ$125="x"</formula>
    </cfRule>
  </conditionalFormatting>
  <conditionalFormatting sqref="GC122:GE124">
    <cfRule type="cellIs" dxfId="868" priority="3123" operator="equal">
      <formula>""</formula>
    </cfRule>
  </conditionalFormatting>
  <conditionalFormatting sqref="GC122:GE124">
    <cfRule type="expression" dxfId="867" priority="3124">
      <formula>$GC$125="x"</formula>
    </cfRule>
  </conditionalFormatting>
  <conditionalFormatting sqref="GF122:GH124">
    <cfRule type="cellIs" dxfId="866" priority="3125" operator="equal">
      <formula>""</formula>
    </cfRule>
  </conditionalFormatting>
  <conditionalFormatting sqref="GF122:GH124">
    <cfRule type="expression" dxfId="865" priority="3126">
      <formula>$GF$125="x"</formula>
    </cfRule>
  </conditionalFormatting>
  <conditionalFormatting sqref="GI122:GK124">
    <cfRule type="cellIs" dxfId="864" priority="3127" operator="equal">
      <formula>""</formula>
    </cfRule>
  </conditionalFormatting>
  <conditionalFormatting sqref="GI122:GK124">
    <cfRule type="expression" dxfId="863" priority="3128">
      <formula>$GI$125="x"</formula>
    </cfRule>
  </conditionalFormatting>
  <conditionalFormatting sqref="GL122:GN124">
    <cfRule type="cellIs" dxfId="862" priority="3129" operator="equal">
      <formula>""</formula>
    </cfRule>
  </conditionalFormatting>
  <conditionalFormatting sqref="GL122:GN124">
    <cfRule type="expression" dxfId="861" priority="3130">
      <formula>$GL$125="x"</formula>
    </cfRule>
  </conditionalFormatting>
  <conditionalFormatting sqref="GO122:GQ124">
    <cfRule type="cellIs" dxfId="860" priority="3131" operator="equal">
      <formula>""</formula>
    </cfRule>
  </conditionalFormatting>
  <conditionalFormatting sqref="GO122:GQ124">
    <cfRule type="expression" dxfId="859" priority="3132">
      <formula>$GO$125="x"</formula>
    </cfRule>
  </conditionalFormatting>
  <conditionalFormatting sqref="GR122:GT124">
    <cfRule type="cellIs" dxfId="858" priority="3133" operator="equal">
      <formula>""</formula>
    </cfRule>
  </conditionalFormatting>
  <conditionalFormatting sqref="GR122:GT124">
    <cfRule type="expression" dxfId="857" priority="3134">
      <formula>$GR$125="x"</formula>
    </cfRule>
  </conditionalFormatting>
  <conditionalFormatting sqref="GU122:GW124">
    <cfRule type="cellIs" dxfId="856" priority="3135" operator="equal">
      <formula>""</formula>
    </cfRule>
  </conditionalFormatting>
  <conditionalFormatting sqref="GU122:GW124">
    <cfRule type="expression" dxfId="855" priority="3136">
      <formula>$GU$125="x"</formula>
    </cfRule>
  </conditionalFormatting>
  <conditionalFormatting sqref="GX122:GZ124">
    <cfRule type="cellIs" dxfId="854" priority="3137" operator="equal">
      <formula>""</formula>
    </cfRule>
  </conditionalFormatting>
  <conditionalFormatting sqref="GX122:GZ124">
    <cfRule type="expression" dxfId="853" priority="3138">
      <formula>$GX$125="x"</formula>
    </cfRule>
  </conditionalFormatting>
  <conditionalFormatting sqref="HA122:HC124">
    <cfRule type="cellIs" dxfId="852" priority="3139" operator="equal">
      <formula>""</formula>
    </cfRule>
  </conditionalFormatting>
  <conditionalFormatting sqref="HA122:HC124">
    <cfRule type="expression" dxfId="851" priority="3140">
      <formula>$HA$125="x"</formula>
    </cfRule>
  </conditionalFormatting>
  <conditionalFormatting sqref="HD122:HF124">
    <cfRule type="cellIs" dxfId="850" priority="3141" operator="equal">
      <formula>""</formula>
    </cfRule>
  </conditionalFormatting>
  <conditionalFormatting sqref="HD122:HF124">
    <cfRule type="expression" dxfId="849" priority="3142">
      <formula>$HD$125="x"</formula>
    </cfRule>
  </conditionalFormatting>
  <conditionalFormatting sqref="HG122:HI124">
    <cfRule type="cellIs" dxfId="848" priority="3143" operator="equal">
      <formula>""</formula>
    </cfRule>
  </conditionalFormatting>
  <conditionalFormatting sqref="HG122:HI124">
    <cfRule type="expression" dxfId="847" priority="3144">
      <formula>$HG$125="x"</formula>
    </cfRule>
  </conditionalFormatting>
  <conditionalFormatting sqref="HJ122:HL124">
    <cfRule type="cellIs" dxfId="846" priority="3145" operator="equal">
      <formula>""</formula>
    </cfRule>
  </conditionalFormatting>
  <conditionalFormatting sqref="HJ122:HL124">
    <cfRule type="expression" dxfId="845" priority="3146">
      <formula>$HJ$125="x"</formula>
    </cfRule>
  </conditionalFormatting>
  <conditionalFormatting sqref="HM122:HO124">
    <cfRule type="cellIs" dxfId="844" priority="3147" operator="equal">
      <formula>""</formula>
    </cfRule>
  </conditionalFormatting>
  <conditionalFormatting sqref="HM122:HO124">
    <cfRule type="expression" dxfId="843" priority="3148">
      <formula>$HM$125="x"</formula>
    </cfRule>
  </conditionalFormatting>
  <conditionalFormatting sqref="HP122:HR124">
    <cfRule type="cellIs" dxfId="842" priority="3149" operator="equal">
      <formula>""</formula>
    </cfRule>
  </conditionalFormatting>
  <conditionalFormatting sqref="HP122:HR124">
    <cfRule type="expression" dxfId="841" priority="3150">
      <formula>$HP$125="x"</formula>
    </cfRule>
  </conditionalFormatting>
  <conditionalFormatting sqref="HS122:HU124">
    <cfRule type="cellIs" dxfId="840" priority="3151" operator="equal">
      <formula>""</formula>
    </cfRule>
  </conditionalFormatting>
  <conditionalFormatting sqref="HS122:HU124">
    <cfRule type="expression" dxfId="839" priority="3152">
      <formula>$HS$125="x"</formula>
    </cfRule>
  </conditionalFormatting>
  <conditionalFormatting sqref="HV122:HX124">
    <cfRule type="cellIs" dxfId="838" priority="3153" operator="equal">
      <formula>""</formula>
    </cfRule>
  </conditionalFormatting>
  <conditionalFormatting sqref="HV122:HX124">
    <cfRule type="expression" dxfId="837" priority="3154">
      <formula>$HV$125="x"</formula>
    </cfRule>
  </conditionalFormatting>
  <conditionalFormatting sqref="HY122:IA124">
    <cfRule type="cellIs" dxfId="836" priority="3155" operator="equal">
      <formula>""</formula>
    </cfRule>
  </conditionalFormatting>
  <conditionalFormatting sqref="HY122:IA124">
    <cfRule type="expression" dxfId="835" priority="3156">
      <formula>$HY$125="x"</formula>
    </cfRule>
  </conditionalFormatting>
  <conditionalFormatting sqref="IB122:ID124">
    <cfRule type="cellIs" dxfId="834" priority="3157" operator="equal">
      <formula>""</formula>
    </cfRule>
  </conditionalFormatting>
  <conditionalFormatting sqref="IB122:ID124">
    <cfRule type="expression" dxfId="833" priority="3158">
      <formula>$IB$125="x"</formula>
    </cfRule>
  </conditionalFormatting>
  <conditionalFormatting sqref="IE122:IG124">
    <cfRule type="cellIs" dxfId="832" priority="3159" operator="equal">
      <formula>""</formula>
    </cfRule>
  </conditionalFormatting>
  <conditionalFormatting sqref="IE122:IG124">
    <cfRule type="expression" dxfId="831" priority="3160">
      <formula>$IE$125="x"</formula>
    </cfRule>
  </conditionalFormatting>
  <conditionalFormatting sqref="IH122:IJ124">
    <cfRule type="cellIs" dxfId="830" priority="3161" operator="equal">
      <formula>""</formula>
    </cfRule>
  </conditionalFormatting>
  <conditionalFormatting sqref="IH122:IJ124">
    <cfRule type="expression" dxfId="829" priority="3162">
      <formula>$IH$125="x"</formula>
    </cfRule>
  </conditionalFormatting>
  <conditionalFormatting sqref="IK122:IM124">
    <cfRule type="cellIs" dxfId="828" priority="3163" operator="equal">
      <formula>""</formula>
    </cfRule>
  </conditionalFormatting>
  <conditionalFormatting sqref="IK122:IM124">
    <cfRule type="expression" dxfId="827" priority="3164">
      <formula>$IK$125="x"</formula>
    </cfRule>
  </conditionalFormatting>
  <conditionalFormatting sqref="FZ137:GB139">
    <cfRule type="cellIs" dxfId="826" priority="3165" operator="equal">
      <formula>""</formula>
    </cfRule>
  </conditionalFormatting>
  <conditionalFormatting sqref="FZ137:GB139">
    <cfRule type="expression" dxfId="825" priority="3166">
      <formula>$FZ$136="x"</formula>
    </cfRule>
  </conditionalFormatting>
  <conditionalFormatting sqref="GC137:GE139">
    <cfRule type="cellIs" dxfId="824" priority="3167" operator="equal">
      <formula>""</formula>
    </cfRule>
  </conditionalFormatting>
  <conditionalFormatting sqref="GC137:GE139">
    <cfRule type="expression" dxfId="823" priority="3168">
      <formula>$GC$136="x"</formula>
    </cfRule>
  </conditionalFormatting>
  <conditionalFormatting sqref="GF137:GH139">
    <cfRule type="cellIs" dxfId="822" priority="3169" operator="equal">
      <formula>""</formula>
    </cfRule>
  </conditionalFormatting>
  <conditionalFormatting sqref="GF137:GH139">
    <cfRule type="expression" dxfId="821" priority="3170">
      <formula>$GF$136="x"</formula>
    </cfRule>
  </conditionalFormatting>
  <conditionalFormatting sqref="GI137:GK139">
    <cfRule type="cellIs" dxfId="820" priority="3171" operator="equal">
      <formula>""</formula>
    </cfRule>
  </conditionalFormatting>
  <conditionalFormatting sqref="GI137:GK139">
    <cfRule type="expression" dxfId="819" priority="3172">
      <formula>$GI$136="x"</formula>
    </cfRule>
  </conditionalFormatting>
  <conditionalFormatting sqref="GL137:GN139">
    <cfRule type="cellIs" dxfId="818" priority="3173" operator="equal">
      <formula>""</formula>
    </cfRule>
  </conditionalFormatting>
  <conditionalFormatting sqref="GL137:GN139">
    <cfRule type="expression" dxfId="817" priority="3174">
      <formula>$GL$136="x"</formula>
    </cfRule>
  </conditionalFormatting>
  <conditionalFormatting sqref="GO137:GQ139">
    <cfRule type="cellIs" dxfId="816" priority="3175" operator="equal">
      <formula>""</formula>
    </cfRule>
  </conditionalFormatting>
  <conditionalFormatting sqref="GO137:GQ139">
    <cfRule type="expression" dxfId="815" priority="3176">
      <formula>$GO$136="x"</formula>
    </cfRule>
  </conditionalFormatting>
  <conditionalFormatting sqref="GR137:GT139">
    <cfRule type="cellIs" dxfId="814" priority="3177" operator="equal">
      <formula>""</formula>
    </cfRule>
  </conditionalFormatting>
  <conditionalFormatting sqref="GR137:GT139">
    <cfRule type="expression" dxfId="813" priority="3178">
      <formula>$GR$136="x"</formula>
    </cfRule>
  </conditionalFormatting>
  <conditionalFormatting sqref="GU137:GW139">
    <cfRule type="cellIs" dxfId="812" priority="3179" operator="equal">
      <formula>""</formula>
    </cfRule>
  </conditionalFormatting>
  <conditionalFormatting sqref="GU137:GW139">
    <cfRule type="expression" dxfId="811" priority="3180">
      <formula>$GU$136="x"</formula>
    </cfRule>
  </conditionalFormatting>
  <conditionalFormatting sqref="GX137:GZ139">
    <cfRule type="cellIs" dxfId="810" priority="3181" operator="equal">
      <formula>""</formula>
    </cfRule>
  </conditionalFormatting>
  <conditionalFormatting sqref="GX137:GZ139">
    <cfRule type="expression" dxfId="809" priority="3182">
      <formula>$GX$136="x"</formula>
    </cfRule>
  </conditionalFormatting>
  <conditionalFormatting sqref="HA137:HC139">
    <cfRule type="cellIs" dxfId="808" priority="3183" operator="equal">
      <formula>""</formula>
    </cfRule>
  </conditionalFormatting>
  <conditionalFormatting sqref="HA137:HC139">
    <cfRule type="expression" dxfId="807" priority="3184">
      <formula>$HA$136="x"</formula>
    </cfRule>
  </conditionalFormatting>
  <conditionalFormatting sqref="HD137:HF139">
    <cfRule type="cellIs" dxfId="806" priority="3185" operator="equal">
      <formula>""</formula>
    </cfRule>
  </conditionalFormatting>
  <conditionalFormatting sqref="HD137:HF139">
    <cfRule type="expression" dxfId="805" priority="3186">
      <formula>$HD$136="x"</formula>
    </cfRule>
  </conditionalFormatting>
  <conditionalFormatting sqref="HG137:HI139">
    <cfRule type="cellIs" dxfId="804" priority="3187" operator="equal">
      <formula>""</formula>
    </cfRule>
  </conditionalFormatting>
  <conditionalFormatting sqref="HG137:HI139">
    <cfRule type="expression" dxfId="803" priority="3188">
      <formula>$HG$136="x"</formula>
    </cfRule>
  </conditionalFormatting>
  <conditionalFormatting sqref="HJ137:HL139">
    <cfRule type="cellIs" dxfId="802" priority="3189" operator="equal">
      <formula>""</formula>
    </cfRule>
  </conditionalFormatting>
  <conditionalFormatting sqref="HJ137:HL139">
    <cfRule type="expression" dxfId="801" priority="3190">
      <formula>$HJ$136="x"</formula>
    </cfRule>
  </conditionalFormatting>
  <conditionalFormatting sqref="HM137:HO139">
    <cfRule type="cellIs" dxfId="800" priority="3191" operator="equal">
      <formula>""</formula>
    </cfRule>
  </conditionalFormatting>
  <conditionalFormatting sqref="HM137:HO139">
    <cfRule type="expression" dxfId="799" priority="3192">
      <formula>$HM$136="x"</formula>
    </cfRule>
  </conditionalFormatting>
  <conditionalFormatting sqref="HP137:HR139">
    <cfRule type="cellIs" dxfId="798" priority="3193" operator="equal">
      <formula>""</formula>
    </cfRule>
  </conditionalFormatting>
  <conditionalFormatting sqref="HP137:HR139">
    <cfRule type="expression" dxfId="797" priority="3194">
      <formula>$HP$136="x"</formula>
    </cfRule>
  </conditionalFormatting>
  <conditionalFormatting sqref="HS137:HU139">
    <cfRule type="cellIs" dxfId="796" priority="3195" operator="equal">
      <formula>""</formula>
    </cfRule>
  </conditionalFormatting>
  <conditionalFormatting sqref="HS137:HU139">
    <cfRule type="expression" dxfId="795" priority="3196">
      <formula>$HS$136="x"</formula>
    </cfRule>
  </conditionalFormatting>
  <conditionalFormatting sqref="HV137:HX139">
    <cfRule type="cellIs" dxfId="794" priority="3197" operator="equal">
      <formula>""</formula>
    </cfRule>
  </conditionalFormatting>
  <conditionalFormatting sqref="HV137:HX139">
    <cfRule type="expression" dxfId="793" priority="3198">
      <formula>$HV$136="x"</formula>
    </cfRule>
  </conditionalFormatting>
  <conditionalFormatting sqref="HY137:IA139">
    <cfRule type="cellIs" dxfId="792" priority="3199" operator="equal">
      <formula>""</formula>
    </cfRule>
  </conditionalFormatting>
  <conditionalFormatting sqref="HY137:IA139">
    <cfRule type="expression" dxfId="791" priority="3200">
      <formula>$HY$136="x"</formula>
    </cfRule>
  </conditionalFormatting>
  <conditionalFormatting sqref="IB137:ID139">
    <cfRule type="cellIs" dxfId="790" priority="3201" operator="equal">
      <formula>""</formula>
    </cfRule>
  </conditionalFormatting>
  <conditionalFormatting sqref="IB137:ID139">
    <cfRule type="expression" dxfId="789" priority="3202">
      <formula>$IB$136="x"</formula>
    </cfRule>
  </conditionalFormatting>
  <conditionalFormatting sqref="IE137:IG139">
    <cfRule type="cellIs" dxfId="788" priority="3203" operator="equal">
      <formula>""</formula>
    </cfRule>
  </conditionalFormatting>
  <conditionalFormatting sqref="IE137:IG139">
    <cfRule type="expression" dxfId="787" priority="3204">
      <formula>$IE$136="x"</formula>
    </cfRule>
  </conditionalFormatting>
  <conditionalFormatting sqref="IH137:IJ139">
    <cfRule type="cellIs" dxfId="786" priority="3205" operator="equal">
      <formula>""</formula>
    </cfRule>
  </conditionalFormatting>
  <conditionalFormatting sqref="IH137:IJ139">
    <cfRule type="expression" dxfId="785" priority="3206">
      <formula>$IH$136="x"</formula>
    </cfRule>
  </conditionalFormatting>
  <conditionalFormatting sqref="IK137:IM139">
    <cfRule type="cellIs" dxfId="784" priority="3207" operator="equal">
      <formula>""</formula>
    </cfRule>
  </conditionalFormatting>
  <conditionalFormatting sqref="IK137:IM139">
    <cfRule type="expression" dxfId="783" priority="3208">
      <formula>$IK$136="x"</formula>
    </cfRule>
  </conditionalFormatting>
  <conditionalFormatting sqref="FZ140:GB142">
    <cfRule type="cellIs" dxfId="782" priority="3209" operator="equal">
      <formula>""</formula>
    </cfRule>
  </conditionalFormatting>
  <conditionalFormatting sqref="FZ140:GB142">
    <cfRule type="expression" dxfId="781" priority="3210">
      <formula>$FZ$143="x"</formula>
    </cfRule>
  </conditionalFormatting>
  <conditionalFormatting sqref="GC140:GE142">
    <cfRule type="cellIs" dxfId="780" priority="3211" operator="equal">
      <formula>""</formula>
    </cfRule>
  </conditionalFormatting>
  <conditionalFormatting sqref="GC140:GE142">
    <cfRule type="expression" dxfId="779" priority="3212">
      <formula>$GC$143="x"</formula>
    </cfRule>
  </conditionalFormatting>
  <conditionalFormatting sqref="GF140:GH142">
    <cfRule type="cellIs" dxfId="778" priority="3213" operator="equal">
      <formula>""</formula>
    </cfRule>
  </conditionalFormatting>
  <conditionalFormatting sqref="GF140:GH142">
    <cfRule type="expression" dxfId="777" priority="3214">
      <formula>$GF$143="x"</formula>
    </cfRule>
  </conditionalFormatting>
  <conditionalFormatting sqref="GI140:GK142">
    <cfRule type="cellIs" dxfId="776" priority="3215" operator="equal">
      <formula>""</formula>
    </cfRule>
  </conditionalFormatting>
  <conditionalFormatting sqref="GI140:GK142">
    <cfRule type="expression" dxfId="775" priority="3216">
      <formula>$GI$143="x"</formula>
    </cfRule>
  </conditionalFormatting>
  <conditionalFormatting sqref="GL140:GN142">
    <cfRule type="cellIs" dxfId="774" priority="3217" operator="equal">
      <formula>""</formula>
    </cfRule>
  </conditionalFormatting>
  <conditionalFormatting sqref="GL140:GN142">
    <cfRule type="expression" dxfId="773" priority="3218">
      <formula>$GL$143="x"</formula>
    </cfRule>
  </conditionalFormatting>
  <conditionalFormatting sqref="GO140:GQ142">
    <cfRule type="cellIs" dxfId="772" priority="3219" operator="equal">
      <formula>""</formula>
    </cfRule>
  </conditionalFormatting>
  <conditionalFormatting sqref="GO140:GQ142">
    <cfRule type="expression" dxfId="771" priority="3220">
      <formula>$GO$143="x"</formula>
    </cfRule>
  </conditionalFormatting>
  <conditionalFormatting sqref="GR140:GT142">
    <cfRule type="cellIs" dxfId="770" priority="3221" operator="equal">
      <formula>""</formula>
    </cfRule>
  </conditionalFormatting>
  <conditionalFormatting sqref="GR140:GT142">
    <cfRule type="expression" dxfId="769" priority="3222">
      <formula>$GR$143="x"</formula>
    </cfRule>
  </conditionalFormatting>
  <conditionalFormatting sqref="GU140:GW142">
    <cfRule type="cellIs" dxfId="768" priority="3223" operator="equal">
      <formula>""</formula>
    </cfRule>
  </conditionalFormatting>
  <conditionalFormatting sqref="GU140:GW142">
    <cfRule type="expression" dxfId="767" priority="3224">
      <formula>$GU$143="x"</formula>
    </cfRule>
  </conditionalFormatting>
  <conditionalFormatting sqref="GX140:GZ142">
    <cfRule type="cellIs" dxfId="766" priority="3225" operator="equal">
      <formula>""</formula>
    </cfRule>
  </conditionalFormatting>
  <conditionalFormatting sqref="GX140:GZ142">
    <cfRule type="expression" dxfId="765" priority="3226">
      <formula>$GX$143="x"</formula>
    </cfRule>
  </conditionalFormatting>
  <conditionalFormatting sqref="HA140:HC142">
    <cfRule type="cellIs" dxfId="764" priority="3227" operator="equal">
      <formula>""</formula>
    </cfRule>
  </conditionalFormatting>
  <conditionalFormatting sqref="HA140:HC142">
    <cfRule type="expression" dxfId="763" priority="3228">
      <formula>$HA$143="x"</formula>
    </cfRule>
  </conditionalFormatting>
  <conditionalFormatting sqref="HD140:HF142">
    <cfRule type="cellIs" dxfId="762" priority="3229" operator="equal">
      <formula>""</formula>
    </cfRule>
  </conditionalFormatting>
  <conditionalFormatting sqref="HD140:HF142">
    <cfRule type="expression" dxfId="761" priority="3230">
      <formula>$HD$143="x"</formula>
    </cfRule>
  </conditionalFormatting>
  <conditionalFormatting sqref="HG140:HI142">
    <cfRule type="cellIs" dxfId="760" priority="3231" operator="equal">
      <formula>""</formula>
    </cfRule>
  </conditionalFormatting>
  <conditionalFormatting sqref="HG140:HI142">
    <cfRule type="expression" dxfId="759" priority="3232">
      <formula>$HG$143="x"</formula>
    </cfRule>
  </conditionalFormatting>
  <conditionalFormatting sqref="HJ140:HL142">
    <cfRule type="cellIs" dxfId="758" priority="3233" operator="equal">
      <formula>""</formula>
    </cfRule>
  </conditionalFormatting>
  <conditionalFormatting sqref="HJ140:HL142">
    <cfRule type="expression" dxfId="757" priority="3234">
      <formula>$HJ$143="x"</formula>
    </cfRule>
  </conditionalFormatting>
  <conditionalFormatting sqref="HM140:HO142">
    <cfRule type="cellIs" dxfId="756" priority="3235" operator="equal">
      <formula>""</formula>
    </cfRule>
  </conditionalFormatting>
  <conditionalFormatting sqref="HM140:HO142">
    <cfRule type="expression" dxfId="755" priority="3236">
      <formula>$HM$143="x"</formula>
    </cfRule>
  </conditionalFormatting>
  <conditionalFormatting sqref="HP140:HR142">
    <cfRule type="cellIs" dxfId="754" priority="3237" operator="equal">
      <formula>""</formula>
    </cfRule>
  </conditionalFormatting>
  <conditionalFormatting sqref="HP140:HR142">
    <cfRule type="expression" dxfId="753" priority="3238">
      <formula>$HP$143="x"</formula>
    </cfRule>
  </conditionalFormatting>
  <conditionalFormatting sqref="HS140:HU142">
    <cfRule type="cellIs" dxfId="752" priority="3239" operator="equal">
      <formula>""</formula>
    </cfRule>
  </conditionalFormatting>
  <conditionalFormatting sqref="HS140:HU142">
    <cfRule type="expression" dxfId="751" priority="3240">
      <formula>$HS$143="x"</formula>
    </cfRule>
  </conditionalFormatting>
  <conditionalFormatting sqref="HV140:HX142">
    <cfRule type="cellIs" dxfId="750" priority="3241" operator="equal">
      <formula>""</formula>
    </cfRule>
  </conditionalFormatting>
  <conditionalFormatting sqref="HV140:HX142">
    <cfRule type="expression" dxfId="749" priority="3242">
      <formula>$HV$143="x"</formula>
    </cfRule>
  </conditionalFormatting>
  <conditionalFormatting sqref="HY140:IA142">
    <cfRule type="cellIs" dxfId="748" priority="3243" operator="equal">
      <formula>""</formula>
    </cfRule>
  </conditionalFormatting>
  <conditionalFormatting sqref="HY140:IA142">
    <cfRule type="expression" dxfId="747" priority="3244">
      <formula>$HY$143="x"</formula>
    </cfRule>
  </conditionalFormatting>
  <conditionalFormatting sqref="IB140:ID142">
    <cfRule type="cellIs" dxfId="746" priority="3245" operator="equal">
      <formula>""</formula>
    </cfRule>
  </conditionalFormatting>
  <conditionalFormatting sqref="IB140:ID142">
    <cfRule type="expression" dxfId="745" priority="3246">
      <formula>$IB$143="x"</formula>
    </cfRule>
  </conditionalFormatting>
  <conditionalFormatting sqref="IE140:IG142">
    <cfRule type="cellIs" dxfId="744" priority="3247" operator="equal">
      <formula>""</formula>
    </cfRule>
  </conditionalFormatting>
  <conditionalFormatting sqref="IE140:IG142">
    <cfRule type="expression" dxfId="743" priority="3248">
      <formula>$IE$143="x"</formula>
    </cfRule>
  </conditionalFormatting>
  <conditionalFormatting sqref="IH140:IJ142">
    <cfRule type="cellIs" dxfId="742" priority="3249" operator="equal">
      <formula>""</formula>
    </cfRule>
  </conditionalFormatting>
  <conditionalFormatting sqref="IH140:IJ142">
    <cfRule type="expression" dxfId="741" priority="3250">
      <formula>$IH$143="x"</formula>
    </cfRule>
  </conditionalFormatting>
  <conditionalFormatting sqref="IK140:IM142">
    <cfRule type="cellIs" dxfId="740" priority="3251" operator="equal">
      <formula>""</formula>
    </cfRule>
  </conditionalFormatting>
  <conditionalFormatting sqref="IK140:IM142">
    <cfRule type="expression" dxfId="739" priority="3252">
      <formula>$IK$143="x"</formula>
    </cfRule>
  </conditionalFormatting>
  <conditionalFormatting sqref="FZ155:GB157">
    <cfRule type="cellIs" dxfId="738" priority="3253" operator="equal">
      <formula>""</formula>
    </cfRule>
  </conditionalFormatting>
  <conditionalFormatting sqref="FZ155:GB157">
    <cfRule type="expression" dxfId="737" priority="3254">
      <formula>$FZ$154="x"</formula>
    </cfRule>
  </conditionalFormatting>
  <conditionalFormatting sqref="GC155:GE157">
    <cfRule type="cellIs" dxfId="736" priority="3255" operator="equal">
      <formula>""</formula>
    </cfRule>
  </conditionalFormatting>
  <conditionalFormatting sqref="GC155:GE157">
    <cfRule type="expression" dxfId="735" priority="3256">
      <formula>$GC$154="x"</formula>
    </cfRule>
  </conditionalFormatting>
  <conditionalFormatting sqref="GF155:GH157">
    <cfRule type="cellIs" dxfId="734" priority="3257" operator="equal">
      <formula>""</formula>
    </cfRule>
  </conditionalFormatting>
  <conditionalFormatting sqref="GF155:GH157">
    <cfRule type="expression" dxfId="733" priority="3258">
      <formula>$GF$154="x"</formula>
    </cfRule>
  </conditionalFormatting>
  <conditionalFormatting sqref="GI155:GK157">
    <cfRule type="cellIs" dxfId="732" priority="3259" operator="equal">
      <formula>""</formula>
    </cfRule>
  </conditionalFormatting>
  <conditionalFormatting sqref="GI155:GK157">
    <cfRule type="expression" dxfId="731" priority="3260">
      <formula>$GI$154="x"</formula>
    </cfRule>
  </conditionalFormatting>
  <conditionalFormatting sqref="GL155:GN157">
    <cfRule type="cellIs" dxfId="730" priority="3261" operator="equal">
      <formula>""</formula>
    </cfRule>
  </conditionalFormatting>
  <conditionalFormatting sqref="GL155:GN157">
    <cfRule type="expression" dxfId="729" priority="3262">
      <formula>$GL$154="x"</formula>
    </cfRule>
  </conditionalFormatting>
  <conditionalFormatting sqref="GO155:GQ157">
    <cfRule type="cellIs" dxfId="728" priority="3263" operator="equal">
      <formula>""</formula>
    </cfRule>
  </conditionalFormatting>
  <conditionalFormatting sqref="GO155:GQ157">
    <cfRule type="expression" dxfId="727" priority="3264">
      <formula>$GO$154="x"</formula>
    </cfRule>
  </conditionalFormatting>
  <conditionalFormatting sqref="GR155:GT157">
    <cfRule type="cellIs" dxfId="726" priority="3265" operator="equal">
      <formula>""</formula>
    </cfRule>
  </conditionalFormatting>
  <conditionalFormatting sqref="GR155:GT157">
    <cfRule type="expression" dxfId="725" priority="3266">
      <formula>$GR$154="x"</formula>
    </cfRule>
  </conditionalFormatting>
  <conditionalFormatting sqref="GU155:GW157">
    <cfRule type="cellIs" dxfId="724" priority="3267" operator="equal">
      <formula>""</formula>
    </cfRule>
  </conditionalFormatting>
  <conditionalFormatting sqref="GU155:GW157">
    <cfRule type="expression" dxfId="723" priority="3268">
      <formula>$GU$154="x"</formula>
    </cfRule>
  </conditionalFormatting>
  <conditionalFormatting sqref="GX155:GZ157">
    <cfRule type="cellIs" dxfId="722" priority="3269" operator="equal">
      <formula>""</formula>
    </cfRule>
  </conditionalFormatting>
  <conditionalFormatting sqref="GX155:GZ157">
    <cfRule type="expression" dxfId="721" priority="3270">
      <formula>$GX$154="x"</formula>
    </cfRule>
  </conditionalFormatting>
  <conditionalFormatting sqref="HA155:HC157">
    <cfRule type="cellIs" dxfId="720" priority="3271" operator="equal">
      <formula>""</formula>
    </cfRule>
  </conditionalFormatting>
  <conditionalFormatting sqref="HA155:HC157">
    <cfRule type="expression" dxfId="719" priority="3272">
      <formula>$HA$154="x"</formula>
    </cfRule>
  </conditionalFormatting>
  <conditionalFormatting sqref="HD155:HF157">
    <cfRule type="cellIs" dxfId="718" priority="3273" operator="equal">
      <formula>""</formula>
    </cfRule>
  </conditionalFormatting>
  <conditionalFormatting sqref="HD155:HF157">
    <cfRule type="expression" dxfId="717" priority="3274">
      <formula>$HD$154="x"</formula>
    </cfRule>
  </conditionalFormatting>
  <conditionalFormatting sqref="HG155:HI157">
    <cfRule type="cellIs" dxfId="716" priority="3275" operator="equal">
      <formula>""</formula>
    </cfRule>
  </conditionalFormatting>
  <conditionalFormatting sqref="HG155:HI157">
    <cfRule type="expression" dxfId="715" priority="3276">
      <formula>$HG$154="x"</formula>
    </cfRule>
  </conditionalFormatting>
  <conditionalFormatting sqref="HJ155:HL157">
    <cfRule type="cellIs" dxfId="714" priority="3277" operator="equal">
      <formula>""</formula>
    </cfRule>
  </conditionalFormatting>
  <conditionalFormatting sqref="HJ155:HL157">
    <cfRule type="expression" dxfId="713" priority="3278">
      <formula>$HJ$154="x"</formula>
    </cfRule>
  </conditionalFormatting>
  <conditionalFormatting sqref="HM155:HO157">
    <cfRule type="cellIs" dxfId="712" priority="3279" operator="equal">
      <formula>""</formula>
    </cfRule>
  </conditionalFormatting>
  <conditionalFormatting sqref="HM155:HO157">
    <cfRule type="expression" dxfId="711" priority="3280">
      <formula>$HM$154="x"</formula>
    </cfRule>
  </conditionalFormatting>
  <conditionalFormatting sqref="HP155:HR157">
    <cfRule type="cellIs" dxfId="710" priority="3281" operator="equal">
      <formula>""</formula>
    </cfRule>
  </conditionalFormatting>
  <conditionalFormatting sqref="HP155:HR157">
    <cfRule type="expression" dxfId="709" priority="3282">
      <formula>$HP$154="x"</formula>
    </cfRule>
  </conditionalFormatting>
  <conditionalFormatting sqref="HS155:HU157">
    <cfRule type="cellIs" dxfId="708" priority="3283" operator="equal">
      <formula>""</formula>
    </cfRule>
  </conditionalFormatting>
  <conditionalFormatting sqref="HS155:HU157">
    <cfRule type="expression" dxfId="707" priority="3284">
      <formula>$HS$154="x"</formula>
    </cfRule>
  </conditionalFormatting>
  <conditionalFormatting sqref="HV155:HX157">
    <cfRule type="cellIs" dxfId="706" priority="3285" operator="equal">
      <formula>""</formula>
    </cfRule>
  </conditionalFormatting>
  <conditionalFormatting sqref="HV155:HX157">
    <cfRule type="expression" dxfId="705" priority="3286">
      <formula>$HV$154="x"</formula>
    </cfRule>
  </conditionalFormatting>
  <conditionalFormatting sqref="HY155:IA157">
    <cfRule type="cellIs" dxfId="704" priority="3287" operator="equal">
      <formula>""</formula>
    </cfRule>
  </conditionalFormatting>
  <conditionalFormatting sqref="HY155:IA157">
    <cfRule type="expression" dxfId="703" priority="3288">
      <formula>$HY$154="x"</formula>
    </cfRule>
  </conditionalFormatting>
  <conditionalFormatting sqref="IB155:ID157">
    <cfRule type="cellIs" dxfId="702" priority="3289" operator="equal">
      <formula>""</formula>
    </cfRule>
  </conditionalFormatting>
  <conditionalFormatting sqref="IB155:ID157">
    <cfRule type="expression" dxfId="701" priority="3290">
      <formula>$IB$154="x"</formula>
    </cfRule>
  </conditionalFormatting>
  <conditionalFormatting sqref="IE155:IG157">
    <cfRule type="cellIs" dxfId="700" priority="3291" operator="equal">
      <formula>""</formula>
    </cfRule>
  </conditionalFormatting>
  <conditionalFormatting sqref="IE155:IG157">
    <cfRule type="expression" dxfId="699" priority="3292">
      <formula>$IE$154="x"</formula>
    </cfRule>
  </conditionalFormatting>
  <conditionalFormatting sqref="IH155:IJ157">
    <cfRule type="cellIs" dxfId="698" priority="3293" operator="equal">
      <formula>""</formula>
    </cfRule>
  </conditionalFormatting>
  <conditionalFormatting sqref="IH155:IJ157">
    <cfRule type="expression" dxfId="697" priority="3294">
      <formula>$IH$154="x"</formula>
    </cfRule>
  </conditionalFormatting>
  <conditionalFormatting sqref="IK155:IM157">
    <cfRule type="cellIs" dxfId="696" priority="3295" operator="equal">
      <formula>""</formula>
    </cfRule>
  </conditionalFormatting>
  <conditionalFormatting sqref="IK155:IM157">
    <cfRule type="expression" dxfId="695" priority="3296">
      <formula>$IK$154="x"</formula>
    </cfRule>
  </conditionalFormatting>
  <conditionalFormatting sqref="FZ158:GB160">
    <cfRule type="cellIs" dxfId="694" priority="3297" operator="equal">
      <formula>""</formula>
    </cfRule>
  </conditionalFormatting>
  <conditionalFormatting sqref="FZ158:GB160">
    <cfRule type="expression" dxfId="693" priority="3298">
      <formula>$FZ$161="x"</formula>
    </cfRule>
  </conditionalFormatting>
  <conditionalFormatting sqref="GC158:GE160">
    <cfRule type="cellIs" dxfId="692" priority="3299" operator="equal">
      <formula>""</formula>
    </cfRule>
  </conditionalFormatting>
  <conditionalFormatting sqref="GC158:GE160">
    <cfRule type="expression" dxfId="691" priority="3300">
      <formula>$GC$161="x"</formula>
    </cfRule>
  </conditionalFormatting>
  <conditionalFormatting sqref="GF158:GH160">
    <cfRule type="cellIs" dxfId="690" priority="3301" operator="equal">
      <formula>""</formula>
    </cfRule>
  </conditionalFormatting>
  <conditionalFormatting sqref="GF158:GH160">
    <cfRule type="expression" dxfId="689" priority="3302">
      <formula>$GF$161="x"</formula>
    </cfRule>
  </conditionalFormatting>
  <conditionalFormatting sqref="GI158:GK160">
    <cfRule type="cellIs" dxfId="688" priority="3303" operator="equal">
      <formula>""</formula>
    </cfRule>
  </conditionalFormatting>
  <conditionalFormatting sqref="GI158:GK160">
    <cfRule type="expression" dxfId="687" priority="3304">
      <formula>$GI$161="x"</formula>
    </cfRule>
  </conditionalFormatting>
  <conditionalFormatting sqref="GL158:GN160">
    <cfRule type="cellIs" dxfId="686" priority="3305" operator="equal">
      <formula>""</formula>
    </cfRule>
  </conditionalFormatting>
  <conditionalFormatting sqref="GL158:GN160">
    <cfRule type="expression" dxfId="685" priority="3306">
      <formula>$GL$161="x"</formula>
    </cfRule>
  </conditionalFormatting>
  <conditionalFormatting sqref="GO158:GQ160">
    <cfRule type="cellIs" dxfId="684" priority="3307" operator="equal">
      <formula>""</formula>
    </cfRule>
  </conditionalFormatting>
  <conditionalFormatting sqref="GO158:GQ160">
    <cfRule type="expression" dxfId="683" priority="3308">
      <formula>$GO$161="x"</formula>
    </cfRule>
  </conditionalFormatting>
  <conditionalFormatting sqref="GR158:GT160">
    <cfRule type="cellIs" dxfId="682" priority="3309" operator="equal">
      <formula>""</formula>
    </cfRule>
  </conditionalFormatting>
  <conditionalFormatting sqref="GR158:GT160">
    <cfRule type="expression" dxfId="681" priority="3310">
      <formula>$GR$161="x"</formula>
    </cfRule>
  </conditionalFormatting>
  <conditionalFormatting sqref="GU158:GW160">
    <cfRule type="cellIs" dxfId="680" priority="3311" operator="equal">
      <formula>""</formula>
    </cfRule>
  </conditionalFormatting>
  <conditionalFormatting sqref="GU158:GW160">
    <cfRule type="expression" dxfId="679" priority="3312">
      <formula>$GU$161="x"</formula>
    </cfRule>
  </conditionalFormatting>
  <conditionalFormatting sqref="GX158:GZ160">
    <cfRule type="cellIs" dxfId="678" priority="3313" operator="equal">
      <formula>""</formula>
    </cfRule>
  </conditionalFormatting>
  <conditionalFormatting sqref="GX158:GZ160">
    <cfRule type="expression" dxfId="677" priority="3314">
      <formula>$GX$161="x"</formula>
    </cfRule>
  </conditionalFormatting>
  <conditionalFormatting sqref="HA158:HC160">
    <cfRule type="cellIs" dxfId="676" priority="3315" operator="equal">
      <formula>""</formula>
    </cfRule>
  </conditionalFormatting>
  <conditionalFormatting sqref="HA158:HC160">
    <cfRule type="expression" dxfId="675" priority="3316">
      <formula>$HA$161="x"</formula>
    </cfRule>
  </conditionalFormatting>
  <conditionalFormatting sqref="HD158:HF160">
    <cfRule type="cellIs" dxfId="674" priority="3317" operator="equal">
      <formula>""</formula>
    </cfRule>
  </conditionalFormatting>
  <conditionalFormatting sqref="HD158:HF160">
    <cfRule type="expression" dxfId="673" priority="3318">
      <formula>$HD$161="x"</formula>
    </cfRule>
  </conditionalFormatting>
  <conditionalFormatting sqref="HG158:HI160">
    <cfRule type="cellIs" dxfId="672" priority="3319" operator="equal">
      <formula>""</formula>
    </cfRule>
  </conditionalFormatting>
  <conditionalFormatting sqref="HG158:HI160">
    <cfRule type="expression" dxfId="671" priority="3320">
      <formula>$HG$161="x"</formula>
    </cfRule>
  </conditionalFormatting>
  <conditionalFormatting sqref="HJ158:HL160">
    <cfRule type="cellIs" dxfId="670" priority="3321" operator="equal">
      <formula>""</formula>
    </cfRule>
  </conditionalFormatting>
  <conditionalFormatting sqref="HJ158:HL160">
    <cfRule type="expression" dxfId="669" priority="3322">
      <formula>$HJ$161="x"</formula>
    </cfRule>
  </conditionalFormatting>
  <conditionalFormatting sqref="HM158:HO160">
    <cfRule type="cellIs" dxfId="668" priority="3323" operator="equal">
      <formula>""</formula>
    </cfRule>
  </conditionalFormatting>
  <conditionalFormatting sqref="HM158:HO160">
    <cfRule type="expression" dxfId="667" priority="3324">
      <formula>$HM$161="x"</formula>
    </cfRule>
  </conditionalFormatting>
  <conditionalFormatting sqref="HP158:HR160">
    <cfRule type="cellIs" dxfId="666" priority="3325" operator="equal">
      <formula>""</formula>
    </cfRule>
  </conditionalFormatting>
  <conditionalFormatting sqref="HP158:HR160">
    <cfRule type="expression" dxfId="665" priority="3326">
      <formula>$HP$161="x"</formula>
    </cfRule>
  </conditionalFormatting>
  <conditionalFormatting sqref="HS158:HU160">
    <cfRule type="cellIs" dxfId="664" priority="3327" operator="equal">
      <formula>""</formula>
    </cfRule>
  </conditionalFormatting>
  <conditionalFormatting sqref="HS158:HU160">
    <cfRule type="expression" dxfId="663" priority="3328">
      <formula>$HS$161="x"</formula>
    </cfRule>
  </conditionalFormatting>
  <conditionalFormatting sqref="HV158:HX160">
    <cfRule type="cellIs" dxfId="662" priority="3329" operator="equal">
      <formula>""</formula>
    </cfRule>
  </conditionalFormatting>
  <conditionalFormatting sqref="HV158:HX160">
    <cfRule type="expression" dxfId="661" priority="3330">
      <formula>$HV$161="x"</formula>
    </cfRule>
  </conditionalFormatting>
  <conditionalFormatting sqref="HY158:IA160">
    <cfRule type="cellIs" dxfId="660" priority="3331" operator="equal">
      <formula>""</formula>
    </cfRule>
  </conditionalFormatting>
  <conditionalFormatting sqref="HY158:IA160">
    <cfRule type="expression" dxfId="659" priority="3332">
      <formula>$HY$161="x"</formula>
    </cfRule>
  </conditionalFormatting>
  <conditionalFormatting sqref="IB158:ID160">
    <cfRule type="cellIs" dxfId="658" priority="3333" operator="equal">
      <formula>""</formula>
    </cfRule>
  </conditionalFormatting>
  <conditionalFormatting sqref="IB158:ID160">
    <cfRule type="expression" dxfId="657" priority="3334">
      <formula>$IB$161="x"</formula>
    </cfRule>
  </conditionalFormatting>
  <conditionalFormatting sqref="IE158:IG160">
    <cfRule type="cellIs" dxfId="656" priority="3335" operator="equal">
      <formula>""</formula>
    </cfRule>
  </conditionalFormatting>
  <conditionalFormatting sqref="IE158:IG160">
    <cfRule type="expression" dxfId="655" priority="3336">
      <formula>$IE$161="x"</formula>
    </cfRule>
  </conditionalFormatting>
  <conditionalFormatting sqref="IH158:IJ160">
    <cfRule type="cellIs" dxfId="654" priority="3337" operator="equal">
      <formula>""</formula>
    </cfRule>
  </conditionalFormatting>
  <conditionalFormatting sqref="IH158:IJ160">
    <cfRule type="expression" dxfId="653" priority="3338">
      <formula>$IH$161="x"</formula>
    </cfRule>
  </conditionalFormatting>
  <conditionalFormatting sqref="IK158:IM160">
    <cfRule type="cellIs" dxfId="652" priority="3339" operator="equal">
      <formula>""</formula>
    </cfRule>
  </conditionalFormatting>
  <conditionalFormatting sqref="IK158:IM160">
    <cfRule type="expression" dxfId="651" priority="3340">
      <formula>$IK$161="x"</formula>
    </cfRule>
  </conditionalFormatting>
  <conditionalFormatting sqref="FZ173:GB175">
    <cfRule type="cellIs" dxfId="650" priority="3341" operator="equal">
      <formula>""</formula>
    </cfRule>
  </conditionalFormatting>
  <conditionalFormatting sqref="FZ173:GB175">
    <cfRule type="expression" dxfId="649" priority="3342">
      <formula>$FZ$172="x"</formula>
    </cfRule>
  </conditionalFormatting>
  <conditionalFormatting sqref="GC173:GE175">
    <cfRule type="cellIs" dxfId="648" priority="3343" operator="equal">
      <formula>""</formula>
    </cfRule>
  </conditionalFormatting>
  <conditionalFormatting sqref="GC173:GE175">
    <cfRule type="expression" dxfId="647" priority="3344">
      <formula>$GC$172="x"</formula>
    </cfRule>
  </conditionalFormatting>
  <conditionalFormatting sqref="GF173:GH175">
    <cfRule type="cellIs" dxfId="646" priority="3345" operator="equal">
      <formula>""</formula>
    </cfRule>
  </conditionalFormatting>
  <conditionalFormatting sqref="GF173:GH175">
    <cfRule type="expression" dxfId="645" priority="3346">
      <formula>$GF$172="x"</formula>
    </cfRule>
  </conditionalFormatting>
  <conditionalFormatting sqref="GI173:GK175">
    <cfRule type="cellIs" dxfId="644" priority="3347" operator="equal">
      <formula>""</formula>
    </cfRule>
  </conditionalFormatting>
  <conditionalFormatting sqref="GI173:GK175">
    <cfRule type="expression" dxfId="643" priority="3348">
      <formula>$GI$172="x"</formula>
    </cfRule>
  </conditionalFormatting>
  <conditionalFormatting sqref="GL173:GN175">
    <cfRule type="cellIs" dxfId="642" priority="3349" operator="equal">
      <formula>""</formula>
    </cfRule>
  </conditionalFormatting>
  <conditionalFormatting sqref="GL173:GN175">
    <cfRule type="expression" dxfId="641" priority="3350">
      <formula>$GL$172="x"</formula>
    </cfRule>
  </conditionalFormatting>
  <conditionalFormatting sqref="GO173:GQ175">
    <cfRule type="cellIs" dxfId="640" priority="3351" operator="equal">
      <formula>""</formula>
    </cfRule>
  </conditionalFormatting>
  <conditionalFormatting sqref="GO173:GQ175">
    <cfRule type="expression" dxfId="639" priority="3352">
      <formula>$GO$172="x"</formula>
    </cfRule>
  </conditionalFormatting>
  <conditionalFormatting sqref="GR173:GT175">
    <cfRule type="cellIs" dxfId="638" priority="3353" operator="equal">
      <formula>""</formula>
    </cfRule>
  </conditionalFormatting>
  <conditionalFormatting sqref="GR173:GT175">
    <cfRule type="expression" dxfId="637" priority="3354">
      <formula>$GR$172="x"</formula>
    </cfRule>
  </conditionalFormatting>
  <conditionalFormatting sqref="GU173:GW175">
    <cfRule type="cellIs" dxfId="636" priority="3355" operator="equal">
      <formula>""</formula>
    </cfRule>
  </conditionalFormatting>
  <conditionalFormatting sqref="GU173:GW175">
    <cfRule type="expression" dxfId="635" priority="3356">
      <formula>$GU$172="x"</formula>
    </cfRule>
  </conditionalFormatting>
  <conditionalFormatting sqref="GX173:GZ175">
    <cfRule type="cellIs" dxfId="634" priority="3357" operator="equal">
      <formula>""</formula>
    </cfRule>
  </conditionalFormatting>
  <conditionalFormatting sqref="GX173:GZ175">
    <cfRule type="expression" dxfId="633" priority="3358">
      <formula>$GX$172="x"</formula>
    </cfRule>
  </conditionalFormatting>
  <conditionalFormatting sqref="HA173:HC175">
    <cfRule type="cellIs" dxfId="632" priority="3359" operator="equal">
      <formula>""</formula>
    </cfRule>
  </conditionalFormatting>
  <conditionalFormatting sqref="HA173:HC175">
    <cfRule type="expression" dxfId="631" priority="3360">
      <formula>$HA$172="x"</formula>
    </cfRule>
  </conditionalFormatting>
  <conditionalFormatting sqref="HD173:HF175">
    <cfRule type="cellIs" dxfId="630" priority="3361" operator="equal">
      <formula>""</formula>
    </cfRule>
  </conditionalFormatting>
  <conditionalFormatting sqref="HD173:HF175">
    <cfRule type="expression" dxfId="629" priority="3362">
      <formula>$HD$172="x"</formula>
    </cfRule>
  </conditionalFormatting>
  <conditionalFormatting sqref="HG173:HI175">
    <cfRule type="cellIs" dxfId="628" priority="3363" operator="equal">
      <formula>""</formula>
    </cfRule>
  </conditionalFormatting>
  <conditionalFormatting sqref="HG173:HI175">
    <cfRule type="expression" dxfId="627" priority="3364">
      <formula>$HG$172="x"</formula>
    </cfRule>
  </conditionalFormatting>
  <conditionalFormatting sqref="HJ173:HL175">
    <cfRule type="cellIs" dxfId="626" priority="3365" operator="equal">
      <formula>""</formula>
    </cfRule>
  </conditionalFormatting>
  <conditionalFormatting sqref="HJ173:HL175">
    <cfRule type="expression" dxfId="625" priority="3366">
      <formula>$HJ$172="x"</formula>
    </cfRule>
  </conditionalFormatting>
  <conditionalFormatting sqref="HM173:HO175">
    <cfRule type="cellIs" dxfId="624" priority="3367" operator="equal">
      <formula>""</formula>
    </cfRule>
  </conditionalFormatting>
  <conditionalFormatting sqref="HM173:HO175">
    <cfRule type="expression" dxfId="623" priority="3368">
      <formula>$HM$172="x"</formula>
    </cfRule>
  </conditionalFormatting>
  <conditionalFormatting sqref="HP173:HR175">
    <cfRule type="cellIs" dxfId="622" priority="3369" operator="equal">
      <formula>""</formula>
    </cfRule>
  </conditionalFormatting>
  <conditionalFormatting sqref="HP173:HR175">
    <cfRule type="expression" dxfId="621" priority="3370">
      <formula>$HP$172="x"</formula>
    </cfRule>
  </conditionalFormatting>
  <conditionalFormatting sqref="HS173:HU175">
    <cfRule type="cellIs" dxfId="620" priority="3371" operator="equal">
      <formula>""</formula>
    </cfRule>
  </conditionalFormatting>
  <conditionalFormatting sqref="HS173:HU175">
    <cfRule type="expression" dxfId="619" priority="3372">
      <formula>$HS$172="x"</formula>
    </cfRule>
  </conditionalFormatting>
  <conditionalFormatting sqref="HV173:HX175">
    <cfRule type="cellIs" dxfId="618" priority="3373" operator="equal">
      <formula>""</formula>
    </cfRule>
  </conditionalFormatting>
  <conditionalFormatting sqref="HV173:HX175">
    <cfRule type="expression" dxfId="617" priority="3374">
      <formula>$HV$172="x"</formula>
    </cfRule>
  </conditionalFormatting>
  <conditionalFormatting sqref="HY173:IA175">
    <cfRule type="cellIs" dxfId="616" priority="3375" operator="equal">
      <formula>""</formula>
    </cfRule>
  </conditionalFormatting>
  <conditionalFormatting sqref="HY173:IA175">
    <cfRule type="expression" dxfId="615" priority="3376">
      <formula>$HY$172="x"</formula>
    </cfRule>
  </conditionalFormatting>
  <conditionalFormatting sqref="IB173:ID175">
    <cfRule type="cellIs" dxfId="614" priority="3377" operator="equal">
      <formula>""</formula>
    </cfRule>
  </conditionalFormatting>
  <conditionalFormatting sqref="IB173:ID175">
    <cfRule type="expression" dxfId="613" priority="3378">
      <formula>$IB$172="x"</formula>
    </cfRule>
  </conditionalFormatting>
  <conditionalFormatting sqref="IE173:IG175">
    <cfRule type="cellIs" dxfId="612" priority="3379" operator="equal">
      <formula>""</formula>
    </cfRule>
  </conditionalFormatting>
  <conditionalFormatting sqref="IE173:IG175">
    <cfRule type="expression" dxfId="611" priority="3380">
      <formula>$IE$172="x"</formula>
    </cfRule>
  </conditionalFormatting>
  <conditionalFormatting sqref="IH173:IJ175">
    <cfRule type="cellIs" dxfId="610" priority="3381" operator="equal">
      <formula>""</formula>
    </cfRule>
  </conditionalFormatting>
  <conditionalFormatting sqref="IH173:IJ175">
    <cfRule type="expression" dxfId="609" priority="3382">
      <formula>$IH$172="x"</formula>
    </cfRule>
  </conditionalFormatting>
  <conditionalFormatting sqref="IK173:IM175">
    <cfRule type="cellIs" dxfId="608" priority="3383" operator="equal">
      <formula>""</formula>
    </cfRule>
  </conditionalFormatting>
  <conditionalFormatting sqref="IK173:IM175">
    <cfRule type="expression" dxfId="607" priority="3384">
      <formula>$IK$172="x"</formula>
    </cfRule>
  </conditionalFormatting>
  <conditionalFormatting sqref="FZ176:GB178">
    <cfRule type="cellIs" dxfId="606" priority="3385" operator="equal">
      <formula>""</formula>
    </cfRule>
  </conditionalFormatting>
  <conditionalFormatting sqref="FZ176:GB178">
    <cfRule type="expression" dxfId="605" priority="3386">
      <formula>$FZ$179="x"</formula>
    </cfRule>
  </conditionalFormatting>
  <conditionalFormatting sqref="GC176:GE178">
    <cfRule type="cellIs" dxfId="604" priority="3387" operator="equal">
      <formula>""</formula>
    </cfRule>
  </conditionalFormatting>
  <conditionalFormatting sqref="GC176:GE178">
    <cfRule type="expression" dxfId="603" priority="3388">
      <formula>$GC$179="x"</formula>
    </cfRule>
  </conditionalFormatting>
  <conditionalFormatting sqref="GF176:GH178">
    <cfRule type="cellIs" dxfId="602" priority="3389" operator="equal">
      <formula>""</formula>
    </cfRule>
  </conditionalFormatting>
  <conditionalFormatting sqref="GF176:GH178">
    <cfRule type="expression" dxfId="601" priority="3390">
      <formula>$GF$179="x"</formula>
    </cfRule>
  </conditionalFormatting>
  <conditionalFormatting sqref="GI176:GK178">
    <cfRule type="cellIs" dxfId="600" priority="3391" operator="equal">
      <formula>""</formula>
    </cfRule>
  </conditionalFormatting>
  <conditionalFormatting sqref="GI176:GK178">
    <cfRule type="expression" dxfId="599" priority="3392">
      <formula>$GI$179="x"</formula>
    </cfRule>
  </conditionalFormatting>
  <conditionalFormatting sqref="GL176:GN178">
    <cfRule type="cellIs" dxfId="598" priority="3393" operator="equal">
      <formula>""</formula>
    </cfRule>
  </conditionalFormatting>
  <conditionalFormatting sqref="GL176:GN178">
    <cfRule type="expression" dxfId="597" priority="3394">
      <formula>$GL$179="x"</formula>
    </cfRule>
  </conditionalFormatting>
  <conditionalFormatting sqref="GO176:GQ178">
    <cfRule type="cellIs" dxfId="596" priority="3395" operator="equal">
      <formula>""</formula>
    </cfRule>
  </conditionalFormatting>
  <conditionalFormatting sqref="GO176:GQ178">
    <cfRule type="expression" dxfId="595" priority="3396">
      <formula>$GO$179="x"</formula>
    </cfRule>
  </conditionalFormatting>
  <conditionalFormatting sqref="GR176:GT178">
    <cfRule type="cellIs" dxfId="594" priority="3397" operator="equal">
      <formula>""</formula>
    </cfRule>
  </conditionalFormatting>
  <conditionalFormatting sqref="GR176:GT178">
    <cfRule type="expression" dxfId="593" priority="3398">
      <formula>$GR$179="x"</formula>
    </cfRule>
  </conditionalFormatting>
  <conditionalFormatting sqref="GU176:GW178">
    <cfRule type="cellIs" dxfId="592" priority="3399" operator="equal">
      <formula>""</formula>
    </cfRule>
  </conditionalFormatting>
  <conditionalFormatting sqref="GU176:GW178">
    <cfRule type="expression" dxfId="591" priority="3400">
      <formula>$GU$179="x"</formula>
    </cfRule>
  </conditionalFormatting>
  <conditionalFormatting sqref="GX176:GZ178">
    <cfRule type="cellIs" dxfId="590" priority="3401" operator="equal">
      <formula>""</formula>
    </cfRule>
  </conditionalFormatting>
  <conditionalFormatting sqref="GX176:GZ178">
    <cfRule type="expression" dxfId="589" priority="3402">
      <formula>$GX$179="x"</formula>
    </cfRule>
  </conditionalFormatting>
  <conditionalFormatting sqref="HA176:HC178">
    <cfRule type="cellIs" dxfId="588" priority="3403" operator="equal">
      <formula>""</formula>
    </cfRule>
  </conditionalFormatting>
  <conditionalFormatting sqref="HA176:HC178">
    <cfRule type="expression" dxfId="587" priority="3404">
      <formula>$HA$179="x"</formula>
    </cfRule>
  </conditionalFormatting>
  <conditionalFormatting sqref="HD176:HF178">
    <cfRule type="cellIs" dxfId="586" priority="3405" operator="equal">
      <formula>""</formula>
    </cfRule>
  </conditionalFormatting>
  <conditionalFormatting sqref="HD176:HF178">
    <cfRule type="expression" dxfId="585" priority="3406">
      <formula>$HD$179="x"</formula>
    </cfRule>
  </conditionalFormatting>
  <conditionalFormatting sqref="HG176:HI178">
    <cfRule type="cellIs" dxfId="584" priority="3407" operator="equal">
      <formula>""</formula>
    </cfRule>
  </conditionalFormatting>
  <conditionalFormatting sqref="HG176:HI178">
    <cfRule type="expression" dxfId="583" priority="3408">
      <formula>$HG$179="x"</formula>
    </cfRule>
  </conditionalFormatting>
  <conditionalFormatting sqref="HJ176:HL178">
    <cfRule type="cellIs" dxfId="582" priority="3409" operator="equal">
      <formula>""</formula>
    </cfRule>
  </conditionalFormatting>
  <conditionalFormatting sqref="HJ176:HL178">
    <cfRule type="expression" dxfId="581" priority="3410">
      <formula>$HJ$179="x"</formula>
    </cfRule>
  </conditionalFormatting>
  <conditionalFormatting sqref="HM176:HO178">
    <cfRule type="cellIs" dxfId="580" priority="3411" operator="equal">
      <formula>""</formula>
    </cfRule>
  </conditionalFormatting>
  <conditionalFormatting sqref="HM176:HO178">
    <cfRule type="expression" dxfId="579" priority="3412">
      <formula>$HM$179="x"</formula>
    </cfRule>
  </conditionalFormatting>
  <conditionalFormatting sqref="HP176:HR178">
    <cfRule type="cellIs" dxfId="578" priority="3413" operator="equal">
      <formula>""</formula>
    </cfRule>
  </conditionalFormatting>
  <conditionalFormatting sqref="HP176:HR178">
    <cfRule type="expression" dxfId="577" priority="3414">
      <formula>$HP$179="x"</formula>
    </cfRule>
  </conditionalFormatting>
  <conditionalFormatting sqref="HS176:HU178">
    <cfRule type="cellIs" dxfId="576" priority="3415" operator="equal">
      <formula>""</formula>
    </cfRule>
  </conditionalFormatting>
  <conditionalFormatting sqref="HS176:HU178">
    <cfRule type="expression" dxfId="575" priority="3416">
      <formula>$HS$179="x"</formula>
    </cfRule>
  </conditionalFormatting>
  <conditionalFormatting sqref="HV176:HX178">
    <cfRule type="cellIs" dxfId="574" priority="3417" operator="equal">
      <formula>""</formula>
    </cfRule>
  </conditionalFormatting>
  <conditionalFormatting sqref="HV176:HX178">
    <cfRule type="expression" dxfId="573" priority="3418">
      <formula>$HV$179="x"</formula>
    </cfRule>
  </conditionalFormatting>
  <conditionalFormatting sqref="HY176:IA178">
    <cfRule type="cellIs" dxfId="572" priority="3419" operator="equal">
      <formula>""</formula>
    </cfRule>
  </conditionalFormatting>
  <conditionalFormatting sqref="HY176:IA178">
    <cfRule type="expression" dxfId="571" priority="3420">
      <formula>$HY$179="x"</formula>
    </cfRule>
  </conditionalFormatting>
  <conditionalFormatting sqref="IB176:ID178">
    <cfRule type="cellIs" dxfId="570" priority="3421" operator="equal">
      <formula>""</formula>
    </cfRule>
  </conditionalFormatting>
  <conditionalFormatting sqref="IB176:ID178">
    <cfRule type="expression" dxfId="569" priority="3422">
      <formula>$IB$179="x"</formula>
    </cfRule>
  </conditionalFormatting>
  <conditionalFormatting sqref="IE176:IG178">
    <cfRule type="cellIs" dxfId="568" priority="3423" operator="equal">
      <formula>""</formula>
    </cfRule>
  </conditionalFormatting>
  <conditionalFormatting sqref="IE176:IG178">
    <cfRule type="expression" dxfId="567" priority="3424">
      <formula>$IE$179="x"</formula>
    </cfRule>
  </conditionalFormatting>
  <conditionalFormatting sqref="IH176:IJ178">
    <cfRule type="cellIs" dxfId="566" priority="3425" operator="equal">
      <formula>""</formula>
    </cfRule>
  </conditionalFormatting>
  <conditionalFormatting sqref="IH176:IJ178">
    <cfRule type="expression" dxfId="565" priority="3426">
      <formula>$IH$179="x"</formula>
    </cfRule>
  </conditionalFormatting>
  <conditionalFormatting sqref="IK176:IM178">
    <cfRule type="cellIs" dxfId="564" priority="3427" operator="equal">
      <formula>""</formula>
    </cfRule>
  </conditionalFormatting>
  <conditionalFormatting sqref="IK176:IM178">
    <cfRule type="expression" dxfId="563" priority="3428">
      <formula>$IK$179="x"</formula>
    </cfRule>
  </conditionalFormatting>
  <conditionalFormatting sqref="FZ191:GB193">
    <cfRule type="cellIs" dxfId="562" priority="3429" operator="equal">
      <formula>""</formula>
    </cfRule>
  </conditionalFormatting>
  <conditionalFormatting sqref="FZ191:GB193">
    <cfRule type="expression" dxfId="561" priority="3430">
      <formula>$FZ$190="x"</formula>
    </cfRule>
  </conditionalFormatting>
  <conditionalFormatting sqref="GC191:GE193">
    <cfRule type="cellIs" dxfId="560" priority="3431" operator="equal">
      <formula>""</formula>
    </cfRule>
  </conditionalFormatting>
  <conditionalFormatting sqref="GC191:GE193">
    <cfRule type="expression" dxfId="559" priority="3432">
      <formula>$GC$190="x"</formula>
    </cfRule>
  </conditionalFormatting>
  <conditionalFormatting sqref="GF191:GH193">
    <cfRule type="cellIs" dxfId="558" priority="3433" operator="equal">
      <formula>""</formula>
    </cfRule>
  </conditionalFormatting>
  <conditionalFormatting sqref="GF191:GH193">
    <cfRule type="expression" dxfId="557" priority="3434">
      <formula>$GF$190="x"</formula>
    </cfRule>
  </conditionalFormatting>
  <conditionalFormatting sqref="GI191:GK193">
    <cfRule type="cellIs" dxfId="556" priority="3435" operator="equal">
      <formula>""</formula>
    </cfRule>
  </conditionalFormatting>
  <conditionalFormatting sqref="GI191:GK193">
    <cfRule type="expression" dxfId="555" priority="3436">
      <formula>$GI$190="x"</formula>
    </cfRule>
  </conditionalFormatting>
  <conditionalFormatting sqref="GL191:GN193">
    <cfRule type="cellIs" dxfId="554" priority="3437" operator="equal">
      <formula>""</formula>
    </cfRule>
  </conditionalFormatting>
  <conditionalFormatting sqref="GL191:GN193">
    <cfRule type="expression" dxfId="553" priority="3438">
      <formula>$GL$190="x"</formula>
    </cfRule>
  </conditionalFormatting>
  <conditionalFormatting sqref="GO191:GQ193">
    <cfRule type="cellIs" dxfId="552" priority="3439" operator="equal">
      <formula>""</formula>
    </cfRule>
  </conditionalFormatting>
  <conditionalFormatting sqref="GO191:GQ193">
    <cfRule type="expression" dxfId="551" priority="3440">
      <formula>$GO$190="x"</formula>
    </cfRule>
  </conditionalFormatting>
  <conditionalFormatting sqref="GR191:GT193">
    <cfRule type="cellIs" dxfId="550" priority="3441" operator="equal">
      <formula>""</formula>
    </cfRule>
  </conditionalFormatting>
  <conditionalFormatting sqref="GR191:GT193">
    <cfRule type="expression" dxfId="549" priority="3442">
      <formula>$GR$190="x"</formula>
    </cfRule>
  </conditionalFormatting>
  <conditionalFormatting sqref="GU191:GW193">
    <cfRule type="cellIs" dxfId="548" priority="3443" operator="equal">
      <formula>""</formula>
    </cfRule>
  </conditionalFormatting>
  <conditionalFormatting sqref="GU191:GW193">
    <cfRule type="expression" dxfId="547" priority="3444">
      <formula>$GU$190="x"</formula>
    </cfRule>
  </conditionalFormatting>
  <conditionalFormatting sqref="GX191:GZ193">
    <cfRule type="cellIs" dxfId="546" priority="3445" operator="equal">
      <formula>""</formula>
    </cfRule>
  </conditionalFormatting>
  <conditionalFormatting sqref="GX191:GZ193">
    <cfRule type="expression" dxfId="545" priority="3446">
      <formula>$GX$190="x"</formula>
    </cfRule>
  </conditionalFormatting>
  <conditionalFormatting sqref="HA191:HC193">
    <cfRule type="cellIs" dxfId="544" priority="3447" operator="equal">
      <formula>""</formula>
    </cfRule>
  </conditionalFormatting>
  <conditionalFormatting sqref="HA191:HC193">
    <cfRule type="expression" dxfId="543" priority="3448">
      <formula>$HA$190="x"</formula>
    </cfRule>
  </conditionalFormatting>
  <conditionalFormatting sqref="HD191:HF193">
    <cfRule type="cellIs" dxfId="542" priority="3449" operator="equal">
      <formula>""</formula>
    </cfRule>
  </conditionalFormatting>
  <conditionalFormatting sqref="HD191:HF193">
    <cfRule type="expression" dxfId="541" priority="3450">
      <formula>$HD$190="x"</formula>
    </cfRule>
  </conditionalFormatting>
  <conditionalFormatting sqref="HG191:HI193">
    <cfRule type="cellIs" dxfId="540" priority="3451" operator="equal">
      <formula>""</formula>
    </cfRule>
  </conditionalFormatting>
  <conditionalFormatting sqref="HG191:HI193">
    <cfRule type="expression" dxfId="539" priority="3452">
      <formula>$HG$190="x"</formula>
    </cfRule>
  </conditionalFormatting>
  <conditionalFormatting sqref="HJ191:HL193">
    <cfRule type="cellIs" dxfId="538" priority="3453" operator="equal">
      <formula>""</formula>
    </cfRule>
  </conditionalFormatting>
  <conditionalFormatting sqref="HJ191:HL193">
    <cfRule type="expression" dxfId="537" priority="3454">
      <formula>$HJ$190="x"</formula>
    </cfRule>
  </conditionalFormatting>
  <conditionalFormatting sqref="HM191:HO193">
    <cfRule type="cellIs" dxfId="536" priority="3455" operator="equal">
      <formula>""</formula>
    </cfRule>
  </conditionalFormatting>
  <conditionalFormatting sqref="HM191:HO193">
    <cfRule type="expression" dxfId="535" priority="3456">
      <formula>$HM$190="x"</formula>
    </cfRule>
  </conditionalFormatting>
  <conditionalFormatting sqref="HP191:HR193">
    <cfRule type="cellIs" dxfId="534" priority="3457" operator="equal">
      <formula>""</formula>
    </cfRule>
  </conditionalFormatting>
  <conditionalFormatting sqref="HP191:HR193">
    <cfRule type="expression" dxfId="533" priority="3458">
      <formula>$HP$190="x"</formula>
    </cfRule>
  </conditionalFormatting>
  <conditionalFormatting sqref="HS191:HU193">
    <cfRule type="cellIs" dxfId="532" priority="3459" operator="equal">
      <formula>""</formula>
    </cfRule>
  </conditionalFormatting>
  <conditionalFormatting sqref="HS191:HU193">
    <cfRule type="expression" dxfId="531" priority="3460">
      <formula>$HS$190="x"</formula>
    </cfRule>
  </conditionalFormatting>
  <conditionalFormatting sqref="HV191:HX193">
    <cfRule type="cellIs" dxfId="530" priority="3461" operator="equal">
      <formula>""</formula>
    </cfRule>
  </conditionalFormatting>
  <conditionalFormatting sqref="HV191:HX193">
    <cfRule type="expression" dxfId="529" priority="3462">
      <formula>$HV$190="x"</formula>
    </cfRule>
  </conditionalFormatting>
  <conditionalFormatting sqref="HY191:IA193">
    <cfRule type="cellIs" dxfId="528" priority="3463" operator="equal">
      <formula>""</formula>
    </cfRule>
  </conditionalFormatting>
  <conditionalFormatting sqref="HY191:IA193">
    <cfRule type="expression" dxfId="527" priority="3464">
      <formula>$HY$190="x"</formula>
    </cfRule>
  </conditionalFormatting>
  <conditionalFormatting sqref="IB191:ID193">
    <cfRule type="cellIs" dxfId="526" priority="3465" operator="equal">
      <formula>""</formula>
    </cfRule>
  </conditionalFormatting>
  <conditionalFormatting sqref="IB191:ID193">
    <cfRule type="expression" dxfId="525" priority="3466">
      <formula>$IB$190="x"</formula>
    </cfRule>
  </conditionalFormatting>
  <conditionalFormatting sqref="IE191:IG193">
    <cfRule type="cellIs" dxfId="524" priority="3467" operator="equal">
      <formula>""</formula>
    </cfRule>
  </conditionalFormatting>
  <conditionalFormatting sqref="IE191:IG193">
    <cfRule type="expression" dxfId="523" priority="3468">
      <formula>$IE$190="x"</formula>
    </cfRule>
  </conditionalFormatting>
  <conditionalFormatting sqref="IH191:IJ193">
    <cfRule type="cellIs" dxfId="522" priority="3469" operator="equal">
      <formula>""</formula>
    </cfRule>
  </conditionalFormatting>
  <conditionalFormatting sqref="IH191:IJ193">
    <cfRule type="expression" dxfId="521" priority="3470">
      <formula>$IH$190="x"</formula>
    </cfRule>
  </conditionalFormatting>
  <conditionalFormatting sqref="IK191:IM193">
    <cfRule type="cellIs" dxfId="520" priority="3471" operator="equal">
      <formula>""</formula>
    </cfRule>
  </conditionalFormatting>
  <conditionalFormatting sqref="IK191:IM193">
    <cfRule type="expression" dxfId="519" priority="3472">
      <formula>$IK$190="x"</formula>
    </cfRule>
  </conditionalFormatting>
  <conditionalFormatting sqref="FZ194:GB196">
    <cfRule type="cellIs" dxfId="518" priority="3473" operator="equal">
      <formula>""</formula>
    </cfRule>
  </conditionalFormatting>
  <conditionalFormatting sqref="FZ194:GB196">
    <cfRule type="expression" dxfId="517" priority="3474">
      <formula>$FZ$197="x"</formula>
    </cfRule>
  </conditionalFormatting>
  <conditionalFormatting sqref="GC194:GE196">
    <cfRule type="cellIs" dxfId="516" priority="3475" operator="equal">
      <formula>""</formula>
    </cfRule>
  </conditionalFormatting>
  <conditionalFormatting sqref="GC194:GE196">
    <cfRule type="expression" dxfId="515" priority="3476">
      <formula>$GC$197="x"</formula>
    </cfRule>
  </conditionalFormatting>
  <conditionalFormatting sqref="GF194:GH196">
    <cfRule type="cellIs" dxfId="514" priority="3477" operator="equal">
      <formula>""</formula>
    </cfRule>
  </conditionalFormatting>
  <conditionalFormatting sqref="GF194:GH196">
    <cfRule type="expression" dxfId="513" priority="3478">
      <formula>$GF$197="x"</formula>
    </cfRule>
  </conditionalFormatting>
  <conditionalFormatting sqref="GI194:GK196">
    <cfRule type="cellIs" dxfId="512" priority="3479" operator="equal">
      <formula>""</formula>
    </cfRule>
  </conditionalFormatting>
  <conditionalFormatting sqref="GI194:GK196">
    <cfRule type="expression" dxfId="511" priority="3480">
      <formula>$GI$197="x"</formula>
    </cfRule>
  </conditionalFormatting>
  <conditionalFormatting sqref="GL194:GN196">
    <cfRule type="cellIs" dxfId="510" priority="3481" operator="equal">
      <formula>""</formula>
    </cfRule>
  </conditionalFormatting>
  <conditionalFormatting sqref="GL194:GN196">
    <cfRule type="expression" dxfId="509" priority="3482">
      <formula>$GL$197="x"</formula>
    </cfRule>
  </conditionalFormatting>
  <conditionalFormatting sqref="GO194:GQ196">
    <cfRule type="cellIs" dxfId="508" priority="3483" operator="equal">
      <formula>""</formula>
    </cfRule>
  </conditionalFormatting>
  <conditionalFormatting sqref="GO194:GQ196">
    <cfRule type="expression" dxfId="507" priority="3484">
      <formula>$GO$197="x"</formula>
    </cfRule>
  </conditionalFormatting>
  <conditionalFormatting sqref="GR194:GT196">
    <cfRule type="cellIs" dxfId="506" priority="3485" operator="equal">
      <formula>""</formula>
    </cfRule>
  </conditionalFormatting>
  <conditionalFormatting sqref="GR194:GT196">
    <cfRule type="expression" dxfId="505" priority="3486">
      <formula>$GR$197="x"</formula>
    </cfRule>
  </conditionalFormatting>
  <conditionalFormatting sqref="GU194:GW196">
    <cfRule type="cellIs" dxfId="504" priority="3487" operator="equal">
      <formula>""</formula>
    </cfRule>
  </conditionalFormatting>
  <conditionalFormatting sqref="GU194:GW196">
    <cfRule type="expression" dxfId="503" priority="3488">
      <formula>$GU$197="x"</formula>
    </cfRule>
  </conditionalFormatting>
  <conditionalFormatting sqref="GX194:GZ196">
    <cfRule type="cellIs" dxfId="502" priority="3489" operator="equal">
      <formula>""</formula>
    </cfRule>
  </conditionalFormatting>
  <conditionalFormatting sqref="GX194:GZ196">
    <cfRule type="expression" dxfId="501" priority="3490">
      <formula>$GX$197="x"</formula>
    </cfRule>
  </conditionalFormatting>
  <conditionalFormatting sqref="HA194:HC196">
    <cfRule type="cellIs" dxfId="500" priority="3491" operator="equal">
      <formula>""</formula>
    </cfRule>
  </conditionalFormatting>
  <conditionalFormatting sqref="HA194:HC196">
    <cfRule type="expression" dxfId="499" priority="3492">
      <formula>$HA$197="x"</formula>
    </cfRule>
  </conditionalFormatting>
  <conditionalFormatting sqref="HD194:HF196">
    <cfRule type="cellIs" dxfId="498" priority="3493" operator="equal">
      <formula>""</formula>
    </cfRule>
  </conditionalFormatting>
  <conditionalFormatting sqref="HD194:HF196">
    <cfRule type="expression" dxfId="497" priority="3494">
      <formula>$HD$197="x"</formula>
    </cfRule>
  </conditionalFormatting>
  <conditionalFormatting sqref="HG194:HI196">
    <cfRule type="cellIs" dxfId="496" priority="3495" operator="equal">
      <formula>""</formula>
    </cfRule>
  </conditionalFormatting>
  <conditionalFormatting sqref="HG194:HI196">
    <cfRule type="expression" dxfId="495" priority="3496">
      <formula>$HG$197="x"</formula>
    </cfRule>
  </conditionalFormatting>
  <conditionalFormatting sqref="HJ194:HL196">
    <cfRule type="cellIs" dxfId="494" priority="3497" operator="equal">
      <formula>""</formula>
    </cfRule>
  </conditionalFormatting>
  <conditionalFormatting sqref="HJ194:HL196">
    <cfRule type="expression" dxfId="493" priority="3498">
      <formula>$HJ$197="x"</formula>
    </cfRule>
  </conditionalFormatting>
  <conditionalFormatting sqref="HM194:HO196">
    <cfRule type="cellIs" dxfId="492" priority="3499" operator="equal">
      <formula>""</formula>
    </cfRule>
  </conditionalFormatting>
  <conditionalFormatting sqref="HM194:HO196">
    <cfRule type="expression" dxfId="491" priority="3500">
      <formula>$HM$197="x"</formula>
    </cfRule>
  </conditionalFormatting>
  <conditionalFormatting sqref="HP194:HR196">
    <cfRule type="cellIs" dxfId="490" priority="3501" operator="equal">
      <formula>""</formula>
    </cfRule>
  </conditionalFormatting>
  <conditionalFormatting sqref="HP194:HR196">
    <cfRule type="expression" dxfId="489" priority="3502">
      <formula>$HP$197="x"</formula>
    </cfRule>
  </conditionalFormatting>
  <conditionalFormatting sqref="HS194:HU196">
    <cfRule type="cellIs" dxfId="488" priority="3503" operator="equal">
      <formula>""</formula>
    </cfRule>
  </conditionalFormatting>
  <conditionalFormatting sqref="HS194:HU196">
    <cfRule type="expression" dxfId="487" priority="3504">
      <formula>$HS$197="x"</formula>
    </cfRule>
  </conditionalFormatting>
  <conditionalFormatting sqref="HV194:HX196">
    <cfRule type="cellIs" dxfId="486" priority="3505" operator="equal">
      <formula>""</formula>
    </cfRule>
  </conditionalFormatting>
  <conditionalFormatting sqref="HV194:HX196">
    <cfRule type="expression" dxfId="485" priority="3506">
      <formula>$HV$197="x"</formula>
    </cfRule>
  </conditionalFormatting>
  <conditionalFormatting sqref="HY194:IA196">
    <cfRule type="cellIs" dxfId="484" priority="3507" operator="equal">
      <formula>""</formula>
    </cfRule>
  </conditionalFormatting>
  <conditionalFormatting sqref="HY194:IA196">
    <cfRule type="expression" dxfId="483" priority="3508">
      <formula>$HY$197="x"</formula>
    </cfRule>
  </conditionalFormatting>
  <conditionalFormatting sqref="IB194:ID196">
    <cfRule type="cellIs" dxfId="482" priority="3509" operator="equal">
      <formula>""</formula>
    </cfRule>
  </conditionalFormatting>
  <conditionalFormatting sqref="IB194:ID196">
    <cfRule type="expression" dxfId="481" priority="3510">
      <formula>$IB$197="x"</formula>
    </cfRule>
  </conditionalFormatting>
  <conditionalFormatting sqref="IE194:IG196">
    <cfRule type="cellIs" dxfId="480" priority="3511" operator="equal">
      <formula>""</formula>
    </cfRule>
  </conditionalFormatting>
  <conditionalFormatting sqref="IE194:IG196">
    <cfRule type="expression" dxfId="479" priority="3512">
      <formula>$IE$197="x"</formula>
    </cfRule>
  </conditionalFormatting>
  <conditionalFormatting sqref="IH194:IJ196">
    <cfRule type="cellIs" dxfId="478" priority="3513" operator="equal">
      <formula>""</formula>
    </cfRule>
  </conditionalFormatting>
  <conditionalFormatting sqref="IH194:IJ196">
    <cfRule type="expression" dxfId="477" priority="3514">
      <formula>$IH$197="x"</formula>
    </cfRule>
  </conditionalFormatting>
  <conditionalFormatting sqref="IK194:IM196">
    <cfRule type="cellIs" dxfId="476" priority="3515" operator="equal">
      <formula>""</formula>
    </cfRule>
  </conditionalFormatting>
  <conditionalFormatting sqref="IK194:IM196">
    <cfRule type="expression" dxfId="475" priority="3516">
      <formula>$IK$197="x"</formula>
    </cfRule>
  </conditionalFormatting>
  <conditionalFormatting sqref="FZ209:GB211">
    <cfRule type="cellIs" dxfId="474" priority="3517" operator="equal">
      <formula>""</formula>
    </cfRule>
  </conditionalFormatting>
  <conditionalFormatting sqref="FZ209:GB211">
    <cfRule type="expression" dxfId="473" priority="3518">
      <formula>$FZ$208="x"</formula>
    </cfRule>
  </conditionalFormatting>
  <conditionalFormatting sqref="GC209:GE211">
    <cfRule type="cellIs" dxfId="472" priority="3519" operator="equal">
      <formula>""</formula>
    </cfRule>
  </conditionalFormatting>
  <conditionalFormatting sqref="GC209:GE211">
    <cfRule type="expression" dxfId="471" priority="3520">
      <formula>$GC$208="x"</formula>
    </cfRule>
  </conditionalFormatting>
  <conditionalFormatting sqref="GF209:GH211">
    <cfRule type="cellIs" dxfId="470" priority="3521" operator="equal">
      <formula>""</formula>
    </cfRule>
  </conditionalFormatting>
  <conditionalFormatting sqref="GF209:GH211">
    <cfRule type="expression" dxfId="469" priority="3522">
      <formula>$GF$208="x"</formula>
    </cfRule>
  </conditionalFormatting>
  <conditionalFormatting sqref="GI209:GK211">
    <cfRule type="cellIs" dxfId="468" priority="3523" operator="equal">
      <formula>""</formula>
    </cfRule>
  </conditionalFormatting>
  <conditionalFormatting sqref="GI209:GK211">
    <cfRule type="expression" dxfId="467" priority="3524">
      <formula>$GI$208="x"</formula>
    </cfRule>
  </conditionalFormatting>
  <conditionalFormatting sqref="GL209:GN211">
    <cfRule type="cellIs" dxfId="466" priority="3525" operator="equal">
      <formula>""</formula>
    </cfRule>
  </conditionalFormatting>
  <conditionalFormatting sqref="GL209:GN211">
    <cfRule type="expression" dxfId="465" priority="3526">
      <formula>$GL$208="x"</formula>
    </cfRule>
  </conditionalFormatting>
  <conditionalFormatting sqref="GO209:GQ211">
    <cfRule type="cellIs" dxfId="464" priority="3527" operator="equal">
      <formula>""</formula>
    </cfRule>
  </conditionalFormatting>
  <conditionalFormatting sqref="GO209:GQ211">
    <cfRule type="expression" dxfId="463" priority="3528">
      <formula>$GO$208="x"</formula>
    </cfRule>
  </conditionalFormatting>
  <conditionalFormatting sqref="GR209:GT211">
    <cfRule type="cellIs" dxfId="462" priority="3529" operator="equal">
      <formula>""</formula>
    </cfRule>
  </conditionalFormatting>
  <conditionalFormatting sqref="GR209:GT211">
    <cfRule type="expression" dxfId="461" priority="3530">
      <formula>$GR$208="x"</formula>
    </cfRule>
  </conditionalFormatting>
  <conditionalFormatting sqref="GU209:GW211">
    <cfRule type="cellIs" dxfId="460" priority="3531" operator="equal">
      <formula>""</formula>
    </cfRule>
  </conditionalFormatting>
  <conditionalFormatting sqref="GU209:GW211">
    <cfRule type="expression" dxfId="459" priority="3532">
      <formula>$GU$208="x"</formula>
    </cfRule>
  </conditionalFormatting>
  <conditionalFormatting sqref="GX209:GZ211">
    <cfRule type="cellIs" dxfId="458" priority="3533" operator="equal">
      <formula>""</formula>
    </cfRule>
  </conditionalFormatting>
  <conditionalFormatting sqref="GX209:GZ211">
    <cfRule type="expression" dxfId="457" priority="3534">
      <formula>$GX$208="x"</formula>
    </cfRule>
  </conditionalFormatting>
  <conditionalFormatting sqref="HA209:HC211">
    <cfRule type="cellIs" dxfId="456" priority="3535" operator="equal">
      <formula>""</formula>
    </cfRule>
  </conditionalFormatting>
  <conditionalFormatting sqref="HA209:HC211">
    <cfRule type="expression" dxfId="455" priority="3536">
      <formula>$HA$208="x"</formula>
    </cfRule>
  </conditionalFormatting>
  <conditionalFormatting sqref="HD209:HF211">
    <cfRule type="cellIs" dxfId="454" priority="3537" operator="equal">
      <formula>""</formula>
    </cfRule>
  </conditionalFormatting>
  <conditionalFormatting sqref="HD209:HF211">
    <cfRule type="expression" dxfId="453" priority="3538">
      <formula>$HD$208="x"</formula>
    </cfRule>
  </conditionalFormatting>
  <conditionalFormatting sqref="HG209:HI211">
    <cfRule type="cellIs" dxfId="452" priority="3539" operator="equal">
      <formula>""</formula>
    </cfRule>
  </conditionalFormatting>
  <conditionalFormatting sqref="HG209:HI211">
    <cfRule type="expression" dxfId="451" priority="3540">
      <formula>$HG$208="x"</formula>
    </cfRule>
  </conditionalFormatting>
  <conditionalFormatting sqref="HJ209:HL211">
    <cfRule type="cellIs" dxfId="450" priority="3541" operator="equal">
      <formula>""</formula>
    </cfRule>
  </conditionalFormatting>
  <conditionalFormatting sqref="HJ209:HL211">
    <cfRule type="expression" dxfId="449" priority="3542">
      <formula>$HJ$208="x"</formula>
    </cfRule>
  </conditionalFormatting>
  <conditionalFormatting sqref="HM209:HO211">
    <cfRule type="cellIs" dxfId="448" priority="3543" operator="equal">
      <formula>""</formula>
    </cfRule>
  </conditionalFormatting>
  <conditionalFormatting sqref="HM209:HO211">
    <cfRule type="expression" dxfId="447" priority="3544">
      <formula>$HM$208="x"</formula>
    </cfRule>
  </conditionalFormatting>
  <conditionalFormatting sqref="HP209:HR211">
    <cfRule type="cellIs" dxfId="446" priority="3545" operator="equal">
      <formula>""</formula>
    </cfRule>
  </conditionalFormatting>
  <conditionalFormatting sqref="HP209:HR211">
    <cfRule type="expression" dxfId="445" priority="3546">
      <formula>$HP$208="x"</formula>
    </cfRule>
  </conditionalFormatting>
  <conditionalFormatting sqref="HS209:HU211">
    <cfRule type="cellIs" dxfId="444" priority="3547" operator="equal">
      <formula>""</formula>
    </cfRule>
  </conditionalFormatting>
  <conditionalFormatting sqref="HS209:HU211">
    <cfRule type="expression" dxfId="443" priority="3548">
      <formula>$HS$208="x"</formula>
    </cfRule>
  </conditionalFormatting>
  <conditionalFormatting sqref="HV209:HX211">
    <cfRule type="cellIs" dxfId="442" priority="3549" operator="equal">
      <formula>""</formula>
    </cfRule>
  </conditionalFormatting>
  <conditionalFormatting sqref="HV209:HX211">
    <cfRule type="expression" dxfId="441" priority="3550">
      <formula>$HV$208="x"</formula>
    </cfRule>
  </conditionalFormatting>
  <conditionalFormatting sqref="HY209:IA211">
    <cfRule type="cellIs" dxfId="440" priority="3551" operator="equal">
      <formula>""</formula>
    </cfRule>
  </conditionalFormatting>
  <conditionalFormatting sqref="HY209:IA211">
    <cfRule type="expression" dxfId="439" priority="3552">
      <formula>$HY$208="x"</formula>
    </cfRule>
  </conditionalFormatting>
  <conditionalFormatting sqref="IB209:ID211">
    <cfRule type="cellIs" dxfId="438" priority="3553" operator="equal">
      <formula>""</formula>
    </cfRule>
  </conditionalFormatting>
  <conditionalFormatting sqref="IB209:ID211">
    <cfRule type="expression" dxfId="437" priority="3554">
      <formula>$IB$208="x"</formula>
    </cfRule>
  </conditionalFormatting>
  <conditionalFormatting sqref="IE209:IG211">
    <cfRule type="cellIs" dxfId="436" priority="3555" operator="equal">
      <formula>""</formula>
    </cfRule>
  </conditionalFormatting>
  <conditionalFormatting sqref="IE209:IG211">
    <cfRule type="expression" dxfId="435" priority="3556">
      <formula>$IE$208="x"</formula>
    </cfRule>
  </conditionalFormatting>
  <conditionalFormatting sqref="IH209:IJ211">
    <cfRule type="cellIs" dxfId="434" priority="3557" operator="equal">
      <formula>""</formula>
    </cfRule>
  </conditionalFormatting>
  <conditionalFormatting sqref="IH209:IJ211">
    <cfRule type="expression" dxfId="433" priority="3558">
      <formula>$IH$208="x"</formula>
    </cfRule>
  </conditionalFormatting>
  <conditionalFormatting sqref="IK209:IM211">
    <cfRule type="cellIs" dxfId="432" priority="3559" operator="equal">
      <formula>""</formula>
    </cfRule>
  </conditionalFormatting>
  <conditionalFormatting sqref="IK209:IM211">
    <cfRule type="expression" dxfId="431" priority="3560">
      <formula>$IK$208="x"</formula>
    </cfRule>
  </conditionalFormatting>
  <conditionalFormatting sqref="FZ212:GB214">
    <cfRule type="cellIs" dxfId="430" priority="3561" operator="equal">
      <formula>""</formula>
    </cfRule>
  </conditionalFormatting>
  <conditionalFormatting sqref="FZ212:GB214">
    <cfRule type="expression" dxfId="429" priority="3562">
      <formula>$FZ$215="x"</formula>
    </cfRule>
  </conditionalFormatting>
  <conditionalFormatting sqref="GC212:GE214">
    <cfRule type="cellIs" dxfId="428" priority="3563" operator="equal">
      <formula>""</formula>
    </cfRule>
  </conditionalFormatting>
  <conditionalFormatting sqref="GC212:GE214">
    <cfRule type="expression" dxfId="427" priority="3564">
      <formula>$GC$215="x"</formula>
    </cfRule>
  </conditionalFormatting>
  <conditionalFormatting sqref="GF212:GH214">
    <cfRule type="cellIs" dxfId="426" priority="3565" operator="equal">
      <formula>""</formula>
    </cfRule>
  </conditionalFormatting>
  <conditionalFormatting sqref="GF212:GH214">
    <cfRule type="expression" dxfId="425" priority="3566">
      <formula>$GF$215="x"</formula>
    </cfRule>
  </conditionalFormatting>
  <conditionalFormatting sqref="GI212:GK214">
    <cfRule type="cellIs" dxfId="424" priority="3567" operator="equal">
      <formula>""</formula>
    </cfRule>
  </conditionalFormatting>
  <conditionalFormatting sqref="GI212:GK214">
    <cfRule type="expression" dxfId="423" priority="3568">
      <formula>$GI$215="x"</formula>
    </cfRule>
  </conditionalFormatting>
  <conditionalFormatting sqref="GL212:GN214">
    <cfRule type="cellIs" dxfId="422" priority="3569" operator="equal">
      <formula>""</formula>
    </cfRule>
  </conditionalFormatting>
  <conditionalFormatting sqref="GL212:GN214">
    <cfRule type="expression" dxfId="421" priority="3570">
      <formula>$GL$215="x"</formula>
    </cfRule>
  </conditionalFormatting>
  <conditionalFormatting sqref="GO212:GQ214">
    <cfRule type="cellIs" dxfId="420" priority="3571" operator="equal">
      <formula>""</formula>
    </cfRule>
  </conditionalFormatting>
  <conditionalFormatting sqref="GO212:GQ214">
    <cfRule type="expression" dxfId="419" priority="3572">
      <formula>$GO$215="x"</formula>
    </cfRule>
  </conditionalFormatting>
  <conditionalFormatting sqref="GR212:GT214">
    <cfRule type="cellIs" dxfId="418" priority="3573" operator="equal">
      <formula>""</formula>
    </cfRule>
  </conditionalFormatting>
  <conditionalFormatting sqref="GR212:GT214">
    <cfRule type="expression" dxfId="417" priority="3574">
      <formula>$GR$215="x"</formula>
    </cfRule>
  </conditionalFormatting>
  <conditionalFormatting sqref="GU212:GW214">
    <cfRule type="cellIs" dxfId="416" priority="3575" operator="equal">
      <formula>""</formula>
    </cfRule>
  </conditionalFormatting>
  <conditionalFormatting sqref="GU212:GW214">
    <cfRule type="expression" dxfId="415" priority="3576">
      <formula>$GU$215="x"</formula>
    </cfRule>
  </conditionalFormatting>
  <conditionalFormatting sqref="GX212:GZ214">
    <cfRule type="cellIs" dxfId="414" priority="3577" operator="equal">
      <formula>""</formula>
    </cfRule>
  </conditionalFormatting>
  <conditionalFormatting sqref="GX212:GZ214">
    <cfRule type="expression" dxfId="413" priority="3578">
      <formula>$GX$215="x"</formula>
    </cfRule>
  </conditionalFormatting>
  <conditionalFormatting sqref="HA212:HC214">
    <cfRule type="cellIs" dxfId="412" priority="3579" operator="equal">
      <formula>""</formula>
    </cfRule>
  </conditionalFormatting>
  <conditionalFormatting sqref="HA212:HC214">
    <cfRule type="expression" dxfId="411" priority="3580">
      <formula>$HA$215="x"</formula>
    </cfRule>
  </conditionalFormatting>
  <conditionalFormatting sqref="HD212:HF214">
    <cfRule type="cellIs" dxfId="410" priority="3581" operator="equal">
      <formula>""</formula>
    </cfRule>
  </conditionalFormatting>
  <conditionalFormatting sqref="HD212:HF214">
    <cfRule type="expression" dxfId="409" priority="3582">
      <formula>$HD$215="x"</formula>
    </cfRule>
  </conditionalFormatting>
  <conditionalFormatting sqref="HG212:HI214">
    <cfRule type="cellIs" dxfId="408" priority="3583" operator="equal">
      <formula>""</formula>
    </cfRule>
  </conditionalFormatting>
  <conditionalFormatting sqref="HG212:HI214">
    <cfRule type="expression" dxfId="407" priority="3584">
      <formula>$HG$215="x"</formula>
    </cfRule>
  </conditionalFormatting>
  <conditionalFormatting sqref="HJ212:HL214">
    <cfRule type="cellIs" dxfId="406" priority="3585" operator="equal">
      <formula>""</formula>
    </cfRule>
  </conditionalFormatting>
  <conditionalFormatting sqref="HJ212:HL214">
    <cfRule type="expression" dxfId="405" priority="3586">
      <formula>$HJ$215="x"</formula>
    </cfRule>
  </conditionalFormatting>
  <conditionalFormatting sqref="HM212:HO214">
    <cfRule type="cellIs" dxfId="404" priority="3587" operator="equal">
      <formula>""</formula>
    </cfRule>
  </conditionalFormatting>
  <conditionalFormatting sqref="HM212:HO214">
    <cfRule type="expression" dxfId="403" priority="3588">
      <formula>$HM$215="x"</formula>
    </cfRule>
  </conditionalFormatting>
  <conditionalFormatting sqref="HP212:HR214">
    <cfRule type="cellIs" dxfId="402" priority="3589" operator="equal">
      <formula>""</formula>
    </cfRule>
  </conditionalFormatting>
  <conditionalFormatting sqref="HP212:HR214">
    <cfRule type="expression" dxfId="401" priority="3590">
      <formula>$HP$215="x"</formula>
    </cfRule>
  </conditionalFormatting>
  <conditionalFormatting sqref="HS212:HU214">
    <cfRule type="cellIs" dxfId="400" priority="3591" operator="equal">
      <formula>""</formula>
    </cfRule>
  </conditionalFormatting>
  <conditionalFormatting sqref="HS212:HU214">
    <cfRule type="expression" dxfId="399" priority="3592">
      <formula>$HS$215="x"</formula>
    </cfRule>
  </conditionalFormatting>
  <conditionalFormatting sqref="HV212:HX214">
    <cfRule type="cellIs" dxfId="398" priority="3593" operator="equal">
      <formula>""</formula>
    </cfRule>
  </conditionalFormatting>
  <conditionalFormatting sqref="HV212:HX214">
    <cfRule type="expression" dxfId="397" priority="3594">
      <formula>$HV$215="x"</formula>
    </cfRule>
  </conditionalFormatting>
  <conditionalFormatting sqref="HY212:IA214">
    <cfRule type="cellIs" dxfId="396" priority="3595" operator="equal">
      <formula>""</formula>
    </cfRule>
  </conditionalFormatting>
  <conditionalFormatting sqref="HY212:IA214">
    <cfRule type="expression" dxfId="395" priority="3596">
      <formula>$HY$215="x"</formula>
    </cfRule>
  </conditionalFormatting>
  <conditionalFormatting sqref="IB212:ID214">
    <cfRule type="cellIs" dxfId="394" priority="3597" operator="equal">
      <formula>""</formula>
    </cfRule>
  </conditionalFormatting>
  <conditionalFormatting sqref="IB212:ID214">
    <cfRule type="expression" dxfId="393" priority="3598">
      <formula>$IB$215="x"</formula>
    </cfRule>
  </conditionalFormatting>
  <conditionalFormatting sqref="IE212:IG214">
    <cfRule type="cellIs" dxfId="392" priority="3599" operator="equal">
      <formula>""</formula>
    </cfRule>
  </conditionalFormatting>
  <conditionalFormatting sqref="IE212:IG214">
    <cfRule type="expression" dxfId="391" priority="3600">
      <formula>$IE$215="x"</formula>
    </cfRule>
  </conditionalFormatting>
  <conditionalFormatting sqref="IH212:IJ214">
    <cfRule type="cellIs" dxfId="390" priority="3601" operator="equal">
      <formula>""</formula>
    </cfRule>
  </conditionalFormatting>
  <conditionalFormatting sqref="IH212:IJ214">
    <cfRule type="expression" dxfId="389" priority="3602">
      <formula>$IH$215="x"</formula>
    </cfRule>
  </conditionalFormatting>
  <conditionalFormatting sqref="IK212:IM214">
    <cfRule type="cellIs" dxfId="388" priority="3603" operator="equal">
      <formula>""</formula>
    </cfRule>
  </conditionalFormatting>
  <conditionalFormatting sqref="IK212:IM214">
    <cfRule type="expression" dxfId="387" priority="3604">
      <formula>$IK$215="x"</formula>
    </cfRule>
  </conditionalFormatting>
  <conditionalFormatting sqref="FZ227:GB229">
    <cfRule type="cellIs" dxfId="386" priority="3605" operator="equal">
      <formula>""</formula>
    </cfRule>
  </conditionalFormatting>
  <conditionalFormatting sqref="FZ227:GB229">
    <cfRule type="expression" dxfId="385" priority="3606">
      <formula>$FZ$226="x"</formula>
    </cfRule>
  </conditionalFormatting>
  <conditionalFormatting sqref="GC227:GE229">
    <cfRule type="cellIs" dxfId="384" priority="3607" operator="equal">
      <formula>""</formula>
    </cfRule>
  </conditionalFormatting>
  <conditionalFormatting sqref="GC227:GE229">
    <cfRule type="expression" dxfId="383" priority="3608">
      <formula>$GC$226="x"</formula>
    </cfRule>
  </conditionalFormatting>
  <conditionalFormatting sqref="GF227:GH229">
    <cfRule type="cellIs" dxfId="382" priority="3609" operator="equal">
      <formula>""</formula>
    </cfRule>
  </conditionalFormatting>
  <conditionalFormatting sqref="GF227:GH229">
    <cfRule type="expression" dxfId="381" priority="3610">
      <formula>$GF$226="x"</formula>
    </cfRule>
  </conditionalFormatting>
  <conditionalFormatting sqref="GI227:GK229">
    <cfRule type="cellIs" dxfId="380" priority="3611" operator="equal">
      <formula>""</formula>
    </cfRule>
  </conditionalFormatting>
  <conditionalFormatting sqref="GI227:GK229">
    <cfRule type="expression" dxfId="379" priority="3612">
      <formula>$GI$226="x"</formula>
    </cfRule>
  </conditionalFormatting>
  <conditionalFormatting sqref="GL227:GN229">
    <cfRule type="cellIs" dxfId="378" priority="3613" operator="equal">
      <formula>""</formula>
    </cfRule>
  </conditionalFormatting>
  <conditionalFormatting sqref="GL227:GN229">
    <cfRule type="expression" dxfId="377" priority="3614">
      <formula>$GL$226="x"</formula>
    </cfRule>
  </conditionalFormatting>
  <conditionalFormatting sqref="GO227:GQ229">
    <cfRule type="cellIs" dxfId="376" priority="3615" operator="equal">
      <formula>""</formula>
    </cfRule>
  </conditionalFormatting>
  <conditionalFormatting sqref="GO227:GQ229">
    <cfRule type="expression" dxfId="375" priority="3616">
      <formula>$GO$226="x"</formula>
    </cfRule>
  </conditionalFormatting>
  <conditionalFormatting sqref="GR227:GT229">
    <cfRule type="cellIs" dxfId="374" priority="3617" operator="equal">
      <formula>""</formula>
    </cfRule>
  </conditionalFormatting>
  <conditionalFormatting sqref="GR227:GT229">
    <cfRule type="expression" dxfId="373" priority="3618">
      <formula>$GR$226="x"</formula>
    </cfRule>
  </conditionalFormatting>
  <conditionalFormatting sqref="GU227:GW229">
    <cfRule type="cellIs" dxfId="372" priority="3619" operator="equal">
      <formula>""</formula>
    </cfRule>
  </conditionalFormatting>
  <conditionalFormatting sqref="GU227:GW229">
    <cfRule type="expression" dxfId="371" priority="3620">
      <formula>$GU$226="x"</formula>
    </cfRule>
  </conditionalFormatting>
  <conditionalFormatting sqref="GX227:GZ229">
    <cfRule type="cellIs" dxfId="370" priority="3621" operator="equal">
      <formula>""</formula>
    </cfRule>
  </conditionalFormatting>
  <conditionalFormatting sqref="GX227:GZ229">
    <cfRule type="expression" dxfId="369" priority="3622">
      <formula>$GX$226="x"</formula>
    </cfRule>
  </conditionalFormatting>
  <conditionalFormatting sqref="HA227:HC229">
    <cfRule type="cellIs" dxfId="368" priority="3623" operator="equal">
      <formula>""</formula>
    </cfRule>
  </conditionalFormatting>
  <conditionalFormatting sqref="HA227:HC229">
    <cfRule type="expression" dxfId="367" priority="3624">
      <formula>$HA$226="x"</formula>
    </cfRule>
  </conditionalFormatting>
  <conditionalFormatting sqref="HD227:HF229">
    <cfRule type="cellIs" dxfId="366" priority="3625" operator="equal">
      <formula>""</formula>
    </cfRule>
  </conditionalFormatting>
  <conditionalFormatting sqref="HD227:HF229">
    <cfRule type="expression" dxfId="365" priority="3626">
      <formula>$HD$226="x"</formula>
    </cfRule>
  </conditionalFormatting>
  <conditionalFormatting sqref="HG227:HI229">
    <cfRule type="cellIs" dxfId="364" priority="3627" operator="equal">
      <formula>""</formula>
    </cfRule>
  </conditionalFormatting>
  <conditionalFormatting sqref="HG227:HI229">
    <cfRule type="expression" dxfId="363" priority="3628">
      <formula>$HG$226="x"</formula>
    </cfRule>
  </conditionalFormatting>
  <conditionalFormatting sqref="HJ227:HL229">
    <cfRule type="cellIs" dxfId="362" priority="3629" operator="equal">
      <formula>""</formula>
    </cfRule>
  </conditionalFormatting>
  <conditionalFormatting sqref="HJ227:HL229">
    <cfRule type="expression" dxfId="361" priority="3630">
      <formula>$HJ$226="x"</formula>
    </cfRule>
  </conditionalFormatting>
  <conditionalFormatting sqref="HM227:HO229">
    <cfRule type="cellIs" dxfId="360" priority="3631" operator="equal">
      <formula>""</formula>
    </cfRule>
  </conditionalFormatting>
  <conditionalFormatting sqref="HM227:HO229">
    <cfRule type="expression" dxfId="359" priority="3632">
      <formula>$HM$226="x"</formula>
    </cfRule>
  </conditionalFormatting>
  <conditionalFormatting sqref="HP227:HR229">
    <cfRule type="cellIs" dxfId="358" priority="3633" operator="equal">
      <formula>""</formula>
    </cfRule>
  </conditionalFormatting>
  <conditionalFormatting sqref="HP227:HR229">
    <cfRule type="expression" dxfId="357" priority="3634">
      <formula>$HP$226="x"</formula>
    </cfRule>
  </conditionalFormatting>
  <conditionalFormatting sqref="HS227:HU229">
    <cfRule type="cellIs" dxfId="356" priority="3635" operator="equal">
      <formula>""</formula>
    </cfRule>
  </conditionalFormatting>
  <conditionalFormatting sqref="HS227:HU229">
    <cfRule type="expression" dxfId="355" priority="3636">
      <formula>$HS$226="x"</formula>
    </cfRule>
  </conditionalFormatting>
  <conditionalFormatting sqref="HV227:HX229">
    <cfRule type="cellIs" dxfId="354" priority="3637" operator="equal">
      <formula>""</formula>
    </cfRule>
  </conditionalFormatting>
  <conditionalFormatting sqref="HV227:HX229">
    <cfRule type="expression" dxfId="353" priority="3638">
      <formula>$HV$226="x"</formula>
    </cfRule>
  </conditionalFormatting>
  <conditionalFormatting sqref="HY227:IA229">
    <cfRule type="cellIs" dxfId="352" priority="3639" operator="equal">
      <formula>""</formula>
    </cfRule>
  </conditionalFormatting>
  <conditionalFormatting sqref="HY227:IA229">
    <cfRule type="expression" dxfId="351" priority="3640">
      <formula>$HY$226="x"</formula>
    </cfRule>
  </conditionalFormatting>
  <conditionalFormatting sqref="IB227:ID229">
    <cfRule type="cellIs" dxfId="350" priority="3641" operator="equal">
      <formula>""</formula>
    </cfRule>
  </conditionalFormatting>
  <conditionalFormatting sqref="IB227:ID229">
    <cfRule type="expression" dxfId="349" priority="3642">
      <formula>$IB$226="x"</formula>
    </cfRule>
  </conditionalFormatting>
  <conditionalFormatting sqref="IE227:IG229">
    <cfRule type="cellIs" dxfId="348" priority="3643" operator="equal">
      <formula>""</formula>
    </cfRule>
  </conditionalFormatting>
  <conditionalFormatting sqref="IE227:IG229">
    <cfRule type="expression" dxfId="347" priority="3644">
      <formula>$IE$226="x"</formula>
    </cfRule>
  </conditionalFormatting>
  <conditionalFormatting sqref="IH227:IJ229">
    <cfRule type="cellIs" dxfId="346" priority="3645" operator="equal">
      <formula>""</formula>
    </cfRule>
  </conditionalFormatting>
  <conditionalFormatting sqref="IH227:IJ229">
    <cfRule type="expression" dxfId="345" priority="3646">
      <formula>$IH$226="x"</formula>
    </cfRule>
  </conditionalFormatting>
  <conditionalFormatting sqref="IK227:IM229">
    <cfRule type="cellIs" dxfId="344" priority="3647" operator="equal">
      <formula>""</formula>
    </cfRule>
  </conditionalFormatting>
  <conditionalFormatting sqref="IK227:IM229">
    <cfRule type="expression" dxfId="343" priority="3648">
      <formula>$IK$226="x"</formula>
    </cfRule>
  </conditionalFormatting>
  <conditionalFormatting sqref="FZ230:GB232">
    <cfRule type="cellIs" dxfId="342" priority="3649" operator="equal">
      <formula>""</formula>
    </cfRule>
  </conditionalFormatting>
  <conditionalFormatting sqref="FZ230:GB232">
    <cfRule type="expression" dxfId="341" priority="3650">
      <formula>$FZ$233="x"</formula>
    </cfRule>
  </conditionalFormatting>
  <conditionalFormatting sqref="GC230:GE232">
    <cfRule type="cellIs" dxfId="340" priority="3651" operator="equal">
      <formula>""</formula>
    </cfRule>
  </conditionalFormatting>
  <conditionalFormatting sqref="GC230:GE232">
    <cfRule type="expression" dxfId="339" priority="3652">
      <formula>$GC$233="x"</formula>
    </cfRule>
  </conditionalFormatting>
  <conditionalFormatting sqref="GF230:GH232">
    <cfRule type="cellIs" dxfId="338" priority="3653" operator="equal">
      <formula>""</formula>
    </cfRule>
  </conditionalFormatting>
  <conditionalFormatting sqref="GF230:GH232">
    <cfRule type="expression" dxfId="337" priority="3654">
      <formula>$GF$233="x"</formula>
    </cfRule>
  </conditionalFormatting>
  <conditionalFormatting sqref="GI230:GK232">
    <cfRule type="cellIs" dxfId="336" priority="3655" operator="equal">
      <formula>""</formula>
    </cfRule>
  </conditionalFormatting>
  <conditionalFormatting sqref="GI230:GK232">
    <cfRule type="expression" dxfId="335" priority="3656">
      <formula>$GI$233="x"</formula>
    </cfRule>
  </conditionalFormatting>
  <conditionalFormatting sqref="GL230:GN232">
    <cfRule type="cellIs" dxfId="334" priority="3657" operator="equal">
      <formula>""</formula>
    </cfRule>
  </conditionalFormatting>
  <conditionalFormatting sqref="GL230:GN232">
    <cfRule type="expression" dxfId="333" priority="3658">
      <formula>$GL$233="x"</formula>
    </cfRule>
  </conditionalFormatting>
  <conditionalFormatting sqref="GO230:GQ232">
    <cfRule type="cellIs" dxfId="332" priority="3659" operator="equal">
      <formula>""</formula>
    </cfRule>
  </conditionalFormatting>
  <conditionalFormatting sqref="GO230:GQ232">
    <cfRule type="expression" dxfId="331" priority="3660">
      <formula>$GO$233="x"</formula>
    </cfRule>
  </conditionalFormatting>
  <conditionalFormatting sqref="GR230:GT232">
    <cfRule type="cellIs" dxfId="330" priority="3661" operator="equal">
      <formula>""</formula>
    </cfRule>
  </conditionalFormatting>
  <conditionalFormatting sqref="GR230:GT232">
    <cfRule type="expression" dxfId="329" priority="3662">
      <formula>$GR$233="x"</formula>
    </cfRule>
  </conditionalFormatting>
  <conditionalFormatting sqref="GU230:GW232">
    <cfRule type="cellIs" dxfId="328" priority="3663" operator="equal">
      <formula>""</formula>
    </cfRule>
  </conditionalFormatting>
  <conditionalFormatting sqref="GU230:GW232">
    <cfRule type="expression" dxfId="327" priority="3664">
      <formula>$GU$233="x"</formula>
    </cfRule>
  </conditionalFormatting>
  <conditionalFormatting sqref="GX230:GZ232">
    <cfRule type="cellIs" dxfId="326" priority="3665" operator="equal">
      <formula>""</formula>
    </cfRule>
  </conditionalFormatting>
  <conditionalFormatting sqref="GX230:GZ232">
    <cfRule type="expression" dxfId="325" priority="3666">
      <formula>$GX$233="x"</formula>
    </cfRule>
  </conditionalFormatting>
  <conditionalFormatting sqref="HA230:HC232">
    <cfRule type="cellIs" dxfId="324" priority="3667" operator="equal">
      <formula>""</formula>
    </cfRule>
  </conditionalFormatting>
  <conditionalFormatting sqref="HA230:HC232">
    <cfRule type="expression" dxfId="323" priority="3668">
      <formula>$HA$233="x"</formula>
    </cfRule>
  </conditionalFormatting>
  <conditionalFormatting sqref="HD230:HF232">
    <cfRule type="cellIs" dxfId="322" priority="3669" operator="equal">
      <formula>""</formula>
    </cfRule>
  </conditionalFormatting>
  <conditionalFormatting sqref="HD230:HF232">
    <cfRule type="expression" dxfId="321" priority="3670">
      <formula>$HD$233="x"</formula>
    </cfRule>
  </conditionalFormatting>
  <conditionalFormatting sqref="HG230:HI232">
    <cfRule type="cellIs" dxfId="320" priority="3671" operator="equal">
      <formula>""</formula>
    </cfRule>
  </conditionalFormatting>
  <conditionalFormatting sqref="HG230:HI232">
    <cfRule type="expression" dxfId="319" priority="3672">
      <formula>$HG$233="x"</formula>
    </cfRule>
  </conditionalFormatting>
  <conditionalFormatting sqref="HJ230:HL232">
    <cfRule type="cellIs" dxfId="318" priority="3673" operator="equal">
      <formula>""</formula>
    </cfRule>
  </conditionalFormatting>
  <conditionalFormatting sqref="HJ230:HL232">
    <cfRule type="expression" dxfId="317" priority="3674">
      <formula>$HJ$233="x"</formula>
    </cfRule>
  </conditionalFormatting>
  <conditionalFormatting sqref="HM230:HO232">
    <cfRule type="cellIs" dxfId="316" priority="3675" operator="equal">
      <formula>""</formula>
    </cfRule>
  </conditionalFormatting>
  <conditionalFormatting sqref="HM230:HO232">
    <cfRule type="expression" dxfId="315" priority="3676">
      <formula>$HM$233="x"</formula>
    </cfRule>
  </conditionalFormatting>
  <conditionalFormatting sqref="HP230:HR232">
    <cfRule type="cellIs" dxfId="314" priority="3677" operator="equal">
      <formula>""</formula>
    </cfRule>
  </conditionalFormatting>
  <conditionalFormatting sqref="HP230:HR232">
    <cfRule type="expression" dxfId="313" priority="3678">
      <formula>$HP$233="x"</formula>
    </cfRule>
  </conditionalFormatting>
  <conditionalFormatting sqref="HS230:HU232">
    <cfRule type="cellIs" dxfId="312" priority="3679" operator="equal">
      <formula>""</formula>
    </cfRule>
  </conditionalFormatting>
  <conditionalFormatting sqref="HS230:HU232">
    <cfRule type="expression" dxfId="311" priority="3680">
      <formula>$HS$233="x"</formula>
    </cfRule>
  </conditionalFormatting>
  <conditionalFormatting sqref="HV230:HX232">
    <cfRule type="cellIs" dxfId="310" priority="3681" operator="equal">
      <formula>""</formula>
    </cfRule>
  </conditionalFormatting>
  <conditionalFormatting sqref="HV230:HX232">
    <cfRule type="expression" dxfId="309" priority="3682">
      <formula>$HV$233="x"</formula>
    </cfRule>
  </conditionalFormatting>
  <conditionalFormatting sqref="HY230:IA232">
    <cfRule type="cellIs" dxfId="308" priority="3683" operator="equal">
      <formula>""</formula>
    </cfRule>
  </conditionalFormatting>
  <conditionalFormatting sqref="HY230:IA232">
    <cfRule type="expression" dxfId="307" priority="3684">
      <formula>$HY$233="x"</formula>
    </cfRule>
  </conditionalFormatting>
  <conditionalFormatting sqref="IB230:ID232">
    <cfRule type="cellIs" dxfId="306" priority="3685" operator="equal">
      <formula>""</formula>
    </cfRule>
  </conditionalFormatting>
  <conditionalFormatting sqref="IB230:ID232">
    <cfRule type="expression" dxfId="305" priority="3686">
      <formula>$IB$233="x"</formula>
    </cfRule>
  </conditionalFormatting>
  <conditionalFormatting sqref="IE230:IG232">
    <cfRule type="cellIs" dxfId="304" priority="3687" operator="equal">
      <formula>""</formula>
    </cfRule>
  </conditionalFormatting>
  <conditionalFormatting sqref="IE230:IG232">
    <cfRule type="expression" dxfId="303" priority="3688">
      <formula>$IE$233="x"</formula>
    </cfRule>
  </conditionalFormatting>
  <conditionalFormatting sqref="IH230:IJ232">
    <cfRule type="cellIs" dxfId="302" priority="3689" operator="equal">
      <formula>""</formula>
    </cfRule>
  </conditionalFormatting>
  <conditionalFormatting sqref="IH230:IJ232">
    <cfRule type="expression" dxfId="301" priority="3690">
      <formula>$IH$233="x"</formula>
    </cfRule>
  </conditionalFormatting>
  <conditionalFormatting sqref="IK230:IM232">
    <cfRule type="cellIs" dxfId="300" priority="3691" operator="equal">
      <formula>""</formula>
    </cfRule>
  </conditionalFormatting>
  <conditionalFormatting sqref="IK230:IM232">
    <cfRule type="expression" dxfId="299" priority="3692">
      <formula>$IK$233="x"</formula>
    </cfRule>
  </conditionalFormatting>
  <conditionalFormatting sqref="FZ245:GB247">
    <cfRule type="cellIs" dxfId="298" priority="3693" operator="equal">
      <formula>""</formula>
    </cfRule>
  </conditionalFormatting>
  <conditionalFormatting sqref="FZ245:GB247">
    <cfRule type="expression" dxfId="297" priority="3694">
      <formula>$FZ$244="x"</formula>
    </cfRule>
  </conditionalFormatting>
  <conditionalFormatting sqref="GC245:GE247">
    <cfRule type="cellIs" dxfId="296" priority="3695" operator="equal">
      <formula>""</formula>
    </cfRule>
  </conditionalFormatting>
  <conditionalFormatting sqref="GC245:GE247">
    <cfRule type="expression" dxfId="295" priority="3696">
      <formula>$GC$244="x"</formula>
    </cfRule>
  </conditionalFormatting>
  <conditionalFormatting sqref="GF245:GH247">
    <cfRule type="cellIs" dxfId="294" priority="3697" operator="equal">
      <formula>""</formula>
    </cfRule>
  </conditionalFormatting>
  <conditionalFormatting sqref="GF245:GH247">
    <cfRule type="expression" dxfId="293" priority="3698">
      <formula>$GF$244="x"</formula>
    </cfRule>
  </conditionalFormatting>
  <conditionalFormatting sqref="GI245:GK247">
    <cfRule type="cellIs" dxfId="292" priority="3699" operator="equal">
      <formula>""</formula>
    </cfRule>
  </conditionalFormatting>
  <conditionalFormatting sqref="GI245:GK247">
    <cfRule type="expression" dxfId="291" priority="3700">
      <formula>$GI$244="x"</formula>
    </cfRule>
  </conditionalFormatting>
  <conditionalFormatting sqref="GL245:GN247">
    <cfRule type="cellIs" dxfId="290" priority="3701" operator="equal">
      <formula>""</formula>
    </cfRule>
  </conditionalFormatting>
  <conditionalFormatting sqref="GL245:GN247">
    <cfRule type="expression" dxfId="289" priority="3702">
      <formula>$GL$244="x"</formula>
    </cfRule>
  </conditionalFormatting>
  <conditionalFormatting sqref="GO245:GQ247">
    <cfRule type="cellIs" dxfId="288" priority="3703" operator="equal">
      <formula>""</formula>
    </cfRule>
  </conditionalFormatting>
  <conditionalFormatting sqref="GO245:GQ247">
    <cfRule type="expression" dxfId="287" priority="3704">
      <formula>$GO$244="x"</formula>
    </cfRule>
  </conditionalFormatting>
  <conditionalFormatting sqref="GR245:GT247">
    <cfRule type="cellIs" dxfId="286" priority="3705" operator="equal">
      <formula>""</formula>
    </cfRule>
  </conditionalFormatting>
  <conditionalFormatting sqref="GR245:GT247">
    <cfRule type="expression" dxfId="285" priority="3706">
      <formula>$GR$244="x"</formula>
    </cfRule>
  </conditionalFormatting>
  <conditionalFormatting sqref="GU245:GW247">
    <cfRule type="cellIs" dxfId="284" priority="3707" operator="equal">
      <formula>""</formula>
    </cfRule>
  </conditionalFormatting>
  <conditionalFormatting sqref="GU245:GW247">
    <cfRule type="expression" dxfId="283" priority="3708">
      <formula>$GU$244="x"</formula>
    </cfRule>
  </conditionalFormatting>
  <conditionalFormatting sqref="GX245:GZ247">
    <cfRule type="cellIs" dxfId="282" priority="3709" operator="equal">
      <formula>""</formula>
    </cfRule>
  </conditionalFormatting>
  <conditionalFormatting sqref="GX245:GZ247">
    <cfRule type="expression" dxfId="281" priority="3710">
      <formula>$GX$244="x"</formula>
    </cfRule>
  </conditionalFormatting>
  <conditionalFormatting sqref="HA245:HC247">
    <cfRule type="cellIs" dxfId="280" priority="3711" operator="equal">
      <formula>""</formula>
    </cfRule>
  </conditionalFormatting>
  <conditionalFormatting sqref="HA245:HC247">
    <cfRule type="expression" dxfId="279" priority="3712">
      <formula>$HA$244="x"</formula>
    </cfRule>
  </conditionalFormatting>
  <conditionalFormatting sqref="HD245:HF247">
    <cfRule type="cellIs" dxfId="278" priority="3713" operator="equal">
      <formula>""</formula>
    </cfRule>
  </conditionalFormatting>
  <conditionalFormatting sqref="HD245:HF247">
    <cfRule type="expression" dxfId="277" priority="3714">
      <formula>$HD$244="x"</formula>
    </cfRule>
  </conditionalFormatting>
  <conditionalFormatting sqref="HG245:HI247">
    <cfRule type="cellIs" dxfId="276" priority="3715" operator="equal">
      <formula>""</formula>
    </cfRule>
  </conditionalFormatting>
  <conditionalFormatting sqref="HG245:HI247">
    <cfRule type="expression" dxfId="275" priority="3716">
      <formula>$HG$244="x"</formula>
    </cfRule>
  </conditionalFormatting>
  <conditionalFormatting sqref="HJ245:HL247">
    <cfRule type="cellIs" dxfId="274" priority="3717" operator="equal">
      <formula>""</formula>
    </cfRule>
  </conditionalFormatting>
  <conditionalFormatting sqref="HJ245:HL247">
    <cfRule type="expression" dxfId="273" priority="3718">
      <formula>$HJ$244="x"</formula>
    </cfRule>
  </conditionalFormatting>
  <conditionalFormatting sqref="HM245:HO247">
    <cfRule type="cellIs" dxfId="272" priority="3719" operator="equal">
      <formula>""</formula>
    </cfRule>
  </conditionalFormatting>
  <conditionalFormatting sqref="HM245:HO247">
    <cfRule type="expression" dxfId="271" priority="3720">
      <formula>$HM$244="x"</formula>
    </cfRule>
  </conditionalFormatting>
  <conditionalFormatting sqref="HP245:HR247">
    <cfRule type="cellIs" dxfId="270" priority="3721" operator="equal">
      <formula>""</formula>
    </cfRule>
  </conditionalFormatting>
  <conditionalFormatting sqref="HP245:HR247">
    <cfRule type="expression" dxfId="269" priority="3722">
      <formula>$HP$244="x"</formula>
    </cfRule>
  </conditionalFormatting>
  <conditionalFormatting sqref="HS245:HU247">
    <cfRule type="cellIs" dxfId="268" priority="3723" operator="equal">
      <formula>""</formula>
    </cfRule>
  </conditionalFormatting>
  <conditionalFormatting sqref="HS245:HU247">
    <cfRule type="expression" dxfId="267" priority="3724">
      <formula>$HS$244="x"</formula>
    </cfRule>
  </conditionalFormatting>
  <conditionalFormatting sqref="HV245:HX247">
    <cfRule type="cellIs" dxfId="266" priority="3725" operator="equal">
      <formula>""</formula>
    </cfRule>
  </conditionalFormatting>
  <conditionalFormatting sqref="HV245:HX247">
    <cfRule type="expression" dxfId="265" priority="3726">
      <formula>$HV$244="x"</formula>
    </cfRule>
  </conditionalFormatting>
  <conditionalFormatting sqref="HY245:IA247">
    <cfRule type="cellIs" dxfId="264" priority="3727" operator="equal">
      <formula>""</formula>
    </cfRule>
  </conditionalFormatting>
  <conditionalFormatting sqref="HY245:IA247">
    <cfRule type="expression" dxfId="263" priority="3728">
      <formula>$HY$244="x"</formula>
    </cfRule>
  </conditionalFormatting>
  <conditionalFormatting sqref="IB245:ID247">
    <cfRule type="cellIs" dxfId="262" priority="3729" operator="equal">
      <formula>""</formula>
    </cfRule>
  </conditionalFormatting>
  <conditionalFormatting sqref="IB245:ID247">
    <cfRule type="expression" dxfId="261" priority="3730">
      <formula>$IB$244="x"</formula>
    </cfRule>
  </conditionalFormatting>
  <conditionalFormatting sqref="IE245:IG247">
    <cfRule type="cellIs" dxfId="260" priority="3731" operator="equal">
      <formula>""</formula>
    </cfRule>
  </conditionalFormatting>
  <conditionalFormatting sqref="IE245:IG247">
    <cfRule type="expression" dxfId="259" priority="3732">
      <formula>$IE$244="x"</formula>
    </cfRule>
  </conditionalFormatting>
  <conditionalFormatting sqref="IH245:IJ247">
    <cfRule type="cellIs" dxfId="258" priority="3733" operator="equal">
      <formula>""</formula>
    </cfRule>
  </conditionalFormatting>
  <conditionalFormatting sqref="IH245:IJ247">
    <cfRule type="expression" dxfId="257" priority="3734">
      <formula>$IH$244="x"</formula>
    </cfRule>
  </conditionalFormatting>
  <conditionalFormatting sqref="IK245:IM247">
    <cfRule type="cellIs" dxfId="256" priority="3735" operator="equal">
      <formula>""</formula>
    </cfRule>
  </conditionalFormatting>
  <conditionalFormatting sqref="IK245:IM247">
    <cfRule type="expression" dxfId="255" priority="3736">
      <formula>$IK$244="x"</formula>
    </cfRule>
  </conditionalFormatting>
  <conditionalFormatting sqref="FZ248:GB250">
    <cfRule type="cellIs" dxfId="254" priority="3737" operator="equal">
      <formula>""</formula>
    </cfRule>
  </conditionalFormatting>
  <conditionalFormatting sqref="FZ248:GB250">
    <cfRule type="expression" dxfId="253" priority="3738">
      <formula>$FZ$251="x"</formula>
    </cfRule>
  </conditionalFormatting>
  <conditionalFormatting sqref="GC248:GE250">
    <cfRule type="cellIs" dxfId="252" priority="3739" operator="equal">
      <formula>""</formula>
    </cfRule>
  </conditionalFormatting>
  <conditionalFormatting sqref="GC248:GE250">
    <cfRule type="expression" dxfId="251" priority="3740">
      <formula>$GC$251="x"</formula>
    </cfRule>
  </conditionalFormatting>
  <conditionalFormatting sqref="GF248:GH250">
    <cfRule type="cellIs" dxfId="250" priority="3741" operator="equal">
      <formula>""</formula>
    </cfRule>
  </conditionalFormatting>
  <conditionalFormatting sqref="GF248:GH250">
    <cfRule type="expression" dxfId="249" priority="3742">
      <formula>$GF$251="x"</formula>
    </cfRule>
  </conditionalFormatting>
  <conditionalFormatting sqref="GI248:GK250">
    <cfRule type="cellIs" dxfId="248" priority="3743" operator="equal">
      <formula>""</formula>
    </cfRule>
  </conditionalFormatting>
  <conditionalFormatting sqref="GI248:GK250">
    <cfRule type="expression" dxfId="247" priority="3744">
      <formula>$GI$251="x"</formula>
    </cfRule>
  </conditionalFormatting>
  <conditionalFormatting sqref="GL248:GN250">
    <cfRule type="cellIs" dxfId="246" priority="3745" operator="equal">
      <formula>""</formula>
    </cfRule>
  </conditionalFormatting>
  <conditionalFormatting sqref="GL248:GN250">
    <cfRule type="expression" dxfId="245" priority="3746">
      <formula>$GL$251="x"</formula>
    </cfRule>
  </conditionalFormatting>
  <conditionalFormatting sqref="GO248:GQ250">
    <cfRule type="cellIs" dxfId="244" priority="3747" operator="equal">
      <formula>""</formula>
    </cfRule>
  </conditionalFormatting>
  <conditionalFormatting sqref="GO248:GQ250">
    <cfRule type="expression" dxfId="243" priority="3748">
      <formula>$GO$251="x"</formula>
    </cfRule>
  </conditionalFormatting>
  <conditionalFormatting sqref="GR248:GT250">
    <cfRule type="cellIs" dxfId="242" priority="3749" operator="equal">
      <formula>""</formula>
    </cfRule>
  </conditionalFormatting>
  <conditionalFormatting sqref="GR248:GT250">
    <cfRule type="expression" dxfId="241" priority="3750">
      <formula>$GR$251="x"</formula>
    </cfRule>
  </conditionalFormatting>
  <conditionalFormatting sqref="GU248:GW250">
    <cfRule type="cellIs" dxfId="240" priority="3751" operator="equal">
      <formula>""</formula>
    </cfRule>
  </conditionalFormatting>
  <conditionalFormatting sqref="GU248:GW250">
    <cfRule type="expression" dxfId="239" priority="3752">
      <formula>$GU$251="x"</formula>
    </cfRule>
  </conditionalFormatting>
  <conditionalFormatting sqref="GX248:GZ250">
    <cfRule type="cellIs" dxfId="238" priority="3753" operator="equal">
      <formula>""</formula>
    </cfRule>
  </conditionalFormatting>
  <conditionalFormatting sqref="GX248:GZ250">
    <cfRule type="expression" dxfId="237" priority="3754">
      <formula>$GX$251="x"</formula>
    </cfRule>
  </conditionalFormatting>
  <conditionalFormatting sqref="HA248:HC250">
    <cfRule type="cellIs" dxfId="236" priority="3755" operator="equal">
      <formula>""</formula>
    </cfRule>
  </conditionalFormatting>
  <conditionalFormatting sqref="HA248:HC250">
    <cfRule type="expression" dxfId="235" priority="3756">
      <formula>$HA$251="x"</formula>
    </cfRule>
  </conditionalFormatting>
  <conditionalFormatting sqref="HD248:HF250">
    <cfRule type="cellIs" dxfId="234" priority="3757" operator="equal">
      <formula>""</formula>
    </cfRule>
  </conditionalFormatting>
  <conditionalFormatting sqref="HD248:HF250">
    <cfRule type="expression" dxfId="233" priority="3758">
      <formula>$HD$251="x"</formula>
    </cfRule>
  </conditionalFormatting>
  <conditionalFormatting sqref="HG248:HI250">
    <cfRule type="cellIs" dxfId="232" priority="3759" operator="equal">
      <formula>""</formula>
    </cfRule>
  </conditionalFormatting>
  <conditionalFormatting sqref="HG248:HI250">
    <cfRule type="expression" dxfId="231" priority="3760">
      <formula>$HG$251="x"</formula>
    </cfRule>
  </conditionalFormatting>
  <conditionalFormatting sqref="HJ248:HL250">
    <cfRule type="cellIs" dxfId="230" priority="3761" operator="equal">
      <formula>""</formula>
    </cfRule>
  </conditionalFormatting>
  <conditionalFormatting sqref="HJ248:HL250">
    <cfRule type="expression" dxfId="229" priority="3762">
      <formula>$HJ$251="x"</formula>
    </cfRule>
  </conditionalFormatting>
  <conditionalFormatting sqref="HM248:HO250">
    <cfRule type="cellIs" dxfId="228" priority="3763" operator="equal">
      <formula>""</formula>
    </cfRule>
  </conditionalFormatting>
  <conditionalFormatting sqref="HM248:HO250">
    <cfRule type="expression" dxfId="227" priority="3764">
      <formula>$HM$251="x"</formula>
    </cfRule>
  </conditionalFormatting>
  <conditionalFormatting sqref="HP248:HR250">
    <cfRule type="cellIs" dxfId="226" priority="3765" operator="equal">
      <formula>""</formula>
    </cfRule>
  </conditionalFormatting>
  <conditionalFormatting sqref="HP248:HR250">
    <cfRule type="expression" dxfId="225" priority="3766">
      <formula>$HP$251="x"</formula>
    </cfRule>
  </conditionalFormatting>
  <conditionalFormatting sqref="HS248:HU250">
    <cfRule type="cellIs" dxfId="224" priority="3767" operator="equal">
      <formula>""</formula>
    </cfRule>
  </conditionalFormatting>
  <conditionalFormatting sqref="HS248:HU250">
    <cfRule type="expression" dxfId="223" priority="3768">
      <formula>$HS$251="x"</formula>
    </cfRule>
  </conditionalFormatting>
  <conditionalFormatting sqref="HV248:HX250">
    <cfRule type="cellIs" dxfId="222" priority="3769" operator="equal">
      <formula>""</formula>
    </cfRule>
  </conditionalFormatting>
  <conditionalFormatting sqref="HV248:HX250">
    <cfRule type="expression" dxfId="221" priority="3770">
      <formula>$HV$251="x"</formula>
    </cfRule>
  </conditionalFormatting>
  <conditionalFormatting sqref="HY248:IA250">
    <cfRule type="cellIs" dxfId="220" priority="3771" operator="equal">
      <formula>""</formula>
    </cfRule>
  </conditionalFormatting>
  <conditionalFormatting sqref="HY248:IA250">
    <cfRule type="expression" dxfId="219" priority="3772">
      <formula>$HY$251="x"</formula>
    </cfRule>
  </conditionalFormatting>
  <conditionalFormatting sqref="IB248:ID250">
    <cfRule type="cellIs" dxfId="218" priority="3773" operator="equal">
      <formula>""</formula>
    </cfRule>
  </conditionalFormatting>
  <conditionalFormatting sqref="IB248:ID250">
    <cfRule type="expression" dxfId="217" priority="3774">
      <formula>$IB$251="x"</formula>
    </cfRule>
  </conditionalFormatting>
  <conditionalFormatting sqref="IE248:IG250">
    <cfRule type="cellIs" dxfId="216" priority="3775" operator="equal">
      <formula>""</formula>
    </cfRule>
  </conditionalFormatting>
  <conditionalFormatting sqref="IE248:IG250">
    <cfRule type="expression" dxfId="215" priority="3776">
      <formula>$IE$251="x"</formula>
    </cfRule>
  </conditionalFormatting>
  <conditionalFormatting sqref="IH248:IJ250">
    <cfRule type="cellIs" dxfId="214" priority="3777" operator="equal">
      <formula>""</formula>
    </cfRule>
  </conditionalFormatting>
  <conditionalFormatting sqref="IH248:IJ250">
    <cfRule type="expression" dxfId="213" priority="3778">
      <formula>$IH$251="x"</formula>
    </cfRule>
  </conditionalFormatting>
  <conditionalFormatting sqref="IK248:IM250">
    <cfRule type="cellIs" dxfId="212" priority="3779" operator="equal">
      <formula>""</formula>
    </cfRule>
  </conditionalFormatting>
  <conditionalFormatting sqref="IK248:IM250">
    <cfRule type="expression" dxfId="211" priority="3780">
      <formula>$IK$251="x"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N1000"/>
  <sheetViews>
    <sheetView workbookViewId="0">
      <selection activeCell="B10" sqref="B10:P11"/>
    </sheetView>
  </sheetViews>
  <sheetFormatPr baseColWidth="10" defaultColWidth="14.42578125" defaultRowHeight="15" customHeight="1"/>
  <cols>
    <col min="1" max="1" width="3.5703125" customWidth="1"/>
    <col min="2" max="16" width="8.7109375" customWidth="1"/>
    <col min="17" max="17" width="6.42578125" customWidth="1"/>
    <col min="18" max="18" width="7.7109375" customWidth="1"/>
    <col min="19" max="19" width="8.28515625" customWidth="1"/>
    <col min="20" max="20" width="9.7109375" customWidth="1"/>
    <col min="21" max="21" width="11.140625" customWidth="1"/>
    <col min="22" max="22" width="6.42578125" customWidth="1"/>
    <col min="23" max="23" width="11.42578125" customWidth="1"/>
    <col min="24" max="24" width="7.28515625" customWidth="1"/>
    <col min="25" max="25" width="9.7109375" customWidth="1"/>
    <col min="26" max="27" width="6.42578125" customWidth="1"/>
    <col min="28" max="40" width="11.42578125" customWidth="1"/>
  </cols>
  <sheetData>
    <row r="1" spans="1:40" ht="37.5" customHeight="1">
      <c r="A1" s="2" t="str">
        <f>"attention"</f>
        <v>attention</v>
      </c>
      <c r="B1" s="154" t="s">
        <v>0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6"/>
      <c r="Q1" s="5"/>
      <c r="R1" s="6"/>
      <c r="S1" s="5"/>
      <c r="T1" s="5"/>
      <c r="U1" s="5"/>
      <c r="V1" s="5"/>
      <c r="W1" s="6"/>
      <c r="X1" s="5"/>
      <c r="Y1" s="5"/>
      <c r="Z1" s="6"/>
      <c r="AA1" s="6"/>
      <c r="AB1" s="6"/>
      <c r="AC1" s="6"/>
      <c r="AD1" s="6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40" ht="43.5" customHeight="1">
      <c r="A2" s="8" t="str">
        <f>"cagnottage"</f>
        <v>cagnottage</v>
      </c>
      <c r="B2" s="157" t="s">
        <v>1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44"/>
      <c r="Q2" s="9"/>
      <c r="R2" s="10"/>
      <c r="S2" s="9"/>
      <c r="T2" s="9"/>
      <c r="U2" s="11"/>
      <c r="V2" s="9"/>
      <c r="W2" s="10"/>
      <c r="X2" s="9"/>
      <c r="Y2" s="9"/>
      <c r="Z2" s="10"/>
      <c r="AA2" s="10"/>
      <c r="AB2" s="10"/>
      <c r="AC2" s="10"/>
      <c r="AD2" s="12"/>
      <c r="AE2" s="13"/>
      <c r="AF2" s="13"/>
      <c r="AG2" s="13"/>
      <c r="AH2" s="13"/>
      <c r="AI2" s="13"/>
      <c r="AJ2" s="13"/>
      <c r="AK2" s="13"/>
      <c r="AL2" s="13"/>
      <c r="AM2" s="13"/>
      <c r="AN2" s="13"/>
    </row>
    <row r="3" spans="1:40" ht="12.75" customHeight="1">
      <c r="A3" s="14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44"/>
      <c r="Q3" s="9"/>
      <c r="R3" s="10"/>
      <c r="S3" s="9"/>
      <c r="T3" s="9"/>
      <c r="U3" s="9"/>
      <c r="V3" s="9"/>
      <c r="W3" s="10"/>
      <c r="X3" s="9"/>
      <c r="Y3" s="9"/>
      <c r="Z3" s="10"/>
      <c r="AA3" s="10"/>
      <c r="AB3" s="10"/>
      <c r="AC3" s="10"/>
      <c r="AD3" s="10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1:40" ht="12.75" customHeight="1">
      <c r="A4" s="8" t="str">
        <f>"pbreglage"</f>
        <v>pbreglage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44"/>
      <c r="Q4" s="9"/>
      <c r="R4" s="10"/>
      <c r="S4" s="9"/>
      <c r="T4" s="9"/>
      <c r="U4" s="9"/>
      <c r="V4" s="9"/>
      <c r="W4" s="10"/>
      <c r="X4" s="9"/>
      <c r="Y4" s="9"/>
      <c r="Z4" s="10"/>
      <c r="AA4" s="10"/>
      <c r="AB4" s="10"/>
      <c r="AC4" s="10"/>
      <c r="AD4" s="10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1:40" ht="5.25" customHeight="1">
      <c r="A5" s="15" t="str">
        <f>""</f>
        <v/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46"/>
      <c r="Q5" s="9"/>
      <c r="R5" s="10"/>
      <c r="S5" s="9"/>
      <c r="T5" s="9"/>
      <c r="U5" s="9"/>
      <c r="V5" s="9"/>
      <c r="W5" s="10"/>
      <c r="X5" s="9"/>
      <c r="Y5" s="9"/>
      <c r="Z5" s="10"/>
      <c r="AA5" s="10"/>
      <c r="AB5" s="10"/>
      <c r="AC5" s="10"/>
      <c r="AD5" s="10"/>
      <c r="AE5" s="13"/>
      <c r="AF5" s="13"/>
      <c r="AG5" s="13"/>
      <c r="AH5" s="13"/>
      <c r="AI5" s="13"/>
      <c r="AJ5" s="13"/>
      <c r="AK5" s="13"/>
      <c r="AL5" s="13"/>
      <c r="AM5" s="13"/>
      <c r="AN5" s="13"/>
    </row>
    <row r="6" spans="1:40" ht="13.5" customHeight="1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8"/>
      <c r="O6" s="18"/>
      <c r="P6" s="18"/>
      <c r="Q6" s="9"/>
      <c r="R6" s="10"/>
      <c r="S6" s="9"/>
      <c r="T6" s="9"/>
      <c r="U6" s="9"/>
      <c r="V6" s="9"/>
      <c r="W6" s="10"/>
      <c r="X6" s="9"/>
      <c r="Y6" s="9"/>
      <c r="Z6" s="10"/>
      <c r="AA6" s="10"/>
      <c r="AB6" s="10"/>
      <c r="AC6" s="10"/>
      <c r="AD6" s="10"/>
      <c r="AE6" s="13"/>
      <c r="AF6" s="13"/>
      <c r="AG6" s="13"/>
      <c r="AH6" s="13"/>
      <c r="AI6" s="13"/>
      <c r="AJ6" s="13"/>
      <c r="AK6" s="13"/>
      <c r="AL6" s="13"/>
      <c r="AM6" s="13"/>
      <c r="AN6" s="13"/>
    </row>
    <row r="7" spans="1:40" ht="33.75" customHeight="1">
      <c r="A7" s="15"/>
      <c r="B7" s="158" t="s">
        <v>2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60"/>
      <c r="Q7" s="9"/>
      <c r="R7" s="10"/>
      <c r="S7" s="9"/>
      <c r="T7" s="9"/>
      <c r="U7" s="9"/>
      <c r="V7" s="9"/>
      <c r="W7" s="10"/>
      <c r="X7" s="9"/>
      <c r="Y7" s="9"/>
      <c r="Z7" s="10"/>
      <c r="AA7" s="10"/>
      <c r="AB7" s="9"/>
      <c r="AC7" s="10"/>
      <c r="AD7" s="10"/>
      <c r="AE7" s="13"/>
      <c r="AF7" s="13"/>
      <c r="AG7" s="13"/>
      <c r="AH7" s="13"/>
      <c r="AI7" s="13"/>
      <c r="AJ7" s="13"/>
      <c r="AK7" s="13"/>
      <c r="AL7" s="13"/>
      <c r="AM7" s="13"/>
      <c r="AN7" s="13"/>
    </row>
    <row r="8" spans="1:40" ht="24.75" customHeight="1">
      <c r="A8" s="15"/>
      <c r="B8" s="19"/>
      <c r="C8" s="19"/>
      <c r="D8" s="20"/>
      <c r="E8" s="21"/>
      <c r="F8" s="21"/>
      <c r="G8" s="21"/>
      <c r="H8" s="22"/>
      <c r="I8" s="23" t="s">
        <v>3</v>
      </c>
      <c r="J8" s="153" t="s">
        <v>4</v>
      </c>
      <c r="K8" s="135"/>
      <c r="L8" s="153" t="s">
        <v>5</v>
      </c>
      <c r="M8" s="134"/>
      <c r="N8" s="135"/>
      <c r="O8" s="19"/>
      <c r="P8" s="24"/>
      <c r="Q8" s="9"/>
      <c r="R8" s="10"/>
      <c r="S8" s="9"/>
      <c r="T8" s="9"/>
      <c r="U8" s="9"/>
      <c r="V8" s="9"/>
      <c r="W8" s="10"/>
      <c r="X8" s="9"/>
      <c r="Y8" s="9"/>
      <c r="Z8" s="10"/>
      <c r="AA8" s="10"/>
      <c r="AB8" s="10"/>
      <c r="AC8" s="10"/>
      <c r="AD8" s="10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1:40" ht="19.5" customHeight="1">
      <c r="A9" s="15"/>
      <c r="B9" s="19"/>
      <c r="C9" s="25"/>
      <c r="D9" s="161" t="s">
        <v>6</v>
      </c>
      <c r="E9" s="134"/>
      <c r="F9" s="134"/>
      <c r="G9" s="134"/>
      <c r="H9" s="135"/>
      <c r="I9" s="26" t="s">
        <v>7</v>
      </c>
      <c r="J9" s="161">
        <v>60</v>
      </c>
      <c r="K9" s="135"/>
      <c r="L9" s="161">
        <v>30</v>
      </c>
      <c r="M9" s="134"/>
      <c r="N9" s="135"/>
      <c r="O9" s="19"/>
      <c r="P9" s="24"/>
      <c r="Q9" s="9"/>
      <c r="R9" s="10"/>
      <c r="S9" s="9"/>
      <c r="T9" s="9"/>
      <c r="U9" s="9"/>
      <c r="V9" s="9"/>
      <c r="W9" s="10"/>
      <c r="X9" s="9"/>
      <c r="Y9" s="9"/>
      <c r="Z9" s="10"/>
      <c r="AA9" s="10"/>
      <c r="AB9" s="27"/>
      <c r="AC9" s="10"/>
      <c r="AD9" s="10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40" ht="24" customHeight="1">
      <c r="A10" s="15"/>
      <c r="B10" s="162" t="str">
        <f>IF(AND(OR(W9="o",W9="oui"),X9&lt;&gt;"",Z9&lt;&gt;"",X9&gt;Z9),"Alertes identique pour toutes les allées",IF(OR(W9="n",W9="non"),"Alertes à définir pour chaque allée","Vérifiez le réglage des alertes"))</f>
        <v>Vérifiez le réglage des alertes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44"/>
      <c r="Q10" s="9"/>
      <c r="R10" s="10"/>
      <c r="S10" s="9"/>
      <c r="T10" s="9"/>
      <c r="U10" s="9"/>
      <c r="V10" s="9"/>
      <c r="W10" s="10"/>
      <c r="X10" s="9"/>
      <c r="Y10" s="9"/>
      <c r="Z10" s="10"/>
      <c r="AA10" s="10"/>
      <c r="AB10" s="10"/>
      <c r="AC10" s="10"/>
      <c r="AD10" s="10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40" ht="30" customHeight="1">
      <c r="A11" s="15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46"/>
      <c r="Q11" s="9"/>
      <c r="R11" s="10"/>
      <c r="S11" s="9"/>
      <c r="T11" s="9"/>
      <c r="U11" s="9"/>
      <c r="V11" s="9"/>
      <c r="W11" s="10"/>
      <c r="X11" s="9"/>
      <c r="Y11" s="9"/>
      <c r="Z11" s="10"/>
      <c r="AA11" s="10"/>
      <c r="AB11" s="10" t="str">
        <f t="shared" ref="AB11:AB24" si="0">IF(AND(C17&lt;&gt;"",D17&lt;&gt;"",E17&lt;&gt;"",F17&lt;&gt;""),"OK",IF(AND(C17="",D17="",E17="",F17=""),"ok","Pb "&amp;B17))</f>
        <v>OK</v>
      </c>
      <c r="AC11" s="10" t="str">
        <f t="shared" ref="AC11:AC24" si="1">IF(AND(H17&lt;&gt;"",I17&lt;&gt;"",J17&lt;&gt;"",K17&lt;&gt;""),"OK",IF(AND(H17="",I17="",J17="",K17=""),"ok","Pb "&amp;G17))</f>
        <v>OK</v>
      </c>
      <c r="AD11" s="10" t="str">
        <f t="shared" ref="AD11:AD24" si="2">IF(AND(M17&lt;&gt;"",N17&lt;&gt;"",O17&lt;&gt;"",P17&lt;&gt;""),"OK",IF(AND(M17="",N17="",O17="",P17=""),"ok","Pb "&amp;L17))</f>
        <v>ok</v>
      </c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40" ht="12.75" customHeight="1">
      <c r="A12" s="16"/>
      <c r="B12" s="17"/>
      <c r="C12" s="18"/>
      <c r="D12" s="18"/>
      <c r="E12" s="18"/>
      <c r="F12" s="18"/>
      <c r="G12" s="17"/>
      <c r="H12" s="18"/>
      <c r="I12" s="18"/>
      <c r="J12" s="18"/>
      <c r="K12" s="18"/>
      <c r="L12" s="17"/>
      <c r="M12" s="18"/>
      <c r="N12" s="18"/>
      <c r="O12" s="17"/>
      <c r="P12" s="17"/>
      <c r="Q12" s="9"/>
      <c r="R12" s="10"/>
      <c r="S12" s="9"/>
      <c r="T12" s="9"/>
      <c r="U12" s="9"/>
      <c r="V12" s="9"/>
      <c r="W12" s="10"/>
      <c r="X12" s="9"/>
      <c r="Y12" s="9"/>
      <c r="Z12" s="10"/>
      <c r="AA12" s="10"/>
      <c r="AB12" s="10" t="str">
        <f t="shared" si="0"/>
        <v>OK</v>
      </c>
      <c r="AC12" s="10" t="str">
        <f t="shared" si="1"/>
        <v>OK</v>
      </c>
      <c r="AD12" s="10" t="str">
        <f t="shared" si="2"/>
        <v>ok</v>
      </c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1:40" ht="36.75" customHeight="1">
      <c r="A13" s="15"/>
      <c r="B13" s="164" t="s">
        <v>79</v>
      </c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60"/>
      <c r="Q13" s="9"/>
      <c r="R13" s="10"/>
      <c r="S13" s="9"/>
      <c r="T13" s="9"/>
      <c r="U13" s="9"/>
      <c r="V13" s="9"/>
      <c r="W13" s="10"/>
      <c r="X13" s="9"/>
      <c r="Y13" s="9"/>
      <c r="Z13" s="10"/>
      <c r="AA13" s="10"/>
      <c r="AB13" s="10" t="str">
        <f t="shared" si="0"/>
        <v>OK</v>
      </c>
      <c r="AC13" s="10" t="str">
        <f t="shared" si="1"/>
        <v>OK</v>
      </c>
      <c r="AD13" s="10" t="str">
        <f t="shared" si="2"/>
        <v>ok</v>
      </c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1:40" ht="12.75" customHeight="1">
      <c r="A14" s="15"/>
      <c r="B14" s="163" t="str">
        <f>IF(OR(W9="non",W9="n"),IF(AQ26=0,"Jours d'alerte bien renseignés",AQ26&amp;" Allées mal renseignées"),"")</f>
        <v/>
      </c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44"/>
      <c r="Q14" s="9"/>
      <c r="R14" s="10"/>
      <c r="S14" s="9"/>
      <c r="T14" s="9"/>
      <c r="U14" s="9"/>
      <c r="V14" s="9"/>
      <c r="W14" s="10"/>
      <c r="X14" s="9"/>
      <c r="Y14" s="9"/>
      <c r="Z14" s="10"/>
      <c r="AA14" s="10"/>
      <c r="AB14" s="10" t="str">
        <f t="shared" si="0"/>
        <v>OK</v>
      </c>
      <c r="AC14" s="10" t="str">
        <f t="shared" si="1"/>
        <v>OK</v>
      </c>
      <c r="AD14" s="10" t="str">
        <f t="shared" si="2"/>
        <v>ok</v>
      </c>
      <c r="AE14" s="13"/>
      <c r="AF14" s="13"/>
      <c r="AG14" s="13"/>
      <c r="AH14" s="13"/>
      <c r="AI14" s="13"/>
      <c r="AJ14" s="13"/>
      <c r="AK14" s="13"/>
      <c r="AL14" s="13"/>
      <c r="AM14" s="13"/>
      <c r="AN14" s="13"/>
    </row>
    <row r="15" spans="1:40" ht="12.75" customHeight="1">
      <c r="A15" s="15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46"/>
      <c r="Q15" s="9"/>
      <c r="R15" s="10"/>
      <c r="S15" s="9"/>
      <c r="T15" s="9"/>
      <c r="U15" s="9"/>
      <c r="V15" s="9"/>
      <c r="W15" s="10"/>
      <c r="X15" s="9"/>
      <c r="Y15" s="9"/>
      <c r="Z15" s="10"/>
      <c r="AA15" s="10"/>
      <c r="AB15" s="10" t="str">
        <f t="shared" si="0"/>
        <v>OK</v>
      </c>
      <c r="AC15" s="10" t="str">
        <f t="shared" si="1"/>
        <v>OK</v>
      </c>
      <c r="AD15" s="10" t="str">
        <f t="shared" si="2"/>
        <v>ok</v>
      </c>
      <c r="AE15" s="13"/>
      <c r="AF15" s="13"/>
      <c r="AG15" s="13"/>
      <c r="AH15" s="13"/>
      <c r="AI15" s="13"/>
      <c r="AJ15" s="13"/>
      <c r="AK15" s="13"/>
      <c r="AL15" s="13"/>
      <c r="AM15" s="13"/>
      <c r="AN15" s="13"/>
    </row>
    <row r="16" spans="1:40" ht="25.5" customHeight="1">
      <c r="A16" s="28"/>
      <c r="B16" s="29" t="s">
        <v>8</v>
      </c>
      <c r="C16" s="29" t="s">
        <v>9</v>
      </c>
      <c r="D16" s="30" t="s">
        <v>10</v>
      </c>
      <c r="E16" s="30" t="s">
        <v>11</v>
      </c>
      <c r="F16" s="29" t="s">
        <v>12</v>
      </c>
      <c r="G16" s="29" t="str">
        <f t="shared" ref="G16:P16" si="3">B16</f>
        <v>Allée</v>
      </c>
      <c r="H16" s="29" t="str">
        <f t="shared" si="3"/>
        <v>n° 1er meuble</v>
      </c>
      <c r="I16" s="30" t="str">
        <f t="shared" si="3"/>
        <v>N° dernier meuble</v>
      </c>
      <c r="J16" s="30" t="str">
        <f t="shared" si="3"/>
        <v>Cession</v>
      </c>
      <c r="K16" s="29" t="str">
        <f t="shared" si="3"/>
        <v>Casse</v>
      </c>
      <c r="L16" s="29" t="str">
        <f t="shared" si="3"/>
        <v>Allée</v>
      </c>
      <c r="M16" s="29" t="str">
        <f t="shared" si="3"/>
        <v>n° 1er meuble</v>
      </c>
      <c r="N16" s="30" t="str">
        <f t="shared" si="3"/>
        <v>N° dernier meuble</v>
      </c>
      <c r="O16" s="30" t="str">
        <f t="shared" si="3"/>
        <v>Cession</v>
      </c>
      <c r="P16" s="29" t="str">
        <f t="shared" si="3"/>
        <v>Casse</v>
      </c>
      <c r="Q16" s="9"/>
      <c r="R16" s="10"/>
      <c r="S16" s="9"/>
      <c r="T16" s="9"/>
      <c r="U16" s="9"/>
      <c r="V16" s="9"/>
      <c r="W16" s="10"/>
      <c r="X16" s="9"/>
      <c r="Y16" s="9"/>
      <c r="Z16" s="10"/>
      <c r="AA16" s="10"/>
      <c r="AB16" s="10" t="str">
        <f t="shared" si="0"/>
        <v>OK</v>
      </c>
      <c r="AC16" s="10" t="str">
        <f t="shared" si="1"/>
        <v>OK</v>
      </c>
      <c r="AD16" s="10" t="str">
        <f t="shared" si="2"/>
        <v>ok</v>
      </c>
      <c r="AE16" s="13"/>
      <c r="AF16" s="13"/>
      <c r="AG16" s="13"/>
      <c r="AH16" s="13"/>
      <c r="AI16" s="13"/>
      <c r="AJ16" s="13"/>
      <c r="AK16" s="13"/>
      <c r="AL16" s="13"/>
      <c r="AM16" s="13"/>
      <c r="AN16" s="13"/>
    </row>
    <row r="17" spans="1:40" ht="12.75" customHeight="1">
      <c r="A17" s="28"/>
      <c r="B17" s="31" t="s">
        <v>13</v>
      </c>
      <c r="C17" s="31">
        <v>0</v>
      </c>
      <c r="D17" s="31">
        <v>2</v>
      </c>
      <c r="E17" s="31">
        <v>75</v>
      </c>
      <c r="F17" s="31">
        <v>30</v>
      </c>
      <c r="G17" s="31" t="s">
        <v>14</v>
      </c>
      <c r="H17" s="31">
        <v>0</v>
      </c>
      <c r="I17" s="31">
        <v>4</v>
      </c>
      <c r="J17" s="31">
        <v>60</v>
      </c>
      <c r="K17" s="31">
        <v>30</v>
      </c>
      <c r="L17" s="32">
        <v>29</v>
      </c>
      <c r="M17" s="31"/>
      <c r="N17" s="31"/>
      <c r="O17" s="33"/>
      <c r="P17" s="33"/>
      <c r="Q17" s="9"/>
      <c r="R17" s="10"/>
      <c r="S17" s="9"/>
      <c r="T17" s="9"/>
      <c r="U17" s="9"/>
      <c r="V17" s="9"/>
      <c r="W17" s="10"/>
      <c r="X17" s="9"/>
      <c r="Y17" s="9"/>
      <c r="Z17" s="10"/>
      <c r="AA17" s="10"/>
      <c r="AB17" s="10" t="str">
        <f t="shared" si="0"/>
        <v>OK</v>
      </c>
      <c r="AC17" s="10" t="str">
        <f t="shared" si="1"/>
        <v>OK</v>
      </c>
      <c r="AD17" s="10" t="str">
        <f t="shared" si="2"/>
        <v>ok</v>
      </c>
      <c r="AE17" s="13"/>
      <c r="AF17" s="13"/>
      <c r="AG17" s="13"/>
      <c r="AH17" s="13"/>
      <c r="AI17" s="13"/>
      <c r="AJ17" s="13"/>
      <c r="AK17" s="13"/>
      <c r="AL17" s="13"/>
      <c r="AM17" s="13"/>
      <c r="AN17" s="13"/>
    </row>
    <row r="18" spans="1:40" ht="13.5" customHeight="1">
      <c r="A18" s="28"/>
      <c r="B18" s="31" t="s">
        <v>15</v>
      </c>
      <c r="C18" s="31">
        <v>2</v>
      </c>
      <c r="D18" s="31">
        <v>15</v>
      </c>
      <c r="E18" s="31">
        <v>60</v>
      </c>
      <c r="F18" s="31">
        <v>30</v>
      </c>
      <c r="G18" s="31" t="s">
        <v>16</v>
      </c>
      <c r="H18" s="31">
        <v>0</v>
      </c>
      <c r="I18" s="31">
        <v>4</v>
      </c>
      <c r="J18" s="31">
        <v>60</v>
      </c>
      <c r="K18" s="31">
        <v>30</v>
      </c>
      <c r="L18" s="32">
        <v>30</v>
      </c>
      <c r="M18" s="31"/>
      <c r="N18" s="31"/>
      <c r="O18" s="33"/>
      <c r="P18" s="33"/>
      <c r="Q18" s="9"/>
      <c r="R18" s="10"/>
      <c r="S18" s="9"/>
      <c r="T18" s="9"/>
      <c r="U18" s="9"/>
      <c r="V18" s="9"/>
      <c r="W18" s="10"/>
      <c r="X18" s="9"/>
      <c r="Y18" s="9"/>
      <c r="Z18" s="10"/>
      <c r="AA18" s="10"/>
      <c r="AB18" s="10" t="str">
        <f t="shared" si="0"/>
        <v>OK</v>
      </c>
      <c r="AC18" s="10" t="str">
        <f t="shared" si="1"/>
        <v>OK</v>
      </c>
      <c r="AD18" s="10" t="str">
        <f t="shared" si="2"/>
        <v>ok</v>
      </c>
      <c r="AE18" s="13"/>
      <c r="AF18" s="13"/>
      <c r="AG18" s="13"/>
      <c r="AH18" s="13"/>
      <c r="AI18" s="13"/>
      <c r="AJ18" s="13"/>
      <c r="AK18" s="13"/>
      <c r="AL18" s="13"/>
      <c r="AM18" s="13"/>
      <c r="AN18" s="13"/>
    </row>
    <row r="19" spans="1:40" ht="12.75" customHeight="1">
      <c r="A19" s="28"/>
      <c r="B19" s="31" t="s">
        <v>17</v>
      </c>
      <c r="C19" s="31">
        <v>1</v>
      </c>
      <c r="D19" s="31">
        <v>12</v>
      </c>
      <c r="E19" s="31">
        <v>60</v>
      </c>
      <c r="F19" s="31">
        <v>30</v>
      </c>
      <c r="G19" s="31" t="s">
        <v>18</v>
      </c>
      <c r="H19" s="31">
        <v>0</v>
      </c>
      <c r="I19" s="31">
        <v>4</v>
      </c>
      <c r="J19" s="31">
        <v>60</v>
      </c>
      <c r="K19" s="31">
        <v>30</v>
      </c>
      <c r="L19" s="32">
        <v>31</v>
      </c>
      <c r="M19" s="31"/>
      <c r="N19" s="31"/>
      <c r="O19" s="33"/>
      <c r="P19" s="33"/>
      <c r="Q19" s="9"/>
      <c r="R19" s="10"/>
      <c r="S19" s="9"/>
      <c r="T19" s="9"/>
      <c r="U19" s="9"/>
      <c r="V19" s="9"/>
      <c r="W19" s="10"/>
      <c r="X19" s="9"/>
      <c r="Y19" s="9"/>
      <c r="Z19" s="10"/>
      <c r="AA19" s="10"/>
      <c r="AB19" s="10" t="str">
        <f t="shared" si="0"/>
        <v>OK</v>
      </c>
      <c r="AC19" s="10" t="str">
        <f t="shared" si="1"/>
        <v>OK</v>
      </c>
      <c r="AD19" s="10" t="str">
        <f t="shared" si="2"/>
        <v>ok</v>
      </c>
      <c r="AE19" s="13"/>
      <c r="AF19" s="13"/>
      <c r="AG19" s="13"/>
      <c r="AH19" s="13"/>
      <c r="AI19" s="13"/>
      <c r="AJ19" s="13"/>
      <c r="AK19" s="13"/>
      <c r="AL19" s="13"/>
      <c r="AM19" s="13"/>
      <c r="AN19" s="13"/>
    </row>
    <row r="20" spans="1:40" ht="12.75" customHeight="1">
      <c r="A20" s="28"/>
      <c r="B20" s="31" t="s">
        <v>19</v>
      </c>
      <c r="C20" s="31">
        <v>0</v>
      </c>
      <c r="D20" s="31">
        <v>6</v>
      </c>
      <c r="E20" s="31">
        <v>60</v>
      </c>
      <c r="F20" s="31">
        <v>30</v>
      </c>
      <c r="G20" s="31" t="s">
        <v>20</v>
      </c>
      <c r="H20" s="31">
        <v>0</v>
      </c>
      <c r="I20" s="31">
        <v>4</v>
      </c>
      <c r="J20" s="31">
        <v>60</v>
      </c>
      <c r="K20" s="31">
        <v>30</v>
      </c>
      <c r="L20" s="32">
        <v>32</v>
      </c>
      <c r="M20" s="31"/>
      <c r="N20" s="31"/>
      <c r="O20" s="33"/>
      <c r="P20" s="33"/>
      <c r="Q20" s="9"/>
      <c r="R20" s="10"/>
      <c r="S20" s="9"/>
      <c r="T20" s="9"/>
      <c r="U20" s="9"/>
      <c r="V20" s="9"/>
      <c r="W20" s="10"/>
      <c r="X20" s="9"/>
      <c r="Y20" s="9"/>
      <c r="Z20" s="10"/>
      <c r="AA20" s="10"/>
      <c r="AB20" s="10" t="str">
        <f t="shared" si="0"/>
        <v>OK</v>
      </c>
      <c r="AC20" s="10" t="str">
        <f t="shared" si="1"/>
        <v>OK</v>
      </c>
      <c r="AD20" s="10" t="str">
        <f t="shared" si="2"/>
        <v>ok</v>
      </c>
      <c r="AE20" s="13"/>
      <c r="AF20" s="13"/>
      <c r="AG20" s="13"/>
      <c r="AH20" s="13"/>
      <c r="AI20" s="13"/>
      <c r="AJ20" s="13"/>
      <c r="AK20" s="13"/>
      <c r="AL20" s="13"/>
      <c r="AM20" s="13"/>
      <c r="AN20" s="13"/>
    </row>
    <row r="21" spans="1:40" ht="12.75" customHeight="1">
      <c r="A21" s="28"/>
      <c r="B21" s="31" t="s">
        <v>21</v>
      </c>
      <c r="C21" s="31">
        <v>0</v>
      </c>
      <c r="D21" s="31">
        <v>6</v>
      </c>
      <c r="E21" s="31">
        <v>60</v>
      </c>
      <c r="F21" s="31">
        <v>30</v>
      </c>
      <c r="G21" s="31" t="s">
        <v>22</v>
      </c>
      <c r="H21" s="31">
        <v>0</v>
      </c>
      <c r="I21" s="31">
        <v>6</v>
      </c>
      <c r="J21" s="31">
        <v>60</v>
      </c>
      <c r="K21" s="31">
        <v>30</v>
      </c>
      <c r="L21" s="32">
        <v>33</v>
      </c>
      <c r="M21" s="31"/>
      <c r="N21" s="31"/>
      <c r="O21" s="33"/>
      <c r="P21" s="33"/>
      <c r="Q21" s="9"/>
      <c r="R21" s="10"/>
      <c r="S21" s="9"/>
      <c r="T21" s="9"/>
      <c r="U21" s="9"/>
      <c r="V21" s="9"/>
      <c r="W21" s="10"/>
      <c r="X21" s="9"/>
      <c r="Y21" s="9"/>
      <c r="Z21" s="10"/>
      <c r="AA21" s="10"/>
      <c r="AB21" s="10" t="str">
        <f t="shared" si="0"/>
        <v>OK</v>
      </c>
      <c r="AC21" s="10" t="str">
        <f t="shared" si="1"/>
        <v>OK</v>
      </c>
      <c r="AD21" s="10" t="str">
        <f t="shared" si="2"/>
        <v>ok</v>
      </c>
      <c r="AE21" s="13"/>
      <c r="AF21" s="13"/>
      <c r="AG21" s="13"/>
      <c r="AH21" s="13"/>
      <c r="AI21" s="13"/>
      <c r="AJ21" s="13"/>
      <c r="AK21" s="13"/>
      <c r="AL21" s="13"/>
      <c r="AM21" s="13"/>
      <c r="AN21" s="13"/>
    </row>
    <row r="22" spans="1:40" ht="12.75" customHeight="1">
      <c r="A22" s="28"/>
      <c r="B22" s="31" t="s">
        <v>23</v>
      </c>
      <c r="C22" s="31">
        <v>0</v>
      </c>
      <c r="D22" s="31">
        <v>6</v>
      </c>
      <c r="E22" s="31">
        <v>60</v>
      </c>
      <c r="F22" s="31">
        <v>30</v>
      </c>
      <c r="G22" s="31" t="s">
        <v>24</v>
      </c>
      <c r="H22" s="31">
        <v>0</v>
      </c>
      <c r="I22" s="31">
        <v>6</v>
      </c>
      <c r="J22" s="31">
        <v>60</v>
      </c>
      <c r="K22" s="31">
        <v>30</v>
      </c>
      <c r="L22" s="32">
        <v>34</v>
      </c>
      <c r="M22" s="31"/>
      <c r="N22" s="31"/>
      <c r="O22" s="33"/>
      <c r="P22" s="33"/>
      <c r="Q22" s="9"/>
      <c r="R22" s="10"/>
      <c r="S22" s="9"/>
      <c r="T22" s="9"/>
      <c r="U22" s="9"/>
      <c r="V22" s="9"/>
      <c r="W22" s="10"/>
      <c r="X22" s="9"/>
      <c r="Y22" s="9"/>
      <c r="Z22" s="10"/>
      <c r="AA22" s="10"/>
      <c r="AB22" s="10" t="str">
        <f t="shared" si="0"/>
        <v>OK</v>
      </c>
      <c r="AC22" s="10" t="str">
        <f t="shared" si="1"/>
        <v>ok</v>
      </c>
      <c r="AD22" s="10" t="str">
        <f t="shared" si="2"/>
        <v>ok</v>
      </c>
      <c r="AE22" s="13"/>
      <c r="AF22" s="13"/>
      <c r="AG22" s="13"/>
      <c r="AH22" s="13"/>
      <c r="AI22" s="13"/>
      <c r="AJ22" s="13"/>
      <c r="AK22" s="13"/>
      <c r="AL22" s="13"/>
      <c r="AM22" s="13"/>
      <c r="AN22" s="13"/>
    </row>
    <row r="23" spans="1:40" ht="12.75" customHeight="1">
      <c r="A23" s="28"/>
      <c r="B23" s="31" t="s">
        <v>25</v>
      </c>
      <c r="C23" s="31">
        <v>0</v>
      </c>
      <c r="D23" s="31">
        <v>6</v>
      </c>
      <c r="E23" s="31">
        <v>60</v>
      </c>
      <c r="F23" s="31">
        <v>30</v>
      </c>
      <c r="G23" s="31" t="s">
        <v>26</v>
      </c>
      <c r="H23" s="31">
        <v>0</v>
      </c>
      <c r="I23" s="31">
        <v>1</v>
      </c>
      <c r="J23" s="31">
        <v>60</v>
      </c>
      <c r="K23" s="31">
        <v>30</v>
      </c>
      <c r="L23" s="32">
        <v>35</v>
      </c>
      <c r="M23" s="31"/>
      <c r="N23" s="31"/>
      <c r="O23" s="33"/>
      <c r="P23" s="33"/>
      <c r="Q23" s="9"/>
      <c r="R23" s="10"/>
      <c r="S23" s="9"/>
      <c r="T23" s="9"/>
      <c r="U23" s="9"/>
      <c r="V23" s="9"/>
      <c r="W23" s="10"/>
      <c r="X23" s="9"/>
      <c r="Y23" s="9"/>
      <c r="Z23" s="10"/>
      <c r="AA23" s="10"/>
      <c r="AB23" s="10" t="str">
        <f t="shared" si="0"/>
        <v>OK</v>
      </c>
      <c r="AC23" s="10" t="str">
        <f t="shared" si="1"/>
        <v>ok</v>
      </c>
      <c r="AD23" s="10" t="str">
        <f t="shared" si="2"/>
        <v>ok</v>
      </c>
      <c r="AE23" s="13"/>
      <c r="AF23" s="13"/>
      <c r="AG23" s="13"/>
      <c r="AH23" s="13"/>
      <c r="AI23" s="13"/>
      <c r="AJ23" s="13"/>
      <c r="AK23" s="13"/>
      <c r="AL23" s="13"/>
      <c r="AM23" s="13"/>
      <c r="AN23" s="13"/>
    </row>
    <row r="24" spans="1:40" ht="12.75" customHeight="1">
      <c r="A24" s="28"/>
      <c r="B24" s="31" t="s">
        <v>27</v>
      </c>
      <c r="C24" s="31">
        <v>0</v>
      </c>
      <c r="D24" s="31">
        <v>6</v>
      </c>
      <c r="E24" s="31">
        <v>60</v>
      </c>
      <c r="F24" s="31">
        <v>30</v>
      </c>
      <c r="G24" s="31" t="s">
        <v>28</v>
      </c>
      <c r="H24" s="31">
        <v>0</v>
      </c>
      <c r="I24" s="31">
        <v>14</v>
      </c>
      <c r="J24" s="31">
        <v>60</v>
      </c>
      <c r="K24" s="31">
        <v>30</v>
      </c>
      <c r="L24" s="32">
        <v>36</v>
      </c>
      <c r="M24" s="31"/>
      <c r="N24" s="31"/>
      <c r="O24" s="33"/>
      <c r="P24" s="33"/>
      <c r="Q24" s="9"/>
      <c r="R24" s="10"/>
      <c r="S24" s="9"/>
      <c r="T24" s="9"/>
      <c r="U24" s="9"/>
      <c r="V24" s="9"/>
      <c r="W24" s="10"/>
      <c r="X24" s="9"/>
      <c r="Y24" s="9"/>
      <c r="Z24" s="10"/>
      <c r="AA24" s="10"/>
      <c r="AB24" s="10" t="str">
        <f t="shared" si="0"/>
        <v>OK</v>
      </c>
      <c r="AC24" s="10" t="str">
        <f t="shared" si="1"/>
        <v>ok</v>
      </c>
      <c r="AD24" s="10" t="str">
        <f t="shared" si="2"/>
        <v>ok</v>
      </c>
      <c r="AE24" s="13"/>
      <c r="AF24" s="13"/>
      <c r="AG24" s="13"/>
      <c r="AH24" s="13"/>
      <c r="AI24" s="13"/>
      <c r="AJ24" s="13"/>
      <c r="AK24" s="13"/>
      <c r="AL24" s="13"/>
      <c r="AM24" s="13"/>
      <c r="AN24" s="13"/>
    </row>
    <row r="25" spans="1:40" ht="12.75" customHeight="1">
      <c r="A25" s="28"/>
      <c r="B25" s="31" t="s">
        <v>29</v>
      </c>
      <c r="C25" s="31">
        <v>0</v>
      </c>
      <c r="D25" s="31">
        <v>27</v>
      </c>
      <c r="E25" s="31">
        <v>60</v>
      </c>
      <c r="F25" s="31">
        <v>30</v>
      </c>
      <c r="G25" s="31" t="s">
        <v>30</v>
      </c>
      <c r="H25" s="31">
        <v>0</v>
      </c>
      <c r="I25" s="31">
        <v>14</v>
      </c>
      <c r="J25" s="31">
        <v>60</v>
      </c>
      <c r="K25" s="31">
        <v>30</v>
      </c>
      <c r="L25" s="32">
        <v>37</v>
      </c>
      <c r="M25" s="31"/>
      <c r="N25" s="31"/>
      <c r="O25" s="33"/>
      <c r="P25" s="33"/>
      <c r="Q25" s="9"/>
      <c r="R25" s="10"/>
      <c r="S25" s="9"/>
      <c r="T25" s="9"/>
      <c r="U25" s="9">
        <f>COUNTIF(J17:K30,0)+COUNTIF(J17:K30,A5)</f>
        <v>6</v>
      </c>
      <c r="V25" s="9"/>
      <c r="W25" s="10"/>
      <c r="X25" s="9"/>
      <c r="Y25" s="9"/>
      <c r="Z25" s="9"/>
      <c r="AA25" s="10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</row>
    <row r="26" spans="1:40" ht="12.75" customHeight="1">
      <c r="A26" s="28"/>
      <c r="B26" s="31" t="s">
        <v>31</v>
      </c>
      <c r="C26" s="31">
        <v>0</v>
      </c>
      <c r="D26" s="31">
        <v>4</v>
      </c>
      <c r="E26" s="31">
        <v>60</v>
      </c>
      <c r="F26" s="31">
        <v>30</v>
      </c>
      <c r="G26" s="31" t="s">
        <v>32</v>
      </c>
      <c r="H26" s="31">
        <v>0</v>
      </c>
      <c r="I26" s="31">
        <v>1</v>
      </c>
      <c r="J26" s="31">
        <v>60</v>
      </c>
      <c r="K26" s="31">
        <v>30</v>
      </c>
      <c r="L26" s="32">
        <v>38</v>
      </c>
      <c r="M26" s="31"/>
      <c r="N26" s="31"/>
      <c r="O26" s="33"/>
      <c r="P26" s="33"/>
      <c r="Q26" s="9"/>
      <c r="R26" s="10"/>
      <c r="S26" s="9"/>
      <c r="T26" s="9"/>
      <c r="U26" s="9"/>
      <c r="V26" s="9"/>
      <c r="W26" s="10"/>
      <c r="X26" s="9"/>
      <c r="Y26" s="9"/>
      <c r="Z26" s="10"/>
      <c r="AA26" s="10"/>
      <c r="AB26" s="10"/>
      <c r="AC26" s="13"/>
      <c r="AD26" s="10"/>
      <c r="AE26" s="13"/>
      <c r="AF26" s="13"/>
      <c r="AG26" s="13"/>
      <c r="AH26" s="13"/>
      <c r="AI26" s="13"/>
      <c r="AJ26" s="13"/>
      <c r="AK26" s="13"/>
      <c r="AL26" s="13"/>
      <c r="AM26" s="13"/>
      <c r="AN26" s="13"/>
    </row>
    <row r="27" spans="1:40" ht="12.75" customHeight="1">
      <c r="A27" s="28"/>
      <c r="B27" s="31" t="s">
        <v>33</v>
      </c>
      <c r="C27" s="31">
        <v>0</v>
      </c>
      <c r="D27" s="31">
        <v>4</v>
      </c>
      <c r="E27" s="31">
        <v>60</v>
      </c>
      <c r="F27" s="31">
        <v>30</v>
      </c>
      <c r="G27" s="31" t="s">
        <v>34</v>
      </c>
      <c r="H27" s="31">
        <v>0</v>
      </c>
      <c r="I27" s="31">
        <v>14</v>
      </c>
      <c r="J27" s="31">
        <v>60</v>
      </c>
      <c r="K27" s="31">
        <v>30</v>
      </c>
      <c r="L27" s="32">
        <v>39</v>
      </c>
      <c r="M27" s="31"/>
      <c r="N27" s="31"/>
      <c r="O27" s="33"/>
      <c r="P27" s="33"/>
      <c r="Q27" s="9"/>
      <c r="R27" s="10"/>
      <c r="S27" s="9"/>
      <c r="T27" s="9"/>
      <c r="U27" s="9"/>
      <c r="V27" s="9"/>
      <c r="W27" s="10"/>
      <c r="X27" s="9"/>
      <c r="Y27" s="9"/>
      <c r="Z27" s="10"/>
      <c r="AA27" s="10"/>
      <c r="AB27" s="10"/>
      <c r="AC27" s="10"/>
      <c r="AD27" s="10"/>
      <c r="AE27" s="13"/>
      <c r="AF27" s="13"/>
      <c r="AG27" s="13"/>
      <c r="AH27" s="13"/>
      <c r="AI27" s="13"/>
      <c r="AJ27" s="13"/>
      <c r="AK27" s="13"/>
      <c r="AL27" s="13"/>
      <c r="AM27" s="13"/>
      <c r="AN27" s="13"/>
    </row>
    <row r="28" spans="1:40" ht="12.75" customHeight="1">
      <c r="A28" s="28"/>
      <c r="B28" s="31" t="s">
        <v>35</v>
      </c>
      <c r="C28" s="31">
        <v>0</v>
      </c>
      <c r="D28" s="31">
        <v>4</v>
      </c>
      <c r="E28" s="31">
        <v>60</v>
      </c>
      <c r="F28" s="31">
        <v>30</v>
      </c>
      <c r="G28" s="32">
        <v>26</v>
      </c>
      <c r="H28" s="31"/>
      <c r="I28" s="31"/>
      <c r="J28" s="31"/>
      <c r="K28" s="31"/>
      <c r="L28" s="32">
        <v>40</v>
      </c>
      <c r="M28" s="31"/>
      <c r="N28" s="31"/>
      <c r="O28" s="33"/>
      <c r="P28" s="33"/>
      <c r="Q28" s="9"/>
      <c r="R28" s="10"/>
      <c r="S28" s="9"/>
      <c r="T28" s="9"/>
      <c r="U28" s="9"/>
      <c r="V28" s="9"/>
      <c r="W28" s="10"/>
      <c r="X28" s="9"/>
      <c r="Y28" s="9"/>
      <c r="Z28" s="10"/>
      <c r="AA28" s="10"/>
      <c r="AB28" s="10"/>
      <c r="AC28" s="10"/>
      <c r="AD28" s="10"/>
      <c r="AE28" s="13"/>
      <c r="AF28" s="13"/>
      <c r="AG28" s="13"/>
      <c r="AH28" s="13"/>
      <c r="AI28" s="13"/>
      <c r="AJ28" s="13"/>
      <c r="AK28" s="13"/>
      <c r="AL28" s="13"/>
      <c r="AM28" s="13"/>
      <c r="AN28" s="13"/>
    </row>
    <row r="29" spans="1:40" ht="12.75" customHeight="1">
      <c r="A29" s="28"/>
      <c r="B29" s="31" t="s">
        <v>36</v>
      </c>
      <c r="C29" s="31">
        <v>0</v>
      </c>
      <c r="D29" s="31">
        <v>4</v>
      </c>
      <c r="E29" s="31">
        <v>60</v>
      </c>
      <c r="F29" s="31">
        <v>30</v>
      </c>
      <c r="G29" s="32">
        <v>27</v>
      </c>
      <c r="H29" s="31"/>
      <c r="I29" s="31"/>
      <c r="J29" s="31"/>
      <c r="K29" s="31"/>
      <c r="L29" s="32">
        <v>41</v>
      </c>
      <c r="M29" s="31"/>
      <c r="N29" s="31"/>
      <c r="O29" s="33"/>
      <c r="P29" s="33"/>
      <c r="Q29" s="9"/>
      <c r="R29" s="10"/>
      <c r="S29" s="9"/>
      <c r="T29" s="9"/>
      <c r="U29" s="9"/>
      <c r="V29" s="9"/>
      <c r="W29" s="10"/>
      <c r="X29" s="9"/>
      <c r="Y29" s="9"/>
      <c r="Z29" s="10"/>
      <c r="AA29" s="10"/>
      <c r="AB29" s="10"/>
      <c r="AC29" s="10"/>
      <c r="AD29" s="10"/>
      <c r="AE29" s="13"/>
      <c r="AF29" s="13"/>
      <c r="AG29" s="13"/>
      <c r="AH29" s="13"/>
      <c r="AI29" s="13"/>
      <c r="AJ29" s="13"/>
      <c r="AK29" s="13"/>
      <c r="AL29" s="13"/>
      <c r="AM29" s="13"/>
      <c r="AN29" s="13"/>
    </row>
    <row r="30" spans="1:40" ht="13.5" customHeight="1">
      <c r="A30" s="28"/>
      <c r="B30" s="31" t="s">
        <v>37</v>
      </c>
      <c r="C30" s="31">
        <v>0</v>
      </c>
      <c r="D30" s="31">
        <v>5</v>
      </c>
      <c r="E30" s="31">
        <v>60</v>
      </c>
      <c r="F30" s="31">
        <v>30</v>
      </c>
      <c r="G30" s="32">
        <v>28</v>
      </c>
      <c r="H30" s="31"/>
      <c r="I30" s="31"/>
      <c r="J30" s="31"/>
      <c r="K30" s="34"/>
      <c r="L30" s="32">
        <v>42</v>
      </c>
      <c r="M30" s="31"/>
      <c r="N30" s="31"/>
      <c r="O30" s="33"/>
      <c r="P30" s="33"/>
      <c r="Q30" s="9"/>
      <c r="R30" s="10"/>
      <c r="S30" s="9"/>
      <c r="T30" s="9"/>
      <c r="U30" s="9"/>
      <c r="V30" s="9"/>
      <c r="W30" s="10"/>
      <c r="X30" s="9"/>
      <c r="Y30" s="9"/>
      <c r="Z30" s="10"/>
      <c r="AA30" s="10"/>
      <c r="AB30" s="10"/>
      <c r="AC30" s="10"/>
      <c r="AD30" s="10"/>
      <c r="AE30" s="13"/>
      <c r="AF30" s="13"/>
      <c r="AG30" s="13"/>
      <c r="AH30" s="13"/>
      <c r="AI30" s="13"/>
      <c r="AJ30" s="13"/>
      <c r="AK30" s="13"/>
      <c r="AL30" s="13"/>
      <c r="AM30" s="13"/>
      <c r="AN30" s="13"/>
    </row>
    <row r="31" spans="1:40" ht="30.75" customHeight="1">
      <c r="A31" s="16"/>
      <c r="B31" s="165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9"/>
      <c r="R31" s="10"/>
      <c r="S31" s="9"/>
      <c r="T31" s="9"/>
      <c r="U31" s="9"/>
      <c r="V31" s="9"/>
      <c r="W31" s="10"/>
      <c r="X31" s="9"/>
      <c r="Y31" s="9"/>
      <c r="Z31" s="10"/>
      <c r="AA31" s="10"/>
      <c r="AB31" s="10"/>
      <c r="AC31" s="10"/>
      <c r="AD31" s="10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spans="1:40" ht="12.75" customHeight="1">
      <c r="A32" s="16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9"/>
      <c r="O32" s="9"/>
      <c r="P32" s="9"/>
      <c r="Q32" s="9"/>
      <c r="R32" s="10"/>
      <c r="S32" s="9"/>
      <c r="T32" s="9"/>
      <c r="U32" s="9"/>
      <c r="V32" s="9"/>
      <c r="W32" s="10"/>
      <c r="X32" s="9"/>
      <c r="Y32" s="9"/>
      <c r="Z32" s="10"/>
      <c r="AA32" s="10"/>
      <c r="AB32" s="10"/>
      <c r="AC32" s="10"/>
      <c r="AD32" s="10"/>
      <c r="AE32" s="13"/>
      <c r="AF32" s="13"/>
      <c r="AG32" s="13"/>
      <c r="AH32" s="13"/>
      <c r="AI32" s="13"/>
      <c r="AJ32" s="13"/>
      <c r="AK32" s="13"/>
      <c r="AL32" s="13"/>
      <c r="AM32" s="13"/>
      <c r="AN32" s="13"/>
    </row>
    <row r="33" spans="1:40" ht="12.75" customHeight="1">
      <c r="A33" s="16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9"/>
      <c r="O33" s="9"/>
      <c r="P33" s="9"/>
      <c r="Q33" s="9"/>
      <c r="R33" s="10"/>
      <c r="S33" s="9"/>
      <c r="T33" s="9"/>
      <c r="U33" s="9"/>
      <c r="V33" s="9"/>
      <c r="W33" s="10"/>
      <c r="X33" s="9"/>
      <c r="Y33" s="9"/>
      <c r="Z33" s="10"/>
      <c r="AA33" s="10"/>
      <c r="AB33" s="10"/>
      <c r="AC33" s="10"/>
      <c r="AD33" s="10"/>
      <c r="AE33" s="13"/>
      <c r="AF33" s="13"/>
      <c r="AG33" s="13"/>
      <c r="AH33" s="13"/>
      <c r="AI33" s="13"/>
      <c r="AJ33" s="13"/>
      <c r="AK33" s="13"/>
      <c r="AL33" s="13"/>
      <c r="AM33" s="13"/>
      <c r="AN33" s="13"/>
    </row>
    <row r="34" spans="1:40" ht="12.75" customHeight="1">
      <c r="A34" s="16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9"/>
      <c r="O34" s="9"/>
      <c r="P34" s="9"/>
      <c r="Q34" s="9"/>
      <c r="R34" s="10"/>
      <c r="S34" s="9"/>
      <c r="T34" s="9"/>
      <c r="U34" s="9"/>
      <c r="V34" s="9"/>
      <c r="W34" s="10"/>
      <c r="X34" s="9"/>
      <c r="Y34" s="9"/>
      <c r="Z34" s="10"/>
      <c r="AA34" s="10"/>
      <c r="AB34" s="10"/>
      <c r="AC34" s="10"/>
      <c r="AD34" s="10"/>
      <c r="AE34" s="13"/>
      <c r="AF34" s="13"/>
      <c r="AG34" s="13"/>
      <c r="AH34" s="13"/>
      <c r="AI34" s="13"/>
      <c r="AJ34" s="13"/>
      <c r="AK34" s="13"/>
      <c r="AL34" s="13"/>
      <c r="AM34" s="13"/>
      <c r="AN34" s="13"/>
    </row>
    <row r="35" spans="1:40" ht="12.75" customHeight="1">
      <c r="A35" s="16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9"/>
      <c r="O35" s="9"/>
      <c r="P35" s="9"/>
      <c r="Q35" s="9"/>
      <c r="R35" s="10"/>
      <c r="S35" s="9"/>
      <c r="T35" s="9"/>
      <c r="U35" s="9"/>
      <c r="V35" s="9"/>
      <c r="W35" s="10"/>
      <c r="X35" s="9"/>
      <c r="Y35" s="9"/>
      <c r="Z35" s="10"/>
      <c r="AA35" s="10"/>
      <c r="AB35" s="10"/>
      <c r="AC35" s="10"/>
      <c r="AD35" s="10"/>
      <c r="AE35" s="13"/>
      <c r="AF35" s="13"/>
      <c r="AG35" s="13"/>
      <c r="AH35" s="13"/>
      <c r="AI35" s="13"/>
      <c r="AJ35" s="13"/>
      <c r="AK35" s="13"/>
      <c r="AL35" s="13"/>
      <c r="AM35" s="13"/>
      <c r="AN35" s="13"/>
    </row>
    <row r="36" spans="1:40" ht="12.75" customHeight="1">
      <c r="A36" s="16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9"/>
      <c r="O36" s="9"/>
      <c r="P36" s="9"/>
      <c r="Q36" s="9"/>
      <c r="R36" s="10"/>
      <c r="S36" s="9"/>
      <c r="T36" s="9"/>
      <c r="U36" s="9"/>
      <c r="V36" s="9"/>
      <c r="W36" s="10"/>
      <c r="X36" s="9"/>
      <c r="Y36" s="9"/>
      <c r="Z36" s="10"/>
      <c r="AA36" s="10"/>
      <c r="AB36" s="10"/>
      <c r="AC36" s="10"/>
      <c r="AD36" s="10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spans="1:40" ht="12.75" customHeight="1">
      <c r="A37" s="1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9"/>
      <c r="O37" s="9"/>
      <c r="P37" s="9"/>
      <c r="Q37" s="9"/>
      <c r="R37" s="10"/>
      <c r="S37" s="9"/>
      <c r="T37" s="9"/>
      <c r="U37" s="9"/>
      <c r="V37" s="9"/>
      <c r="W37" s="10"/>
      <c r="X37" s="9"/>
      <c r="Y37" s="9"/>
      <c r="Z37" s="10"/>
      <c r="AA37" s="10"/>
      <c r="AB37" s="10"/>
      <c r="AC37" s="10"/>
      <c r="AD37" s="10"/>
      <c r="AE37" s="13"/>
      <c r="AF37" s="13"/>
      <c r="AG37" s="13"/>
      <c r="AH37" s="13"/>
      <c r="AI37" s="13"/>
      <c r="AJ37" s="13"/>
      <c r="AK37" s="13"/>
      <c r="AL37" s="13"/>
      <c r="AM37" s="13"/>
      <c r="AN37" s="13"/>
    </row>
    <row r="38" spans="1:40" ht="12.75" customHeight="1">
      <c r="A38" s="16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9"/>
      <c r="O38" s="9"/>
      <c r="P38" s="9"/>
      <c r="Q38" s="9"/>
      <c r="R38" s="10"/>
      <c r="S38" s="9"/>
      <c r="T38" s="9"/>
      <c r="U38" s="9"/>
      <c r="V38" s="9"/>
      <c r="W38" s="10"/>
      <c r="X38" s="9"/>
      <c r="Y38" s="9"/>
      <c r="Z38" s="10"/>
      <c r="AA38" s="10"/>
      <c r="AB38" s="10"/>
      <c r="AC38" s="10"/>
      <c r="AD38" s="10"/>
      <c r="AE38" s="13"/>
      <c r="AF38" s="13"/>
      <c r="AG38" s="13"/>
      <c r="AH38" s="13"/>
      <c r="AI38" s="13"/>
      <c r="AJ38" s="13"/>
      <c r="AK38" s="13"/>
      <c r="AL38" s="13"/>
      <c r="AM38" s="13"/>
      <c r="AN38" s="13"/>
    </row>
    <row r="39" spans="1:40" ht="12.75" customHeight="1">
      <c r="A39" s="16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9"/>
      <c r="O39" s="9"/>
      <c r="P39" s="9"/>
      <c r="Q39" s="9"/>
      <c r="R39" s="10"/>
      <c r="S39" s="9"/>
      <c r="T39" s="9"/>
      <c r="U39" s="9"/>
      <c r="V39" s="9"/>
      <c r="W39" s="10"/>
      <c r="X39" s="9"/>
      <c r="Y39" s="9"/>
      <c r="Z39" s="10"/>
      <c r="AA39" s="10"/>
      <c r="AB39" s="10"/>
      <c r="AC39" s="10"/>
      <c r="AD39" s="10"/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1:40" ht="12.75" customHeight="1">
      <c r="A40" s="16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9"/>
      <c r="O40" s="9"/>
      <c r="P40" s="9"/>
      <c r="Q40" s="9"/>
      <c r="R40" s="10"/>
      <c r="S40" s="9"/>
      <c r="T40" s="9"/>
      <c r="U40" s="9"/>
      <c r="V40" s="9"/>
      <c r="W40" s="10"/>
      <c r="X40" s="9"/>
      <c r="Y40" s="9"/>
      <c r="Z40" s="10"/>
      <c r="AA40" s="10"/>
      <c r="AB40" s="10"/>
      <c r="AC40" s="10"/>
      <c r="AD40" s="10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1:40" ht="12.75" customHeight="1">
      <c r="A41" s="16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9"/>
      <c r="O41" s="9"/>
      <c r="P41" s="9"/>
      <c r="Q41" s="9"/>
      <c r="R41" s="10"/>
      <c r="S41" s="9"/>
      <c r="T41" s="9"/>
      <c r="U41" s="9"/>
      <c r="V41" s="9"/>
      <c r="W41" s="10"/>
      <c r="X41" s="9"/>
      <c r="Y41" s="9"/>
      <c r="Z41" s="10"/>
      <c r="AA41" s="10"/>
      <c r="AB41" s="10"/>
      <c r="AC41" s="10"/>
      <c r="AD41" s="10"/>
      <c r="AE41" s="13"/>
      <c r="AF41" s="13"/>
      <c r="AG41" s="13"/>
      <c r="AH41" s="13"/>
      <c r="AI41" s="13"/>
      <c r="AJ41" s="13"/>
      <c r="AK41" s="13"/>
      <c r="AL41" s="13"/>
      <c r="AM41" s="13"/>
      <c r="AN41" s="13"/>
    </row>
    <row r="42" spans="1:40" ht="12.75" customHeight="1">
      <c r="A42" s="16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9"/>
      <c r="O42" s="9"/>
      <c r="P42" s="9"/>
      <c r="Q42" s="9"/>
      <c r="R42" s="10"/>
      <c r="S42" s="9"/>
      <c r="T42" s="9"/>
      <c r="U42" s="9"/>
      <c r="V42" s="9"/>
      <c r="W42" s="10"/>
      <c r="X42" s="9"/>
      <c r="Y42" s="9"/>
      <c r="Z42" s="10"/>
      <c r="AA42" s="10"/>
      <c r="AB42" s="10"/>
      <c r="AC42" s="10"/>
      <c r="AD42" s="10"/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1:40" ht="12.75" customHeight="1">
      <c r="A43" s="16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9"/>
      <c r="O43" s="9"/>
      <c r="P43" s="9"/>
      <c r="Q43" s="9"/>
      <c r="R43" s="10"/>
      <c r="S43" s="9"/>
      <c r="T43" s="9"/>
      <c r="U43" s="9"/>
      <c r="V43" s="9"/>
      <c r="W43" s="10"/>
      <c r="X43" s="9"/>
      <c r="Y43" s="9"/>
      <c r="Z43" s="10"/>
      <c r="AA43" s="10"/>
      <c r="AB43" s="10"/>
      <c r="AC43" s="10"/>
      <c r="AD43" s="10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1:40" ht="12.75" customHeight="1">
      <c r="A44" s="16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9"/>
      <c r="O44" s="9"/>
      <c r="P44" s="9"/>
      <c r="Q44" s="9"/>
      <c r="R44" s="10"/>
      <c r="S44" s="9"/>
      <c r="T44" s="9"/>
      <c r="U44" s="9"/>
      <c r="V44" s="9"/>
      <c r="W44" s="10"/>
      <c r="X44" s="9"/>
      <c r="Y44" s="9"/>
      <c r="Z44" s="10"/>
      <c r="AA44" s="10"/>
      <c r="AB44" s="10"/>
      <c r="AC44" s="10"/>
      <c r="AD44" s="10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  <row r="45" spans="1:40" ht="12.75" customHeight="1">
      <c r="A45" s="16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9"/>
      <c r="O45" s="9"/>
      <c r="P45" s="9"/>
      <c r="Q45" s="9"/>
      <c r="R45" s="10"/>
      <c r="S45" s="9"/>
      <c r="T45" s="9"/>
      <c r="U45" s="9"/>
      <c r="V45" s="9"/>
      <c r="W45" s="10"/>
      <c r="X45" s="9"/>
      <c r="Y45" s="9"/>
      <c r="Z45" s="10"/>
      <c r="AA45" s="10"/>
      <c r="AB45" s="10"/>
      <c r="AC45" s="10"/>
      <c r="AD45" s="10"/>
      <c r="AE45" s="13"/>
      <c r="AF45" s="13"/>
      <c r="AG45" s="13"/>
      <c r="AH45" s="13"/>
      <c r="AI45" s="13"/>
      <c r="AJ45" s="13"/>
      <c r="AK45" s="13"/>
      <c r="AL45" s="13"/>
      <c r="AM45" s="13"/>
      <c r="AN45" s="13"/>
    </row>
    <row r="46" spans="1:40" ht="12.75" customHeight="1">
      <c r="A46" s="16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9"/>
      <c r="O46" s="9"/>
      <c r="P46" s="9"/>
      <c r="Q46" s="9"/>
      <c r="R46" s="10"/>
      <c r="S46" s="9"/>
      <c r="T46" s="9"/>
      <c r="U46" s="9"/>
      <c r="V46" s="9"/>
      <c r="W46" s="10"/>
      <c r="X46" s="9"/>
      <c r="Y46" s="9"/>
      <c r="Z46" s="10"/>
      <c r="AA46" s="10"/>
      <c r="AB46" s="10"/>
      <c r="AC46" s="10"/>
      <c r="AD46" s="10"/>
      <c r="AE46" s="13"/>
      <c r="AF46" s="13"/>
      <c r="AG46" s="13"/>
      <c r="AH46" s="13"/>
      <c r="AI46" s="13"/>
      <c r="AJ46" s="13"/>
      <c r="AK46" s="13"/>
      <c r="AL46" s="13"/>
      <c r="AM46" s="13"/>
      <c r="AN46" s="13"/>
    </row>
    <row r="47" spans="1:40" ht="12.75" customHeight="1">
      <c r="A47" s="16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9"/>
      <c r="O47" s="9"/>
      <c r="P47" s="9"/>
      <c r="Q47" s="9"/>
      <c r="R47" s="10"/>
      <c r="S47" s="9"/>
      <c r="T47" s="9"/>
      <c r="U47" s="9"/>
      <c r="V47" s="9"/>
      <c r="W47" s="10"/>
      <c r="X47" s="9"/>
      <c r="Y47" s="9"/>
      <c r="Z47" s="10"/>
      <c r="AA47" s="10"/>
      <c r="AB47" s="10"/>
      <c r="AC47" s="10"/>
      <c r="AD47" s="10"/>
      <c r="AE47" s="13"/>
      <c r="AF47" s="13"/>
      <c r="AG47" s="13"/>
      <c r="AH47" s="13"/>
      <c r="AI47" s="13"/>
      <c r="AJ47" s="13"/>
      <c r="AK47" s="13"/>
      <c r="AL47" s="13"/>
      <c r="AM47" s="13"/>
      <c r="AN47" s="13"/>
    </row>
    <row r="48" spans="1:40" ht="12.75" customHeight="1">
      <c r="A48" s="16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9"/>
      <c r="O48" s="9"/>
      <c r="P48" s="9"/>
      <c r="Q48" s="9"/>
      <c r="R48" s="10"/>
      <c r="S48" s="9"/>
      <c r="T48" s="9"/>
      <c r="U48" s="9"/>
      <c r="V48" s="9"/>
      <c r="W48" s="10"/>
      <c r="X48" s="9"/>
      <c r="Y48" s="9"/>
      <c r="Z48" s="10"/>
      <c r="AA48" s="10"/>
      <c r="AB48" s="10"/>
      <c r="AC48" s="10"/>
      <c r="AD48" s="10"/>
      <c r="AE48" s="13"/>
      <c r="AF48" s="13"/>
      <c r="AG48" s="13"/>
      <c r="AH48" s="13"/>
      <c r="AI48" s="13"/>
      <c r="AJ48" s="13"/>
      <c r="AK48" s="13"/>
      <c r="AL48" s="13"/>
      <c r="AM48" s="13"/>
      <c r="AN48" s="13"/>
    </row>
    <row r="49" spans="1:40" ht="12.75" customHeight="1">
      <c r="A49" s="16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9"/>
      <c r="O49" s="9"/>
      <c r="P49" s="9"/>
      <c r="Q49" s="9"/>
      <c r="R49" s="10"/>
      <c r="S49" s="9"/>
      <c r="T49" s="9"/>
      <c r="U49" s="9"/>
      <c r="V49" s="9"/>
      <c r="W49" s="10"/>
      <c r="X49" s="9"/>
      <c r="Y49" s="9"/>
      <c r="Z49" s="10"/>
      <c r="AA49" s="10"/>
      <c r="AB49" s="10"/>
      <c r="AC49" s="10"/>
      <c r="AD49" s="10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1:40" ht="12.75" customHeight="1">
      <c r="A50" s="16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9"/>
      <c r="O50" s="9"/>
      <c r="P50" s="9"/>
      <c r="Q50" s="9"/>
      <c r="R50" s="10"/>
      <c r="S50" s="9"/>
      <c r="T50" s="9"/>
      <c r="U50" s="9"/>
      <c r="V50" s="9"/>
      <c r="W50" s="10"/>
      <c r="X50" s="9"/>
      <c r="Y50" s="9"/>
      <c r="Z50" s="10"/>
      <c r="AA50" s="10"/>
      <c r="AB50" s="10"/>
      <c r="AC50" s="10"/>
      <c r="AD50" s="10"/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1:40" ht="12.75" customHeight="1">
      <c r="A51" s="16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9"/>
      <c r="O51" s="9"/>
      <c r="P51" s="9"/>
      <c r="Q51" s="9"/>
      <c r="R51" s="10"/>
      <c r="S51" s="9"/>
      <c r="T51" s="9"/>
      <c r="U51" s="9"/>
      <c r="V51" s="9"/>
      <c r="W51" s="10"/>
      <c r="X51" s="9"/>
      <c r="Y51" s="9"/>
      <c r="Z51" s="10"/>
      <c r="AA51" s="10"/>
      <c r="AB51" s="10"/>
      <c r="AC51" s="10"/>
      <c r="AD51" s="10"/>
      <c r="AE51" s="13"/>
      <c r="AF51" s="13"/>
      <c r="AG51" s="13"/>
      <c r="AH51" s="13"/>
      <c r="AI51" s="13"/>
      <c r="AJ51" s="13"/>
      <c r="AK51" s="13"/>
      <c r="AL51" s="13"/>
      <c r="AM51" s="13"/>
      <c r="AN51" s="13"/>
    </row>
    <row r="52" spans="1:40" ht="12.75" customHeight="1">
      <c r="A52" s="16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9"/>
      <c r="O52" s="9"/>
      <c r="P52" s="9"/>
      <c r="Q52" s="9"/>
      <c r="R52" s="10"/>
      <c r="S52" s="9"/>
      <c r="T52" s="9"/>
      <c r="U52" s="9"/>
      <c r="V52" s="9"/>
      <c r="W52" s="10"/>
      <c r="X52" s="9"/>
      <c r="Y52" s="9"/>
      <c r="Z52" s="10"/>
      <c r="AA52" s="10"/>
      <c r="AB52" s="10"/>
      <c r="AC52" s="10"/>
      <c r="AD52" s="10"/>
      <c r="AE52" s="13"/>
      <c r="AF52" s="13"/>
      <c r="AG52" s="13"/>
      <c r="AH52" s="13"/>
      <c r="AI52" s="13"/>
      <c r="AJ52" s="13"/>
      <c r="AK52" s="13"/>
      <c r="AL52" s="13"/>
      <c r="AM52" s="13"/>
      <c r="AN52" s="13"/>
    </row>
    <row r="53" spans="1:40" ht="12.75" customHeight="1">
      <c r="A53" s="16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9"/>
      <c r="O53" s="9"/>
      <c r="P53" s="9"/>
      <c r="Q53" s="9"/>
      <c r="R53" s="10"/>
      <c r="S53" s="9"/>
      <c r="T53" s="9"/>
      <c r="U53" s="9"/>
      <c r="V53" s="9"/>
      <c r="W53" s="10"/>
      <c r="X53" s="9"/>
      <c r="Y53" s="9"/>
      <c r="Z53" s="10"/>
      <c r="AA53" s="10"/>
      <c r="AB53" s="10"/>
      <c r="AC53" s="10"/>
      <c r="AD53" s="10"/>
      <c r="AE53" s="13"/>
      <c r="AF53" s="13"/>
      <c r="AG53" s="13"/>
      <c r="AH53" s="13"/>
      <c r="AI53" s="13"/>
      <c r="AJ53" s="13"/>
      <c r="AK53" s="13"/>
      <c r="AL53" s="13"/>
      <c r="AM53" s="13"/>
      <c r="AN53" s="13"/>
    </row>
    <row r="54" spans="1:40" ht="12.75" customHeight="1">
      <c r="A54" s="16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9"/>
      <c r="O54" s="9"/>
      <c r="P54" s="9"/>
      <c r="Q54" s="9"/>
      <c r="R54" s="10"/>
      <c r="S54" s="9"/>
      <c r="T54" s="9"/>
      <c r="U54" s="9"/>
      <c r="V54" s="9"/>
      <c r="W54" s="10"/>
      <c r="X54" s="9"/>
      <c r="Y54" s="9"/>
      <c r="Z54" s="10"/>
      <c r="AA54" s="10"/>
      <c r="AB54" s="10"/>
      <c r="AC54" s="10"/>
      <c r="AD54" s="10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1:40" ht="12.75" customHeight="1">
      <c r="A55" s="16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9"/>
      <c r="O55" s="9"/>
      <c r="P55" s="9"/>
      <c r="Q55" s="9"/>
      <c r="R55" s="10"/>
      <c r="S55" s="9"/>
      <c r="T55" s="9"/>
      <c r="U55" s="9"/>
      <c r="V55" s="9"/>
      <c r="W55" s="10"/>
      <c r="X55" s="9"/>
      <c r="Y55" s="9"/>
      <c r="Z55" s="10"/>
      <c r="AA55" s="10"/>
      <c r="AB55" s="10"/>
      <c r="AC55" s="10"/>
      <c r="AD55" s="10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1:40" ht="12.75" customHeight="1">
      <c r="A56" s="16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9"/>
      <c r="O56" s="9"/>
      <c r="P56" s="9"/>
      <c r="Q56" s="9"/>
      <c r="R56" s="10"/>
      <c r="S56" s="9"/>
      <c r="T56" s="9"/>
      <c r="U56" s="9"/>
      <c r="V56" s="9"/>
      <c r="W56" s="10"/>
      <c r="X56" s="9"/>
      <c r="Y56" s="9"/>
      <c r="Z56" s="10"/>
      <c r="AA56" s="10"/>
      <c r="AB56" s="10"/>
      <c r="AC56" s="10"/>
      <c r="AD56" s="10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1:40" ht="12.75" customHeight="1">
      <c r="A57" s="16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9"/>
      <c r="O57" s="9"/>
      <c r="P57" s="9"/>
      <c r="Q57" s="9"/>
      <c r="R57" s="10"/>
      <c r="S57" s="9"/>
      <c r="T57" s="9"/>
      <c r="U57" s="9"/>
      <c r="V57" s="9"/>
      <c r="W57" s="10"/>
      <c r="X57" s="9"/>
      <c r="Y57" s="9"/>
      <c r="Z57" s="10"/>
      <c r="AA57" s="10"/>
      <c r="AB57" s="10"/>
      <c r="AC57" s="10"/>
      <c r="AD57" s="10"/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1:40" ht="12.75" customHeight="1">
      <c r="A58" s="16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9"/>
      <c r="O58" s="9"/>
      <c r="P58" s="9"/>
      <c r="Q58" s="9"/>
      <c r="R58" s="10"/>
      <c r="S58" s="9"/>
      <c r="T58" s="9"/>
      <c r="U58" s="9"/>
      <c r="V58" s="9"/>
      <c r="W58" s="10"/>
      <c r="X58" s="9"/>
      <c r="Y58" s="9"/>
      <c r="Z58" s="10"/>
      <c r="AA58" s="10"/>
      <c r="AB58" s="10"/>
      <c r="AC58" s="10"/>
      <c r="AD58" s="10"/>
      <c r="AE58" s="13"/>
      <c r="AF58" s="13"/>
      <c r="AG58" s="13"/>
      <c r="AH58" s="13"/>
      <c r="AI58" s="13"/>
      <c r="AJ58" s="13"/>
      <c r="AK58" s="13"/>
      <c r="AL58" s="13"/>
      <c r="AM58" s="13"/>
      <c r="AN58" s="13"/>
    </row>
    <row r="59" spans="1:40" ht="12.75" customHeight="1">
      <c r="A59" s="16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9"/>
      <c r="O59" s="9"/>
      <c r="P59" s="9"/>
      <c r="Q59" s="9"/>
      <c r="R59" s="10"/>
      <c r="S59" s="9"/>
      <c r="T59" s="9"/>
      <c r="U59" s="9"/>
      <c r="V59" s="9"/>
      <c r="W59" s="10"/>
      <c r="X59" s="9"/>
      <c r="Y59" s="9"/>
      <c r="Z59" s="10"/>
      <c r="AA59" s="10"/>
      <c r="AB59" s="10"/>
      <c r="AC59" s="10"/>
      <c r="AD59" s="10"/>
      <c r="AE59" s="13"/>
      <c r="AF59" s="13"/>
      <c r="AG59" s="13"/>
      <c r="AH59" s="13"/>
      <c r="AI59" s="13"/>
      <c r="AJ59" s="13"/>
      <c r="AK59" s="13"/>
      <c r="AL59" s="13"/>
      <c r="AM59" s="13"/>
      <c r="AN59" s="13"/>
    </row>
    <row r="60" spans="1:40" ht="12.75" customHeight="1">
      <c r="A60" s="16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9"/>
      <c r="O60" s="9"/>
      <c r="P60" s="9"/>
      <c r="Q60" s="9"/>
      <c r="R60" s="10"/>
      <c r="S60" s="9"/>
      <c r="T60" s="9"/>
      <c r="U60" s="9"/>
      <c r="V60" s="9"/>
      <c r="W60" s="10"/>
      <c r="X60" s="9"/>
      <c r="Y60" s="9"/>
      <c r="Z60" s="10"/>
      <c r="AA60" s="10"/>
      <c r="AB60" s="10"/>
      <c r="AC60" s="10"/>
      <c r="AD60" s="10"/>
      <c r="AE60" s="13"/>
      <c r="AF60" s="13"/>
      <c r="AG60" s="13"/>
      <c r="AH60" s="13"/>
      <c r="AI60" s="13"/>
      <c r="AJ60" s="13"/>
      <c r="AK60" s="13"/>
      <c r="AL60" s="13"/>
      <c r="AM60" s="13"/>
      <c r="AN60" s="13"/>
    </row>
    <row r="61" spans="1:40" ht="12.75" customHeight="1">
      <c r="A61" s="16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9"/>
      <c r="O61" s="9"/>
      <c r="P61" s="9"/>
      <c r="Q61" s="9"/>
      <c r="R61" s="10"/>
      <c r="S61" s="9"/>
      <c r="T61" s="9"/>
      <c r="U61" s="9"/>
      <c r="V61" s="9"/>
      <c r="W61" s="10"/>
      <c r="X61" s="9"/>
      <c r="Y61" s="9"/>
      <c r="Z61" s="10"/>
      <c r="AA61" s="10"/>
      <c r="AB61" s="10"/>
      <c r="AC61" s="10"/>
      <c r="AD61" s="10"/>
      <c r="AE61" s="13"/>
      <c r="AF61" s="13"/>
      <c r="AG61" s="13"/>
      <c r="AH61" s="13"/>
      <c r="AI61" s="13"/>
      <c r="AJ61" s="13"/>
      <c r="AK61" s="13"/>
      <c r="AL61" s="13"/>
      <c r="AM61" s="13"/>
      <c r="AN61" s="13"/>
    </row>
    <row r="62" spans="1:40" ht="12.75" customHeight="1">
      <c r="A62" s="16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9"/>
      <c r="O62" s="9"/>
      <c r="P62" s="9"/>
      <c r="Q62" s="9"/>
      <c r="R62" s="10"/>
      <c r="S62" s="9"/>
      <c r="T62" s="9"/>
      <c r="U62" s="9"/>
      <c r="V62" s="9"/>
      <c r="W62" s="10"/>
      <c r="X62" s="9"/>
      <c r="Y62" s="9"/>
      <c r="Z62" s="10"/>
      <c r="AA62" s="10"/>
      <c r="AB62" s="10"/>
      <c r="AC62" s="10"/>
      <c r="AD62" s="10"/>
      <c r="AE62" s="13"/>
      <c r="AF62" s="13"/>
      <c r="AG62" s="13"/>
      <c r="AH62" s="13"/>
      <c r="AI62" s="13"/>
      <c r="AJ62" s="13"/>
      <c r="AK62" s="13"/>
      <c r="AL62" s="13"/>
      <c r="AM62" s="13"/>
      <c r="AN62" s="13"/>
    </row>
    <row r="63" spans="1:40" ht="12.75" customHeight="1">
      <c r="A63" s="16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9"/>
      <c r="O63" s="9"/>
      <c r="P63" s="9"/>
      <c r="Q63" s="9"/>
      <c r="R63" s="10"/>
      <c r="S63" s="9"/>
      <c r="T63" s="9"/>
      <c r="U63" s="9"/>
      <c r="V63" s="9"/>
      <c r="W63" s="10"/>
      <c r="X63" s="9"/>
      <c r="Y63" s="9"/>
      <c r="Z63" s="10"/>
      <c r="AA63" s="10"/>
      <c r="AB63" s="10"/>
      <c r="AC63" s="10"/>
      <c r="AD63" s="10"/>
      <c r="AE63" s="13"/>
      <c r="AF63" s="13"/>
      <c r="AG63" s="13"/>
      <c r="AH63" s="13"/>
      <c r="AI63" s="13"/>
      <c r="AJ63" s="13"/>
      <c r="AK63" s="13"/>
      <c r="AL63" s="13"/>
      <c r="AM63" s="13"/>
      <c r="AN63" s="13"/>
    </row>
    <row r="64" spans="1:40" ht="12.75" customHeight="1">
      <c r="A64" s="16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9"/>
      <c r="O64" s="9"/>
      <c r="P64" s="9"/>
      <c r="Q64" s="9"/>
      <c r="R64" s="10"/>
      <c r="S64" s="9"/>
      <c r="T64" s="9"/>
      <c r="U64" s="9"/>
      <c r="V64" s="9"/>
      <c r="W64" s="10"/>
      <c r="X64" s="9"/>
      <c r="Y64" s="9"/>
      <c r="Z64" s="10"/>
      <c r="AA64" s="10"/>
      <c r="AB64" s="10"/>
      <c r="AC64" s="10"/>
      <c r="AD64" s="10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1:40" ht="12.75" customHeight="1">
      <c r="A65" s="16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9"/>
      <c r="O65" s="9"/>
      <c r="P65" s="9"/>
      <c r="Q65" s="9"/>
      <c r="R65" s="10"/>
      <c r="S65" s="9"/>
      <c r="T65" s="9"/>
      <c r="U65" s="9"/>
      <c r="V65" s="9"/>
      <c r="W65" s="10"/>
      <c r="X65" s="9"/>
      <c r="Y65" s="9"/>
      <c r="Z65" s="10"/>
      <c r="AA65" s="10"/>
      <c r="AB65" s="10"/>
      <c r="AC65" s="10"/>
      <c r="AD65" s="10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1:40" ht="12.75" customHeight="1">
      <c r="A66" s="16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9"/>
      <c r="O66" s="9"/>
      <c r="P66" s="9"/>
      <c r="Q66" s="9"/>
      <c r="R66" s="10"/>
      <c r="S66" s="9"/>
      <c r="T66" s="9"/>
      <c r="U66" s="9"/>
      <c r="V66" s="9"/>
      <c r="W66" s="10"/>
      <c r="X66" s="9"/>
      <c r="Y66" s="9"/>
      <c r="Z66" s="10"/>
      <c r="AA66" s="10"/>
      <c r="AB66" s="10"/>
      <c r="AC66" s="10"/>
      <c r="AD66" s="10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1:40" ht="12.75" customHeight="1">
      <c r="A67" s="16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9"/>
      <c r="O67" s="9"/>
      <c r="P67" s="9"/>
      <c r="Q67" s="9"/>
      <c r="R67" s="10"/>
      <c r="S67" s="9"/>
      <c r="T67" s="9"/>
      <c r="U67" s="9"/>
      <c r="V67" s="9"/>
      <c r="W67" s="10"/>
      <c r="X67" s="9"/>
      <c r="Y67" s="9"/>
      <c r="Z67" s="10"/>
      <c r="AA67" s="10"/>
      <c r="AB67" s="10"/>
      <c r="AC67" s="10"/>
      <c r="AD67" s="10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1:40" ht="12.75" customHeight="1">
      <c r="A68" s="16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9"/>
      <c r="O68" s="9"/>
      <c r="P68" s="9"/>
      <c r="Q68" s="9"/>
      <c r="R68" s="10"/>
      <c r="S68" s="9"/>
      <c r="T68" s="9"/>
      <c r="U68" s="9"/>
      <c r="V68" s="9"/>
      <c r="W68" s="10"/>
      <c r="X68" s="9"/>
      <c r="Y68" s="9"/>
      <c r="Z68" s="10"/>
      <c r="AA68" s="10"/>
      <c r="AB68" s="10"/>
      <c r="AC68" s="10"/>
      <c r="AD68" s="10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1:40" ht="12.75" customHeight="1">
      <c r="A69" s="16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9"/>
      <c r="O69" s="9"/>
      <c r="P69" s="9"/>
      <c r="Q69" s="9"/>
      <c r="R69" s="10"/>
      <c r="S69" s="9"/>
      <c r="T69" s="9"/>
      <c r="U69" s="9"/>
      <c r="V69" s="9"/>
      <c r="W69" s="10"/>
      <c r="X69" s="9"/>
      <c r="Y69" s="9"/>
      <c r="Z69" s="10"/>
      <c r="AA69" s="10"/>
      <c r="AB69" s="10"/>
      <c r="AC69" s="10"/>
      <c r="AD69" s="10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1:40" ht="12.75" customHeight="1">
      <c r="A70" s="16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9"/>
      <c r="O70" s="9"/>
      <c r="P70" s="9"/>
      <c r="Q70" s="9"/>
      <c r="R70" s="10"/>
      <c r="S70" s="9"/>
      <c r="T70" s="9"/>
      <c r="U70" s="9"/>
      <c r="V70" s="9"/>
      <c r="W70" s="10"/>
      <c r="X70" s="9"/>
      <c r="Y70" s="9"/>
      <c r="Z70" s="10"/>
      <c r="AA70" s="10"/>
      <c r="AB70" s="10"/>
      <c r="AC70" s="10"/>
      <c r="AD70" s="10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1:40" ht="12.75" customHeight="1">
      <c r="A71" s="16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9"/>
      <c r="O71" s="9"/>
      <c r="P71" s="9"/>
      <c r="Q71" s="9"/>
      <c r="R71" s="10"/>
      <c r="S71" s="9"/>
      <c r="T71" s="9"/>
      <c r="U71" s="9"/>
      <c r="V71" s="9"/>
      <c r="W71" s="10"/>
      <c r="X71" s="9"/>
      <c r="Y71" s="9"/>
      <c r="Z71" s="10"/>
      <c r="AA71" s="10"/>
      <c r="AB71" s="10"/>
      <c r="AC71" s="10"/>
      <c r="AD71" s="10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1:40" ht="12.75" customHeight="1">
      <c r="A72" s="16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9"/>
      <c r="O72" s="9"/>
      <c r="P72" s="9"/>
      <c r="Q72" s="9"/>
      <c r="R72" s="10"/>
      <c r="S72" s="9"/>
      <c r="T72" s="9"/>
      <c r="U72" s="9"/>
      <c r="V72" s="9"/>
      <c r="W72" s="10"/>
      <c r="X72" s="9"/>
      <c r="Y72" s="9"/>
      <c r="Z72" s="10"/>
      <c r="AA72" s="10"/>
      <c r="AB72" s="10"/>
      <c r="AC72" s="10"/>
      <c r="AD72" s="10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1:40" ht="12.75" customHeight="1">
      <c r="A73" s="16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9"/>
      <c r="O73" s="9"/>
      <c r="P73" s="9"/>
      <c r="Q73" s="9"/>
      <c r="R73" s="10"/>
      <c r="S73" s="9"/>
      <c r="T73" s="9"/>
      <c r="U73" s="9"/>
      <c r="V73" s="9"/>
      <c r="W73" s="10"/>
      <c r="X73" s="9"/>
      <c r="Y73" s="9"/>
      <c r="Z73" s="10"/>
      <c r="AA73" s="10"/>
      <c r="AB73" s="10"/>
      <c r="AC73" s="10"/>
      <c r="AD73" s="10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1:40" ht="12.75" customHeight="1">
      <c r="A74" s="16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9"/>
      <c r="O74" s="9"/>
      <c r="P74" s="9"/>
      <c r="Q74" s="9"/>
      <c r="R74" s="10"/>
      <c r="S74" s="9"/>
      <c r="T74" s="9"/>
      <c r="U74" s="9"/>
      <c r="V74" s="9"/>
      <c r="W74" s="10"/>
      <c r="X74" s="9"/>
      <c r="Y74" s="9"/>
      <c r="Z74" s="10"/>
      <c r="AA74" s="10"/>
      <c r="AB74" s="10"/>
      <c r="AC74" s="10"/>
      <c r="AD74" s="10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1:40" ht="12.75" customHeight="1">
      <c r="A75" s="16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9"/>
      <c r="O75" s="9"/>
      <c r="P75" s="9"/>
      <c r="Q75" s="9"/>
      <c r="R75" s="10"/>
      <c r="S75" s="9"/>
      <c r="T75" s="9"/>
      <c r="U75" s="9"/>
      <c r="V75" s="9"/>
      <c r="W75" s="10"/>
      <c r="X75" s="9"/>
      <c r="Y75" s="9"/>
      <c r="Z75" s="10"/>
      <c r="AA75" s="10"/>
      <c r="AB75" s="10"/>
      <c r="AC75" s="10"/>
      <c r="AD75" s="10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  <row r="76" spans="1:40" ht="12.75" customHeight="1">
      <c r="A76" s="16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9"/>
      <c r="O76" s="9"/>
      <c r="P76" s="9"/>
      <c r="Q76" s="9"/>
      <c r="R76" s="10"/>
      <c r="S76" s="9"/>
      <c r="T76" s="9"/>
      <c r="U76" s="9"/>
      <c r="V76" s="9"/>
      <c r="W76" s="10"/>
      <c r="X76" s="9"/>
      <c r="Y76" s="9"/>
      <c r="Z76" s="10"/>
      <c r="AA76" s="10"/>
      <c r="AB76" s="10"/>
      <c r="AC76" s="10"/>
      <c r="AD76" s="10"/>
      <c r="AE76" s="13"/>
      <c r="AF76" s="13"/>
      <c r="AG76" s="13"/>
      <c r="AH76" s="13"/>
      <c r="AI76" s="13"/>
      <c r="AJ76" s="13"/>
      <c r="AK76" s="13"/>
      <c r="AL76" s="13"/>
      <c r="AM76" s="13"/>
      <c r="AN76" s="13"/>
    </row>
    <row r="77" spans="1:40" ht="12.75" customHeight="1">
      <c r="A77" s="16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9"/>
      <c r="O77" s="9"/>
      <c r="P77" s="9"/>
      <c r="Q77" s="9"/>
      <c r="R77" s="10"/>
      <c r="S77" s="9"/>
      <c r="T77" s="9"/>
      <c r="U77" s="9"/>
      <c r="V77" s="9"/>
      <c r="W77" s="10"/>
      <c r="X77" s="9"/>
      <c r="Y77" s="9"/>
      <c r="Z77" s="10"/>
      <c r="AA77" s="10"/>
      <c r="AB77" s="10"/>
      <c r="AC77" s="10"/>
      <c r="AD77" s="10"/>
      <c r="AE77" s="13"/>
      <c r="AF77" s="13"/>
      <c r="AG77" s="13"/>
      <c r="AH77" s="13"/>
      <c r="AI77" s="13"/>
      <c r="AJ77" s="13"/>
      <c r="AK77" s="13"/>
      <c r="AL77" s="13"/>
      <c r="AM77" s="13"/>
      <c r="AN77" s="13"/>
    </row>
    <row r="78" spans="1:40" ht="12.75" customHeight="1">
      <c r="A78" s="16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9"/>
      <c r="O78" s="9"/>
      <c r="P78" s="9"/>
      <c r="Q78" s="9"/>
      <c r="R78" s="10"/>
      <c r="S78" s="9"/>
      <c r="T78" s="9"/>
      <c r="U78" s="9"/>
      <c r="V78" s="9"/>
      <c r="W78" s="10"/>
      <c r="X78" s="9"/>
      <c r="Y78" s="9"/>
      <c r="Z78" s="10"/>
      <c r="AA78" s="10"/>
      <c r="AB78" s="10"/>
      <c r="AC78" s="10"/>
      <c r="AD78" s="10"/>
      <c r="AE78" s="13"/>
      <c r="AF78" s="13"/>
      <c r="AG78" s="13"/>
      <c r="AH78" s="13"/>
      <c r="AI78" s="13"/>
      <c r="AJ78" s="13"/>
      <c r="AK78" s="13"/>
      <c r="AL78" s="13"/>
      <c r="AM78" s="13"/>
      <c r="AN78" s="13"/>
    </row>
    <row r="79" spans="1:40" ht="12.75" customHeight="1">
      <c r="A79" s="16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9"/>
      <c r="O79" s="9"/>
      <c r="P79" s="9"/>
      <c r="Q79" s="9"/>
      <c r="R79" s="10"/>
      <c r="S79" s="9"/>
      <c r="T79" s="9"/>
      <c r="U79" s="9"/>
      <c r="V79" s="9"/>
      <c r="W79" s="10"/>
      <c r="X79" s="9"/>
      <c r="Y79" s="9"/>
      <c r="Z79" s="10"/>
      <c r="AA79" s="10"/>
      <c r="AB79" s="10"/>
      <c r="AC79" s="10"/>
      <c r="AD79" s="10"/>
      <c r="AE79" s="13"/>
      <c r="AF79" s="13"/>
      <c r="AG79" s="13"/>
      <c r="AH79" s="13"/>
      <c r="AI79" s="13"/>
      <c r="AJ79" s="13"/>
      <c r="AK79" s="13"/>
      <c r="AL79" s="13"/>
      <c r="AM79" s="13"/>
      <c r="AN79" s="13"/>
    </row>
    <row r="80" spans="1:40" ht="12.75" customHeight="1">
      <c r="A80" s="16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9"/>
      <c r="O80" s="9"/>
      <c r="P80" s="9"/>
      <c r="Q80" s="9"/>
      <c r="R80" s="10"/>
      <c r="S80" s="9"/>
      <c r="T80" s="9"/>
      <c r="U80" s="9"/>
      <c r="V80" s="9"/>
      <c r="W80" s="10"/>
      <c r="X80" s="9"/>
      <c r="Y80" s="9"/>
      <c r="Z80" s="10"/>
      <c r="AA80" s="10"/>
      <c r="AB80" s="10"/>
      <c r="AC80" s="10"/>
      <c r="AD80" s="10"/>
      <c r="AE80" s="13"/>
      <c r="AF80" s="13"/>
      <c r="AG80" s="13"/>
      <c r="AH80" s="13"/>
      <c r="AI80" s="13"/>
      <c r="AJ80" s="13"/>
      <c r="AK80" s="13"/>
      <c r="AL80" s="13"/>
      <c r="AM80" s="13"/>
      <c r="AN80" s="13"/>
    </row>
    <row r="81" spans="1:40" ht="12.75" customHeight="1">
      <c r="A81" s="16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9"/>
      <c r="O81" s="9"/>
      <c r="P81" s="9"/>
      <c r="Q81" s="9"/>
      <c r="R81" s="10"/>
      <c r="S81" s="9"/>
      <c r="T81" s="9"/>
      <c r="U81" s="9"/>
      <c r="V81" s="9"/>
      <c r="W81" s="10"/>
      <c r="X81" s="9"/>
      <c r="Y81" s="9"/>
      <c r="Z81" s="10"/>
      <c r="AA81" s="10"/>
      <c r="AB81" s="10"/>
      <c r="AC81" s="10"/>
      <c r="AD81" s="10"/>
      <c r="AE81" s="13"/>
      <c r="AF81" s="13"/>
      <c r="AG81" s="13"/>
      <c r="AH81" s="13"/>
      <c r="AI81" s="13"/>
      <c r="AJ81" s="13"/>
      <c r="AK81" s="13"/>
      <c r="AL81" s="13"/>
      <c r="AM81" s="13"/>
      <c r="AN81" s="13"/>
    </row>
    <row r="82" spans="1:40" ht="12.75" customHeight="1">
      <c r="A82" s="16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9"/>
      <c r="O82" s="9"/>
      <c r="P82" s="9"/>
      <c r="Q82" s="9"/>
      <c r="R82" s="10"/>
      <c r="S82" s="9"/>
      <c r="T82" s="9"/>
      <c r="U82" s="9"/>
      <c r="V82" s="9"/>
      <c r="W82" s="10"/>
      <c r="X82" s="9"/>
      <c r="Y82" s="9"/>
      <c r="Z82" s="10"/>
      <c r="AA82" s="10"/>
      <c r="AB82" s="10"/>
      <c r="AC82" s="10"/>
      <c r="AD82" s="10"/>
      <c r="AE82" s="13"/>
      <c r="AF82" s="13"/>
      <c r="AG82" s="13"/>
      <c r="AH82" s="13"/>
      <c r="AI82" s="13"/>
      <c r="AJ82" s="13"/>
      <c r="AK82" s="13"/>
      <c r="AL82" s="13"/>
      <c r="AM82" s="13"/>
      <c r="AN82" s="13"/>
    </row>
    <row r="83" spans="1:40" ht="12.75" customHeight="1">
      <c r="A83" s="16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9"/>
      <c r="O83" s="9"/>
      <c r="P83" s="9"/>
      <c r="Q83" s="9"/>
      <c r="R83" s="10"/>
      <c r="S83" s="9"/>
      <c r="T83" s="9"/>
      <c r="U83" s="9"/>
      <c r="V83" s="9"/>
      <c r="W83" s="10"/>
      <c r="X83" s="9"/>
      <c r="Y83" s="9"/>
      <c r="Z83" s="10"/>
      <c r="AA83" s="10"/>
      <c r="AB83" s="10"/>
      <c r="AC83" s="10"/>
      <c r="AD83" s="10"/>
      <c r="AE83" s="13"/>
      <c r="AF83" s="13"/>
      <c r="AG83" s="13"/>
      <c r="AH83" s="13"/>
      <c r="AI83" s="13"/>
      <c r="AJ83" s="13"/>
      <c r="AK83" s="13"/>
      <c r="AL83" s="13"/>
      <c r="AM83" s="13"/>
      <c r="AN83" s="13"/>
    </row>
    <row r="84" spans="1:40" ht="12.75" customHeight="1">
      <c r="A84" s="16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9"/>
      <c r="O84" s="9"/>
      <c r="P84" s="9"/>
      <c r="Q84" s="9"/>
      <c r="R84" s="10"/>
      <c r="S84" s="9"/>
      <c r="T84" s="9"/>
      <c r="U84" s="9"/>
      <c r="V84" s="9"/>
      <c r="W84" s="10"/>
      <c r="X84" s="9"/>
      <c r="Y84" s="9"/>
      <c r="Z84" s="10"/>
      <c r="AA84" s="10"/>
      <c r="AB84" s="10"/>
      <c r="AC84" s="10"/>
      <c r="AD84" s="10"/>
      <c r="AE84" s="13"/>
      <c r="AF84" s="13"/>
      <c r="AG84" s="13"/>
      <c r="AH84" s="13"/>
      <c r="AI84" s="13"/>
      <c r="AJ84" s="13"/>
      <c r="AK84" s="13"/>
      <c r="AL84" s="13"/>
      <c r="AM84" s="13"/>
      <c r="AN84" s="13"/>
    </row>
    <row r="85" spans="1:40" ht="12.75" customHeight="1">
      <c r="A85" s="16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9"/>
      <c r="O85" s="9"/>
      <c r="P85" s="9"/>
      <c r="Q85" s="9"/>
      <c r="R85" s="10"/>
      <c r="S85" s="9"/>
      <c r="T85" s="9"/>
      <c r="U85" s="9"/>
      <c r="V85" s="9"/>
      <c r="W85" s="10"/>
      <c r="X85" s="9"/>
      <c r="Y85" s="9"/>
      <c r="Z85" s="10"/>
      <c r="AA85" s="10"/>
      <c r="AB85" s="10"/>
      <c r="AC85" s="10"/>
      <c r="AD85" s="10"/>
      <c r="AE85" s="13"/>
      <c r="AF85" s="13"/>
      <c r="AG85" s="13"/>
      <c r="AH85" s="13"/>
      <c r="AI85" s="13"/>
      <c r="AJ85" s="13"/>
      <c r="AK85" s="13"/>
      <c r="AL85" s="13"/>
      <c r="AM85" s="13"/>
      <c r="AN85" s="13"/>
    </row>
    <row r="86" spans="1:40" ht="12.75" customHeight="1">
      <c r="A86" s="16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9"/>
      <c r="O86" s="9"/>
      <c r="P86" s="9"/>
      <c r="Q86" s="9"/>
      <c r="R86" s="10"/>
      <c r="S86" s="9"/>
      <c r="T86" s="9"/>
      <c r="U86" s="9"/>
      <c r="V86" s="9"/>
      <c r="W86" s="10"/>
      <c r="X86" s="9"/>
      <c r="Y86" s="9"/>
      <c r="Z86" s="10"/>
      <c r="AA86" s="10"/>
      <c r="AB86" s="10"/>
      <c r="AC86" s="10"/>
      <c r="AD86" s="10"/>
      <c r="AE86" s="13"/>
      <c r="AF86" s="13"/>
      <c r="AG86" s="13"/>
      <c r="AH86" s="13"/>
      <c r="AI86" s="13"/>
      <c r="AJ86" s="13"/>
      <c r="AK86" s="13"/>
      <c r="AL86" s="13"/>
      <c r="AM86" s="13"/>
      <c r="AN86" s="13"/>
    </row>
    <row r="87" spans="1:40" ht="12.75" customHeight="1">
      <c r="A87" s="16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9"/>
      <c r="O87" s="9"/>
      <c r="P87" s="9"/>
      <c r="Q87" s="9"/>
      <c r="R87" s="10"/>
      <c r="S87" s="9"/>
      <c r="T87" s="9"/>
      <c r="U87" s="9"/>
      <c r="V87" s="9"/>
      <c r="W87" s="10"/>
      <c r="X87" s="9"/>
      <c r="Y87" s="9"/>
      <c r="Z87" s="10"/>
      <c r="AA87" s="10"/>
      <c r="AB87" s="10"/>
      <c r="AC87" s="10"/>
      <c r="AD87" s="10"/>
      <c r="AE87" s="13"/>
      <c r="AF87" s="13"/>
      <c r="AG87" s="13"/>
      <c r="AH87" s="13"/>
      <c r="AI87" s="13"/>
      <c r="AJ87" s="13"/>
      <c r="AK87" s="13"/>
      <c r="AL87" s="13"/>
      <c r="AM87" s="13"/>
      <c r="AN87" s="13"/>
    </row>
    <row r="88" spans="1:40" ht="12.75" customHeight="1">
      <c r="A88" s="16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9"/>
      <c r="O88" s="9"/>
      <c r="P88" s="9"/>
      <c r="Q88" s="9"/>
      <c r="R88" s="10"/>
      <c r="S88" s="9"/>
      <c r="T88" s="9"/>
      <c r="U88" s="9"/>
      <c r="V88" s="9"/>
      <c r="W88" s="10"/>
      <c r="X88" s="9"/>
      <c r="Y88" s="9"/>
      <c r="Z88" s="10"/>
      <c r="AA88" s="10"/>
      <c r="AB88" s="10"/>
      <c r="AC88" s="10"/>
      <c r="AD88" s="10"/>
      <c r="AE88" s="13"/>
      <c r="AF88" s="13"/>
      <c r="AG88" s="13"/>
      <c r="AH88" s="13"/>
      <c r="AI88" s="13"/>
      <c r="AJ88" s="13"/>
      <c r="AK88" s="13"/>
      <c r="AL88" s="13"/>
      <c r="AM88" s="13"/>
      <c r="AN88" s="13"/>
    </row>
    <row r="89" spans="1:40" ht="12.75" customHeight="1">
      <c r="A89" s="16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9"/>
      <c r="O89" s="9"/>
      <c r="P89" s="9"/>
      <c r="Q89" s="9"/>
      <c r="R89" s="10"/>
      <c r="S89" s="9"/>
      <c r="T89" s="9"/>
      <c r="U89" s="9"/>
      <c r="V89" s="9"/>
      <c r="W89" s="10"/>
      <c r="X89" s="9"/>
      <c r="Y89" s="9"/>
      <c r="Z89" s="10"/>
      <c r="AA89" s="10"/>
      <c r="AB89" s="10"/>
      <c r="AC89" s="10"/>
      <c r="AD89" s="10"/>
      <c r="AE89" s="13"/>
      <c r="AF89" s="13"/>
      <c r="AG89" s="13"/>
      <c r="AH89" s="13"/>
      <c r="AI89" s="13"/>
      <c r="AJ89" s="13"/>
      <c r="AK89" s="13"/>
      <c r="AL89" s="13"/>
      <c r="AM89" s="13"/>
      <c r="AN89" s="13"/>
    </row>
    <row r="90" spans="1:40" ht="12.75" customHeight="1">
      <c r="A90" s="16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9"/>
      <c r="O90" s="9"/>
      <c r="P90" s="9"/>
      <c r="Q90" s="9"/>
      <c r="R90" s="10"/>
      <c r="S90" s="9"/>
      <c r="T90" s="9"/>
      <c r="U90" s="9"/>
      <c r="V90" s="9"/>
      <c r="W90" s="10"/>
      <c r="X90" s="9"/>
      <c r="Y90" s="9"/>
      <c r="Z90" s="10"/>
      <c r="AA90" s="10"/>
      <c r="AB90" s="10"/>
      <c r="AC90" s="10"/>
      <c r="AD90" s="10"/>
      <c r="AE90" s="13"/>
      <c r="AF90" s="13"/>
      <c r="AG90" s="13"/>
      <c r="AH90" s="13"/>
      <c r="AI90" s="13"/>
      <c r="AJ90" s="13"/>
      <c r="AK90" s="13"/>
      <c r="AL90" s="13"/>
      <c r="AM90" s="13"/>
      <c r="AN90" s="13"/>
    </row>
    <row r="91" spans="1:40" ht="12.75" customHeight="1">
      <c r="A91" s="16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9"/>
      <c r="O91" s="9"/>
      <c r="P91" s="9"/>
      <c r="Q91" s="9"/>
      <c r="R91" s="10"/>
      <c r="S91" s="9"/>
      <c r="T91" s="9"/>
      <c r="U91" s="9"/>
      <c r="V91" s="9"/>
      <c r="W91" s="10"/>
      <c r="X91" s="9"/>
      <c r="Y91" s="9"/>
      <c r="Z91" s="10"/>
      <c r="AA91" s="10"/>
      <c r="AB91" s="10"/>
      <c r="AC91" s="10"/>
      <c r="AD91" s="10"/>
      <c r="AE91" s="13"/>
      <c r="AF91" s="13"/>
      <c r="AG91" s="13"/>
      <c r="AH91" s="13"/>
      <c r="AI91" s="13"/>
      <c r="AJ91" s="13"/>
      <c r="AK91" s="13"/>
      <c r="AL91" s="13"/>
      <c r="AM91" s="13"/>
      <c r="AN91" s="13"/>
    </row>
    <row r="92" spans="1:40" ht="12.75" customHeight="1">
      <c r="A92" s="16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9"/>
      <c r="O92" s="9"/>
      <c r="P92" s="9"/>
      <c r="Q92" s="9"/>
      <c r="R92" s="10"/>
      <c r="S92" s="9"/>
      <c r="T92" s="9"/>
      <c r="U92" s="9"/>
      <c r="V92" s="9"/>
      <c r="W92" s="10"/>
      <c r="X92" s="9"/>
      <c r="Y92" s="9"/>
      <c r="Z92" s="10"/>
      <c r="AA92" s="10"/>
      <c r="AB92" s="10"/>
      <c r="AC92" s="10"/>
      <c r="AD92" s="10"/>
      <c r="AE92" s="13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1:40" ht="12.75" customHeight="1">
      <c r="A93" s="16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9"/>
      <c r="O93" s="9"/>
      <c r="P93" s="9"/>
      <c r="Q93" s="9"/>
      <c r="R93" s="10"/>
      <c r="S93" s="9"/>
      <c r="T93" s="9"/>
      <c r="U93" s="9"/>
      <c r="V93" s="9"/>
      <c r="W93" s="10"/>
      <c r="X93" s="9"/>
      <c r="Y93" s="9"/>
      <c r="Z93" s="10"/>
      <c r="AA93" s="10"/>
      <c r="AB93" s="10"/>
      <c r="AC93" s="10"/>
      <c r="AD93" s="10"/>
      <c r="AE93" s="13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1:40" ht="12.75" customHeight="1">
      <c r="A94" s="16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9"/>
      <c r="O94" s="9"/>
      <c r="P94" s="9"/>
      <c r="Q94" s="9"/>
      <c r="R94" s="10"/>
      <c r="S94" s="9"/>
      <c r="T94" s="9"/>
      <c r="U94" s="9"/>
      <c r="V94" s="9"/>
      <c r="W94" s="10"/>
      <c r="X94" s="9"/>
      <c r="Y94" s="9"/>
      <c r="Z94" s="10"/>
      <c r="AA94" s="10"/>
      <c r="AB94" s="10"/>
      <c r="AC94" s="10"/>
      <c r="AD94" s="10"/>
      <c r="AE94" s="13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1:40" ht="12.75" customHeight="1">
      <c r="A95" s="16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9"/>
      <c r="O95" s="9"/>
      <c r="P95" s="9"/>
      <c r="Q95" s="9"/>
      <c r="R95" s="10"/>
      <c r="S95" s="9"/>
      <c r="T95" s="9"/>
      <c r="U95" s="9"/>
      <c r="V95" s="9"/>
      <c r="W95" s="10"/>
      <c r="X95" s="9"/>
      <c r="Y95" s="9"/>
      <c r="Z95" s="10"/>
      <c r="AA95" s="10"/>
      <c r="AB95" s="10"/>
      <c r="AC95" s="10"/>
      <c r="AD95" s="10"/>
      <c r="AE95" s="13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1:40" ht="12.75" customHeight="1">
      <c r="A96" s="16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9"/>
      <c r="O96" s="9"/>
      <c r="P96" s="9"/>
      <c r="Q96" s="9"/>
      <c r="R96" s="10"/>
      <c r="S96" s="9"/>
      <c r="T96" s="9"/>
      <c r="U96" s="9"/>
      <c r="V96" s="9"/>
      <c r="W96" s="10"/>
      <c r="X96" s="9"/>
      <c r="Y96" s="9"/>
      <c r="Z96" s="10"/>
      <c r="AA96" s="10"/>
      <c r="AB96" s="10"/>
      <c r="AC96" s="10"/>
      <c r="AD96" s="10"/>
      <c r="AE96" s="13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1:40" ht="12.75" customHeight="1">
      <c r="A97" s="16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9"/>
      <c r="O97" s="9"/>
      <c r="P97" s="9"/>
      <c r="Q97" s="9"/>
      <c r="R97" s="10"/>
      <c r="S97" s="9"/>
      <c r="T97" s="9"/>
      <c r="U97" s="9"/>
      <c r="V97" s="9"/>
      <c r="W97" s="10"/>
      <c r="X97" s="9"/>
      <c r="Y97" s="9"/>
      <c r="Z97" s="10"/>
      <c r="AA97" s="10"/>
      <c r="AB97" s="10"/>
      <c r="AC97" s="10"/>
      <c r="AD97" s="10"/>
      <c r="AE97" s="13"/>
      <c r="AF97" s="13"/>
      <c r="AG97" s="13"/>
      <c r="AH97" s="13"/>
      <c r="AI97" s="13"/>
      <c r="AJ97" s="13"/>
      <c r="AK97" s="13"/>
      <c r="AL97" s="13"/>
      <c r="AM97" s="13"/>
      <c r="AN97" s="13"/>
    </row>
    <row r="98" spans="1:40" ht="12.75" customHeight="1">
      <c r="A98" s="16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9"/>
      <c r="O98" s="9"/>
      <c r="P98" s="9"/>
      <c r="Q98" s="9"/>
      <c r="R98" s="10"/>
      <c r="S98" s="9"/>
      <c r="T98" s="9"/>
      <c r="U98" s="9"/>
      <c r="V98" s="9"/>
      <c r="W98" s="10"/>
      <c r="X98" s="9"/>
      <c r="Y98" s="9"/>
      <c r="Z98" s="10"/>
      <c r="AA98" s="10"/>
      <c r="AB98" s="10"/>
      <c r="AC98" s="10"/>
      <c r="AD98" s="10"/>
      <c r="AE98" s="13"/>
      <c r="AF98" s="13"/>
      <c r="AG98" s="13"/>
      <c r="AH98" s="13"/>
      <c r="AI98" s="13"/>
      <c r="AJ98" s="13"/>
      <c r="AK98" s="13"/>
      <c r="AL98" s="13"/>
      <c r="AM98" s="13"/>
      <c r="AN98" s="13"/>
    </row>
    <row r="99" spans="1:40" ht="12.75" customHeight="1">
      <c r="A99" s="16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9"/>
      <c r="O99" s="9"/>
      <c r="P99" s="9"/>
      <c r="Q99" s="9"/>
      <c r="R99" s="10"/>
      <c r="S99" s="9"/>
      <c r="T99" s="9"/>
      <c r="U99" s="9"/>
      <c r="V99" s="9"/>
      <c r="W99" s="10"/>
      <c r="X99" s="9"/>
      <c r="Y99" s="9"/>
      <c r="Z99" s="10"/>
      <c r="AA99" s="10"/>
      <c r="AB99" s="10"/>
      <c r="AC99" s="10"/>
      <c r="AD99" s="10"/>
      <c r="AE99" s="13"/>
      <c r="AF99" s="13"/>
      <c r="AG99" s="13"/>
      <c r="AH99" s="13"/>
      <c r="AI99" s="13"/>
      <c r="AJ99" s="13"/>
      <c r="AK99" s="13"/>
      <c r="AL99" s="13"/>
      <c r="AM99" s="13"/>
      <c r="AN99" s="13"/>
    </row>
    <row r="100" spans="1:40" ht="12.75" customHeight="1">
      <c r="A100" s="16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9"/>
      <c r="O100" s="9"/>
      <c r="P100" s="9"/>
      <c r="Q100" s="9"/>
      <c r="R100" s="10"/>
      <c r="S100" s="9"/>
      <c r="T100" s="9"/>
      <c r="U100" s="9"/>
      <c r="V100" s="9"/>
      <c r="W100" s="10"/>
      <c r="X100" s="9"/>
      <c r="Y100" s="9"/>
      <c r="Z100" s="10"/>
      <c r="AA100" s="10"/>
      <c r="AB100" s="10"/>
      <c r="AC100" s="10"/>
      <c r="AD100" s="10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</row>
    <row r="101" spans="1:40" ht="12.75" customHeight="1">
      <c r="A101" s="16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9"/>
      <c r="O101" s="9"/>
      <c r="P101" s="9"/>
      <c r="Q101" s="9"/>
      <c r="R101" s="10"/>
      <c r="S101" s="9"/>
      <c r="T101" s="9"/>
      <c r="U101" s="9"/>
      <c r="V101" s="9"/>
      <c r="W101" s="10"/>
      <c r="X101" s="9"/>
      <c r="Y101" s="9"/>
      <c r="Z101" s="10"/>
      <c r="AA101" s="10"/>
      <c r="AB101" s="10"/>
      <c r="AC101" s="10"/>
      <c r="AD101" s="10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</row>
    <row r="102" spans="1:40" ht="12.75" customHeight="1">
      <c r="A102" s="16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9"/>
      <c r="O102" s="9"/>
      <c r="P102" s="9"/>
      <c r="Q102" s="9"/>
      <c r="R102" s="10"/>
      <c r="S102" s="9"/>
      <c r="T102" s="9"/>
      <c r="U102" s="9"/>
      <c r="V102" s="9"/>
      <c r="W102" s="10"/>
      <c r="X102" s="9"/>
      <c r="Y102" s="9"/>
      <c r="Z102" s="10"/>
      <c r="AA102" s="10"/>
      <c r="AB102" s="10"/>
      <c r="AC102" s="10"/>
      <c r="AD102" s="10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</row>
    <row r="103" spans="1:40" ht="12.75" customHeight="1">
      <c r="A103" s="16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9"/>
      <c r="O103" s="9"/>
      <c r="P103" s="9"/>
      <c r="Q103" s="9"/>
      <c r="R103" s="10"/>
      <c r="S103" s="9"/>
      <c r="T103" s="9"/>
      <c r="U103" s="9"/>
      <c r="V103" s="9"/>
      <c r="W103" s="10"/>
      <c r="X103" s="9"/>
      <c r="Y103" s="9"/>
      <c r="Z103" s="10"/>
      <c r="AA103" s="10"/>
      <c r="AB103" s="10"/>
      <c r="AC103" s="10"/>
      <c r="AD103" s="10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</row>
    <row r="104" spans="1:40" ht="12.75" customHeight="1">
      <c r="A104" s="16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9"/>
      <c r="O104" s="9"/>
      <c r="P104" s="9"/>
      <c r="Q104" s="9"/>
      <c r="R104" s="10"/>
      <c r="S104" s="9"/>
      <c r="T104" s="9"/>
      <c r="U104" s="9"/>
      <c r="V104" s="9"/>
      <c r="W104" s="10"/>
      <c r="X104" s="9"/>
      <c r="Y104" s="9"/>
      <c r="Z104" s="10"/>
      <c r="AA104" s="10"/>
      <c r="AB104" s="10"/>
      <c r="AC104" s="10"/>
      <c r="AD104" s="10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</row>
    <row r="105" spans="1:40" ht="12.75" customHeight="1">
      <c r="A105" s="16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9"/>
      <c r="O105" s="9"/>
      <c r="P105" s="9"/>
      <c r="Q105" s="9"/>
      <c r="R105" s="10"/>
      <c r="S105" s="9"/>
      <c r="T105" s="9"/>
      <c r="U105" s="9"/>
      <c r="V105" s="9"/>
      <c r="W105" s="10"/>
      <c r="X105" s="9"/>
      <c r="Y105" s="9"/>
      <c r="Z105" s="10"/>
      <c r="AA105" s="10"/>
      <c r="AB105" s="10"/>
      <c r="AC105" s="10"/>
      <c r="AD105" s="10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</row>
    <row r="106" spans="1:40" ht="12.75" customHeight="1">
      <c r="A106" s="16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9"/>
      <c r="O106" s="9"/>
      <c r="P106" s="9"/>
      <c r="Q106" s="9"/>
      <c r="R106" s="10"/>
      <c r="S106" s="9"/>
      <c r="T106" s="9"/>
      <c r="U106" s="9"/>
      <c r="V106" s="9"/>
      <c r="W106" s="10"/>
      <c r="X106" s="9"/>
      <c r="Y106" s="9"/>
      <c r="Z106" s="10"/>
      <c r="AA106" s="10"/>
      <c r="AB106" s="10"/>
      <c r="AC106" s="10"/>
      <c r="AD106" s="10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</row>
    <row r="107" spans="1:40" ht="12.75" customHeight="1">
      <c r="A107" s="16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9"/>
      <c r="O107" s="9"/>
      <c r="P107" s="9"/>
      <c r="Q107" s="9"/>
      <c r="R107" s="10"/>
      <c r="S107" s="9"/>
      <c r="T107" s="9"/>
      <c r="U107" s="9"/>
      <c r="V107" s="9"/>
      <c r="W107" s="10"/>
      <c r="X107" s="9"/>
      <c r="Y107" s="9"/>
      <c r="Z107" s="10"/>
      <c r="AA107" s="10"/>
      <c r="AB107" s="10"/>
      <c r="AC107" s="10"/>
      <c r="AD107" s="10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</row>
    <row r="108" spans="1:40" ht="12.75" customHeight="1">
      <c r="A108" s="16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9"/>
      <c r="O108" s="9"/>
      <c r="P108" s="9"/>
      <c r="Q108" s="9"/>
      <c r="R108" s="10"/>
      <c r="S108" s="9"/>
      <c r="T108" s="9"/>
      <c r="U108" s="9"/>
      <c r="V108" s="9"/>
      <c r="W108" s="10"/>
      <c r="X108" s="9"/>
      <c r="Y108" s="9"/>
      <c r="Z108" s="10"/>
      <c r="AA108" s="10"/>
      <c r="AB108" s="10"/>
      <c r="AC108" s="10"/>
      <c r="AD108" s="10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</row>
    <row r="109" spans="1:40" ht="12.75" customHeight="1">
      <c r="A109" s="16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9"/>
      <c r="O109" s="9"/>
      <c r="P109" s="9"/>
      <c r="Q109" s="9"/>
      <c r="R109" s="10"/>
      <c r="S109" s="9"/>
      <c r="T109" s="9"/>
      <c r="U109" s="9"/>
      <c r="V109" s="9"/>
      <c r="W109" s="10"/>
      <c r="X109" s="9"/>
      <c r="Y109" s="9"/>
      <c r="Z109" s="10"/>
      <c r="AA109" s="10"/>
      <c r="AB109" s="10"/>
      <c r="AC109" s="10"/>
      <c r="AD109" s="10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</row>
    <row r="110" spans="1:40" ht="12.75" customHeight="1">
      <c r="A110" s="16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9"/>
      <c r="O110" s="9"/>
      <c r="P110" s="9"/>
      <c r="Q110" s="9"/>
      <c r="R110" s="10"/>
      <c r="S110" s="9"/>
      <c r="T110" s="9"/>
      <c r="U110" s="9"/>
      <c r="V110" s="9"/>
      <c r="W110" s="10"/>
      <c r="X110" s="9"/>
      <c r="Y110" s="9"/>
      <c r="Z110" s="10"/>
      <c r="AA110" s="10"/>
      <c r="AB110" s="10"/>
      <c r="AC110" s="10"/>
      <c r="AD110" s="10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</row>
    <row r="111" spans="1:40" ht="12.75" customHeight="1">
      <c r="A111" s="16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9"/>
      <c r="O111" s="9"/>
      <c r="P111" s="9"/>
      <c r="Q111" s="9"/>
      <c r="R111" s="10"/>
      <c r="S111" s="9"/>
      <c r="T111" s="9"/>
      <c r="U111" s="9"/>
      <c r="V111" s="9"/>
      <c r="W111" s="10"/>
      <c r="X111" s="9"/>
      <c r="Y111" s="9"/>
      <c r="Z111" s="10"/>
      <c r="AA111" s="10"/>
      <c r="AB111" s="10"/>
      <c r="AC111" s="10"/>
      <c r="AD111" s="10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</row>
    <row r="112" spans="1:40" ht="12.75" customHeight="1">
      <c r="A112" s="16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9"/>
      <c r="O112" s="9"/>
      <c r="P112" s="9"/>
      <c r="Q112" s="9"/>
      <c r="R112" s="10"/>
      <c r="S112" s="9"/>
      <c r="T112" s="9"/>
      <c r="U112" s="9"/>
      <c r="V112" s="9"/>
      <c r="W112" s="10"/>
      <c r="X112" s="9"/>
      <c r="Y112" s="9"/>
      <c r="Z112" s="10"/>
      <c r="AA112" s="10"/>
      <c r="AB112" s="10"/>
      <c r="AC112" s="10"/>
      <c r="AD112" s="10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</row>
    <row r="113" spans="1:40" ht="12.75" customHeight="1">
      <c r="A113" s="16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9"/>
      <c r="O113" s="9"/>
      <c r="P113" s="9"/>
      <c r="Q113" s="9"/>
      <c r="R113" s="10"/>
      <c r="S113" s="9"/>
      <c r="T113" s="9"/>
      <c r="U113" s="9"/>
      <c r="V113" s="9"/>
      <c r="W113" s="10"/>
      <c r="X113" s="9"/>
      <c r="Y113" s="9"/>
      <c r="Z113" s="10"/>
      <c r="AA113" s="10"/>
      <c r="AB113" s="10"/>
      <c r="AC113" s="10"/>
      <c r="AD113" s="10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</row>
    <row r="114" spans="1:40" ht="12.75" customHeight="1">
      <c r="A114" s="16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9"/>
      <c r="O114" s="9"/>
      <c r="P114" s="9"/>
      <c r="Q114" s="9"/>
      <c r="R114" s="10"/>
      <c r="S114" s="9"/>
      <c r="T114" s="9"/>
      <c r="U114" s="9"/>
      <c r="V114" s="9"/>
      <c r="W114" s="10"/>
      <c r="X114" s="9"/>
      <c r="Y114" s="9"/>
      <c r="Z114" s="10"/>
      <c r="AA114" s="10"/>
      <c r="AB114" s="10"/>
      <c r="AC114" s="10"/>
      <c r="AD114" s="10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</row>
    <row r="115" spans="1:40" ht="12.75" customHeight="1">
      <c r="A115" s="16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9"/>
      <c r="O115" s="9"/>
      <c r="P115" s="9"/>
      <c r="Q115" s="9"/>
      <c r="R115" s="10"/>
      <c r="S115" s="9"/>
      <c r="T115" s="9"/>
      <c r="U115" s="9"/>
      <c r="V115" s="9"/>
      <c r="W115" s="10"/>
      <c r="X115" s="9"/>
      <c r="Y115" s="9"/>
      <c r="Z115" s="10"/>
      <c r="AA115" s="10"/>
      <c r="AB115" s="10"/>
      <c r="AC115" s="10"/>
      <c r="AD115" s="10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</row>
    <row r="116" spans="1:40" ht="12.75" customHeight="1">
      <c r="A116" s="16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9"/>
      <c r="O116" s="9"/>
      <c r="P116" s="9"/>
      <c r="Q116" s="9"/>
      <c r="R116" s="10"/>
      <c r="S116" s="9"/>
      <c r="T116" s="9"/>
      <c r="U116" s="9"/>
      <c r="V116" s="9"/>
      <c r="W116" s="10"/>
      <c r="X116" s="9"/>
      <c r="Y116" s="9"/>
      <c r="Z116" s="10"/>
      <c r="AA116" s="10"/>
      <c r="AB116" s="10"/>
      <c r="AC116" s="10"/>
      <c r="AD116" s="10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</row>
    <row r="117" spans="1:40" ht="12.75" customHeight="1">
      <c r="A117" s="16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9"/>
      <c r="O117" s="9"/>
      <c r="P117" s="9"/>
      <c r="Q117" s="9"/>
      <c r="R117" s="10"/>
      <c r="S117" s="9"/>
      <c r="T117" s="9"/>
      <c r="U117" s="9"/>
      <c r="V117" s="9"/>
      <c r="W117" s="10"/>
      <c r="X117" s="9"/>
      <c r="Y117" s="9"/>
      <c r="Z117" s="10"/>
      <c r="AA117" s="10"/>
      <c r="AB117" s="10"/>
      <c r="AC117" s="10"/>
      <c r="AD117" s="10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</row>
    <row r="118" spans="1:40" ht="12.75" customHeight="1">
      <c r="A118" s="16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9"/>
      <c r="O118" s="9"/>
      <c r="P118" s="9"/>
      <c r="Q118" s="9"/>
      <c r="R118" s="10"/>
      <c r="S118" s="9"/>
      <c r="T118" s="9"/>
      <c r="U118" s="9"/>
      <c r="V118" s="9"/>
      <c r="W118" s="10"/>
      <c r="X118" s="9"/>
      <c r="Y118" s="9"/>
      <c r="Z118" s="10"/>
      <c r="AA118" s="10"/>
      <c r="AB118" s="10"/>
      <c r="AC118" s="10"/>
      <c r="AD118" s="10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</row>
    <row r="119" spans="1:40" ht="12.75" customHeight="1">
      <c r="A119" s="16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9"/>
      <c r="O119" s="9"/>
      <c r="P119" s="9"/>
      <c r="Q119" s="9"/>
      <c r="R119" s="10"/>
      <c r="S119" s="9"/>
      <c r="T119" s="9"/>
      <c r="U119" s="9"/>
      <c r="V119" s="9"/>
      <c r="W119" s="10"/>
      <c r="X119" s="9"/>
      <c r="Y119" s="9"/>
      <c r="Z119" s="10"/>
      <c r="AA119" s="10"/>
      <c r="AB119" s="10"/>
      <c r="AC119" s="10"/>
      <c r="AD119" s="10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</row>
    <row r="120" spans="1:40" ht="12.75" customHeight="1">
      <c r="A120" s="16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9"/>
      <c r="O120" s="9"/>
      <c r="P120" s="9"/>
      <c r="Q120" s="9"/>
      <c r="R120" s="10"/>
      <c r="S120" s="9"/>
      <c r="T120" s="9"/>
      <c r="U120" s="9"/>
      <c r="V120" s="9"/>
      <c r="W120" s="10"/>
      <c r="X120" s="9"/>
      <c r="Y120" s="9"/>
      <c r="Z120" s="10"/>
      <c r="AA120" s="10"/>
      <c r="AB120" s="10"/>
      <c r="AC120" s="10"/>
      <c r="AD120" s="10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</row>
    <row r="121" spans="1:40" ht="12.75" customHeight="1">
      <c r="A121" s="16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9"/>
      <c r="O121" s="9"/>
      <c r="P121" s="9"/>
      <c r="Q121" s="9"/>
      <c r="R121" s="10"/>
      <c r="S121" s="9"/>
      <c r="T121" s="9"/>
      <c r="U121" s="9"/>
      <c r="V121" s="9"/>
      <c r="W121" s="10"/>
      <c r="X121" s="9"/>
      <c r="Y121" s="9"/>
      <c r="Z121" s="10"/>
      <c r="AA121" s="10"/>
      <c r="AB121" s="10"/>
      <c r="AC121" s="10"/>
      <c r="AD121" s="10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</row>
    <row r="122" spans="1:40" ht="12.75" customHeight="1">
      <c r="A122" s="16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9"/>
      <c r="O122" s="9"/>
      <c r="P122" s="9"/>
      <c r="Q122" s="9"/>
      <c r="R122" s="10"/>
      <c r="S122" s="9"/>
      <c r="T122" s="9"/>
      <c r="U122" s="9"/>
      <c r="V122" s="9"/>
      <c r="W122" s="10"/>
      <c r="X122" s="9"/>
      <c r="Y122" s="9"/>
      <c r="Z122" s="10"/>
      <c r="AA122" s="10"/>
      <c r="AB122" s="10"/>
      <c r="AC122" s="10"/>
      <c r="AD122" s="10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</row>
    <row r="123" spans="1:40" ht="12.75" customHeight="1">
      <c r="A123" s="16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9"/>
      <c r="O123" s="9"/>
      <c r="P123" s="9"/>
      <c r="Q123" s="9"/>
      <c r="R123" s="10"/>
      <c r="S123" s="9"/>
      <c r="T123" s="9"/>
      <c r="U123" s="9"/>
      <c r="V123" s="9"/>
      <c r="W123" s="10"/>
      <c r="X123" s="9"/>
      <c r="Y123" s="9"/>
      <c r="Z123" s="10"/>
      <c r="AA123" s="10"/>
      <c r="AB123" s="10"/>
      <c r="AC123" s="10"/>
      <c r="AD123" s="10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</row>
    <row r="124" spans="1:40" ht="12.75" customHeight="1">
      <c r="A124" s="16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9"/>
      <c r="O124" s="9"/>
      <c r="P124" s="9"/>
      <c r="Q124" s="9"/>
      <c r="R124" s="10"/>
      <c r="S124" s="9"/>
      <c r="T124" s="9"/>
      <c r="U124" s="9"/>
      <c r="V124" s="9"/>
      <c r="W124" s="10"/>
      <c r="X124" s="9"/>
      <c r="Y124" s="9"/>
      <c r="Z124" s="10"/>
      <c r="AA124" s="10"/>
      <c r="AB124" s="10"/>
      <c r="AC124" s="10"/>
      <c r="AD124" s="10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</row>
    <row r="125" spans="1:40" ht="12.75" customHeight="1">
      <c r="A125" s="16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9"/>
      <c r="O125" s="9"/>
      <c r="P125" s="9"/>
      <c r="Q125" s="9"/>
      <c r="R125" s="10"/>
      <c r="S125" s="9"/>
      <c r="T125" s="9"/>
      <c r="U125" s="9"/>
      <c r="V125" s="9"/>
      <c r="W125" s="10"/>
      <c r="X125" s="9"/>
      <c r="Y125" s="9"/>
      <c r="Z125" s="10"/>
      <c r="AA125" s="10"/>
      <c r="AB125" s="10"/>
      <c r="AC125" s="10"/>
      <c r="AD125" s="10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</row>
    <row r="126" spans="1:40" ht="12.75" customHeight="1">
      <c r="A126" s="16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9"/>
      <c r="O126" s="9"/>
      <c r="P126" s="9"/>
      <c r="Q126" s="9"/>
      <c r="R126" s="10"/>
      <c r="S126" s="9"/>
      <c r="T126" s="9"/>
      <c r="U126" s="9"/>
      <c r="V126" s="9"/>
      <c r="W126" s="10"/>
      <c r="X126" s="9"/>
      <c r="Y126" s="9"/>
      <c r="Z126" s="10"/>
      <c r="AA126" s="10"/>
      <c r="AB126" s="10"/>
      <c r="AC126" s="10"/>
      <c r="AD126" s="10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</row>
    <row r="127" spans="1:40" ht="12.75" customHeight="1">
      <c r="A127" s="16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9"/>
      <c r="O127" s="9"/>
      <c r="P127" s="9"/>
      <c r="Q127" s="9"/>
      <c r="R127" s="10"/>
      <c r="S127" s="9"/>
      <c r="T127" s="9"/>
      <c r="U127" s="9"/>
      <c r="V127" s="9"/>
      <c r="W127" s="10"/>
      <c r="X127" s="9"/>
      <c r="Y127" s="9"/>
      <c r="Z127" s="10"/>
      <c r="AA127" s="10"/>
      <c r="AB127" s="10"/>
      <c r="AC127" s="10"/>
      <c r="AD127" s="10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</row>
    <row r="128" spans="1:40" ht="12.75" customHeight="1">
      <c r="A128" s="16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9"/>
      <c r="O128" s="9"/>
      <c r="P128" s="9"/>
      <c r="Q128" s="9"/>
      <c r="R128" s="10"/>
      <c r="S128" s="9"/>
      <c r="T128" s="9"/>
      <c r="U128" s="9"/>
      <c r="V128" s="9"/>
      <c r="W128" s="10"/>
      <c r="X128" s="9"/>
      <c r="Y128" s="9"/>
      <c r="Z128" s="10"/>
      <c r="AA128" s="10"/>
      <c r="AB128" s="10"/>
      <c r="AC128" s="10"/>
      <c r="AD128" s="10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</row>
    <row r="129" spans="1:40" ht="12.75" customHeight="1">
      <c r="A129" s="16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9"/>
      <c r="O129" s="9"/>
      <c r="P129" s="9"/>
      <c r="Q129" s="9"/>
      <c r="R129" s="10"/>
      <c r="S129" s="9"/>
      <c r="T129" s="9"/>
      <c r="U129" s="9"/>
      <c r="V129" s="9"/>
      <c r="W129" s="10"/>
      <c r="X129" s="9"/>
      <c r="Y129" s="9"/>
      <c r="Z129" s="10"/>
      <c r="AA129" s="10"/>
      <c r="AB129" s="10"/>
      <c r="AC129" s="10"/>
      <c r="AD129" s="10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</row>
    <row r="130" spans="1:40" ht="12.75" customHeight="1">
      <c r="A130" s="16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9"/>
      <c r="O130" s="9"/>
      <c r="P130" s="9"/>
      <c r="Q130" s="9"/>
      <c r="R130" s="10"/>
      <c r="S130" s="9"/>
      <c r="T130" s="9"/>
      <c r="U130" s="9"/>
      <c r="V130" s="9"/>
      <c r="W130" s="10"/>
      <c r="X130" s="9"/>
      <c r="Y130" s="9"/>
      <c r="Z130" s="10"/>
      <c r="AA130" s="10"/>
      <c r="AB130" s="10"/>
      <c r="AC130" s="10"/>
      <c r="AD130" s="10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</row>
    <row r="131" spans="1:40" ht="12.75" customHeight="1">
      <c r="A131" s="16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9"/>
      <c r="O131" s="9"/>
      <c r="P131" s="9"/>
      <c r="Q131" s="9"/>
      <c r="R131" s="10"/>
      <c r="S131" s="9"/>
      <c r="T131" s="9"/>
      <c r="U131" s="9"/>
      <c r="V131" s="9"/>
      <c r="W131" s="10"/>
      <c r="X131" s="9"/>
      <c r="Y131" s="9"/>
      <c r="Z131" s="10"/>
      <c r="AA131" s="10"/>
      <c r="AB131" s="10"/>
      <c r="AC131" s="10"/>
      <c r="AD131" s="10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</row>
    <row r="132" spans="1:40" ht="12.75" customHeight="1">
      <c r="A132" s="16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9"/>
      <c r="O132" s="9"/>
      <c r="P132" s="9"/>
      <c r="Q132" s="9"/>
      <c r="R132" s="10"/>
      <c r="S132" s="9"/>
      <c r="T132" s="9"/>
      <c r="U132" s="9"/>
      <c r="V132" s="9"/>
      <c r="W132" s="10"/>
      <c r="X132" s="9"/>
      <c r="Y132" s="9"/>
      <c r="Z132" s="10"/>
      <c r="AA132" s="10"/>
      <c r="AB132" s="10"/>
      <c r="AC132" s="10"/>
      <c r="AD132" s="10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</row>
    <row r="133" spans="1:40" ht="12.75" customHeight="1">
      <c r="A133" s="16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9"/>
      <c r="O133" s="9"/>
      <c r="P133" s="9"/>
      <c r="Q133" s="9"/>
      <c r="R133" s="10"/>
      <c r="S133" s="9"/>
      <c r="T133" s="9"/>
      <c r="U133" s="9"/>
      <c r="V133" s="9"/>
      <c r="W133" s="10"/>
      <c r="X133" s="9"/>
      <c r="Y133" s="9"/>
      <c r="Z133" s="10"/>
      <c r="AA133" s="10"/>
      <c r="AB133" s="10"/>
      <c r="AC133" s="10"/>
      <c r="AD133" s="10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</row>
    <row r="134" spans="1:40" ht="12.75" customHeight="1">
      <c r="A134" s="16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9"/>
      <c r="O134" s="9"/>
      <c r="P134" s="9"/>
      <c r="Q134" s="9"/>
      <c r="R134" s="10"/>
      <c r="S134" s="9"/>
      <c r="T134" s="9"/>
      <c r="U134" s="9"/>
      <c r="V134" s="9"/>
      <c r="W134" s="10"/>
      <c r="X134" s="9"/>
      <c r="Y134" s="9"/>
      <c r="Z134" s="10"/>
      <c r="AA134" s="10"/>
      <c r="AB134" s="10"/>
      <c r="AC134" s="10"/>
      <c r="AD134" s="10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</row>
    <row r="135" spans="1:40" ht="12.75" customHeight="1">
      <c r="A135" s="16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9"/>
      <c r="O135" s="9"/>
      <c r="P135" s="9"/>
      <c r="Q135" s="9"/>
      <c r="R135" s="10"/>
      <c r="S135" s="9"/>
      <c r="T135" s="9"/>
      <c r="U135" s="9"/>
      <c r="V135" s="9"/>
      <c r="W135" s="10"/>
      <c r="X135" s="9"/>
      <c r="Y135" s="9"/>
      <c r="Z135" s="10"/>
      <c r="AA135" s="10"/>
      <c r="AB135" s="10"/>
      <c r="AC135" s="10"/>
      <c r="AD135" s="10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</row>
    <row r="136" spans="1:40" ht="12.75" customHeight="1">
      <c r="A136" s="16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9"/>
      <c r="O136" s="9"/>
      <c r="P136" s="9"/>
      <c r="Q136" s="9"/>
      <c r="R136" s="10"/>
      <c r="S136" s="9"/>
      <c r="T136" s="9"/>
      <c r="U136" s="9"/>
      <c r="V136" s="9"/>
      <c r="W136" s="10"/>
      <c r="X136" s="9"/>
      <c r="Y136" s="9"/>
      <c r="Z136" s="10"/>
      <c r="AA136" s="10"/>
      <c r="AB136" s="10"/>
      <c r="AC136" s="10"/>
      <c r="AD136" s="10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</row>
    <row r="137" spans="1:40" ht="12.75" customHeight="1">
      <c r="A137" s="16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9"/>
      <c r="O137" s="9"/>
      <c r="P137" s="9"/>
      <c r="Q137" s="9"/>
      <c r="R137" s="10"/>
      <c r="S137" s="9"/>
      <c r="T137" s="9"/>
      <c r="U137" s="9"/>
      <c r="V137" s="9"/>
      <c r="W137" s="10"/>
      <c r="X137" s="9"/>
      <c r="Y137" s="9"/>
      <c r="Z137" s="10"/>
      <c r="AA137" s="10"/>
      <c r="AB137" s="10"/>
      <c r="AC137" s="10"/>
      <c r="AD137" s="10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</row>
    <row r="138" spans="1:40" ht="12.75" customHeight="1">
      <c r="A138" s="16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9"/>
      <c r="O138" s="9"/>
      <c r="P138" s="9"/>
      <c r="Q138" s="9"/>
      <c r="R138" s="10"/>
      <c r="S138" s="9"/>
      <c r="T138" s="9"/>
      <c r="U138" s="9"/>
      <c r="V138" s="9"/>
      <c r="W138" s="10"/>
      <c r="X138" s="9"/>
      <c r="Y138" s="9"/>
      <c r="Z138" s="10"/>
      <c r="AA138" s="10"/>
      <c r="AB138" s="10"/>
      <c r="AC138" s="10"/>
      <c r="AD138" s="10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</row>
    <row r="139" spans="1:40" ht="12.75" customHeight="1">
      <c r="A139" s="16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9"/>
      <c r="O139" s="9"/>
      <c r="P139" s="9"/>
      <c r="Q139" s="9"/>
      <c r="R139" s="10"/>
      <c r="S139" s="9"/>
      <c r="T139" s="9"/>
      <c r="U139" s="9"/>
      <c r="V139" s="9"/>
      <c r="W139" s="10"/>
      <c r="X139" s="9"/>
      <c r="Y139" s="9"/>
      <c r="Z139" s="10"/>
      <c r="AA139" s="10"/>
      <c r="AB139" s="10"/>
      <c r="AC139" s="10"/>
      <c r="AD139" s="10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</row>
    <row r="140" spans="1:40" ht="12.75" customHeight="1">
      <c r="A140" s="16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9"/>
      <c r="O140" s="9"/>
      <c r="P140" s="9"/>
      <c r="Q140" s="9"/>
      <c r="R140" s="10"/>
      <c r="S140" s="9"/>
      <c r="T140" s="9"/>
      <c r="U140" s="9"/>
      <c r="V140" s="9"/>
      <c r="W140" s="10"/>
      <c r="X140" s="9"/>
      <c r="Y140" s="9"/>
      <c r="Z140" s="10"/>
      <c r="AA140" s="10"/>
      <c r="AB140" s="10"/>
      <c r="AC140" s="10"/>
      <c r="AD140" s="10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</row>
    <row r="141" spans="1:40" ht="12.75" customHeight="1">
      <c r="A141" s="16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9"/>
      <c r="O141" s="9"/>
      <c r="P141" s="9"/>
      <c r="Q141" s="9"/>
      <c r="R141" s="10"/>
      <c r="S141" s="9"/>
      <c r="T141" s="9"/>
      <c r="U141" s="9"/>
      <c r="V141" s="9"/>
      <c r="W141" s="10"/>
      <c r="X141" s="9"/>
      <c r="Y141" s="9"/>
      <c r="Z141" s="10"/>
      <c r="AA141" s="10"/>
      <c r="AB141" s="10"/>
      <c r="AC141" s="10"/>
      <c r="AD141" s="10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</row>
    <row r="142" spans="1:40" ht="12.75" customHeight="1">
      <c r="A142" s="16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9"/>
      <c r="O142" s="9"/>
      <c r="P142" s="9"/>
      <c r="Q142" s="9"/>
      <c r="R142" s="10"/>
      <c r="S142" s="9"/>
      <c r="T142" s="9"/>
      <c r="U142" s="9"/>
      <c r="V142" s="9"/>
      <c r="W142" s="10"/>
      <c r="X142" s="9"/>
      <c r="Y142" s="9"/>
      <c r="Z142" s="10"/>
      <c r="AA142" s="10"/>
      <c r="AB142" s="10"/>
      <c r="AC142" s="10"/>
      <c r="AD142" s="10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</row>
    <row r="143" spans="1:40" ht="12.75" customHeight="1">
      <c r="A143" s="16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9"/>
      <c r="O143" s="9"/>
      <c r="P143" s="9"/>
      <c r="Q143" s="9"/>
      <c r="R143" s="10"/>
      <c r="S143" s="9"/>
      <c r="T143" s="9"/>
      <c r="U143" s="9"/>
      <c r="V143" s="9"/>
      <c r="W143" s="10"/>
      <c r="X143" s="9"/>
      <c r="Y143" s="9"/>
      <c r="Z143" s="10"/>
      <c r="AA143" s="10"/>
      <c r="AB143" s="10"/>
      <c r="AC143" s="10"/>
      <c r="AD143" s="10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</row>
    <row r="144" spans="1:40" ht="12.75" customHeight="1">
      <c r="A144" s="16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9"/>
      <c r="O144" s="9"/>
      <c r="P144" s="9"/>
      <c r="Q144" s="9"/>
      <c r="R144" s="10"/>
      <c r="S144" s="9"/>
      <c r="T144" s="9"/>
      <c r="U144" s="9"/>
      <c r="V144" s="9"/>
      <c r="W144" s="10"/>
      <c r="X144" s="9"/>
      <c r="Y144" s="9"/>
      <c r="Z144" s="10"/>
      <c r="AA144" s="10"/>
      <c r="AB144" s="10"/>
      <c r="AC144" s="10"/>
      <c r="AD144" s="10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</row>
    <row r="145" spans="1:40" ht="12.75" customHeight="1">
      <c r="A145" s="16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9"/>
      <c r="O145" s="9"/>
      <c r="P145" s="9"/>
      <c r="Q145" s="9"/>
      <c r="R145" s="10"/>
      <c r="S145" s="9"/>
      <c r="T145" s="9"/>
      <c r="U145" s="9"/>
      <c r="V145" s="9"/>
      <c r="W145" s="10"/>
      <c r="X145" s="9"/>
      <c r="Y145" s="9"/>
      <c r="Z145" s="10"/>
      <c r="AA145" s="10"/>
      <c r="AB145" s="10"/>
      <c r="AC145" s="10"/>
      <c r="AD145" s="10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</row>
    <row r="146" spans="1:40" ht="12.75" customHeight="1">
      <c r="A146" s="16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9"/>
      <c r="O146" s="9"/>
      <c r="P146" s="9"/>
      <c r="Q146" s="9"/>
      <c r="R146" s="10"/>
      <c r="S146" s="9"/>
      <c r="T146" s="9"/>
      <c r="U146" s="9"/>
      <c r="V146" s="9"/>
      <c r="W146" s="10"/>
      <c r="X146" s="9"/>
      <c r="Y146" s="9"/>
      <c r="Z146" s="10"/>
      <c r="AA146" s="10"/>
      <c r="AB146" s="10"/>
      <c r="AC146" s="10"/>
      <c r="AD146" s="10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</row>
    <row r="147" spans="1:40" ht="12.75" customHeight="1">
      <c r="A147" s="16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9"/>
      <c r="O147" s="9"/>
      <c r="P147" s="9"/>
      <c r="Q147" s="9"/>
      <c r="R147" s="10"/>
      <c r="S147" s="9"/>
      <c r="T147" s="9"/>
      <c r="U147" s="9"/>
      <c r="V147" s="9"/>
      <c r="W147" s="10"/>
      <c r="X147" s="9"/>
      <c r="Y147" s="9"/>
      <c r="Z147" s="10"/>
      <c r="AA147" s="10"/>
      <c r="AB147" s="10"/>
      <c r="AC147" s="10"/>
      <c r="AD147" s="10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</row>
    <row r="148" spans="1:40" ht="12.75" customHeight="1">
      <c r="A148" s="16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9"/>
      <c r="O148" s="9"/>
      <c r="P148" s="9"/>
      <c r="Q148" s="9"/>
      <c r="R148" s="10"/>
      <c r="S148" s="9"/>
      <c r="T148" s="9"/>
      <c r="U148" s="9"/>
      <c r="V148" s="9"/>
      <c r="W148" s="10"/>
      <c r="X148" s="9"/>
      <c r="Y148" s="9"/>
      <c r="Z148" s="10"/>
      <c r="AA148" s="10"/>
      <c r="AB148" s="10"/>
      <c r="AC148" s="10"/>
      <c r="AD148" s="10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</row>
    <row r="149" spans="1:40" ht="12.75" customHeight="1">
      <c r="A149" s="16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9"/>
      <c r="O149" s="9"/>
      <c r="P149" s="9"/>
      <c r="Q149" s="9"/>
      <c r="R149" s="10"/>
      <c r="S149" s="9"/>
      <c r="T149" s="9"/>
      <c r="U149" s="9"/>
      <c r="V149" s="9"/>
      <c r="W149" s="10"/>
      <c r="X149" s="9"/>
      <c r="Y149" s="9"/>
      <c r="Z149" s="10"/>
      <c r="AA149" s="10"/>
      <c r="AB149" s="10"/>
      <c r="AC149" s="10"/>
      <c r="AD149" s="10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</row>
    <row r="150" spans="1:40" ht="12.75" customHeight="1">
      <c r="A150" s="16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9"/>
      <c r="O150" s="9"/>
      <c r="P150" s="9"/>
      <c r="Q150" s="9"/>
      <c r="R150" s="10"/>
      <c r="S150" s="9"/>
      <c r="T150" s="9"/>
      <c r="U150" s="9"/>
      <c r="V150" s="9"/>
      <c r="W150" s="10"/>
      <c r="X150" s="9"/>
      <c r="Y150" s="9"/>
      <c r="Z150" s="10"/>
      <c r="AA150" s="10"/>
      <c r="AB150" s="10"/>
      <c r="AC150" s="10"/>
      <c r="AD150" s="10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</row>
    <row r="151" spans="1:40" ht="12.75" customHeight="1">
      <c r="A151" s="16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9"/>
      <c r="O151" s="9"/>
      <c r="P151" s="9"/>
      <c r="Q151" s="9"/>
      <c r="R151" s="10"/>
      <c r="S151" s="9"/>
      <c r="T151" s="9"/>
      <c r="U151" s="9"/>
      <c r="V151" s="9"/>
      <c r="W151" s="10"/>
      <c r="X151" s="9"/>
      <c r="Y151" s="9"/>
      <c r="Z151" s="10"/>
      <c r="AA151" s="10"/>
      <c r="AB151" s="10"/>
      <c r="AC151" s="10"/>
      <c r="AD151" s="10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</row>
    <row r="152" spans="1:40" ht="12.75" customHeight="1">
      <c r="A152" s="16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9"/>
      <c r="O152" s="9"/>
      <c r="P152" s="9"/>
      <c r="Q152" s="9"/>
      <c r="R152" s="10"/>
      <c r="S152" s="9"/>
      <c r="T152" s="9"/>
      <c r="U152" s="9"/>
      <c r="V152" s="9"/>
      <c r="W152" s="10"/>
      <c r="X152" s="9"/>
      <c r="Y152" s="9"/>
      <c r="Z152" s="10"/>
      <c r="AA152" s="10"/>
      <c r="AB152" s="10"/>
      <c r="AC152" s="10"/>
      <c r="AD152" s="10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</row>
    <row r="153" spans="1:40" ht="12.75" customHeight="1">
      <c r="A153" s="16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9"/>
      <c r="O153" s="9"/>
      <c r="P153" s="9"/>
      <c r="Q153" s="9"/>
      <c r="R153" s="10"/>
      <c r="S153" s="9"/>
      <c r="T153" s="9"/>
      <c r="U153" s="9"/>
      <c r="V153" s="9"/>
      <c r="W153" s="10"/>
      <c r="X153" s="9"/>
      <c r="Y153" s="9"/>
      <c r="Z153" s="10"/>
      <c r="AA153" s="10"/>
      <c r="AB153" s="10"/>
      <c r="AC153" s="10"/>
      <c r="AD153" s="10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</row>
    <row r="154" spans="1:40" ht="12.75" customHeight="1">
      <c r="A154" s="16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9"/>
      <c r="O154" s="9"/>
      <c r="P154" s="9"/>
      <c r="Q154" s="9"/>
      <c r="R154" s="10"/>
      <c r="S154" s="9"/>
      <c r="T154" s="9"/>
      <c r="U154" s="9"/>
      <c r="V154" s="9"/>
      <c r="W154" s="10"/>
      <c r="X154" s="9"/>
      <c r="Y154" s="9"/>
      <c r="Z154" s="10"/>
      <c r="AA154" s="10"/>
      <c r="AB154" s="10"/>
      <c r="AC154" s="10"/>
      <c r="AD154" s="10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</row>
    <row r="155" spans="1:40" ht="12.75" customHeight="1">
      <c r="A155" s="16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9"/>
      <c r="O155" s="9"/>
      <c r="P155" s="9"/>
      <c r="Q155" s="9"/>
      <c r="R155" s="10"/>
      <c r="S155" s="9"/>
      <c r="T155" s="9"/>
      <c r="U155" s="9"/>
      <c r="V155" s="9"/>
      <c r="W155" s="10"/>
      <c r="X155" s="9"/>
      <c r="Y155" s="9"/>
      <c r="Z155" s="10"/>
      <c r="AA155" s="10"/>
      <c r="AB155" s="10"/>
      <c r="AC155" s="10"/>
      <c r="AD155" s="10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</row>
    <row r="156" spans="1:40" ht="12.75" customHeight="1">
      <c r="A156" s="16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9"/>
      <c r="O156" s="9"/>
      <c r="P156" s="9"/>
      <c r="Q156" s="9"/>
      <c r="R156" s="10"/>
      <c r="S156" s="9"/>
      <c r="T156" s="9"/>
      <c r="U156" s="9"/>
      <c r="V156" s="9"/>
      <c r="W156" s="10"/>
      <c r="X156" s="9"/>
      <c r="Y156" s="9"/>
      <c r="Z156" s="10"/>
      <c r="AA156" s="10"/>
      <c r="AB156" s="10"/>
      <c r="AC156" s="10"/>
      <c r="AD156" s="10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</row>
    <row r="157" spans="1:40" ht="12.75" customHeight="1">
      <c r="A157" s="16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9"/>
      <c r="O157" s="9"/>
      <c r="P157" s="9"/>
      <c r="Q157" s="9"/>
      <c r="R157" s="10"/>
      <c r="S157" s="9"/>
      <c r="T157" s="9"/>
      <c r="U157" s="9"/>
      <c r="V157" s="9"/>
      <c r="W157" s="10"/>
      <c r="X157" s="9"/>
      <c r="Y157" s="9"/>
      <c r="Z157" s="10"/>
      <c r="AA157" s="10"/>
      <c r="AB157" s="10"/>
      <c r="AC157" s="10"/>
      <c r="AD157" s="10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</row>
    <row r="158" spans="1:40" ht="12.75" customHeight="1">
      <c r="A158" s="16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9"/>
      <c r="O158" s="9"/>
      <c r="P158" s="9"/>
      <c r="Q158" s="9"/>
      <c r="R158" s="10"/>
      <c r="S158" s="9"/>
      <c r="T158" s="9"/>
      <c r="U158" s="9"/>
      <c r="V158" s="9"/>
      <c r="W158" s="10"/>
      <c r="X158" s="9"/>
      <c r="Y158" s="9"/>
      <c r="Z158" s="10"/>
      <c r="AA158" s="10"/>
      <c r="AB158" s="10"/>
      <c r="AC158" s="10"/>
      <c r="AD158" s="10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</row>
    <row r="159" spans="1:40" ht="12.75" customHeight="1">
      <c r="A159" s="16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9"/>
      <c r="O159" s="9"/>
      <c r="P159" s="9"/>
      <c r="Q159" s="9"/>
      <c r="R159" s="10"/>
      <c r="S159" s="9"/>
      <c r="T159" s="9"/>
      <c r="U159" s="9"/>
      <c r="V159" s="9"/>
      <c r="W159" s="10"/>
      <c r="X159" s="9"/>
      <c r="Y159" s="9"/>
      <c r="Z159" s="10"/>
      <c r="AA159" s="10"/>
      <c r="AB159" s="10"/>
      <c r="AC159" s="10"/>
      <c r="AD159" s="10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40" ht="12.75" customHeight="1">
      <c r="A160" s="16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9"/>
      <c r="O160" s="9"/>
      <c r="P160" s="9"/>
      <c r="Q160" s="9"/>
      <c r="R160" s="10"/>
      <c r="S160" s="9"/>
      <c r="T160" s="9"/>
      <c r="U160" s="9"/>
      <c r="V160" s="9"/>
      <c r="W160" s="10"/>
      <c r="X160" s="9"/>
      <c r="Y160" s="9"/>
      <c r="Z160" s="10"/>
      <c r="AA160" s="10"/>
      <c r="AB160" s="10"/>
      <c r="AC160" s="10"/>
      <c r="AD160" s="10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ht="12.75" customHeight="1">
      <c r="A161" s="16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9"/>
      <c r="O161" s="9"/>
      <c r="P161" s="9"/>
      <c r="Q161" s="9"/>
      <c r="R161" s="10"/>
      <c r="S161" s="9"/>
      <c r="T161" s="9"/>
      <c r="U161" s="9"/>
      <c r="V161" s="9"/>
      <c r="W161" s="10"/>
      <c r="X161" s="9"/>
      <c r="Y161" s="9"/>
      <c r="Z161" s="10"/>
      <c r="AA161" s="10"/>
      <c r="AB161" s="10"/>
      <c r="AC161" s="10"/>
      <c r="AD161" s="10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ht="12.75" customHeight="1">
      <c r="A162" s="16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9"/>
      <c r="O162" s="9"/>
      <c r="P162" s="9"/>
      <c r="Q162" s="9"/>
      <c r="R162" s="10"/>
      <c r="S162" s="9"/>
      <c r="T162" s="9"/>
      <c r="U162" s="9"/>
      <c r="V162" s="9"/>
      <c r="W162" s="10"/>
      <c r="X162" s="9"/>
      <c r="Y162" s="9"/>
      <c r="Z162" s="10"/>
      <c r="AA162" s="10"/>
      <c r="AB162" s="10"/>
      <c r="AC162" s="10"/>
      <c r="AD162" s="10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ht="12.75" customHeight="1">
      <c r="A163" s="16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9"/>
      <c r="O163" s="9"/>
      <c r="P163" s="9"/>
      <c r="Q163" s="9"/>
      <c r="R163" s="10"/>
      <c r="S163" s="9"/>
      <c r="T163" s="9"/>
      <c r="U163" s="9"/>
      <c r="V163" s="9"/>
      <c r="W163" s="10"/>
      <c r="X163" s="9"/>
      <c r="Y163" s="9"/>
      <c r="Z163" s="10"/>
      <c r="AA163" s="10"/>
      <c r="AB163" s="10"/>
      <c r="AC163" s="10"/>
      <c r="AD163" s="10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ht="12.75" customHeight="1">
      <c r="A164" s="16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9"/>
      <c r="O164" s="9"/>
      <c r="P164" s="9"/>
      <c r="Q164" s="9"/>
      <c r="R164" s="10"/>
      <c r="S164" s="9"/>
      <c r="T164" s="9"/>
      <c r="U164" s="9"/>
      <c r="V164" s="9"/>
      <c r="W164" s="10"/>
      <c r="X164" s="9"/>
      <c r="Y164" s="9"/>
      <c r="Z164" s="10"/>
      <c r="AA164" s="10"/>
      <c r="AB164" s="10"/>
      <c r="AC164" s="10"/>
      <c r="AD164" s="10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ht="12.75" customHeight="1">
      <c r="A165" s="16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9"/>
      <c r="O165" s="9"/>
      <c r="P165" s="9"/>
      <c r="Q165" s="9"/>
      <c r="R165" s="10"/>
      <c r="S165" s="9"/>
      <c r="T165" s="9"/>
      <c r="U165" s="9"/>
      <c r="V165" s="9"/>
      <c r="W165" s="10"/>
      <c r="X165" s="9"/>
      <c r="Y165" s="9"/>
      <c r="Z165" s="10"/>
      <c r="AA165" s="10"/>
      <c r="AB165" s="10"/>
      <c r="AC165" s="10"/>
      <c r="AD165" s="10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ht="12.75" customHeight="1">
      <c r="A166" s="16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9"/>
      <c r="O166" s="9"/>
      <c r="P166" s="9"/>
      <c r="Q166" s="9"/>
      <c r="R166" s="10"/>
      <c r="S166" s="9"/>
      <c r="T166" s="9"/>
      <c r="U166" s="9"/>
      <c r="V166" s="9"/>
      <c r="W166" s="10"/>
      <c r="X166" s="9"/>
      <c r="Y166" s="9"/>
      <c r="Z166" s="10"/>
      <c r="AA166" s="10"/>
      <c r="AB166" s="10"/>
      <c r="AC166" s="10"/>
      <c r="AD166" s="10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ht="12.75" customHeight="1">
      <c r="A167" s="16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9"/>
      <c r="O167" s="9"/>
      <c r="P167" s="9"/>
      <c r="Q167" s="9"/>
      <c r="R167" s="10"/>
      <c r="S167" s="9"/>
      <c r="T167" s="9"/>
      <c r="U167" s="9"/>
      <c r="V167" s="9"/>
      <c r="W167" s="10"/>
      <c r="X167" s="9"/>
      <c r="Y167" s="9"/>
      <c r="Z167" s="10"/>
      <c r="AA167" s="10"/>
      <c r="AB167" s="10"/>
      <c r="AC167" s="10"/>
      <c r="AD167" s="10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ht="12.75" customHeight="1">
      <c r="A168" s="16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9"/>
      <c r="O168" s="9"/>
      <c r="P168" s="9"/>
      <c r="Q168" s="9"/>
      <c r="R168" s="10"/>
      <c r="S168" s="9"/>
      <c r="T168" s="9"/>
      <c r="U168" s="9"/>
      <c r="V168" s="9"/>
      <c r="W168" s="10"/>
      <c r="X168" s="9"/>
      <c r="Y168" s="9"/>
      <c r="Z168" s="10"/>
      <c r="AA168" s="10"/>
      <c r="AB168" s="10"/>
      <c r="AC168" s="10"/>
      <c r="AD168" s="10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ht="12.75" customHeight="1">
      <c r="A169" s="16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9"/>
      <c r="O169" s="9"/>
      <c r="P169" s="9"/>
      <c r="Q169" s="9"/>
      <c r="R169" s="10"/>
      <c r="S169" s="9"/>
      <c r="T169" s="9"/>
      <c r="U169" s="9"/>
      <c r="V169" s="9"/>
      <c r="W169" s="10"/>
      <c r="X169" s="9"/>
      <c r="Y169" s="9"/>
      <c r="Z169" s="10"/>
      <c r="AA169" s="10"/>
      <c r="AB169" s="10"/>
      <c r="AC169" s="10"/>
      <c r="AD169" s="10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ht="12.75" customHeight="1">
      <c r="A170" s="16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9"/>
      <c r="O170" s="9"/>
      <c r="P170" s="9"/>
      <c r="Q170" s="9"/>
      <c r="R170" s="10"/>
      <c r="S170" s="9"/>
      <c r="T170" s="9"/>
      <c r="U170" s="9"/>
      <c r="V170" s="9"/>
      <c r="W170" s="10"/>
      <c r="X170" s="9"/>
      <c r="Y170" s="9"/>
      <c r="Z170" s="10"/>
      <c r="AA170" s="10"/>
      <c r="AB170" s="10"/>
      <c r="AC170" s="10"/>
      <c r="AD170" s="10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ht="12.75" customHeight="1">
      <c r="A171" s="16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9"/>
      <c r="O171" s="9"/>
      <c r="P171" s="9"/>
      <c r="Q171" s="9"/>
      <c r="R171" s="10"/>
      <c r="S171" s="9"/>
      <c r="T171" s="9"/>
      <c r="U171" s="9"/>
      <c r="V171" s="9"/>
      <c r="W171" s="10"/>
      <c r="X171" s="9"/>
      <c r="Y171" s="9"/>
      <c r="Z171" s="10"/>
      <c r="AA171" s="10"/>
      <c r="AB171" s="10"/>
      <c r="AC171" s="10"/>
      <c r="AD171" s="10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1:40" ht="12.75" customHeight="1">
      <c r="A172" s="16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9"/>
      <c r="O172" s="9"/>
      <c r="P172" s="9"/>
      <c r="Q172" s="9"/>
      <c r="R172" s="10"/>
      <c r="S172" s="9"/>
      <c r="T172" s="9"/>
      <c r="U172" s="9"/>
      <c r="V172" s="9"/>
      <c r="W172" s="10"/>
      <c r="X172" s="9"/>
      <c r="Y172" s="9"/>
      <c r="Z172" s="10"/>
      <c r="AA172" s="10"/>
      <c r="AB172" s="10"/>
      <c r="AC172" s="10"/>
      <c r="AD172" s="10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ht="12.75" customHeight="1">
      <c r="A173" s="16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9"/>
      <c r="O173" s="9"/>
      <c r="P173" s="9"/>
      <c r="Q173" s="9"/>
      <c r="R173" s="10"/>
      <c r="S173" s="9"/>
      <c r="T173" s="9"/>
      <c r="U173" s="9"/>
      <c r="V173" s="9"/>
      <c r="W173" s="10"/>
      <c r="X173" s="9"/>
      <c r="Y173" s="9"/>
      <c r="Z173" s="10"/>
      <c r="AA173" s="10"/>
      <c r="AB173" s="10"/>
      <c r="AC173" s="10"/>
      <c r="AD173" s="10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1:40" ht="12.75" customHeight="1">
      <c r="A174" s="16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9"/>
      <c r="O174" s="9"/>
      <c r="P174" s="9"/>
      <c r="Q174" s="9"/>
      <c r="R174" s="10"/>
      <c r="S174" s="9"/>
      <c r="T174" s="9"/>
      <c r="U174" s="9"/>
      <c r="V174" s="9"/>
      <c r="W174" s="10"/>
      <c r="X174" s="9"/>
      <c r="Y174" s="9"/>
      <c r="Z174" s="10"/>
      <c r="AA174" s="10"/>
      <c r="AB174" s="10"/>
      <c r="AC174" s="10"/>
      <c r="AD174" s="10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ht="12.75" customHeight="1">
      <c r="A175" s="16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9"/>
      <c r="O175" s="9"/>
      <c r="P175" s="9"/>
      <c r="Q175" s="9"/>
      <c r="R175" s="10"/>
      <c r="S175" s="9"/>
      <c r="T175" s="9"/>
      <c r="U175" s="9"/>
      <c r="V175" s="9"/>
      <c r="W175" s="10"/>
      <c r="X175" s="9"/>
      <c r="Y175" s="9"/>
      <c r="Z175" s="10"/>
      <c r="AA175" s="10"/>
      <c r="AB175" s="10"/>
      <c r="AC175" s="10"/>
      <c r="AD175" s="10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ht="12.75" customHeight="1">
      <c r="A176" s="16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9"/>
      <c r="O176" s="9"/>
      <c r="P176" s="9"/>
      <c r="Q176" s="9"/>
      <c r="R176" s="10"/>
      <c r="S176" s="9"/>
      <c r="T176" s="9"/>
      <c r="U176" s="9"/>
      <c r="V176" s="9"/>
      <c r="W176" s="10"/>
      <c r="X176" s="9"/>
      <c r="Y176" s="9"/>
      <c r="Z176" s="10"/>
      <c r="AA176" s="10"/>
      <c r="AB176" s="10"/>
      <c r="AC176" s="10"/>
      <c r="AD176" s="10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ht="12.75" customHeight="1">
      <c r="A177" s="16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9"/>
      <c r="O177" s="9"/>
      <c r="P177" s="9"/>
      <c r="Q177" s="9"/>
      <c r="R177" s="10"/>
      <c r="S177" s="9"/>
      <c r="T177" s="9"/>
      <c r="U177" s="9"/>
      <c r="V177" s="9"/>
      <c r="W177" s="10"/>
      <c r="X177" s="9"/>
      <c r="Y177" s="9"/>
      <c r="Z177" s="10"/>
      <c r="AA177" s="10"/>
      <c r="AB177" s="10"/>
      <c r="AC177" s="10"/>
      <c r="AD177" s="10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ht="12.75" customHeight="1">
      <c r="A178" s="16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9"/>
      <c r="O178" s="9"/>
      <c r="P178" s="9"/>
      <c r="Q178" s="9"/>
      <c r="R178" s="10"/>
      <c r="S178" s="9"/>
      <c r="T178" s="9"/>
      <c r="U178" s="9"/>
      <c r="V178" s="9"/>
      <c r="W178" s="10"/>
      <c r="X178" s="9"/>
      <c r="Y178" s="9"/>
      <c r="Z178" s="10"/>
      <c r="AA178" s="10"/>
      <c r="AB178" s="10"/>
      <c r="AC178" s="10"/>
      <c r="AD178" s="10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ht="12.75" customHeight="1">
      <c r="A179" s="16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9"/>
      <c r="O179" s="9"/>
      <c r="P179" s="9"/>
      <c r="Q179" s="9"/>
      <c r="R179" s="10"/>
      <c r="S179" s="9"/>
      <c r="T179" s="9"/>
      <c r="U179" s="9"/>
      <c r="V179" s="9"/>
      <c r="W179" s="10"/>
      <c r="X179" s="9"/>
      <c r="Y179" s="9"/>
      <c r="Z179" s="10"/>
      <c r="AA179" s="10"/>
      <c r="AB179" s="10"/>
      <c r="AC179" s="10"/>
      <c r="AD179" s="10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ht="12.75" customHeight="1">
      <c r="A180" s="16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9"/>
      <c r="O180" s="9"/>
      <c r="P180" s="9"/>
      <c r="Q180" s="9"/>
      <c r="R180" s="10"/>
      <c r="S180" s="9"/>
      <c r="T180" s="9"/>
      <c r="U180" s="9"/>
      <c r="V180" s="9"/>
      <c r="W180" s="10"/>
      <c r="X180" s="9"/>
      <c r="Y180" s="9"/>
      <c r="Z180" s="10"/>
      <c r="AA180" s="10"/>
      <c r="AB180" s="10"/>
      <c r="AC180" s="10"/>
      <c r="AD180" s="10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1:40" ht="12.75" customHeight="1">
      <c r="A181" s="16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9"/>
      <c r="O181" s="9"/>
      <c r="P181" s="9"/>
      <c r="Q181" s="9"/>
      <c r="R181" s="10"/>
      <c r="S181" s="9"/>
      <c r="T181" s="9"/>
      <c r="U181" s="9"/>
      <c r="V181" s="9"/>
      <c r="W181" s="10"/>
      <c r="X181" s="9"/>
      <c r="Y181" s="9"/>
      <c r="Z181" s="10"/>
      <c r="AA181" s="10"/>
      <c r="AB181" s="10"/>
      <c r="AC181" s="10"/>
      <c r="AD181" s="10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ht="12.75" customHeight="1">
      <c r="A182" s="16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9"/>
      <c r="O182" s="9"/>
      <c r="P182" s="9"/>
      <c r="Q182" s="9"/>
      <c r="R182" s="10"/>
      <c r="S182" s="9"/>
      <c r="T182" s="9"/>
      <c r="U182" s="9"/>
      <c r="V182" s="9"/>
      <c r="W182" s="10"/>
      <c r="X182" s="9"/>
      <c r="Y182" s="9"/>
      <c r="Z182" s="10"/>
      <c r="AA182" s="10"/>
      <c r="AB182" s="10"/>
      <c r="AC182" s="10"/>
      <c r="AD182" s="10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ht="12.75" customHeight="1">
      <c r="A183" s="16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9"/>
      <c r="O183" s="9"/>
      <c r="P183" s="9"/>
      <c r="Q183" s="9"/>
      <c r="R183" s="10"/>
      <c r="S183" s="9"/>
      <c r="T183" s="9"/>
      <c r="U183" s="9"/>
      <c r="V183" s="9"/>
      <c r="W183" s="10"/>
      <c r="X183" s="9"/>
      <c r="Y183" s="9"/>
      <c r="Z183" s="10"/>
      <c r="AA183" s="10"/>
      <c r="AB183" s="10"/>
      <c r="AC183" s="10"/>
      <c r="AD183" s="10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ht="12.75" customHeight="1">
      <c r="A184" s="16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9"/>
      <c r="O184" s="9"/>
      <c r="P184" s="9"/>
      <c r="Q184" s="9"/>
      <c r="R184" s="10"/>
      <c r="S184" s="9"/>
      <c r="T184" s="9"/>
      <c r="U184" s="9"/>
      <c r="V184" s="9"/>
      <c r="W184" s="10"/>
      <c r="X184" s="9"/>
      <c r="Y184" s="9"/>
      <c r="Z184" s="10"/>
      <c r="AA184" s="10"/>
      <c r="AB184" s="10"/>
      <c r="AC184" s="10"/>
      <c r="AD184" s="10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ht="12.75" customHeight="1">
      <c r="A185" s="16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9"/>
      <c r="O185" s="9"/>
      <c r="P185" s="9"/>
      <c r="Q185" s="9"/>
      <c r="R185" s="10"/>
      <c r="S185" s="9"/>
      <c r="T185" s="9"/>
      <c r="U185" s="9"/>
      <c r="V185" s="9"/>
      <c r="W185" s="10"/>
      <c r="X185" s="9"/>
      <c r="Y185" s="9"/>
      <c r="Z185" s="10"/>
      <c r="AA185" s="10"/>
      <c r="AB185" s="10"/>
      <c r="AC185" s="10"/>
      <c r="AD185" s="10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ht="12.75" customHeight="1">
      <c r="A186" s="16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9"/>
      <c r="O186" s="9"/>
      <c r="P186" s="9"/>
      <c r="Q186" s="9"/>
      <c r="R186" s="10"/>
      <c r="S186" s="9"/>
      <c r="T186" s="9"/>
      <c r="U186" s="9"/>
      <c r="V186" s="9"/>
      <c r="W186" s="10"/>
      <c r="X186" s="9"/>
      <c r="Y186" s="9"/>
      <c r="Z186" s="10"/>
      <c r="AA186" s="10"/>
      <c r="AB186" s="10"/>
      <c r="AC186" s="10"/>
      <c r="AD186" s="10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1:40" ht="12.75" customHeight="1">
      <c r="A187" s="16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9"/>
      <c r="O187" s="9"/>
      <c r="P187" s="9"/>
      <c r="Q187" s="9"/>
      <c r="R187" s="10"/>
      <c r="S187" s="9"/>
      <c r="T187" s="9"/>
      <c r="U187" s="9"/>
      <c r="V187" s="9"/>
      <c r="W187" s="10"/>
      <c r="X187" s="9"/>
      <c r="Y187" s="9"/>
      <c r="Z187" s="10"/>
      <c r="AA187" s="10"/>
      <c r="AB187" s="10"/>
      <c r="AC187" s="10"/>
      <c r="AD187" s="10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1:40" ht="12.75" customHeight="1">
      <c r="A188" s="16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9"/>
      <c r="O188" s="9"/>
      <c r="P188" s="9"/>
      <c r="Q188" s="9"/>
      <c r="R188" s="10"/>
      <c r="S188" s="9"/>
      <c r="T188" s="9"/>
      <c r="U188" s="9"/>
      <c r="V188" s="9"/>
      <c r="W188" s="10"/>
      <c r="X188" s="9"/>
      <c r="Y188" s="9"/>
      <c r="Z188" s="10"/>
      <c r="AA188" s="10"/>
      <c r="AB188" s="10"/>
      <c r="AC188" s="10"/>
      <c r="AD188" s="10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ht="12.75" customHeight="1">
      <c r="A189" s="16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9"/>
      <c r="O189" s="9"/>
      <c r="P189" s="9"/>
      <c r="Q189" s="9"/>
      <c r="R189" s="10"/>
      <c r="S189" s="9"/>
      <c r="T189" s="9"/>
      <c r="U189" s="9"/>
      <c r="V189" s="9"/>
      <c r="W189" s="10"/>
      <c r="X189" s="9"/>
      <c r="Y189" s="9"/>
      <c r="Z189" s="10"/>
      <c r="AA189" s="10"/>
      <c r="AB189" s="10"/>
      <c r="AC189" s="10"/>
      <c r="AD189" s="10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ht="12.75" customHeight="1">
      <c r="A190" s="16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9"/>
      <c r="O190" s="9"/>
      <c r="P190" s="9"/>
      <c r="Q190" s="9"/>
      <c r="R190" s="10"/>
      <c r="S190" s="9"/>
      <c r="T190" s="9"/>
      <c r="U190" s="9"/>
      <c r="V190" s="9"/>
      <c r="W190" s="10"/>
      <c r="X190" s="9"/>
      <c r="Y190" s="9"/>
      <c r="Z190" s="10"/>
      <c r="AA190" s="10"/>
      <c r="AB190" s="10"/>
      <c r="AC190" s="10"/>
      <c r="AD190" s="10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ht="12.75" customHeight="1">
      <c r="A191" s="16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9"/>
      <c r="O191" s="9"/>
      <c r="P191" s="9"/>
      <c r="Q191" s="9"/>
      <c r="R191" s="10"/>
      <c r="S191" s="9"/>
      <c r="T191" s="9"/>
      <c r="U191" s="9"/>
      <c r="V191" s="9"/>
      <c r="W191" s="10"/>
      <c r="X191" s="9"/>
      <c r="Y191" s="9"/>
      <c r="Z191" s="10"/>
      <c r="AA191" s="10"/>
      <c r="AB191" s="10"/>
      <c r="AC191" s="10"/>
      <c r="AD191" s="10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ht="12.75" customHeight="1">
      <c r="A192" s="16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9"/>
      <c r="O192" s="9"/>
      <c r="P192" s="9"/>
      <c r="Q192" s="9"/>
      <c r="R192" s="10"/>
      <c r="S192" s="9"/>
      <c r="T192" s="9"/>
      <c r="U192" s="9"/>
      <c r="V192" s="9"/>
      <c r="W192" s="10"/>
      <c r="X192" s="9"/>
      <c r="Y192" s="9"/>
      <c r="Z192" s="10"/>
      <c r="AA192" s="10"/>
      <c r="AB192" s="10"/>
      <c r="AC192" s="10"/>
      <c r="AD192" s="10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1:40" ht="12.75" customHeight="1">
      <c r="A193" s="16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9"/>
      <c r="O193" s="9"/>
      <c r="P193" s="9"/>
      <c r="Q193" s="9"/>
      <c r="R193" s="10"/>
      <c r="S193" s="9"/>
      <c r="T193" s="9"/>
      <c r="U193" s="9"/>
      <c r="V193" s="9"/>
      <c r="W193" s="10"/>
      <c r="X193" s="9"/>
      <c r="Y193" s="9"/>
      <c r="Z193" s="10"/>
      <c r="AA193" s="10"/>
      <c r="AB193" s="10"/>
      <c r="AC193" s="10"/>
      <c r="AD193" s="10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ht="12.75" customHeight="1">
      <c r="A194" s="16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9"/>
      <c r="O194" s="9"/>
      <c r="P194" s="9"/>
      <c r="Q194" s="9"/>
      <c r="R194" s="10"/>
      <c r="S194" s="9"/>
      <c r="T194" s="9"/>
      <c r="U194" s="9"/>
      <c r="V194" s="9"/>
      <c r="W194" s="10"/>
      <c r="X194" s="9"/>
      <c r="Y194" s="9"/>
      <c r="Z194" s="10"/>
      <c r="AA194" s="10"/>
      <c r="AB194" s="10"/>
      <c r="AC194" s="10"/>
      <c r="AD194" s="10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ht="12.75" customHeight="1">
      <c r="A195" s="16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9"/>
      <c r="O195" s="9"/>
      <c r="P195" s="9"/>
      <c r="Q195" s="9"/>
      <c r="R195" s="10"/>
      <c r="S195" s="9"/>
      <c r="T195" s="9"/>
      <c r="U195" s="9"/>
      <c r="V195" s="9"/>
      <c r="W195" s="10"/>
      <c r="X195" s="9"/>
      <c r="Y195" s="9"/>
      <c r="Z195" s="10"/>
      <c r="AA195" s="10"/>
      <c r="AB195" s="10"/>
      <c r="AC195" s="10"/>
      <c r="AD195" s="10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ht="12.75" customHeight="1">
      <c r="A196" s="16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9"/>
      <c r="O196" s="9"/>
      <c r="P196" s="9"/>
      <c r="Q196" s="9"/>
      <c r="R196" s="10"/>
      <c r="S196" s="9"/>
      <c r="T196" s="9"/>
      <c r="U196" s="9"/>
      <c r="V196" s="9"/>
      <c r="W196" s="10"/>
      <c r="X196" s="9"/>
      <c r="Y196" s="9"/>
      <c r="Z196" s="10"/>
      <c r="AA196" s="10"/>
      <c r="AB196" s="10"/>
      <c r="AC196" s="10"/>
      <c r="AD196" s="10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ht="12.75" customHeight="1">
      <c r="A197" s="16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9"/>
      <c r="O197" s="9"/>
      <c r="P197" s="9"/>
      <c r="Q197" s="9"/>
      <c r="R197" s="10"/>
      <c r="S197" s="9"/>
      <c r="T197" s="9"/>
      <c r="U197" s="9"/>
      <c r="V197" s="9"/>
      <c r="W197" s="10"/>
      <c r="X197" s="9"/>
      <c r="Y197" s="9"/>
      <c r="Z197" s="10"/>
      <c r="AA197" s="10"/>
      <c r="AB197" s="10"/>
      <c r="AC197" s="10"/>
      <c r="AD197" s="10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ht="12.75" customHeight="1">
      <c r="A198" s="16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9"/>
      <c r="O198" s="9"/>
      <c r="P198" s="9"/>
      <c r="Q198" s="9"/>
      <c r="R198" s="10"/>
      <c r="S198" s="9"/>
      <c r="T198" s="9"/>
      <c r="U198" s="9"/>
      <c r="V198" s="9"/>
      <c r="W198" s="10"/>
      <c r="X198" s="9"/>
      <c r="Y198" s="9"/>
      <c r="Z198" s="10"/>
      <c r="AA198" s="10"/>
      <c r="AB198" s="10"/>
      <c r="AC198" s="10"/>
      <c r="AD198" s="10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1:40" ht="12.75" customHeight="1">
      <c r="A199" s="16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9"/>
      <c r="O199" s="9"/>
      <c r="P199" s="9"/>
      <c r="Q199" s="9"/>
      <c r="R199" s="10"/>
      <c r="S199" s="9"/>
      <c r="T199" s="9"/>
      <c r="U199" s="9"/>
      <c r="V199" s="9"/>
      <c r="W199" s="10"/>
      <c r="X199" s="9"/>
      <c r="Y199" s="9"/>
      <c r="Z199" s="10"/>
      <c r="AA199" s="10"/>
      <c r="AB199" s="10"/>
      <c r="AC199" s="10"/>
      <c r="AD199" s="10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ht="12.75" customHeight="1">
      <c r="A200" s="16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9"/>
      <c r="O200" s="9"/>
      <c r="P200" s="9"/>
      <c r="Q200" s="9"/>
      <c r="R200" s="10"/>
      <c r="S200" s="9"/>
      <c r="T200" s="9"/>
      <c r="U200" s="9"/>
      <c r="V200" s="9"/>
      <c r="W200" s="10"/>
      <c r="X200" s="9"/>
      <c r="Y200" s="9"/>
      <c r="Z200" s="10"/>
      <c r="AA200" s="10"/>
      <c r="AB200" s="10"/>
      <c r="AC200" s="10"/>
      <c r="AD200" s="10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ht="12.75" customHeight="1">
      <c r="A201" s="16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9"/>
      <c r="O201" s="9"/>
      <c r="P201" s="9"/>
      <c r="Q201" s="9"/>
      <c r="R201" s="10"/>
      <c r="S201" s="9"/>
      <c r="T201" s="9"/>
      <c r="U201" s="9"/>
      <c r="V201" s="9"/>
      <c r="W201" s="10"/>
      <c r="X201" s="9"/>
      <c r="Y201" s="9"/>
      <c r="Z201" s="10"/>
      <c r="AA201" s="10"/>
      <c r="AB201" s="10"/>
      <c r="AC201" s="10"/>
      <c r="AD201" s="10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ht="12.75" customHeight="1">
      <c r="A202" s="16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9"/>
      <c r="O202" s="9"/>
      <c r="P202" s="9"/>
      <c r="Q202" s="9"/>
      <c r="R202" s="10"/>
      <c r="S202" s="9"/>
      <c r="T202" s="9"/>
      <c r="U202" s="9"/>
      <c r="V202" s="9"/>
      <c r="W202" s="10"/>
      <c r="X202" s="9"/>
      <c r="Y202" s="9"/>
      <c r="Z202" s="10"/>
      <c r="AA202" s="10"/>
      <c r="AB202" s="10"/>
      <c r="AC202" s="10"/>
      <c r="AD202" s="10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ht="12.75" customHeight="1">
      <c r="A203" s="16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9"/>
      <c r="O203" s="9"/>
      <c r="P203" s="9"/>
      <c r="Q203" s="9"/>
      <c r="R203" s="10"/>
      <c r="S203" s="9"/>
      <c r="T203" s="9"/>
      <c r="U203" s="9"/>
      <c r="V203" s="9"/>
      <c r="W203" s="10"/>
      <c r="X203" s="9"/>
      <c r="Y203" s="9"/>
      <c r="Z203" s="10"/>
      <c r="AA203" s="10"/>
      <c r="AB203" s="10"/>
      <c r="AC203" s="10"/>
      <c r="AD203" s="10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ht="12.75" customHeight="1">
      <c r="A204" s="16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9"/>
      <c r="O204" s="9"/>
      <c r="P204" s="9"/>
      <c r="Q204" s="9"/>
      <c r="R204" s="10"/>
      <c r="S204" s="9"/>
      <c r="T204" s="9"/>
      <c r="U204" s="9"/>
      <c r="V204" s="9"/>
      <c r="W204" s="10"/>
      <c r="X204" s="9"/>
      <c r="Y204" s="9"/>
      <c r="Z204" s="10"/>
      <c r="AA204" s="10"/>
      <c r="AB204" s="10"/>
      <c r="AC204" s="10"/>
      <c r="AD204" s="10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ht="12.75" customHeight="1">
      <c r="A205" s="16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9"/>
      <c r="O205" s="9"/>
      <c r="P205" s="9"/>
      <c r="Q205" s="9"/>
      <c r="R205" s="10"/>
      <c r="S205" s="9"/>
      <c r="T205" s="9"/>
      <c r="U205" s="9"/>
      <c r="V205" s="9"/>
      <c r="W205" s="10"/>
      <c r="X205" s="9"/>
      <c r="Y205" s="9"/>
      <c r="Z205" s="10"/>
      <c r="AA205" s="10"/>
      <c r="AB205" s="10"/>
      <c r="AC205" s="10"/>
      <c r="AD205" s="10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ht="12.75" customHeight="1">
      <c r="A206" s="16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9"/>
      <c r="O206" s="9"/>
      <c r="P206" s="9"/>
      <c r="Q206" s="9"/>
      <c r="R206" s="10"/>
      <c r="S206" s="9"/>
      <c r="T206" s="9"/>
      <c r="U206" s="9"/>
      <c r="V206" s="9"/>
      <c r="W206" s="10"/>
      <c r="X206" s="9"/>
      <c r="Y206" s="9"/>
      <c r="Z206" s="10"/>
      <c r="AA206" s="10"/>
      <c r="AB206" s="10"/>
      <c r="AC206" s="10"/>
      <c r="AD206" s="10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ht="12.75" customHeight="1">
      <c r="A207" s="16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9"/>
      <c r="O207" s="9"/>
      <c r="P207" s="9"/>
      <c r="Q207" s="9"/>
      <c r="R207" s="10"/>
      <c r="S207" s="9"/>
      <c r="T207" s="9"/>
      <c r="U207" s="9"/>
      <c r="V207" s="9"/>
      <c r="W207" s="10"/>
      <c r="X207" s="9"/>
      <c r="Y207" s="9"/>
      <c r="Z207" s="10"/>
      <c r="AA207" s="10"/>
      <c r="AB207" s="10"/>
      <c r="AC207" s="10"/>
      <c r="AD207" s="10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ht="12.75" customHeight="1">
      <c r="A208" s="16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9"/>
      <c r="O208" s="9"/>
      <c r="P208" s="9"/>
      <c r="Q208" s="9"/>
      <c r="R208" s="10"/>
      <c r="S208" s="9"/>
      <c r="T208" s="9"/>
      <c r="U208" s="9"/>
      <c r="V208" s="9"/>
      <c r="W208" s="10"/>
      <c r="X208" s="9"/>
      <c r="Y208" s="9"/>
      <c r="Z208" s="10"/>
      <c r="AA208" s="10"/>
      <c r="AB208" s="10"/>
      <c r="AC208" s="10"/>
      <c r="AD208" s="10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ht="12.75" customHeight="1">
      <c r="A209" s="16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9"/>
      <c r="O209" s="9"/>
      <c r="P209" s="9"/>
      <c r="Q209" s="9"/>
      <c r="R209" s="10"/>
      <c r="S209" s="9"/>
      <c r="T209" s="9"/>
      <c r="U209" s="9"/>
      <c r="V209" s="9"/>
      <c r="W209" s="10"/>
      <c r="X209" s="9"/>
      <c r="Y209" s="9"/>
      <c r="Z209" s="10"/>
      <c r="AA209" s="10"/>
      <c r="AB209" s="10"/>
      <c r="AC209" s="10"/>
      <c r="AD209" s="10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ht="12.75" customHeight="1">
      <c r="A210" s="16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9"/>
      <c r="O210" s="9"/>
      <c r="P210" s="9"/>
      <c r="Q210" s="9"/>
      <c r="R210" s="10"/>
      <c r="S210" s="9"/>
      <c r="T210" s="9"/>
      <c r="U210" s="9"/>
      <c r="V210" s="9"/>
      <c r="W210" s="10"/>
      <c r="X210" s="9"/>
      <c r="Y210" s="9"/>
      <c r="Z210" s="10"/>
      <c r="AA210" s="10"/>
      <c r="AB210" s="10"/>
      <c r="AC210" s="10"/>
      <c r="AD210" s="10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ht="12.75" customHeight="1">
      <c r="A211" s="16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9"/>
      <c r="O211" s="9"/>
      <c r="P211" s="9"/>
      <c r="Q211" s="9"/>
      <c r="R211" s="10"/>
      <c r="S211" s="9"/>
      <c r="T211" s="9"/>
      <c r="U211" s="9"/>
      <c r="V211" s="9"/>
      <c r="W211" s="10"/>
      <c r="X211" s="9"/>
      <c r="Y211" s="9"/>
      <c r="Z211" s="10"/>
      <c r="AA211" s="10"/>
      <c r="AB211" s="10"/>
      <c r="AC211" s="10"/>
      <c r="AD211" s="10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ht="12.75" customHeight="1">
      <c r="A212" s="16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9"/>
      <c r="O212" s="9"/>
      <c r="P212" s="9"/>
      <c r="Q212" s="9"/>
      <c r="R212" s="10"/>
      <c r="S212" s="9"/>
      <c r="T212" s="9"/>
      <c r="U212" s="9"/>
      <c r="V212" s="9"/>
      <c r="W212" s="10"/>
      <c r="X212" s="9"/>
      <c r="Y212" s="9"/>
      <c r="Z212" s="10"/>
      <c r="AA212" s="10"/>
      <c r="AB212" s="10"/>
      <c r="AC212" s="10"/>
      <c r="AD212" s="10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ht="12.75" customHeight="1">
      <c r="A213" s="16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9"/>
      <c r="O213" s="9"/>
      <c r="P213" s="9"/>
      <c r="Q213" s="9"/>
      <c r="R213" s="10"/>
      <c r="S213" s="9"/>
      <c r="T213" s="9"/>
      <c r="U213" s="9"/>
      <c r="V213" s="9"/>
      <c r="W213" s="10"/>
      <c r="X213" s="9"/>
      <c r="Y213" s="9"/>
      <c r="Z213" s="10"/>
      <c r="AA213" s="10"/>
      <c r="AB213" s="10"/>
      <c r="AC213" s="10"/>
      <c r="AD213" s="10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1:40" ht="12.75" customHeight="1">
      <c r="A214" s="16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9"/>
      <c r="O214" s="9"/>
      <c r="P214" s="9"/>
      <c r="Q214" s="9"/>
      <c r="R214" s="10"/>
      <c r="S214" s="9"/>
      <c r="T214" s="9"/>
      <c r="U214" s="9"/>
      <c r="V214" s="9"/>
      <c r="W214" s="10"/>
      <c r="X214" s="9"/>
      <c r="Y214" s="9"/>
      <c r="Z214" s="10"/>
      <c r="AA214" s="10"/>
      <c r="AB214" s="10"/>
      <c r="AC214" s="10"/>
      <c r="AD214" s="10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ht="12.75" customHeight="1">
      <c r="A215" s="16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9"/>
      <c r="O215" s="9"/>
      <c r="P215" s="9"/>
      <c r="Q215" s="9"/>
      <c r="R215" s="10"/>
      <c r="S215" s="9"/>
      <c r="T215" s="9"/>
      <c r="U215" s="9"/>
      <c r="V215" s="9"/>
      <c r="W215" s="10"/>
      <c r="X215" s="9"/>
      <c r="Y215" s="9"/>
      <c r="Z215" s="10"/>
      <c r="AA215" s="10"/>
      <c r="AB215" s="10"/>
      <c r="AC215" s="10"/>
      <c r="AD215" s="10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ht="12.75" customHeight="1">
      <c r="A216" s="16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9"/>
      <c r="O216" s="9"/>
      <c r="P216" s="9"/>
      <c r="Q216" s="9"/>
      <c r="R216" s="10"/>
      <c r="S216" s="9"/>
      <c r="T216" s="9"/>
      <c r="U216" s="9"/>
      <c r="V216" s="9"/>
      <c r="W216" s="10"/>
      <c r="X216" s="9"/>
      <c r="Y216" s="9"/>
      <c r="Z216" s="10"/>
      <c r="AA216" s="10"/>
      <c r="AB216" s="10"/>
      <c r="AC216" s="10"/>
      <c r="AD216" s="10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ht="12.75" customHeight="1">
      <c r="A217" s="16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9"/>
      <c r="O217" s="9"/>
      <c r="P217" s="9"/>
      <c r="Q217" s="9"/>
      <c r="R217" s="10"/>
      <c r="S217" s="9"/>
      <c r="T217" s="9"/>
      <c r="U217" s="9"/>
      <c r="V217" s="9"/>
      <c r="W217" s="10"/>
      <c r="X217" s="9"/>
      <c r="Y217" s="9"/>
      <c r="Z217" s="10"/>
      <c r="AA217" s="10"/>
      <c r="AB217" s="10"/>
      <c r="AC217" s="10"/>
      <c r="AD217" s="10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ht="12.75" customHeight="1">
      <c r="A218" s="16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9"/>
      <c r="O218" s="9"/>
      <c r="P218" s="9"/>
      <c r="Q218" s="9"/>
      <c r="R218" s="10"/>
      <c r="S218" s="9"/>
      <c r="T218" s="9"/>
      <c r="U218" s="9"/>
      <c r="V218" s="9"/>
      <c r="W218" s="10"/>
      <c r="X218" s="9"/>
      <c r="Y218" s="9"/>
      <c r="Z218" s="10"/>
      <c r="AA218" s="10"/>
      <c r="AB218" s="10"/>
      <c r="AC218" s="10"/>
      <c r="AD218" s="10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ht="12.75" customHeight="1">
      <c r="A219" s="16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9"/>
      <c r="O219" s="9"/>
      <c r="P219" s="9"/>
      <c r="Q219" s="9"/>
      <c r="R219" s="10"/>
      <c r="S219" s="9"/>
      <c r="T219" s="9"/>
      <c r="U219" s="9"/>
      <c r="V219" s="9"/>
      <c r="W219" s="10"/>
      <c r="X219" s="9"/>
      <c r="Y219" s="9"/>
      <c r="Z219" s="10"/>
      <c r="AA219" s="10"/>
      <c r="AB219" s="10"/>
      <c r="AC219" s="10"/>
      <c r="AD219" s="10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ht="12.75" customHeight="1">
      <c r="A220" s="16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9"/>
      <c r="O220" s="9"/>
      <c r="P220" s="9"/>
      <c r="Q220" s="9"/>
      <c r="R220" s="10"/>
      <c r="S220" s="9"/>
      <c r="T220" s="9"/>
      <c r="U220" s="9"/>
      <c r="V220" s="9"/>
      <c r="W220" s="10"/>
      <c r="X220" s="9"/>
      <c r="Y220" s="9"/>
      <c r="Z220" s="10"/>
      <c r="AA220" s="10"/>
      <c r="AB220" s="10"/>
      <c r="AC220" s="10"/>
      <c r="AD220" s="10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ht="12.75" customHeight="1">
      <c r="A221" s="16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9"/>
      <c r="O221" s="9"/>
      <c r="P221" s="9"/>
      <c r="Q221" s="9"/>
      <c r="R221" s="10"/>
      <c r="S221" s="9"/>
      <c r="T221" s="9"/>
      <c r="U221" s="9"/>
      <c r="V221" s="9"/>
      <c r="W221" s="10"/>
      <c r="X221" s="9"/>
      <c r="Y221" s="9"/>
      <c r="Z221" s="10"/>
      <c r="AA221" s="10"/>
      <c r="AB221" s="10"/>
      <c r="AC221" s="10"/>
      <c r="AD221" s="10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ht="12.75" customHeight="1">
      <c r="A222" s="16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9"/>
      <c r="O222" s="9"/>
      <c r="P222" s="9"/>
      <c r="Q222" s="9"/>
      <c r="R222" s="10"/>
      <c r="S222" s="9"/>
      <c r="T222" s="9"/>
      <c r="U222" s="9"/>
      <c r="V222" s="9"/>
      <c r="W222" s="10"/>
      <c r="X222" s="9"/>
      <c r="Y222" s="9"/>
      <c r="Z222" s="10"/>
      <c r="AA222" s="10"/>
      <c r="AB222" s="10"/>
      <c r="AC222" s="10"/>
      <c r="AD222" s="10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ht="12.75" customHeight="1">
      <c r="A223" s="16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9"/>
      <c r="O223" s="9"/>
      <c r="P223" s="9"/>
      <c r="Q223" s="9"/>
      <c r="R223" s="10"/>
      <c r="S223" s="9"/>
      <c r="T223" s="9"/>
      <c r="U223" s="9"/>
      <c r="V223" s="9"/>
      <c r="W223" s="10"/>
      <c r="X223" s="9"/>
      <c r="Y223" s="9"/>
      <c r="Z223" s="10"/>
      <c r="AA223" s="10"/>
      <c r="AB223" s="10"/>
      <c r="AC223" s="10"/>
      <c r="AD223" s="10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ht="12.75" customHeight="1">
      <c r="A224" s="16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9"/>
      <c r="O224" s="9"/>
      <c r="P224" s="9"/>
      <c r="Q224" s="9"/>
      <c r="R224" s="10"/>
      <c r="S224" s="9"/>
      <c r="T224" s="9"/>
      <c r="U224" s="9"/>
      <c r="V224" s="9"/>
      <c r="W224" s="10"/>
      <c r="X224" s="9"/>
      <c r="Y224" s="9"/>
      <c r="Z224" s="10"/>
      <c r="AA224" s="10"/>
      <c r="AB224" s="10"/>
      <c r="AC224" s="10"/>
      <c r="AD224" s="10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ht="12.75" customHeight="1">
      <c r="A225" s="16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9"/>
      <c r="O225" s="9"/>
      <c r="P225" s="9"/>
      <c r="Q225" s="9"/>
      <c r="R225" s="10"/>
      <c r="S225" s="9"/>
      <c r="T225" s="9"/>
      <c r="U225" s="9"/>
      <c r="V225" s="9"/>
      <c r="W225" s="10"/>
      <c r="X225" s="9"/>
      <c r="Y225" s="9"/>
      <c r="Z225" s="10"/>
      <c r="AA225" s="10"/>
      <c r="AB225" s="10"/>
      <c r="AC225" s="10"/>
      <c r="AD225" s="10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ht="12.75" customHeight="1">
      <c r="A226" s="16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9"/>
      <c r="O226" s="9"/>
      <c r="P226" s="9"/>
      <c r="Q226" s="9"/>
      <c r="R226" s="10"/>
      <c r="S226" s="9"/>
      <c r="T226" s="9"/>
      <c r="U226" s="9"/>
      <c r="V226" s="9"/>
      <c r="W226" s="10"/>
      <c r="X226" s="9"/>
      <c r="Y226" s="9"/>
      <c r="Z226" s="10"/>
      <c r="AA226" s="10"/>
      <c r="AB226" s="10"/>
      <c r="AC226" s="10"/>
      <c r="AD226" s="10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ht="12.75" customHeight="1">
      <c r="A227" s="16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9"/>
      <c r="O227" s="9"/>
      <c r="P227" s="9"/>
      <c r="Q227" s="9"/>
      <c r="R227" s="10"/>
      <c r="S227" s="9"/>
      <c r="T227" s="9"/>
      <c r="U227" s="9"/>
      <c r="V227" s="9"/>
      <c r="W227" s="10"/>
      <c r="X227" s="9"/>
      <c r="Y227" s="9"/>
      <c r="Z227" s="10"/>
      <c r="AA227" s="10"/>
      <c r="AB227" s="10"/>
      <c r="AC227" s="10"/>
      <c r="AD227" s="10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ht="12.75" customHeight="1">
      <c r="A228" s="16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9"/>
      <c r="O228" s="9"/>
      <c r="P228" s="9"/>
      <c r="Q228" s="9"/>
      <c r="R228" s="10"/>
      <c r="S228" s="9"/>
      <c r="T228" s="9"/>
      <c r="U228" s="9"/>
      <c r="V228" s="9"/>
      <c r="W228" s="10"/>
      <c r="X228" s="9"/>
      <c r="Y228" s="9"/>
      <c r="Z228" s="10"/>
      <c r="AA228" s="10"/>
      <c r="AB228" s="10"/>
      <c r="AC228" s="10"/>
      <c r="AD228" s="10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ht="12.75" customHeight="1">
      <c r="A229" s="16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9"/>
      <c r="O229" s="9"/>
      <c r="P229" s="9"/>
      <c r="Q229" s="9"/>
      <c r="R229" s="10"/>
      <c r="S229" s="9"/>
      <c r="T229" s="9"/>
      <c r="U229" s="9"/>
      <c r="V229" s="9"/>
      <c r="W229" s="10"/>
      <c r="X229" s="9"/>
      <c r="Y229" s="9"/>
      <c r="Z229" s="10"/>
      <c r="AA229" s="10"/>
      <c r="AB229" s="10"/>
      <c r="AC229" s="10"/>
      <c r="AD229" s="10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ht="12.75" customHeight="1">
      <c r="A230" s="16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9"/>
      <c r="O230" s="9"/>
      <c r="P230" s="9"/>
      <c r="Q230" s="9"/>
      <c r="R230" s="10"/>
      <c r="S230" s="9"/>
      <c r="T230" s="9"/>
      <c r="U230" s="9"/>
      <c r="V230" s="9"/>
      <c r="W230" s="10"/>
      <c r="X230" s="9"/>
      <c r="Y230" s="9"/>
      <c r="Z230" s="10"/>
      <c r="AA230" s="10"/>
      <c r="AB230" s="10"/>
      <c r="AC230" s="10"/>
      <c r="AD230" s="10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ht="12.75" customHeight="1">
      <c r="A231" s="16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9"/>
      <c r="O231" s="9"/>
      <c r="P231" s="9"/>
      <c r="Q231" s="9"/>
      <c r="R231" s="10"/>
      <c r="S231" s="9"/>
      <c r="T231" s="9"/>
      <c r="U231" s="9"/>
      <c r="V231" s="9"/>
      <c r="W231" s="10"/>
      <c r="X231" s="9"/>
      <c r="Y231" s="9"/>
      <c r="Z231" s="10"/>
      <c r="AA231" s="10"/>
      <c r="AB231" s="10"/>
      <c r="AC231" s="10"/>
      <c r="AD231" s="10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ht="12.75" customHeight="1">
      <c r="A232" s="16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9"/>
      <c r="O232" s="9"/>
      <c r="P232" s="9"/>
      <c r="Q232" s="9"/>
      <c r="R232" s="10"/>
      <c r="S232" s="9"/>
      <c r="T232" s="9"/>
      <c r="U232" s="9"/>
      <c r="V232" s="9"/>
      <c r="W232" s="10"/>
      <c r="X232" s="9"/>
      <c r="Y232" s="9"/>
      <c r="Z232" s="10"/>
      <c r="AA232" s="10"/>
      <c r="AB232" s="10"/>
      <c r="AC232" s="10"/>
      <c r="AD232" s="10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ht="12.75" customHeight="1">
      <c r="A233" s="16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9"/>
      <c r="O233" s="9"/>
      <c r="P233" s="9"/>
      <c r="Q233" s="9"/>
      <c r="R233" s="10"/>
      <c r="S233" s="9"/>
      <c r="T233" s="9"/>
      <c r="U233" s="9"/>
      <c r="V233" s="9"/>
      <c r="W233" s="10"/>
      <c r="X233" s="9"/>
      <c r="Y233" s="9"/>
      <c r="Z233" s="10"/>
      <c r="AA233" s="10"/>
      <c r="AB233" s="10"/>
      <c r="AC233" s="10"/>
      <c r="AD233" s="10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ht="12.75" customHeight="1">
      <c r="A234" s="16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9"/>
      <c r="O234" s="9"/>
      <c r="P234" s="9"/>
      <c r="Q234" s="9"/>
      <c r="R234" s="10"/>
      <c r="S234" s="9"/>
      <c r="T234" s="9"/>
      <c r="U234" s="9"/>
      <c r="V234" s="9"/>
      <c r="W234" s="10"/>
      <c r="X234" s="9"/>
      <c r="Y234" s="9"/>
      <c r="Z234" s="10"/>
      <c r="AA234" s="10"/>
      <c r="AB234" s="10"/>
      <c r="AC234" s="10"/>
      <c r="AD234" s="10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ht="12.75" customHeight="1">
      <c r="A235" s="16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9"/>
      <c r="O235" s="9"/>
      <c r="P235" s="9"/>
      <c r="Q235" s="9"/>
      <c r="R235" s="10"/>
      <c r="S235" s="9"/>
      <c r="T235" s="9"/>
      <c r="U235" s="9"/>
      <c r="V235" s="9"/>
      <c r="W235" s="10"/>
      <c r="X235" s="9"/>
      <c r="Y235" s="9"/>
      <c r="Z235" s="10"/>
      <c r="AA235" s="10"/>
      <c r="AB235" s="10"/>
      <c r="AC235" s="10"/>
      <c r="AD235" s="10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ht="12.75" customHeight="1">
      <c r="A236" s="16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9"/>
      <c r="O236" s="9"/>
      <c r="P236" s="9"/>
      <c r="Q236" s="9"/>
      <c r="R236" s="10"/>
      <c r="S236" s="9"/>
      <c r="T236" s="9"/>
      <c r="U236" s="9"/>
      <c r="V236" s="9"/>
      <c r="W236" s="10"/>
      <c r="X236" s="9"/>
      <c r="Y236" s="9"/>
      <c r="Z236" s="10"/>
      <c r="AA236" s="10"/>
      <c r="AB236" s="10"/>
      <c r="AC236" s="10"/>
      <c r="AD236" s="10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ht="12.75" customHeight="1">
      <c r="A237" s="16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9"/>
      <c r="O237" s="9"/>
      <c r="P237" s="9"/>
      <c r="Q237" s="9"/>
      <c r="R237" s="10"/>
      <c r="S237" s="9"/>
      <c r="T237" s="9"/>
      <c r="U237" s="9"/>
      <c r="V237" s="9"/>
      <c r="W237" s="10"/>
      <c r="X237" s="9"/>
      <c r="Y237" s="9"/>
      <c r="Z237" s="10"/>
      <c r="AA237" s="10"/>
      <c r="AB237" s="10"/>
      <c r="AC237" s="10"/>
      <c r="AD237" s="10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ht="12.75" customHeight="1">
      <c r="A238" s="16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9"/>
      <c r="O238" s="9"/>
      <c r="P238" s="9"/>
      <c r="Q238" s="9"/>
      <c r="R238" s="10"/>
      <c r="S238" s="9"/>
      <c r="T238" s="9"/>
      <c r="U238" s="9"/>
      <c r="V238" s="9"/>
      <c r="W238" s="10"/>
      <c r="X238" s="9"/>
      <c r="Y238" s="9"/>
      <c r="Z238" s="10"/>
      <c r="AA238" s="10"/>
      <c r="AB238" s="10"/>
      <c r="AC238" s="10"/>
      <c r="AD238" s="10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ht="12.75" customHeight="1">
      <c r="A239" s="16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9"/>
      <c r="O239" s="9"/>
      <c r="P239" s="9"/>
      <c r="Q239" s="9"/>
      <c r="R239" s="10"/>
      <c r="S239" s="9"/>
      <c r="T239" s="9"/>
      <c r="U239" s="9"/>
      <c r="V239" s="9"/>
      <c r="W239" s="10"/>
      <c r="X239" s="9"/>
      <c r="Y239" s="9"/>
      <c r="Z239" s="10"/>
      <c r="AA239" s="10"/>
      <c r="AB239" s="10"/>
      <c r="AC239" s="10"/>
      <c r="AD239" s="10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ht="12.75" customHeight="1">
      <c r="A240" s="16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9"/>
      <c r="O240" s="9"/>
      <c r="P240" s="9"/>
      <c r="Q240" s="9"/>
      <c r="R240" s="10"/>
      <c r="S240" s="9"/>
      <c r="T240" s="9"/>
      <c r="U240" s="9"/>
      <c r="V240" s="9"/>
      <c r="W240" s="10"/>
      <c r="X240" s="9"/>
      <c r="Y240" s="9"/>
      <c r="Z240" s="10"/>
      <c r="AA240" s="10"/>
      <c r="AB240" s="10"/>
      <c r="AC240" s="10"/>
      <c r="AD240" s="10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ht="12.75" customHeight="1">
      <c r="A241" s="16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9"/>
      <c r="O241" s="9"/>
      <c r="P241" s="9"/>
      <c r="Q241" s="9"/>
      <c r="R241" s="10"/>
      <c r="S241" s="9"/>
      <c r="T241" s="9"/>
      <c r="U241" s="9"/>
      <c r="V241" s="9"/>
      <c r="W241" s="10"/>
      <c r="X241" s="9"/>
      <c r="Y241" s="9"/>
      <c r="Z241" s="10"/>
      <c r="AA241" s="10"/>
      <c r="AB241" s="10"/>
      <c r="AC241" s="10"/>
      <c r="AD241" s="10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1:40" ht="12.75" customHeight="1">
      <c r="A242" s="16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9"/>
      <c r="O242" s="9"/>
      <c r="P242" s="9"/>
      <c r="Q242" s="9"/>
      <c r="R242" s="10"/>
      <c r="S242" s="9"/>
      <c r="T242" s="9"/>
      <c r="U242" s="9"/>
      <c r="V242" s="9"/>
      <c r="W242" s="10"/>
      <c r="X242" s="9"/>
      <c r="Y242" s="9"/>
      <c r="Z242" s="10"/>
      <c r="AA242" s="10"/>
      <c r="AB242" s="10"/>
      <c r="AC242" s="10"/>
      <c r="AD242" s="10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ht="12.75" customHeight="1">
      <c r="A243" s="16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9"/>
      <c r="O243" s="9"/>
      <c r="P243" s="9"/>
      <c r="Q243" s="9"/>
      <c r="R243" s="10"/>
      <c r="S243" s="9"/>
      <c r="T243" s="9"/>
      <c r="U243" s="9"/>
      <c r="V243" s="9"/>
      <c r="W243" s="10"/>
      <c r="X243" s="9"/>
      <c r="Y243" s="9"/>
      <c r="Z243" s="10"/>
      <c r="AA243" s="10"/>
      <c r="AB243" s="10"/>
      <c r="AC243" s="10"/>
      <c r="AD243" s="10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ht="12.75" customHeight="1">
      <c r="A244" s="16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9"/>
      <c r="O244" s="9"/>
      <c r="P244" s="9"/>
      <c r="Q244" s="9"/>
      <c r="R244" s="10"/>
      <c r="S244" s="9"/>
      <c r="T244" s="9"/>
      <c r="U244" s="9"/>
      <c r="V244" s="9"/>
      <c r="W244" s="10"/>
      <c r="X244" s="9"/>
      <c r="Y244" s="9"/>
      <c r="Z244" s="10"/>
      <c r="AA244" s="10"/>
      <c r="AB244" s="10"/>
      <c r="AC244" s="10"/>
      <c r="AD244" s="10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ht="12.75" customHeight="1">
      <c r="A245" s="16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9"/>
      <c r="O245" s="9"/>
      <c r="P245" s="9"/>
      <c r="Q245" s="9"/>
      <c r="R245" s="10"/>
      <c r="S245" s="9"/>
      <c r="T245" s="9"/>
      <c r="U245" s="9"/>
      <c r="V245" s="9"/>
      <c r="W245" s="10"/>
      <c r="X245" s="9"/>
      <c r="Y245" s="9"/>
      <c r="Z245" s="10"/>
      <c r="AA245" s="10"/>
      <c r="AB245" s="10"/>
      <c r="AC245" s="10"/>
      <c r="AD245" s="10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ht="12.75" customHeight="1">
      <c r="A246" s="16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9"/>
      <c r="O246" s="9"/>
      <c r="P246" s="9"/>
      <c r="Q246" s="9"/>
      <c r="R246" s="10"/>
      <c r="S246" s="9"/>
      <c r="T246" s="9"/>
      <c r="U246" s="9"/>
      <c r="V246" s="9"/>
      <c r="W246" s="10"/>
      <c r="X246" s="9"/>
      <c r="Y246" s="9"/>
      <c r="Z246" s="10"/>
      <c r="AA246" s="10"/>
      <c r="AB246" s="10"/>
      <c r="AC246" s="10"/>
      <c r="AD246" s="10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ht="12.75" customHeight="1">
      <c r="A247" s="16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9"/>
      <c r="O247" s="9"/>
      <c r="P247" s="9"/>
      <c r="Q247" s="9"/>
      <c r="R247" s="10"/>
      <c r="S247" s="9"/>
      <c r="T247" s="9"/>
      <c r="U247" s="9"/>
      <c r="V247" s="9"/>
      <c r="W247" s="10"/>
      <c r="X247" s="9"/>
      <c r="Y247" s="9"/>
      <c r="Z247" s="10"/>
      <c r="AA247" s="10"/>
      <c r="AB247" s="10"/>
      <c r="AC247" s="10"/>
      <c r="AD247" s="10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ht="12.75" customHeight="1">
      <c r="A248" s="16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9"/>
      <c r="O248" s="9"/>
      <c r="P248" s="9"/>
      <c r="Q248" s="9"/>
      <c r="R248" s="10"/>
      <c r="S248" s="9"/>
      <c r="T248" s="9"/>
      <c r="U248" s="9"/>
      <c r="V248" s="9"/>
      <c r="W248" s="10"/>
      <c r="X248" s="9"/>
      <c r="Y248" s="9"/>
      <c r="Z248" s="10"/>
      <c r="AA248" s="10"/>
      <c r="AB248" s="10"/>
      <c r="AC248" s="10"/>
      <c r="AD248" s="10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ht="12.75" customHeight="1">
      <c r="A249" s="16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9"/>
      <c r="O249" s="9"/>
      <c r="P249" s="9"/>
      <c r="Q249" s="9"/>
      <c r="R249" s="10"/>
      <c r="S249" s="9"/>
      <c r="T249" s="9"/>
      <c r="U249" s="9"/>
      <c r="V249" s="9"/>
      <c r="W249" s="10"/>
      <c r="X249" s="9"/>
      <c r="Y249" s="9"/>
      <c r="Z249" s="10"/>
      <c r="AA249" s="10"/>
      <c r="AB249" s="10"/>
      <c r="AC249" s="10"/>
      <c r="AD249" s="10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ht="12.75" customHeight="1">
      <c r="A250" s="16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9"/>
      <c r="O250" s="9"/>
      <c r="P250" s="9"/>
      <c r="Q250" s="9"/>
      <c r="R250" s="10"/>
      <c r="S250" s="9"/>
      <c r="T250" s="9"/>
      <c r="U250" s="9"/>
      <c r="V250" s="9"/>
      <c r="W250" s="10"/>
      <c r="X250" s="9"/>
      <c r="Y250" s="9"/>
      <c r="Z250" s="10"/>
      <c r="AA250" s="10"/>
      <c r="AB250" s="10"/>
      <c r="AC250" s="10"/>
      <c r="AD250" s="10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ht="12.75" customHeight="1">
      <c r="A251" s="16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9"/>
      <c r="O251" s="9"/>
      <c r="P251" s="9"/>
      <c r="Q251" s="9"/>
      <c r="R251" s="10"/>
      <c r="S251" s="9"/>
      <c r="T251" s="9"/>
      <c r="U251" s="9"/>
      <c r="V251" s="9"/>
      <c r="W251" s="10"/>
      <c r="X251" s="9"/>
      <c r="Y251" s="9"/>
      <c r="Z251" s="10"/>
      <c r="AA251" s="10"/>
      <c r="AB251" s="10"/>
      <c r="AC251" s="10"/>
      <c r="AD251" s="10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ht="12.75" customHeight="1">
      <c r="A252" s="16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9"/>
      <c r="O252" s="9"/>
      <c r="P252" s="9"/>
      <c r="Q252" s="9"/>
      <c r="R252" s="10"/>
      <c r="S252" s="9"/>
      <c r="T252" s="9"/>
      <c r="U252" s="9"/>
      <c r="V252" s="9"/>
      <c r="W252" s="10"/>
      <c r="X252" s="9"/>
      <c r="Y252" s="9"/>
      <c r="Z252" s="10"/>
      <c r="AA252" s="10"/>
      <c r="AB252" s="10"/>
      <c r="AC252" s="10"/>
      <c r="AD252" s="10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1:40" ht="12.75" customHeight="1">
      <c r="A253" s="16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9"/>
      <c r="O253" s="9"/>
      <c r="P253" s="9"/>
      <c r="Q253" s="9"/>
      <c r="R253" s="10"/>
      <c r="S253" s="9"/>
      <c r="T253" s="9"/>
      <c r="U253" s="9"/>
      <c r="V253" s="9"/>
      <c r="W253" s="10"/>
      <c r="X253" s="9"/>
      <c r="Y253" s="9"/>
      <c r="Z253" s="10"/>
      <c r="AA253" s="10"/>
      <c r="AB253" s="10"/>
      <c r="AC253" s="10"/>
      <c r="AD253" s="10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ht="12.75" customHeight="1">
      <c r="A254" s="16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9"/>
      <c r="O254" s="9"/>
      <c r="P254" s="9"/>
      <c r="Q254" s="9"/>
      <c r="R254" s="10"/>
      <c r="S254" s="9"/>
      <c r="T254" s="9"/>
      <c r="U254" s="9"/>
      <c r="V254" s="9"/>
      <c r="W254" s="10"/>
      <c r="X254" s="9"/>
      <c r="Y254" s="9"/>
      <c r="Z254" s="10"/>
      <c r="AA254" s="10"/>
      <c r="AB254" s="10"/>
      <c r="AC254" s="10"/>
      <c r="AD254" s="10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ht="12.75" customHeight="1">
      <c r="A255" s="16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9"/>
      <c r="O255" s="9"/>
      <c r="P255" s="9"/>
      <c r="Q255" s="9"/>
      <c r="R255" s="10"/>
      <c r="S255" s="9"/>
      <c r="T255" s="9"/>
      <c r="U255" s="9"/>
      <c r="V255" s="9"/>
      <c r="W255" s="10"/>
      <c r="X255" s="9"/>
      <c r="Y255" s="9"/>
      <c r="Z255" s="10"/>
      <c r="AA255" s="10"/>
      <c r="AB255" s="10"/>
      <c r="AC255" s="10"/>
      <c r="AD255" s="10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ht="12.75" customHeight="1">
      <c r="A256" s="16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9"/>
      <c r="O256" s="9"/>
      <c r="P256" s="9"/>
      <c r="Q256" s="9"/>
      <c r="R256" s="10"/>
      <c r="S256" s="9"/>
      <c r="T256" s="9"/>
      <c r="U256" s="9"/>
      <c r="V256" s="9"/>
      <c r="W256" s="10"/>
      <c r="X256" s="9"/>
      <c r="Y256" s="9"/>
      <c r="Z256" s="10"/>
      <c r="AA256" s="10"/>
      <c r="AB256" s="10"/>
      <c r="AC256" s="10"/>
      <c r="AD256" s="10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ht="12.75" customHeight="1">
      <c r="A257" s="16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9"/>
      <c r="O257" s="9"/>
      <c r="P257" s="9"/>
      <c r="Q257" s="9"/>
      <c r="R257" s="10"/>
      <c r="S257" s="9"/>
      <c r="T257" s="9"/>
      <c r="U257" s="9"/>
      <c r="V257" s="9"/>
      <c r="W257" s="10"/>
      <c r="X257" s="9"/>
      <c r="Y257" s="9"/>
      <c r="Z257" s="10"/>
      <c r="AA257" s="10"/>
      <c r="AB257" s="10"/>
      <c r="AC257" s="10"/>
      <c r="AD257" s="10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ht="12.75" customHeight="1">
      <c r="A258" s="16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9"/>
      <c r="O258" s="9"/>
      <c r="P258" s="9"/>
      <c r="Q258" s="9"/>
      <c r="R258" s="10"/>
      <c r="S258" s="9"/>
      <c r="T258" s="9"/>
      <c r="U258" s="9"/>
      <c r="V258" s="9"/>
      <c r="W258" s="10"/>
      <c r="X258" s="9"/>
      <c r="Y258" s="9"/>
      <c r="Z258" s="10"/>
      <c r="AA258" s="10"/>
      <c r="AB258" s="10"/>
      <c r="AC258" s="10"/>
      <c r="AD258" s="10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1:40" ht="12.75" customHeight="1">
      <c r="A259" s="16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9"/>
      <c r="O259" s="9"/>
      <c r="P259" s="9"/>
      <c r="Q259" s="9"/>
      <c r="R259" s="10"/>
      <c r="S259" s="9"/>
      <c r="T259" s="9"/>
      <c r="U259" s="9"/>
      <c r="V259" s="9"/>
      <c r="W259" s="10"/>
      <c r="X259" s="9"/>
      <c r="Y259" s="9"/>
      <c r="Z259" s="10"/>
      <c r="AA259" s="10"/>
      <c r="AB259" s="10"/>
      <c r="AC259" s="10"/>
      <c r="AD259" s="10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ht="12.75" customHeight="1">
      <c r="A260" s="16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9"/>
      <c r="O260" s="9"/>
      <c r="P260" s="9"/>
      <c r="Q260" s="9"/>
      <c r="R260" s="10"/>
      <c r="S260" s="9"/>
      <c r="T260" s="9"/>
      <c r="U260" s="9"/>
      <c r="V260" s="9"/>
      <c r="W260" s="10"/>
      <c r="X260" s="9"/>
      <c r="Y260" s="9"/>
      <c r="Z260" s="10"/>
      <c r="AA260" s="10"/>
      <c r="AB260" s="10"/>
      <c r="AC260" s="10"/>
      <c r="AD260" s="10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ht="12.75" customHeight="1">
      <c r="A261" s="16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9"/>
      <c r="O261" s="9"/>
      <c r="P261" s="9"/>
      <c r="Q261" s="9"/>
      <c r="R261" s="10"/>
      <c r="S261" s="9"/>
      <c r="T261" s="9"/>
      <c r="U261" s="9"/>
      <c r="V261" s="9"/>
      <c r="W261" s="10"/>
      <c r="X261" s="9"/>
      <c r="Y261" s="9"/>
      <c r="Z261" s="10"/>
      <c r="AA261" s="10"/>
      <c r="AB261" s="10"/>
      <c r="AC261" s="10"/>
      <c r="AD261" s="10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ht="12.75" customHeight="1">
      <c r="A262" s="16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9"/>
      <c r="O262" s="9"/>
      <c r="P262" s="9"/>
      <c r="Q262" s="9"/>
      <c r="R262" s="10"/>
      <c r="S262" s="9"/>
      <c r="T262" s="9"/>
      <c r="U262" s="9"/>
      <c r="V262" s="9"/>
      <c r="W262" s="10"/>
      <c r="X262" s="9"/>
      <c r="Y262" s="9"/>
      <c r="Z262" s="10"/>
      <c r="AA262" s="10"/>
      <c r="AB262" s="10"/>
      <c r="AC262" s="10"/>
      <c r="AD262" s="10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ht="12.75" customHeight="1">
      <c r="A263" s="16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9"/>
      <c r="O263" s="9"/>
      <c r="P263" s="9"/>
      <c r="Q263" s="9"/>
      <c r="R263" s="10"/>
      <c r="S263" s="9"/>
      <c r="T263" s="9"/>
      <c r="U263" s="9"/>
      <c r="V263" s="9"/>
      <c r="W263" s="10"/>
      <c r="X263" s="9"/>
      <c r="Y263" s="9"/>
      <c r="Z263" s="10"/>
      <c r="AA263" s="10"/>
      <c r="AB263" s="10"/>
      <c r="AC263" s="10"/>
      <c r="AD263" s="10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ht="12.75" customHeight="1">
      <c r="A264" s="16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9"/>
      <c r="O264" s="9"/>
      <c r="P264" s="9"/>
      <c r="Q264" s="9"/>
      <c r="R264" s="10"/>
      <c r="S264" s="9"/>
      <c r="T264" s="9"/>
      <c r="U264" s="9"/>
      <c r="V264" s="9"/>
      <c r="W264" s="10"/>
      <c r="X264" s="9"/>
      <c r="Y264" s="9"/>
      <c r="Z264" s="10"/>
      <c r="AA264" s="10"/>
      <c r="AB264" s="10"/>
      <c r="AC264" s="10"/>
      <c r="AD264" s="10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ht="12.75" customHeight="1">
      <c r="A265" s="16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9"/>
      <c r="O265" s="9"/>
      <c r="P265" s="9"/>
      <c r="Q265" s="9"/>
      <c r="R265" s="10"/>
      <c r="S265" s="9"/>
      <c r="T265" s="9"/>
      <c r="U265" s="9"/>
      <c r="V265" s="9"/>
      <c r="W265" s="10"/>
      <c r="X265" s="9"/>
      <c r="Y265" s="9"/>
      <c r="Z265" s="10"/>
      <c r="AA265" s="10"/>
      <c r="AB265" s="10"/>
      <c r="AC265" s="10"/>
      <c r="AD265" s="10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ht="12.75" customHeight="1">
      <c r="A266" s="16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9"/>
      <c r="O266" s="9"/>
      <c r="P266" s="9"/>
      <c r="Q266" s="9"/>
      <c r="R266" s="10"/>
      <c r="S266" s="9"/>
      <c r="T266" s="9"/>
      <c r="U266" s="9"/>
      <c r="V266" s="9"/>
      <c r="W266" s="10"/>
      <c r="X266" s="9"/>
      <c r="Y266" s="9"/>
      <c r="Z266" s="10"/>
      <c r="AA266" s="10"/>
      <c r="AB266" s="10"/>
      <c r="AC266" s="10"/>
      <c r="AD266" s="10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ht="12.75" customHeight="1">
      <c r="A267" s="16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9"/>
      <c r="O267" s="9"/>
      <c r="P267" s="9"/>
      <c r="Q267" s="9"/>
      <c r="R267" s="10"/>
      <c r="S267" s="9"/>
      <c r="T267" s="9"/>
      <c r="U267" s="9"/>
      <c r="V267" s="9"/>
      <c r="W267" s="10"/>
      <c r="X267" s="9"/>
      <c r="Y267" s="9"/>
      <c r="Z267" s="10"/>
      <c r="AA267" s="10"/>
      <c r="AB267" s="10"/>
      <c r="AC267" s="10"/>
      <c r="AD267" s="10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ht="12.75" customHeight="1">
      <c r="A268" s="16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9"/>
      <c r="O268" s="9"/>
      <c r="P268" s="9"/>
      <c r="Q268" s="9"/>
      <c r="R268" s="10"/>
      <c r="S268" s="9"/>
      <c r="T268" s="9"/>
      <c r="U268" s="9"/>
      <c r="V268" s="9"/>
      <c r="W268" s="10"/>
      <c r="X268" s="9"/>
      <c r="Y268" s="9"/>
      <c r="Z268" s="10"/>
      <c r="AA268" s="10"/>
      <c r="AB268" s="10"/>
      <c r="AC268" s="10"/>
      <c r="AD268" s="10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ht="12.75" customHeight="1">
      <c r="A269" s="16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9"/>
      <c r="O269" s="9"/>
      <c r="P269" s="9"/>
      <c r="Q269" s="9"/>
      <c r="R269" s="10"/>
      <c r="S269" s="9"/>
      <c r="T269" s="9"/>
      <c r="U269" s="9"/>
      <c r="V269" s="9"/>
      <c r="W269" s="10"/>
      <c r="X269" s="9"/>
      <c r="Y269" s="9"/>
      <c r="Z269" s="10"/>
      <c r="AA269" s="10"/>
      <c r="AB269" s="10"/>
      <c r="AC269" s="10"/>
      <c r="AD269" s="10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ht="12.75" customHeight="1">
      <c r="A270" s="16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9"/>
      <c r="O270" s="9"/>
      <c r="P270" s="9"/>
      <c r="Q270" s="9"/>
      <c r="R270" s="10"/>
      <c r="S270" s="9"/>
      <c r="T270" s="9"/>
      <c r="U270" s="9"/>
      <c r="V270" s="9"/>
      <c r="W270" s="10"/>
      <c r="X270" s="9"/>
      <c r="Y270" s="9"/>
      <c r="Z270" s="10"/>
      <c r="AA270" s="10"/>
      <c r="AB270" s="10"/>
      <c r="AC270" s="10"/>
      <c r="AD270" s="10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ht="12.75" customHeight="1">
      <c r="A271" s="16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9"/>
      <c r="O271" s="9"/>
      <c r="P271" s="9"/>
      <c r="Q271" s="9"/>
      <c r="R271" s="10"/>
      <c r="S271" s="9"/>
      <c r="T271" s="9"/>
      <c r="U271" s="9"/>
      <c r="V271" s="9"/>
      <c r="W271" s="10"/>
      <c r="X271" s="9"/>
      <c r="Y271" s="9"/>
      <c r="Z271" s="10"/>
      <c r="AA271" s="10"/>
      <c r="AB271" s="10"/>
      <c r="AC271" s="10"/>
      <c r="AD271" s="10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ht="12.75" customHeight="1">
      <c r="A272" s="16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9"/>
      <c r="O272" s="9"/>
      <c r="P272" s="9"/>
      <c r="Q272" s="9"/>
      <c r="R272" s="10"/>
      <c r="S272" s="9"/>
      <c r="T272" s="9"/>
      <c r="U272" s="9"/>
      <c r="V272" s="9"/>
      <c r="W272" s="10"/>
      <c r="X272" s="9"/>
      <c r="Y272" s="9"/>
      <c r="Z272" s="10"/>
      <c r="AA272" s="10"/>
      <c r="AB272" s="10"/>
      <c r="AC272" s="10"/>
      <c r="AD272" s="10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ht="12.75" customHeight="1">
      <c r="A273" s="16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9"/>
      <c r="O273" s="9"/>
      <c r="P273" s="9"/>
      <c r="Q273" s="9"/>
      <c r="R273" s="10"/>
      <c r="S273" s="9"/>
      <c r="T273" s="9"/>
      <c r="U273" s="9"/>
      <c r="V273" s="9"/>
      <c r="W273" s="10"/>
      <c r="X273" s="9"/>
      <c r="Y273" s="9"/>
      <c r="Z273" s="10"/>
      <c r="AA273" s="10"/>
      <c r="AB273" s="10"/>
      <c r="AC273" s="10"/>
      <c r="AD273" s="10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1:40" ht="12.75" customHeight="1">
      <c r="A274" s="16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9"/>
      <c r="O274" s="9"/>
      <c r="P274" s="9"/>
      <c r="Q274" s="9"/>
      <c r="R274" s="10"/>
      <c r="S274" s="9"/>
      <c r="T274" s="9"/>
      <c r="U274" s="9"/>
      <c r="V274" s="9"/>
      <c r="W274" s="10"/>
      <c r="X274" s="9"/>
      <c r="Y274" s="9"/>
      <c r="Z274" s="10"/>
      <c r="AA274" s="10"/>
      <c r="AB274" s="10"/>
      <c r="AC274" s="10"/>
      <c r="AD274" s="10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ht="12.75" customHeight="1">
      <c r="A275" s="16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9"/>
      <c r="O275" s="9"/>
      <c r="P275" s="9"/>
      <c r="Q275" s="9"/>
      <c r="R275" s="10"/>
      <c r="S275" s="9"/>
      <c r="T275" s="9"/>
      <c r="U275" s="9"/>
      <c r="V275" s="9"/>
      <c r="W275" s="10"/>
      <c r="X275" s="9"/>
      <c r="Y275" s="9"/>
      <c r="Z275" s="10"/>
      <c r="AA275" s="10"/>
      <c r="AB275" s="10"/>
      <c r="AC275" s="10"/>
      <c r="AD275" s="10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ht="12.75" customHeight="1">
      <c r="A276" s="16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9"/>
      <c r="O276" s="9"/>
      <c r="P276" s="9"/>
      <c r="Q276" s="9"/>
      <c r="R276" s="10"/>
      <c r="S276" s="9"/>
      <c r="T276" s="9"/>
      <c r="U276" s="9"/>
      <c r="V276" s="9"/>
      <c r="W276" s="10"/>
      <c r="X276" s="9"/>
      <c r="Y276" s="9"/>
      <c r="Z276" s="10"/>
      <c r="AA276" s="10"/>
      <c r="AB276" s="10"/>
      <c r="AC276" s="10"/>
      <c r="AD276" s="10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ht="12.75" customHeight="1">
      <c r="A277" s="16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9"/>
      <c r="O277" s="9"/>
      <c r="P277" s="9"/>
      <c r="Q277" s="9"/>
      <c r="R277" s="10"/>
      <c r="S277" s="9"/>
      <c r="T277" s="9"/>
      <c r="U277" s="9"/>
      <c r="V277" s="9"/>
      <c r="W277" s="10"/>
      <c r="X277" s="9"/>
      <c r="Y277" s="9"/>
      <c r="Z277" s="10"/>
      <c r="AA277" s="10"/>
      <c r="AB277" s="10"/>
      <c r="AC277" s="10"/>
      <c r="AD277" s="10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ht="12.75" customHeight="1">
      <c r="A278" s="16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9"/>
      <c r="O278" s="9"/>
      <c r="P278" s="9"/>
      <c r="Q278" s="9"/>
      <c r="R278" s="10"/>
      <c r="S278" s="9"/>
      <c r="T278" s="9"/>
      <c r="U278" s="9"/>
      <c r="V278" s="9"/>
      <c r="W278" s="10"/>
      <c r="X278" s="9"/>
      <c r="Y278" s="9"/>
      <c r="Z278" s="10"/>
      <c r="AA278" s="10"/>
      <c r="AB278" s="10"/>
      <c r="AC278" s="10"/>
      <c r="AD278" s="10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ht="12.75" customHeight="1">
      <c r="A279" s="16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9"/>
      <c r="O279" s="9"/>
      <c r="P279" s="9"/>
      <c r="Q279" s="9"/>
      <c r="R279" s="10"/>
      <c r="S279" s="9"/>
      <c r="T279" s="9"/>
      <c r="U279" s="9"/>
      <c r="V279" s="9"/>
      <c r="W279" s="10"/>
      <c r="X279" s="9"/>
      <c r="Y279" s="9"/>
      <c r="Z279" s="10"/>
      <c r="AA279" s="10"/>
      <c r="AB279" s="10"/>
      <c r="AC279" s="10"/>
      <c r="AD279" s="10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ht="12.75" customHeight="1">
      <c r="A280" s="16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9"/>
      <c r="O280" s="9"/>
      <c r="P280" s="9"/>
      <c r="Q280" s="9"/>
      <c r="R280" s="10"/>
      <c r="S280" s="9"/>
      <c r="T280" s="9"/>
      <c r="U280" s="9"/>
      <c r="V280" s="9"/>
      <c r="W280" s="10"/>
      <c r="X280" s="9"/>
      <c r="Y280" s="9"/>
      <c r="Z280" s="10"/>
      <c r="AA280" s="10"/>
      <c r="AB280" s="10"/>
      <c r="AC280" s="10"/>
      <c r="AD280" s="10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ht="12.75" customHeight="1">
      <c r="A281" s="16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9"/>
      <c r="O281" s="9"/>
      <c r="P281" s="9"/>
      <c r="Q281" s="9"/>
      <c r="R281" s="10"/>
      <c r="S281" s="9"/>
      <c r="T281" s="9"/>
      <c r="U281" s="9"/>
      <c r="V281" s="9"/>
      <c r="W281" s="10"/>
      <c r="X281" s="9"/>
      <c r="Y281" s="9"/>
      <c r="Z281" s="10"/>
      <c r="AA281" s="10"/>
      <c r="AB281" s="10"/>
      <c r="AC281" s="10"/>
      <c r="AD281" s="10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ht="12.75" customHeight="1">
      <c r="A282" s="16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9"/>
      <c r="O282" s="9"/>
      <c r="P282" s="9"/>
      <c r="Q282" s="9"/>
      <c r="R282" s="10"/>
      <c r="S282" s="9"/>
      <c r="T282" s="9"/>
      <c r="U282" s="9"/>
      <c r="V282" s="9"/>
      <c r="W282" s="10"/>
      <c r="X282" s="9"/>
      <c r="Y282" s="9"/>
      <c r="Z282" s="10"/>
      <c r="AA282" s="10"/>
      <c r="AB282" s="10"/>
      <c r="AC282" s="10"/>
      <c r="AD282" s="10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1:40" ht="12.75" customHeight="1">
      <c r="A283" s="16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9"/>
      <c r="O283" s="9"/>
      <c r="P283" s="9"/>
      <c r="Q283" s="9"/>
      <c r="R283" s="10"/>
      <c r="S283" s="9"/>
      <c r="T283" s="9"/>
      <c r="U283" s="9"/>
      <c r="V283" s="9"/>
      <c r="W283" s="10"/>
      <c r="X283" s="9"/>
      <c r="Y283" s="9"/>
      <c r="Z283" s="10"/>
      <c r="AA283" s="10"/>
      <c r="AB283" s="10"/>
      <c r="AC283" s="10"/>
      <c r="AD283" s="10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ht="12.75" customHeight="1">
      <c r="A284" s="16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9"/>
      <c r="O284" s="9"/>
      <c r="P284" s="9"/>
      <c r="Q284" s="9"/>
      <c r="R284" s="10"/>
      <c r="S284" s="9"/>
      <c r="T284" s="9"/>
      <c r="U284" s="9"/>
      <c r="V284" s="9"/>
      <c r="W284" s="10"/>
      <c r="X284" s="9"/>
      <c r="Y284" s="9"/>
      <c r="Z284" s="10"/>
      <c r="AA284" s="10"/>
      <c r="AB284" s="10"/>
      <c r="AC284" s="10"/>
      <c r="AD284" s="10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ht="12.75" customHeight="1">
      <c r="A285" s="16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9"/>
      <c r="O285" s="9"/>
      <c r="P285" s="9"/>
      <c r="Q285" s="9"/>
      <c r="R285" s="10"/>
      <c r="S285" s="9"/>
      <c r="T285" s="9"/>
      <c r="U285" s="9"/>
      <c r="V285" s="9"/>
      <c r="W285" s="10"/>
      <c r="X285" s="9"/>
      <c r="Y285" s="9"/>
      <c r="Z285" s="10"/>
      <c r="AA285" s="10"/>
      <c r="AB285" s="10"/>
      <c r="AC285" s="10"/>
      <c r="AD285" s="10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1:40" ht="12.75" customHeight="1">
      <c r="A286" s="16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9"/>
      <c r="O286" s="9"/>
      <c r="P286" s="9"/>
      <c r="Q286" s="9"/>
      <c r="R286" s="10"/>
      <c r="S286" s="9"/>
      <c r="T286" s="9"/>
      <c r="U286" s="9"/>
      <c r="V286" s="9"/>
      <c r="W286" s="10"/>
      <c r="X286" s="9"/>
      <c r="Y286" s="9"/>
      <c r="Z286" s="10"/>
      <c r="AA286" s="10"/>
      <c r="AB286" s="10"/>
      <c r="AC286" s="10"/>
      <c r="AD286" s="10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1:40" ht="12.75" customHeight="1">
      <c r="A287" s="16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9"/>
      <c r="O287" s="9"/>
      <c r="P287" s="9"/>
      <c r="Q287" s="9"/>
      <c r="R287" s="10"/>
      <c r="S287" s="9"/>
      <c r="T287" s="9"/>
      <c r="U287" s="9"/>
      <c r="V287" s="9"/>
      <c r="W287" s="10"/>
      <c r="X287" s="9"/>
      <c r="Y287" s="9"/>
      <c r="Z287" s="10"/>
      <c r="AA287" s="10"/>
      <c r="AB287" s="10"/>
      <c r="AC287" s="10"/>
      <c r="AD287" s="10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ht="12.75" customHeight="1">
      <c r="A288" s="16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9"/>
      <c r="O288" s="9"/>
      <c r="P288" s="9"/>
      <c r="Q288" s="9"/>
      <c r="R288" s="10"/>
      <c r="S288" s="9"/>
      <c r="T288" s="9"/>
      <c r="U288" s="9"/>
      <c r="V288" s="9"/>
      <c r="W288" s="10"/>
      <c r="X288" s="9"/>
      <c r="Y288" s="9"/>
      <c r="Z288" s="10"/>
      <c r="AA288" s="10"/>
      <c r="AB288" s="10"/>
      <c r="AC288" s="10"/>
      <c r="AD288" s="10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1:40" ht="12.75" customHeight="1">
      <c r="A289" s="16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9"/>
      <c r="O289" s="9"/>
      <c r="P289" s="9"/>
      <c r="Q289" s="9"/>
      <c r="R289" s="10"/>
      <c r="S289" s="9"/>
      <c r="T289" s="9"/>
      <c r="U289" s="9"/>
      <c r="V289" s="9"/>
      <c r="W289" s="10"/>
      <c r="X289" s="9"/>
      <c r="Y289" s="9"/>
      <c r="Z289" s="10"/>
      <c r="AA289" s="10"/>
      <c r="AB289" s="10"/>
      <c r="AC289" s="10"/>
      <c r="AD289" s="10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ht="12.75" customHeight="1">
      <c r="A290" s="16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9"/>
      <c r="O290" s="9"/>
      <c r="P290" s="9"/>
      <c r="Q290" s="9"/>
      <c r="R290" s="10"/>
      <c r="S290" s="9"/>
      <c r="T290" s="9"/>
      <c r="U290" s="9"/>
      <c r="V290" s="9"/>
      <c r="W290" s="10"/>
      <c r="X290" s="9"/>
      <c r="Y290" s="9"/>
      <c r="Z290" s="10"/>
      <c r="AA290" s="10"/>
      <c r="AB290" s="10"/>
      <c r="AC290" s="10"/>
      <c r="AD290" s="10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ht="12.75" customHeight="1">
      <c r="A291" s="16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9"/>
      <c r="O291" s="9"/>
      <c r="P291" s="9"/>
      <c r="Q291" s="9"/>
      <c r="R291" s="10"/>
      <c r="S291" s="9"/>
      <c r="T291" s="9"/>
      <c r="U291" s="9"/>
      <c r="V291" s="9"/>
      <c r="W291" s="10"/>
      <c r="X291" s="9"/>
      <c r="Y291" s="9"/>
      <c r="Z291" s="10"/>
      <c r="AA291" s="10"/>
      <c r="AB291" s="10"/>
      <c r="AC291" s="10"/>
      <c r="AD291" s="10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ht="12.75" customHeight="1">
      <c r="A292" s="16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9"/>
      <c r="O292" s="9"/>
      <c r="P292" s="9"/>
      <c r="Q292" s="9"/>
      <c r="R292" s="10"/>
      <c r="S292" s="9"/>
      <c r="T292" s="9"/>
      <c r="U292" s="9"/>
      <c r="V292" s="9"/>
      <c r="W292" s="10"/>
      <c r="X292" s="9"/>
      <c r="Y292" s="9"/>
      <c r="Z292" s="10"/>
      <c r="AA292" s="10"/>
      <c r="AB292" s="10"/>
      <c r="AC292" s="10"/>
      <c r="AD292" s="10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ht="12.75" customHeight="1">
      <c r="A293" s="16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9"/>
      <c r="O293" s="9"/>
      <c r="P293" s="9"/>
      <c r="Q293" s="9"/>
      <c r="R293" s="10"/>
      <c r="S293" s="9"/>
      <c r="T293" s="9"/>
      <c r="U293" s="9"/>
      <c r="V293" s="9"/>
      <c r="W293" s="10"/>
      <c r="X293" s="9"/>
      <c r="Y293" s="9"/>
      <c r="Z293" s="10"/>
      <c r="AA293" s="10"/>
      <c r="AB293" s="10"/>
      <c r="AC293" s="10"/>
      <c r="AD293" s="10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ht="12.75" customHeight="1">
      <c r="A294" s="16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9"/>
      <c r="O294" s="9"/>
      <c r="P294" s="9"/>
      <c r="Q294" s="9"/>
      <c r="R294" s="10"/>
      <c r="S294" s="9"/>
      <c r="T294" s="9"/>
      <c r="U294" s="9"/>
      <c r="V294" s="9"/>
      <c r="W294" s="10"/>
      <c r="X294" s="9"/>
      <c r="Y294" s="9"/>
      <c r="Z294" s="10"/>
      <c r="AA294" s="10"/>
      <c r="AB294" s="10"/>
      <c r="AC294" s="10"/>
      <c r="AD294" s="10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1:40" ht="12.75" customHeight="1">
      <c r="A295" s="16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9"/>
      <c r="O295" s="9"/>
      <c r="P295" s="9"/>
      <c r="Q295" s="9"/>
      <c r="R295" s="10"/>
      <c r="S295" s="9"/>
      <c r="T295" s="9"/>
      <c r="U295" s="9"/>
      <c r="V295" s="9"/>
      <c r="W295" s="10"/>
      <c r="X295" s="9"/>
      <c r="Y295" s="9"/>
      <c r="Z295" s="10"/>
      <c r="AA295" s="10"/>
      <c r="AB295" s="10"/>
      <c r="AC295" s="10"/>
      <c r="AD295" s="10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ht="12.75" customHeight="1">
      <c r="A296" s="16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9"/>
      <c r="O296" s="9"/>
      <c r="P296" s="9"/>
      <c r="Q296" s="9"/>
      <c r="R296" s="10"/>
      <c r="S296" s="9"/>
      <c r="T296" s="9"/>
      <c r="U296" s="9"/>
      <c r="V296" s="9"/>
      <c r="W296" s="10"/>
      <c r="X296" s="9"/>
      <c r="Y296" s="9"/>
      <c r="Z296" s="10"/>
      <c r="AA296" s="10"/>
      <c r="AB296" s="10"/>
      <c r="AC296" s="10"/>
      <c r="AD296" s="10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ht="12.75" customHeight="1">
      <c r="A297" s="16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9"/>
      <c r="O297" s="9"/>
      <c r="P297" s="9"/>
      <c r="Q297" s="9"/>
      <c r="R297" s="10"/>
      <c r="S297" s="9"/>
      <c r="T297" s="9"/>
      <c r="U297" s="9"/>
      <c r="V297" s="9"/>
      <c r="W297" s="10"/>
      <c r="X297" s="9"/>
      <c r="Y297" s="9"/>
      <c r="Z297" s="10"/>
      <c r="AA297" s="10"/>
      <c r="AB297" s="10"/>
      <c r="AC297" s="10"/>
      <c r="AD297" s="10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ht="12.75" customHeight="1">
      <c r="A298" s="16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9"/>
      <c r="O298" s="9"/>
      <c r="P298" s="9"/>
      <c r="Q298" s="9"/>
      <c r="R298" s="10"/>
      <c r="S298" s="9"/>
      <c r="T298" s="9"/>
      <c r="U298" s="9"/>
      <c r="V298" s="9"/>
      <c r="W298" s="10"/>
      <c r="X298" s="9"/>
      <c r="Y298" s="9"/>
      <c r="Z298" s="10"/>
      <c r="AA298" s="10"/>
      <c r="AB298" s="10"/>
      <c r="AC298" s="10"/>
      <c r="AD298" s="10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ht="12.75" customHeight="1">
      <c r="A299" s="16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9"/>
      <c r="O299" s="9"/>
      <c r="P299" s="9"/>
      <c r="Q299" s="9"/>
      <c r="R299" s="10"/>
      <c r="S299" s="9"/>
      <c r="T299" s="9"/>
      <c r="U299" s="9"/>
      <c r="V299" s="9"/>
      <c r="W299" s="10"/>
      <c r="X299" s="9"/>
      <c r="Y299" s="9"/>
      <c r="Z299" s="10"/>
      <c r="AA299" s="10"/>
      <c r="AB299" s="10"/>
      <c r="AC299" s="10"/>
      <c r="AD299" s="10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ht="12.75" customHeight="1">
      <c r="A300" s="16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9"/>
      <c r="O300" s="9"/>
      <c r="P300" s="9"/>
      <c r="Q300" s="9"/>
      <c r="R300" s="10"/>
      <c r="S300" s="9"/>
      <c r="T300" s="9"/>
      <c r="U300" s="9"/>
      <c r="V300" s="9"/>
      <c r="W300" s="10"/>
      <c r="X300" s="9"/>
      <c r="Y300" s="9"/>
      <c r="Z300" s="10"/>
      <c r="AA300" s="10"/>
      <c r="AB300" s="10"/>
      <c r="AC300" s="10"/>
      <c r="AD300" s="10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ht="12.75" customHeight="1">
      <c r="A301" s="16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9"/>
      <c r="O301" s="9"/>
      <c r="P301" s="9"/>
      <c r="Q301" s="9"/>
      <c r="R301" s="10"/>
      <c r="S301" s="9"/>
      <c r="T301" s="9"/>
      <c r="U301" s="9"/>
      <c r="V301" s="9"/>
      <c r="W301" s="10"/>
      <c r="X301" s="9"/>
      <c r="Y301" s="9"/>
      <c r="Z301" s="10"/>
      <c r="AA301" s="10"/>
      <c r="AB301" s="10"/>
      <c r="AC301" s="10"/>
      <c r="AD301" s="10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ht="12.75" customHeight="1">
      <c r="A302" s="16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9"/>
      <c r="O302" s="9"/>
      <c r="P302" s="9"/>
      <c r="Q302" s="9"/>
      <c r="R302" s="10"/>
      <c r="S302" s="9"/>
      <c r="T302" s="9"/>
      <c r="U302" s="9"/>
      <c r="V302" s="9"/>
      <c r="W302" s="10"/>
      <c r="X302" s="9"/>
      <c r="Y302" s="9"/>
      <c r="Z302" s="10"/>
      <c r="AA302" s="10"/>
      <c r="AB302" s="10"/>
      <c r="AC302" s="10"/>
      <c r="AD302" s="10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ht="12.75" customHeight="1">
      <c r="A303" s="16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9"/>
      <c r="O303" s="9"/>
      <c r="P303" s="9"/>
      <c r="Q303" s="9"/>
      <c r="R303" s="10"/>
      <c r="S303" s="9"/>
      <c r="T303" s="9"/>
      <c r="U303" s="9"/>
      <c r="V303" s="9"/>
      <c r="W303" s="10"/>
      <c r="X303" s="9"/>
      <c r="Y303" s="9"/>
      <c r="Z303" s="10"/>
      <c r="AA303" s="10"/>
      <c r="AB303" s="10"/>
      <c r="AC303" s="10"/>
      <c r="AD303" s="10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ht="12.75" customHeight="1">
      <c r="A304" s="16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9"/>
      <c r="O304" s="9"/>
      <c r="P304" s="9"/>
      <c r="Q304" s="9"/>
      <c r="R304" s="10"/>
      <c r="S304" s="9"/>
      <c r="T304" s="9"/>
      <c r="U304" s="9"/>
      <c r="V304" s="9"/>
      <c r="W304" s="10"/>
      <c r="X304" s="9"/>
      <c r="Y304" s="9"/>
      <c r="Z304" s="10"/>
      <c r="AA304" s="10"/>
      <c r="AB304" s="10"/>
      <c r="AC304" s="10"/>
      <c r="AD304" s="10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1:40" ht="12.75" customHeight="1">
      <c r="A305" s="16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9"/>
      <c r="O305" s="9"/>
      <c r="P305" s="9"/>
      <c r="Q305" s="9"/>
      <c r="R305" s="10"/>
      <c r="S305" s="9"/>
      <c r="T305" s="9"/>
      <c r="U305" s="9"/>
      <c r="V305" s="9"/>
      <c r="W305" s="10"/>
      <c r="X305" s="9"/>
      <c r="Y305" s="9"/>
      <c r="Z305" s="10"/>
      <c r="AA305" s="10"/>
      <c r="AB305" s="10"/>
      <c r="AC305" s="10"/>
      <c r="AD305" s="10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1:40" ht="12.75" customHeight="1">
      <c r="A306" s="16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9"/>
      <c r="O306" s="9"/>
      <c r="P306" s="9"/>
      <c r="Q306" s="9"/>
      <c r="R306" s="10"/>
      <c r="S306" s="9"/>
      <c r="T306" s="9"/>
      <c r="U306" s="9"/>
      <c r="V306" s="9"/>
      <c r="W306" s="10"/>
      <c r="X306" s="9"/>
      <c r="Y306" s="9"/>
      <c r="Z306" s="10"/>
      <c r="AA306" s="10"/>
      <c r="AB306" s="10"/>
      <c r="AC306" s="10"/>
      <c r="AD306" s="10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1:40" ht="12.75" customHeight="1">
      <c r="A307" s="16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9"/>
      <c r="O307" s="9"/>
      <c r="P307" s="9"/>
      <c r="Q307" s="9"/>
      <c r="R307" s="10"/>
      <c r="S307" s="9"/>
      <c r="T307" s="9"/>
      <c r="U307" s="9"/>
      <c r="V307" s="9"/>
      <c r="W307" s="10"/>
      <c r="X307" s="9"/>
      <c r="Y307" s="9"/>
      <c r="Z307" s="10"/>
      <c r="AA307" s="10"/>
      <c r="AB307" s="10"/>
      <c r="AC307" s="10"/>
      <c r="AD307" s="10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1:40" ht="12.75" customHeight="1">
      <c r="A308" s="16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9"/>
      <c r="O308" s="9"/>
      <c r="P308" s="9"/>
      <c r="Q308" s="9"/>
      <c r="R308" s="10"/>
      <c r="S308" s="9"/>
      <c r="T308" s="9"/>
      <c r="U308" s="9"/>
      <c r="V308" s="9"/>
      <c r="W308" s="10"/>
      <c r="X308" s="9"/>
      <c r="Y308" s="9"/>
      <c r="Z308" s="10"/>
      <c r="AA308" s="10"/>
      <c r="AB308" s="10"/>
      <c r="AC308" s="10"/>
      <c r="AD308" s="10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1:40" ht="12.75" customHeight="1">
      <c r="A309" s="16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9"/>
      <c r="O309" s="9"/>
      <c r="P309" s="9"/>
      <c r="Q309" s="9"/>
      <c r="R309" s="10"/>
      <c r="S309" s="9"/>
      <c r="T309" s="9"/>
      <c r="U309" s="9"/>
      <c r="V309" s="9"/>
      <c r="W309" s="10"/>
      <c r="X309" s="9"/>
      <c r="Y309" s="9"/>
      <c r="Z309" s="10"/>
      <c r="AA309" s="10"/>
      <c r="AB309" s="10"/>
      <c r="AC309" s="10"/>
      <c r="AD309" s="10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ht="12.75" customHeight="1">
      <c r="A310" s="16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9"/>
      <c r="O310" s="9"/>
      <c r="P310" s="9"/>
      <c r="Q310" s="9"/>
      <c r="R310" s="10"/>
      <c r="S310" s="9"/>
      <c r="T310" s="9"/>
      <c r="U310" s="9"/>
      <c r="V310" s="9"/>
      <c r="W310" s="10"/>
      <c r="X310" s="9"/>
      <c r="Y310" s="9"/>
      <c r="Z310" s="10"/>
      <c r="AA310" s="10"/>
      <c r="AB310" s="10"/>
      <c r="AC310" s="10"/>
      <c r="AD310" s="10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ht="12.75" customHeight="1">
      <c r="A311" s="16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9"/>
      <c r="O311" s="9"/>
      <c r="P311" s="9"/>
      <c r="Q311" s="9"/>
      <c r="R311" s="10"/>
      <c r="S311" s="9"/>
      <c r="T311" s="9"/>
      <c r="U311" s="9"/>
      <c r="V311" s="9"/>
      <c r="W311" s="10"/>
      <c r="X311" s="9"/>
      <c r="Y311" s="9"/>
      <c r="Z311" s="10"/>
      <c r="AA311" s="10"/>
      <c r="AB311" s="10"/>
      <c r="AC311" s="10"/>
      <c r="AD311" s="10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ht="12.75" customHeight="1">
      <c r="A312" s="16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9"/>
      <c r="O312" s="9"/>
      <c r="P312" s="9"/>
      <c r="Q312" s="9"/>
      <c r="R312" s="10"/>
      <c r="S312" s="9"/>
      <c r="T312" s="9"/>
      <c r="U312" s="9"/>
      <c r="V312" s="9"/>
      <c r="W312" s="10"/>
      <c r="X312" s="9"/>
      <c r="Y312" s="9"/>
      <c r="Z312" s="10"/>
      <c r="AA312" s="10"/>
      <c r="AB312" s="10"/>
      <c r="AC312" s="10"/>
      <c r="AD312" s="10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ht="12.75" customHeight="1">
      <c r="A313" s="16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9"/>
      <c r="O313" s="9"/>
      <c r="P313" s="9"/>
      <c r="Q313" s="9"/>
      <c r="R313" s="10"/>
      <c r="S313" s="9"/>
      <c r="T313" s="9"/>
      <c r="U313" s="9"/>
      <c r="V313" s="9"/>
      <c r="W313" s="10"/>
      <c r="X313" s="9"/>
      <c r="Y313" s="9"/>
      <c r="Z313" s="10"/>
      <c r="AA313" s="10"/>
      <c r="AB313" s="10"/>
      <c r="AC313" s="10"/>
      <c r="AD313" s="10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ht="12.75" customHeight="1">
      <c r="A314" s="16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9"/>
      <c r="O314" s="9"/>
      <c r="P314" s="9"/>
      <c r="Q314" s="9"/>
      <c r="R314" s="10"/>
      <c r="S314" s="9"/>
      <c r="T314" s="9"/>
      <c r="U314" s="9"/>
      <c r="V314" s="9"/>
      <c r="W314" s="10"/>
      <c r="X314" s="9"/>
      <c r="Y314" s="9"/>
      <c r="Z314" s="10"/>
      <c r="AA314" s="10"/>
      <c r="AB314" s="10"/>
      <c r="AC314" s="10"/>
      <c r="AD314" s="10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ht="12.75" customHeight="1">
      <c r="A315" s="16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9"/>
      <c r="O315" s="9"/>
      <c r="P315" s="9"/>
      <c r="Q315" s="9"/>
      <c r="R315" s="10"/>
      <c r="S315" s="9"/>
      <c r="T315" s="9"/>
      <c r="U315" s="9"/>
      <c r="V315" s="9"/>
      <c r="W315" s="10"/>
      <c r="X315" s="9"/>
      <c r="Y315" s="9"/>
      <c r="Z315" s="10"/>
      <c r="AA315" s="10"/>
      <c r="AB315" s="10"/>
      <c r="AC315" s="10"/>
      <c r="AD315" s="10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ht="12.75" customHeight="1">
      <c r="A316" s="16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9"/>
      <c r="O316" s="9"/>
      <c r="P316" s="9"/>
      <c r="Q316" s="9"/>
      <c r="R316" s="10"/>
      <c r="S316" s="9"/>
      <c r="T316" s="9"/>
      <c r="U316" s="9"/>
      <c r="V316" s="9"/>
      <c r="W316" s="10"/>
      <c r="X316" s="9"/>
      <c r="Y316" s="9"/>
      <c r="Z316" s="10"/>
      <c r="AA316" s="10"/>
      <c r="AB316" s="10"/>
      <c r="AC316" s="10"/>
      <c r="AD316" s="10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ht="12.75" customHeight="1">
      <c r="A317" s="16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9"/>
      <c r="O317" s="9"/>
      <c r="P317" s="9"/>
      <c r="Q317" s="9"/>
      <c r="R317" s="10"/>
      <c r="S317" s="9"/>
      <c r="T317" s="9"/>
      <c r="U317" s="9"/>
      <c r="V317" s="9"/>
      <c r="W317" s="10"/>
      <c r="X317" s="9"/>
      <c r="Y317" s="9"/>
      <c r="Z317" s="10"/>
      <c r="AA317" s="10"/>
      <c r="AB317" s="10"/>
      <c r="AC317" s="10"/>
      <c r="AD317" s="10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ht="12.75" customHeight="1">
      <c r="A318" s="16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9"/>
      <c r="O318" s="9"/>
      <c r="P318" s="9"/>
      <c r="Q318" s="9"/>
      <c r="R318" s="10"/>
      <c r="S318" s="9"/>
      <c r="T318" s="9"/>
      <c r="U318" s="9"/>
      <c r="V318" s="9"/>
      <c r="W318" s="10"/>
      <c r="X318" s="9"/>
      <c r="Y318" s="9"/>
      <c r="Z318" s="10"/>
      <c r="AA318" s="10"/>
      <c r="AB318" s="10"/>
      <c r="AC318" s="10"/>
      <c r="AD318" s="10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ht="12.75" customHeight="1">
      <c r="A319" s="16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9"/>
      <c r="O319" s="9"/>
      <c r="P319" s="9"/>
      <c r="Q319" s="9"/>
      <c r="R319" s="10"/>
      <c r="S319" s="9"/>
      <c r="T319" s="9"/>
      <c r="U319" s="9"/>
      <c r="V319" s="9"/>
      <c r="W319" s="10"/>
      <c r="X319" s="9"/>
      <c r="Y319" s="9"/>
      <c r="Z319" s="10"/>
      <c r="AA319" s="10"/>
      <c r="AB319" s="10"/>
      <c r="AC319" s="10"/>
      <c r="AD319" s="10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ht="12.75" customHeight="1">
      <c r="A320" s="16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9"/>
      <c r="O320" s="9"/>
      <c r="P320" s="9"/>
      <c r="Q320" s="9"/>
      <c r="R320" s="10"/>
      <c r="S320" s="9"/>
      <c r="T320" s="9"/>
      <c r="U320" s="9"/>
      <c r="V320" s="9"/>
      <c r="W320" s="10"/>
      <c r="X320" s="9"/>
      <c r="Y320" s="9"/>
      <c r="Z320" s="10"/>
      <c r="AA320" s="10"/>
      <c r="AB320" s="10"/>
      <c r="AC320" s="10"/>
      <c r="AD320" s="10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ht="12.75" customHeight="1">
      <c r="A321" s="16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9"/>
      <c r="O321" s="9"/>
      <c r="P321" s="9"/>
      <c r="Q321" s="9"/>
      <c r="R321" s="10"/>
      <c r="S321" s="9"/>
      <c r="T321" s="9"/>
      <c r="U321" s="9"/>
      <c r="V321" s="9"/>
      <c r="W321" s="10"/>
      <c r="X321" s="9"/>
      <c r="Y321" s="9"/>
      <c r="Z321" s="10"/>
      <c r="AA321" s="10"/>
      <c r="AB321" s="10"/>
      <c r="AC321" s="10"/>
      <c r="AD321" s="10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1:40" ht="12.75" customHeight="1">
      <c r="A322" s="16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9"/>
      <c r="O322" s="9"/>
      <c r="P322" s="9"/>
      <c r="Q322" s="9"/>
      <c r="R322" s="10"/>
      <c r="S322" s="9"/>
      <c r="T322" s="9"/>
      <c r="U322" s="9"/>
      <c r="V322" s="9"/>
      <c r="W322" s="10"/>
      <c r="X322" s="9"/>
      <c r="Y322" s="9"/>
      <c r="Z322" s="10"/>
      <c r="AA322" s="10"/>
      <c r="AB322" s="10"/>
      <c r="AC322" s="10"/>
      <c r="AD322" s="10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ht="12.75" customHeight="1">
      <c r="A323" s="16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9"/>
      <c r="O323" s="9"/>
      <c r="P323" s="9"/>
      <c r="Q323" s="9"/>
      <c r="R323" s="10"/>
      <c r="S323" s="9"/>
      <c r="T323" s="9"/>
      <c r="U323" s="9"/>
      <c r="V323" s="9"/>
      <c r="W323" s="10"/>
      <c r="X323" s="9"/>
      <c r="Y323" s="9"/>
      <c r="Z323" s="10"/>
      <c r="AA323" s="10"/>
      <c r="AB323" s="10"/>
      <c r="AC323" s="10"/>
      <c r="AD323" s="10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ht="12.75" customHeight="1">
      <c r="A324" s="16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9"/>
      <c r="O324" s="9"/>
      <c r="P324" s="9"/>
      <c r="Q324" s="9"/>
      <c r="R324" s="10"/>
      <c r="S324" s="9"/>
      <c r="T324" s="9"/>
      <c r="U324" s="9"/>
      <c r="V324" s="9"/>
      <c r="W324" s="10"/>
      <c r="X324" s="9"/>
      <c r="Y324" s="9"/>
      <c r="Z324" s="10"/>
      <c r="AA324" s="10"/>
      <c r="AB324" s="10"/>
      <c r="AC324" s="10"/>
      <c r="AD324" s="10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ht="12.75" customHeight="1">
      <c r="A325" s="16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9"/>
      <c r="O325" s="9"/>
      <c r="P325" s="9"/>
      <c r="Q325" s="9"/>
      <c r="R325" s="10"/>
      <c r="S325" s="9"/>
      <c r="T325" s="9"/>
      <c r="U325" s="9"/>
      <c r="V325" s="9"/>
      <c r="W325" s="10"/>
      <c r="X325" s="9"/>
      <c r="Y325" s="9"/>
      <c r="Z325" s="10"/>
      <c r="AA325" s="10"/>
      <c r="AB325" s="10"/>
      <c r="AC325" s="10"/>
      <c r="AD325" s="10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ht="12.75" customHeight="1">
      <c r="A326" s="16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9"/>
      <c r="O326" s="9"/>
      <c r="P326" s="9"/>
      <c r="Q326" s="9"/>
      <c r="R326" s="10"/>
      <c r="S326" s="9"/>
      <c r="T326" s="9"/>
      <c r="U326" s="9"/>
      <c r="V326" s="9"/>
      <c r="W326" s="10"/>
      <c r="X326" s="9"/>
      <c r="Y326" s="9"/>
      <c r="Z326" s="10"/>
      <c r="AA326" s="10"/>
      <c r="AB326" s="10"/>
      <c r="AC326" s="10"/>
      <c r="AD326" s="10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ht="12.75" customHeight="1">
      <c r="A327" s="16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9"/>
      <c r="O327" s="9"/>
      <c r="P327" s="9"/>
      <c r="Q327" s="9"/>
      <c r="R327" s="10"/>
      <c r="S327" s="9"/>
      <c r="T327" s="9"/>
      <c r="U327" s="9"/>
      <c r="V327" s="9"/>
      <c r="W327" s="10"/>
      <c r="X327" s="9"/>
      <c r="Y327" s="9"/>
      <c r="Z327" s="10"/>
      <c r="AA327" s="10"/>
      <c r="AB327" s="10"/>
      <c r="AC327" s="10"/>
      <c r="AD327" s="10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ht="12.75" customHeight="1">
      <c r="A328" s="16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9"/>
      <c r="O328" s="9"/>
      <c r="P328" s="9"/>
      <c r="Q328" s="9"/>
      <c r="R328" s="10"/>
      <c r="S328" s="9"/>
      <c r="T328" s="9"/>
      <c r="U328" s="9"/>
      <c r="V328" s="9"/>
      <c r="W328" s="10"/>
      <c r="X328" s="9"/>
      <c r="Y328" s="9"/>
      <c r="Z328" s="10"/>
      <c r="AA328" s="10"/>
      <c r="AB328" s="10"/>
      <c r="AC328" s="10"/>
      <c r="AD328" s="10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ht="12.75" customHeight="1">
      <c r="A329" s="16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9"/>
      <c r="O329" s="9"/>
      <c r="P329" s="9"/>
      <c r="Q329" s="9"/>
      <c r="R329" s="10"/>
      <c r="S329" s="9"/>
      <c r="T329" s="9"/>
      <c r="U329" s="9"/>
      <c r="V329" s="9"/>
      <c r="W329" s="10"/>
      <c r="X329" s="9"/>
      <c r="Y329" s="9"/>
      <c r="Z329" s="10"/>
      <c r="AA329" s="10"/>
      <c r="AB329" s="10"/>
      <c r="AC329" s="10"/>
      <c r="AD329" s="10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ht="12.75" customHeight="1">
      <c r="A330" s="16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9"/>
      <c r="O330" s="9"/>
      <c r="P330" s="9"/>
      <c r="Q330" s="9"/>
      <c r="R330" s="10"/>
      <c r="S330" s="9"/>
      <c r="T330" s="9"/>
      <c r="U330" s="9"/>
      <c r="V330" s="9"/>
      <c r="W330" s="10"/>
      <c r="X330" s="9"/>
      <c r="Y330" s="9"/>
      <c r="Z330" s="10"/>
      <c r="AA330" s="10"/>
      <c r="AB330" s="10"/>
      <c r="AC330" s="10"/>
      <c r="AD330" s="10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ht="12.75" customHeight="1">
      <c r="A331" s="16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9"/>
      <c r="O331" s="9"/>
      <c r="P331" s="9"/>
      <c r="Q331" s="9"/>
      <c r="R331" s="10"/>
      <c r="S331" s="9"/>
      <c r="T331" s="9"/>
      <c r="U331" s="9"/>
      <c r="V331" s="9"/>
      <c r="W331" s="10"/>
      <c r="X331" s="9"/>
      <c r="Y331" s="9"/>
      <c r="Z331" s="10"/>
      <c r="AA331" s="10"/>
      <c r="AB331" s="10"/>
      <c r="AC331" s="10"/>
      <c r="AD331" s="10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ht="12.75" customHeight="1">
      <c r="A332" s="16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9"/>
      <c r="O332" s="9"/>
      <c r="P332" s="9"/>
      <c r="Q332" s="9"/>
      <c r="R332" s="10"/>
      <c r="S332" s="9"/>
      <c r="T332" s="9"/>
      <c r="U332" s="9"/>
      <c r="V332" s="9"/>
      <c r="W332" s="10"/>
      <c r="X332" s="9"/>
      <c r="Y332" s="9"/>
      <c r="Z332" s="10"/>
      <c r="AA332" s="10"/>
      <c r="AB332" s="10"/>
      <c r="AC332" s="10"/>
      <c r="AD332" s="10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ht="12.75" customHeight="1">
      <c r="A333" s="16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9"/>
      <c r="O333" s="9"/>
      <c r="P333" s="9"/>
      <c r="Q333" s="9"/>
      <c r="R333" s="10"/>
      <c r="S333" s="9"/>
      <c r="T333" s="9"/>
      <c r="U333" s="9"/>
      <c r="V333" s="9"/>
      <c r="W333" s="10"/>
      <c r="X333" s="9"/>
      <c r="Y333" s="9"/>
      <c r="Z333" s="10"/>
      <c r="AA333" s="10"/>
      <c r="AB333" s="10"/>
      <c r="AC333" s="10"/>
      <c r="AD333" s="10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ht="12.75" customHeight="1">
      <c r="A334" s="16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9"/>
      <c r="O334" s="9"/>
      <c r="P334" s="9"/>
      <c r="Q334" s="9"/>
      <c r="R334" s="10"/>
      <c r="S334" s="9"/>
      <c r="T334" s="9"/>
      <c r="U334" s="9"/>
      <c r="V334" s="9"/>
      <c r="W334" s="10"/>
      <c r="X334" s="9"/>
      <c r="Y334" s="9"/>
      <c r="Z334" s="10"/>
      <c r="AA334" s="10"/>
      <c r="AB334" s="10"/>
      <c r="AC334" s="10"/>
      <c r="AD334" s="10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ht="12.75" customHeight="1">
      <c r="A335" s="16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9"/>
      <c r="O335" s="9"/>
      <c r="P335" s="9"/>
      <c r="Q335" s="9"/>
      <c r="R335" s="10"/>
      <c r="S335" s="9"/>
      <c r="T335" s="9"/>
      <c r="U335" s="9"/>
      <c r="V335" s="9"/>
      <c r="W335" s="10"/>
      <c r="X335" s="9"/>
      <c r="Y335" s="9"/>
      <c r="Z335" s="10"/>
      <c r="AA335" s="10"/>
      <c r="AB335" s="10"/>
      <c r="AC335" s="10"/>
      <c r="AD335" s="10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ht="12.75" customHeight="1">
      <c r="A336" s="16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9"/>
      <c r="O336" s="9"/>
      <c r="P336" s="9"/>
      <c r="Q336" s="9"/>
      <c r="R336" s="10"/>
      <c r="S336" s="9"/>
      <c r="T336" s="9"/>
      <c r="U336" s="9"/>
      <c r="V336" s="9"/>
      <c r="W336" s="10"/>
      <c r="X336" s="9"/>
      <c r="Y336" s="9"/>
      <c r="Z336" s="10"/>
      <c r="AA336" s="10"/>
      <c r="AB336" s="10"/>
      <c r="AC336" s="10"/>
      <c r="AD336" s="10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ht="12.75" customHeight="1">
      <c r="A337" s="16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9"/>
      <c r="O337" s="9"/>
      <c r="P337" s="9"/>
      <c r="Q337" s="9"/>
      <c r="R337" s="10"/>
      <c r="S337" s="9"/>
      <c r="T337" s="9"/>
      <c r="U337" s="9"/>
      <c r="V337" s="9"/>
      <c r="W337" s="10"/>
      <c r="X337" s="9"/>
      <c r="Y337" s="9"/>
      <c r="Z337" s="10"/>
      <c r="AA337" s="10"/>
      <c r="AB337" s="10"/>
      <c r="AC337" s="10"/>
      <c r="AD337" s="10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ht="12.75" customHeight="1">
      <c r="A338" s="16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9"/>
      <c r="O338" s="9"/>
      <c r="P338" s="9"/>
      <c r="Q338" s="9"/>
      <c r="R338" s="10"/>
      <c r="S338" s="9"/>
      <c r="T338" s="9"/>
      <c r="U338" s="9"/>
      <c r="V338" s="9"/>
      <c r="W338" s="10"/>
      <c r="X338" s="9"/>
      <c r="Y338" s="9"/>
      <c r="Z338" s="10"/>
      <c r="AA338" s="10"/>
      <c r="AB338" s="10"/>
      <c r="AC338" s="10"/>
      <c r="AD338" s="10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ht="12.75" customHeight="1">
      <c r="A339" s="16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9"/>
      <c r="O339" s="9"/>
      <c r="P339" s="9"/>
      <c r="Q339" s="9"/>
      <c r="R339" s="10"/>
      <c r="S339" s="9"/>
      <c r="T339" s="9"/>
      <c r="U339" s="9"/>
      <c r="V339" s="9"/>
      <c r="W339" s="10"/>
      <c r="X339" s="9"/>
      <c r="Y339" s="9"/>
      <c r="Z339" s="10"/>
      <c r="AA339" s="10"/>
      <c r="AB339" s="10"/>
      <c r="AC339" s="10"/>
      <c r="AD339" s="10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1:40" ht="12.75" customHeight="1">
      <c r="A340" s="16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9"/>
      <c r="O340" s="9"/>
      <c r="P340" s="9"/>
      <c r="Q340" s="9"/>
      <c r="R340" s="10"/>
      <c r="S340" s="9"/>
      <c r="T340" s="9"/>
      <c r="U340" s="9"/>
      <c r="V340" s="9"/>
      <c r="W340" s="10"/>
      <c r="X340" s="9"/>
      <c r="Y340" s="9"/>
      <c r="Z340" s="10"/>
      <c r="AA340" s="10"/>
      <c r="AB340" s="10"/>
      <c r="AC340" s="10"/>
      <c r="AD340" s="10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ht="12.75" customHeight="1">
      <c r="A341" s="16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9"/>
      <c r="O341" s="9"/>
      <c r="P341" s="9"/>
      <c r="Q341" s="9"/>
      <c r="R341" s="10"/>
      <c r="S341" s="9"/>
      <c r="T341" s="9"/>
      <c r="U341" s="9"/>
      <c r="V341" s="9"/>
      <c r="W341" s="10"/>
      <c r="X341" s="9"/>
      <c r="Y341" s="9"/>
      <c r="Z341" s="10"/>
      <c r="AA341" s="10"/>
      <c r="AB341" s="10"/>
      <c r="AC341" s="10"/>
      <c r="AD341" s="10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ht="12.75" customHeight="1">
      <c r="A342" s="16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9"/>
      <c r="O342" s="9"/>
      <c r="P342" s="9"/>
      <c r="Q342" s="9"/>
      <c r="R342" s="10"/>
      <c r="S342" s="9"/>
      <c r="T342" s="9"/>
      <c r="U342" s="9"/>
      <c r="V342" s="9"/>
      <c r="W342" s="10"/>
      <c r="X342" s="9"/>
      <c r="Y342" s="9"/>
      <c r="Z342" s="10"/>
      <c r="AA342" s="10"/>
      <c r="AB342" s="10"/>
      <c r="AC342" s="10"/>
      <c r="AD342" s="10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ht="12.75" customHeight="1">
      <c r="A343" s="16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9"/>
      <c r="O343" s="9"/>
      <c r="P343" s="9"/>
      <c r="Q343" s="9"/>
      <c r="R343" s="10"/>
      <c r="S343" s="9"/>
      <c r="T343" s="9"/>
      <c r="U343" s="9"/>
      <c r="V343" s="9"/>
      <c r="W343" s="10"/>
      <c r="X343" s="9"/>
      <c r="Y343" s="9"/>
      <c r="Z343" s="10"/>
      <c r="AA343" s="10"/>
      <c r="AB343" s="10"/>
      <c r="AC343" s="10"/>
      <c r="AD343" s="10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ht="12.75" customHeight="1">
      <c r="A344" s="16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9"/>
      <c r="O344" s="9"/>
      <c r="P344" s="9"/>
      <c r="Q344" s="9"/>
      <c r="R344" s="10"/>
      <c r="S344" s="9"/>
      <c r="T344" s="9"/>
      <c r="U344" s="9"/>
      <c r="V344" s="9"/>
      <c r="W344" s="10"/>
      <c r="X344" s="9"/>
      <c r="Y344" s="9"/>
      <c r="Z344" s="10"/>
      <c r="AA344" s="10"/>
      <c r="AB344" s="10"/>
      <c r="AC344" s="10"/>
      <c r="AD344" s="10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1:40" ht="12.75" customHeight="1">
      <c r="A345" s="16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9"/>
      <c r="O345" s="9"/>
      <c r="P345" s="9"/>
      <c r="Q345" s="9"/>
      <c r="R345" s="10"/>
      <c r="S345" s="9"/>
      <c r="T345" s="9"/>
      <c r="U345" s="9"/>
      <c r="V345" s="9"/>
      <c r="W345" s="10"/>
      <c r="X345" s="9"/>
      <c r="Y345" s="9"/>
      <c r="Z345" s="10"/>
      <c r="AA345" s="10"/>
      <c r="AB345" s="10"/>
      <c r="AC345" s="10"/>
      <c r="AD345" s="10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ht="12.75" customHeight="1">
      <c r="A346" s="16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9"/>
      <c r="O346" s="9"/>
      <c r="P346" s="9"/>
      <c r="Q346" s="9"/>
      <c r="R346" s="10"/>
      <c r="S346" s="9"/>
      <c r="T346" s="9"/>
      <c r="U346" s="9"/>
      <c r="V346" s="9"/>
      <c r="W346" s="10"/>
      <c r="X346" s="9"/>
      <c r="Y346" s="9"/>
      <c r="Z346" s="10"/>
      <c r="AA346" s="10"/>
      <c r="AB346" s="10"/>
      <c r="AC346" s="10"/>
      <c r="AD346" s="10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ht="12.75" customHeight="1">
      <c r="A347" s="16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9"/>
      <c r="O347" s="9"/>
      <c r="P347" s="9"/>
      <c r="Q347" s="9"/>
      <c r="R347" s="10"/>
      <c r="S347" s="9"/>
      <c r="T347" s="9"/>
      <c r="U347" s="9"/>
      <c r="V347" s="9"/>
      <c r="W347" s="10"/>
      <c r="X347" s="9"/>
      <c r="Y347" s="9"/>
      <c r="Z347" s="10"/>
      <c r="AA347" s="10"/>
      <c r="AB347" s="10"/>
      <c r="AC347" s="10"/>
      <c r="AD347" s="10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ht="12.75" customHeight="1">
      <c r="A348" s="16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9"/>
      <c r="O348" s="9"/>
      <c r="P348" s="9"/>
      <c r="Q348" s="9"/>
      <c r="R348" s="10"/>
      <c r="S348" s="9"/>
      <c r="T348" s="9"/>
      <c r="U348" s="9"/>
      <c r="V348" s="9"/>
      <c r="W348" s="10"/>
      <c r="X348" s="9"/>
      <c r="Y348" s="9"/>
      <c r="Z348" s="10"/>
      <c r="AA348" s="10"/>
      <c r="AB348" s="10"/>
      <c r="AC348" s="10"/>
      <c r="AD348" s="10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ht="12.75" customHeight="1">
      <c r="A349" s="16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9"/>
      <c r="O349" s="9"/>
      <c r="P349" s="9"/>
      <c r="Q349" s="9"/>
      <c r="R349" s="10"/>
      <c r="S349" s="9"/>
      <c r="T349" s="9"/>
      <c r="U349" s="9"/>
      <c r="V349" s="9"/>
      <c r="W349" s="10"/>
      <c r="X349" s="9"/>
      <c r="Y349" s="9"/>
      <c r="Z349" s="10"/>
      <c r="AA349" s="10"/>
      <c r="AB349" s="10"/>
      <c r="AC349" s="10"/>
      <c r="AD349" s="10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ht="12.75" customHeight="1">
      <c r="A350" s="16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9"/>
      <c r="O350" s="9"/>
      <c r="P350" s="9"/>
      <c r="Q350" s="9"/>
      <c r="R350" s="10"/>
      <c r="S350" s="9"/>
      <c r="T350" s="9"/>
      <c r="U350" s="9"/>
      <c r="V350" s="9"/>
      <c r="W350" s="10"/>
      <c r="X350" s="9"/>
      <c r="Y350" s="9"/>
      <c r="Z350" s="10"/>
      <c r="AA350" s="10"/>
      <c r="AB350" s="10"/>
      <c r="AC350" s="10"/>
      <c r="AD350" s="10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ht="12.75" customHeight="1">
      <c r="A351" s="16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9"/>
      <c r="O351" s="9"/>
      <c r="P351" s="9"/>
      <c r="Q351" s="9"/>
      <c r="R351" s="10"/>
      <c r="S351" s="9"/>
      <c r="T351" s="9"/>
      <c r="U351" s="9"/>
      <c r="V351" s="9"/>
      <c r="W351" s="10"/>
      <c r="X351" s="9"/>
      <c r="Y351" s="9"/>
      <c r="Z351" s="10"/>
      <c r="AA351" s="10"/>
      <c r="AB351" s="10"/>
      <c r="AC351" s="10"/>
      <c r="AD351" s="10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ht="12.75" customHeight="1">
      <c r="A352" s="16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9"/>
      <c r="O352" s="9"/>
      <c r="P352" s="9"/>
      <c r="Q352" s="9"/>
      <c r="R352" s="10"/>
      <c r="S352" s="9"/>
      <c r="T352" s="9"/>
      <c r="U352" s="9"/>
      <c r="V352" s="9"/>
      <c r="W352" s="10"/>
      <c r="X352" s="9"/>
      <c r="Y352" s="9"/>
      <c r="Z352" s="10"/>
      <c r="AA352" s="10"/>
      <c r="AB352" s="10"/>
      <c r="AC352" s="10"/>
      <c r="AD352" s="10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ht="12.75" customHeight="1">
      <c r="A353" s="16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9"/>
      <c r="O353" s="9"/>
      <c r="P353" s="9"/>
      <c r="Q353" s="9"/>
      <c r="R353" s="10"/>
      <c r="S353" s="9"/>
      <c r="T353" s="9"/>
      <c r="U353" s="9"/>
      <c r="V353" s="9"/>
      <c r="W353" s="10"/>
      <c r="X353" s="9"/>
      <c r="Y353" s="9"/>
      <c r="Z353" s="10"/>
      <c r="AA353" s="10"/>
      <c r="AB353" s="10"/>
      <c r="AC353" s="10"/>
      <c r="AD353" s="10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ht="12.75" customHeight="1">
      <c r="A354" s="16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9"/>
      <c r="O354" s="9"/>
      <c r="P354" s="9"/>
      <c r="Q354" s="9"/>
      <c r="R354" s="10"/>
      <c r="S354" s="9"/>
      <c r="T354" s="9"/>
      <c r="U354" s="9"/>
      <c r="V354" s="9"/>
      <c r="W354" s="10"/>
      <c r="X354" s="9"/>
      <c r="Y354" s="9"/>
      <c r="Z354" s="10"/>
      <c r="AA354" s="10"/>
      <c r="AB354" s="10"/>
      <c r="AC354" s="10"/>
      <c r="AD354" s="10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ht="12.75" customHeight="1">
      <c r="A355" s="16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9"/>
      <c r="O355" s="9"/>
      <c r="P355" s="9"/>
      <c r="Q355" s="9"/>
      <c r="R355" s="10"/>
      <c r="S355" s="9"/>
      <c r="T355" s="9"/>
      <c r="U355" s="9"/>
      <c r="V355" s="9"/>
      <c r="W355" s="10"/>
      <c r="X355" s="9"/>
      <c r="Y355" s="9"/>
      <c r="Z355" s="10"/>
      <c r="AA355" s="10"/>
      <c r="AB355" s="10"/>
      <c r="AC355" s="10"/>
      <c r="AD355" s="10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ht="12.75" customHeight="1">
      <c r="A356" s="16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9"/>
      <c r="O356" s="9"/>
      <c r="P356" s="9"/>
      <c r="Q356" s="9"/>
      <c r="R356" s="10"/>
      <c r="S356" s="9"/>
      <c r="T356" s="9"/>
      <c r="U356" s="9"/>
      <c r="V356" s="9"/>
      <c r="W356" s="10"/>
      <c r="X356" s="9"/>
      <c r="Y356" s="9"/>
      <c r="Z356" s="10"/>
      <c r="AA356" s="10"/>
      <c r="AB356" s="10"/>
      <c r="AC356" s="10"/>
      <c r="AD356" s="10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1:40" ht="12.75" customHeight="1">
      <c r="A357" s="16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9"/>
      <c r="O357" s="9"/>
      <c r="P357" s="9"/>
      <c r="Q357" s="9"/>
      <c r="R357" s="10"/>
      <c r="S357" s="9"/>
      <c r="T357" s="9"/>
      <c r="U357" s="9"/>
      <c r="V357" s="9"/>
      <c r="W357" s="10"/>
      <c r="X357" s="9"/>
      <c r="Y357" s="9"/>
      <c r="Z357" s="10"/>
      <c r="AA357" s="10"/>
      <c r="AB357" s="10"/>
      <c r="AC357" s="10"/>
      <c r="AD357" s="10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1:40" ht="12.75" customHeight="1">
      <c r="A358" s="16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9"/>
      <c r="O358" s="9"/>
      <c r="P358" s="9"/>
      <c r="Q358" s="9"/>
      <c r="R358" s="10"/>
      <c r="S358" s="9"/>
      <c r="T358" s="9"/>
      <c r="U358" s="9"/>
      <c r="V358" s="9"/>
      <c r="W358" s="10"/>
      <c r="X358" s="9"/>
      <c r="Y358" s="9"/>
      <c r="Z358" s="10"/>
      <c r="AA358" s="10"/>
      <c r="AB358" s="10"/>
      <c r="AC358" s="10"/>
      <c r="AD358" s="10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ht="12.75" customHeight="1">
      <c r="A359" s="16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9"/>
      <c r="O359" s="9"/>
      <c r="P359" s="9"/>
      <c r="Q359" s="9"/>
      <c r="R359" s="10"/>
      <c r="S359" s="9"/>
      <c r="T359" s="9"/>
      <c r="U359" s="9"/>
      <c r="V359" s="9"/>
      <c r="W359" s="10"/>
      <c r="X359" s="9"/>
      <c r="Y359" s="9"/>
      <c r="Z359" s="10"/>
      <c r="AA359" s="10"/>
      <c r="AB359" s="10"/>
      <c r="AC359" s="10"/>
      <c r="AD359" s="10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ht="12.75" customHeight="1">
      <c r="A360" s="16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9"/>
      <c r="O360" s="9"/>
      <c r="P360" s="9"/>
      <c r="Q360" s="9"/>
      <c r="R360" s="10"/>
      <c r="S360" s="9"/>
      <c r="T360" s="9"/>
      <c r="U360" s="9"/>
      <c r="V360" s="9"/>
      <c r="W360" s="10"/>
      <c r="X360" s="9"/>
      <c r="Y360" s="9"/>
      <c r="Z360" s="10"/>
      <c r="AA360" s="10"/>
      <c r="AB360" s="10"/>
      <c r="AC360" s="10"/>
      <c r="AD360" s="10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ht="12.75" customHeight="1">
      <c r="A361" s="16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9"/>
      <c r="O361" s="9"/>
      <c r="P361" s="9"/>
      <c r="Q361" s="9"/>
      <c r="R361" s="10"/>
      <c r="S361" s="9"/>
      <c r="T361" s="9"/>
      <c r="U361" s="9"/>
      <c r="V361" s="9"/>
      <c r="W361" s="10"/>
      <c r="X361" s="9"/>
      <c r="Y361" s="9"/>
      <c r="Z361" s="10"/>
      <c r="AA361" s="10"/>
      <c r="AB361" s="10"/>
      <c r="AC361" s="10"/>
      <c r="AD361" s="10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ht="12.75" customHeight="1">
      <c r="A362" s="16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9"/>
      <c r="O362" s="9"/>
      <c r="P362" s="9"/>
      <c r="Q362" s="9"/>
      <c r="R362" s="10"/>
      <c r="S362" s="9"/>
      <c r="T362" s="9"/>
      <c r="U362" s="9"/>
      <c r="V362" s="9"/>
      <c r="W362" s="10"/>
      <c r="X362" s="9"/>
      <c r="Y362" s="9"/>
      <c r="Z362" s="10"/>
      <c r="AA362" s="10"/>
      <c r="AB362" s="10"/>
      <c r="AC362" s="10"/>
      <c r="AD362" s="10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ht="12.75" customHeight="1">
      <c r="A363" s="16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9"/>
      <c r="O363" s="9"/>
      <c r="P363" s="9"/>
      <c r="Q363" s="9"/>
      <c r="R363" s="10"/>
      <c r="S363" s="9"/>
      <c r="T363" s="9"/>
      <c r="U363" s="9"/>
      <c r="V363" s="9"/>
      <c r="W363" s="10"/>
      <c r="X363" s="9"/>
      <c r="Y363" s="9"/>
      <c r="Z363" s="10"/>
      <c r="AA363" s="10"/>
      <c r="AB363" s="10"/>
      <c r="AC363" s="10"/>
      <c r="AD363" s="10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ht="12.75" customHeight="1">
      <c r="A364" s="16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9"/>
      <c r="O364" s="9"/>
      <c r="P364" s="9"/>
      <c r="Q364" s="9"/>
      <c r="R364" s="10"/>
      <c r="S364" s="9"/>
      <c r="T364" s="9"/>
      <c r="U364" s="9"/>
      <c r="V364" s="9"/>
      <c r="W364" s="10"/>
      <c r="X364" s="9"/>
      <c r="Y364" s="9"/>
      <c r="Z364" s="10"/>
      <c r="AA364" s="10"/>
      <c r="AB364" s="10"/>
      <c r="AC364" s="10"/>
      <c r="AD364" s="10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ht="12.75" customHeight="1">
      <c r="A365" s="16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9"/>
      <c r="O365" s="9"/>
      <c r="P365" s="9"/>
      <c r="Q365" s="9"/>
      <c r="R365" s="10"/>
      <c r="S365" s="9"/>
      <c r="T365" s="9"/>
      <c r="U365" s="9"/>
      <c r="V365" s="9"/>
      <c r="W365" s="10"/>
      <c r="X365" s="9"/>
      <c r="Y365" s="9"/>
      <c r="Z365" s="10"/>
      <c r="AA365" s="10"/>
      <c r="AB365" s="10"/>
      <c r="AC365" s="10"/>
      <c r="AD365" s="10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ht="12.75" customHeight="1">
      <c r="A366" s="16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9"/>
      <c r="O366" s="9"/>
      <c r="P366" s="9"/>
      <c r="Q366" s="9"/>
      <c r="R366" s="10"/>
      <c r="S366" s="9"/>
      <c r="T366" s="9"/>
      <c r="U366" s="9"/>
      <c r="V366" s="9"/>
      <c r="W366" s="10"/>
      <c r="X366" s="9"/>
      <c r="Y366" s="9"/>
      <c r="Z366" s="10"/>
      <c r="AA366" s="10"/>
      <c r="AB366" s="10"/>
      <c r="AC366" s="10"/>
      <c r="AD366" s="10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ht="12.75" customHeight="1">
      <c r="A367" s="16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9"/>
      <c r="O367" s="9"/>
      <c r="P367" s="9"/>
      <c r="Q367" s="9"/>
      <c r="R367" s="10"/>
      <c r="S367" s="9"/>
      <c r="T367" s="9"/>
      <c r="U367" s="9"/>
      <c r="V367" s="9"/>
      <c r="W367" s="10"/>
      <c r="X367" s="9"/>
      <c r="Y367" s="9"/>
      <c r="Z367" s="10"/>
      <c r="AA367" s="10"/>
      <c r="AB367" s="10"/>
      <c r="AC367" s="10"/>
      <c r="AD367" s="10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ht="12.75" customHeight="1">
      <c r="A368" s="16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9"/>
      <c r="O368" s="9"/>
      <c r="P368" s="9"/>
      <c r="Q368" s="9"/>
      <c r="R368" s="10"/>
      <c r="S368" s="9"/>
      <c r="T368" s="9"/>
      <c r="U368" s="9"/>
      <c r="V368" s="9"/>
      <c r="W368" s="10"/>
      <c r="X368" s="9"/>
      <c r="Y368" s="9"/>
      <c r="Z368" s="10"/>
      <c r="AA368" s="10"/>
      <c r="AB368" s="10"/>
      <c r="AC368" s="10"/>
      <c r="AD368" s="10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ht="12.75" customHeight="1">
      <c r="A369" s="16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9"/>
      <c r="O369" s="9"/>
      <c r="P369" s="9"/>
      <c r="Q369" s="9"/>
      <c r="R369" s="10"/>
      <c r="S369" s="9"/>
      <c r="T369" s="9"/>
      <c r="U369" s="9"/>
      <c r="V369" s="9"/>
      <c r="W369" s="10"/>
      <c r="X369" s="9"/>
      <c r="Y369" s="9"/>
      <c r="Z369" s="10"/>
      <c r="AA369" s="10"/>
      <c r="AB369" s="10"/>
      <c r="AC369" s="10"/>
      <c r="AD369" s="10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ht="12.75" customHeight="1">
      <c r="A370" s="16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9"/>
      <c r="O370" s="9"/>
      <c r="P370" s="9"/>
      <c r="Q370" s="9"/>
      <c r="R370" s="10"/>
      <c r="S370" s="9"/>
      <c r="T370" s="9"/>
      <c r="U370" s="9"/>
      <c r="V370" s="9"/>
      <c r="W370" s="10"/>
      <c r="X370" s="9"/>
      <c r="Y370" s="9"/>
      <c r="Z370" s="10"/>
      <c r="AA370" s="10"/>
      <c r="AB370" s="10"/>
      <c r="AC370" s="10"/>
      <c r="AD370" s="10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ht="12.75" customHeight="1">
      <c r="A371" s="16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9"/>
      <c r="O371" s="9"/>
      <c r="P371" s="9"/>
      <c r="Q371" s="9"/>
      <c r="R371" s="10"/>
      <c r="S371" s="9"/>
      <c r="T371" s="9"/>
      <c r="U371" s="9"/>
      <c r="V371" s="9"/>
      <c r="W371" s="10"/>
      <c r="X371" s="9"/>
      <c r="Y371" s="9"/>
      <c r="Z371" s="10"/>
      <c r="AA371" s="10"/>
      <c r="AB371" s="10"/>
      <c r="AC371" s="10"/>
      <c r="AD371" s="10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ht="12.75" customHeight="1">
      <c r="A372" s="16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9"/>
      <c r="O372" s="9"/>
      <c r="P372" s="9"/>
      <c r="Q372" s="9"/>
      <c r="R372" s="10"/>
      <c r="S372" s="9"/>
      <c r="T372" s="9"/>
      <c r="U372" s="9"/>
      <c r="V372" s="9"/>
      <c r="W372" s="10"/>
      <c r="X372" s="9"/>
      <c r="Y372" s="9"/>
      <c r="Z372" s="10"/>
      <c r="AA372" s="10"/>
      <c r="AB372" s="10"/>
      <c r="AC372" s="10"/>
      <c r="AD372" s="10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ht="12.75" customHeight="1">
      <c r="A373" s="16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9"/>
      <c r="O373" s="9"/>
      <c r="P373" s="9"/>
      <c r="Q373" s="9"/>
      <c r="R373" s="10"/>
      <c r="S373" s="9"/>
      <c r="T373" s="9"/>
      <c r="U373" s="9"/>
      <c r="V373" s="9"/>
      <c r="W373" s="10"/>
      <c r="X373" s="9"/>
      <c r="Y373" s="9"/>
      <c r="Z373" s="10"/>
      <c r="AA373" s="10"/>
      <c r="AB373" s="10"/>
      <c r="AC373" s="10"/>
      <c r="AD373" s="10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ht="12.75" customHeight="1">
      <c r="A374" s="16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9"/>
      <c r="O374" s="9"/>
      <c r="P374" s="9"/>
      <c r="Q374" s="9"/>
      <c r="R374" s="10"/>
      <c r="S374" s="9"/>
      <c r="T374" s="9"/>
      <c r="U374" s="9"/>
      <c r="V374" s="9"/>
      <c r="W374" s="10"/>
      <c r="X374" s="9"/>
      <c r="Y374" s="9"/>
      <c r="Z374" s="10"/>
      <c r="AA374" s="10"/>
      <c r="AB374" s="10"/>
      <c r="AC374" s="10"/>
      <c r="AD374" s="10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ht="12.75" customHeight="1">
      <c r="A375" s="16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9"/>
      <c r="O375" s="9"/>
      <c r="P375" s="9"/>
      <c r="Q375" s="9"/>
      <c r="R375" s="10"/>
      <c r="S375" s="9"/>
      <c r="T375" s="9"/>
      <c r="U375" s="9"/>
      <c r="V375" s="9"/>
      <c r="W375" s="10"/>
      <c r="X375" s="9"/>
      <c r="Y375" s="9"/>
      <c r="Z375" s="10"/>
      <c r="AA375" s="10"/>
      <c r="AB375" s="10"/>
      <c r="AC375" s="10"/>
      <c r="AD375" s="10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1:40" ht="12.75" customHeight="1">
      <c r="A376" s="16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9"/>
      <c r="O376" s="9"/>
      <c r="P376" s="9"/>
      <c r="Q376" s="9"/>
      <c r="R376" s="10"/>
      <c r="S376" s="9"/>
      <c r="T376" s="9"/>
      <c r="U376" s="9"/>
      <c r="V376" s="9"/>
      <c r="W376" s="10"/>
      <c r="X376" s="9"/>
      <c r="Y376" s="9"/>
      <c r="Z376" s="10"/>
      <c r="AA376" s="10"/>
      <c r="AB376" s="10"/>
      <c r="AC376" s="10"/>
      <c r="AD376" s="10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ht="12.75" customHeight="1">
      <c r="A377" s="16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9"/>
      <c r="O377" s="9"/>
      <c r="P377" s="9"/>
      <c r="Q377" s="9"/>
      <c r="R377" s="10"/>
      <c r="S377" s="9"/>
      <c r="T377" s="9"/>
      <c r="U377" s="9"/>
      <c r="V377" s="9"/>
      <c r="W377" s="10"/>
      <c r="X377" s="9"/>
      <c r="Y377" s="9"/>
      <c r="Z377" s="10"/>
      <c r="AA377" s="10"/>
      <c r="AB377" s="10"/>
      <c r="AC377" s="10"/>
      <c r="AD377" s="10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1:40" ht="12.75" customHeight="1">
      <c r="A378" s="16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9"/>
      <c r="O378" s="9"/>
      <c r="P378" s="9"/>
      <c r="Q378" s="9"/>
      <c r="R378" s="10"/>
      <c r="S378" s="9"/>
      <c r="T378" s="9"/>
      <c r="U378" s="9"/>
      <c r="V378" s="9"/>
      <c r="W378" s="10"/>
      <c r="X378" s="9"/>
      <c r="Y378" s="9"/>
      <c r="Z378" s="10"/>
      <c r="AA378" s="10"/>
      <c r="AB378" s="10"/>
      <c r="AC378" s="10"/>
      <c r="AD378" s="10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ht="12.75" customHeight="1">
      <c r="A379" s="16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9"/>
      <c r="O379" s="9"/>
      <c r="P379" s="9"/>
      <c r="Q379" s="9"/>
      <c r="R379" s="10"/>
      <c r="S379" s="9"/>
      <c r="T379" s="9"/>
      <c r="U379" s="9"/>
      <c r="V379" s="9"/>
      <c r="W379" s="10"/>
      <c r="X379" s="9"/>
      <c r="Y379" s="9"/>
      <c r="Z379" s="10"/>
      <c r="AA379" s="10"/>
      <c r="AB379" s="10"/>
      <c r="AC379" s="10"/>
      <c r="AD379" s="10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1:40" ht="12.75" customHeight="1">
      <c r="A380" s="16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9"/>
      <c r="O380" s="9"/>
      <c r="P380" s="9"/>
      <c r="Q380" s="9"/>
      <c r="R380" s="10"/>
      <c r="S380" s="9"/>
      <c r="T380" s="9"/>
      <c r="U380" s="9"/>
      <c r="V380" s="9"/>
      <c r="W380" s="10"/>
      <c r="X380" s="9"/>
      <c r="Y380" s="9"/>
      <c r="Z380" s="10"/>
      <c r="AA380" s="10"/>
      <c r="AB380" s="10"/>
      <c r="AC380" s="10"/>
      <c r="AD380" s="10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ht="12.75" customHeight="1">
      <c r="A381" s="16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9"/>
      <c r="O381" s="9"/>
      <c r="P381" s="9"/>
      <c r="Q381" s="9"/>
      <c r="R381" s="10"/>
      <c r="S381" s="9"/>
      <c r="T381" s="9"/>
      <c r="U381" s="9"/>
      <c r="V381" s="9"/>
      <c r="W381" s="10"/>
      <c r="X381" s="9"/>
      <c r="Y381" s="9"/>
      <c r="Z381" s="10"/>
      <c r="AA381" s="10"/>
      <c r="AB381" s="10"/>
      <c r="AC381" s="10"/>
      <c r="AD381" s="10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ht="12.75" customHeight="1">
      <c r="A382" s="16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9"/>
      <c r="O382" s="9"/>
      <c r="P382" s="9"/>
      <c r="Q382" s="9"/>
      <c r="R382" s="10"/>
      <c r="S382" s="9"/>
      <c r="T382" s="9"/>
      <c r="U382" s="9"/>
      <c r="V382" s="9"/>
      <c r="W382" s="10"/>
      <c r="X382" s="9"/>
      <c r="Y382" s="9"/>
      <c r="Z382" s="10"/>
      <c r="AA382" s="10"/>
      <c r="AB382" s="10"/>
      <c r="AC382" s="10"/>
      <c r="AD382" s="10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ht="12.75" customHeight="1">
      <c r="A383" s="16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9"/>
      <c r="O383" s="9"/>
      <c r="P383" s="9"/>
      <c r="Q383" s="9"/>
      <c r="R383" s="10"/>
      <c r="S383" s="9"/>
      <c r="T383" s="9"/>
      <c r="U383" s="9"/>
      <c r="V383" s="9"/>
      <c r="W383" s="10"/>
      <c r="X383" s="9"/>
      <c r="Y383" s="9"/>
      <c r="Z383" s="10"/>
      <c r="AA383" s="10"/>
      <c r="AB383" s="10"/>
      <c r="AC383" s="10"/>
      <c r="AD383" s="10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ht="12.75" customHeight="1">
      <c r="A384" s="16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9"/>
      <c r="O384" s="9"/>
      <c r="P384" s="9"/>
      <c r="Q384" s="9"/>
      <c r="R384" s="10"/>
      <c r="S384" s="9"/>
      <c r="T384" s="9"/>
      <c r="U384" s="9"/>
      <c r="V384" s="9"/>
      <c r="W384" s="10"/>
      <c r="X384" s="9"/>
      <c r="Y384" s="9"/>
      <c r="Z384" s="10"/>
      <c r="AA384" s="10"/>
      <c r="AB384" s="10"/>
      <c r="AC384" s="10"/>
      <c r="AD384" s="10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ht="12.75" customHeight="1">
      <c r="A385" s="16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9"/>
      <c r="O385" s="9"/>
      <c r="P385" s="9"/>
      <c r="Q385" s="9"/>
      <c r="R385" s="10"/>
      <c r="S385" s="9"/>
      <c r="T385" s="9"/>
      <c r="U385" s="9"/>
      <c r="V385" s="9"/>
      <c r="W385" s="10"/>
      <c r="X385" s="9"/>
      <c r="Y385" s="9"/>
      <c r="Z385" s="10"/>
      <c r="AA385" s="10"/>
      <c r="AB385" s="10"/>
      <c r="AC385" s="10"/>
      <c r="AD385" s="10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ht="12.75" customHeight="1">
      <c r="A386" s="16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9"/>
      <c r="O386" s="9"/>
      <c r="P386" s="9"/>
      <c r="Q386" s="9"/>
      <c r="R386" s="10"/>
      <c r="S386" s="9"/>
      <c r="T386" s="9"/>
      <c r="U386" s="9"/>
      <c r="V386" s="9"/>
      <c r="W386" s="10"/>
      <c r="X386" s="9"/>
      <c r="Y386" s="9"/>
      <c r="Z386" s="10"/>
      <c r="AA386" s="10"/>
      <c r="AB386" s="10"/>
      <c r="AC386" s="10"/>
      <c r="AD386" s="10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ht="12.75" customHeight="1">
      <c r="A387" s="16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9"/>
      <c r="O387" s="9"/>
      <c r="P387" s="9"/>
      <c r="Q387" s="9"/>
      <c r="R387" s="10"/>
      <c r="S387" s="9"/>
      <c r="T387" s="9"/>
      <c r="U387" s="9"/>
      <c r="V387" s="9"/>
      <c r="W387" s="10"/>
      <c r="X387" s="9"/>
      <c r="Y387" s="9"/>
      <c r="Z387" s="10"/>
      <c r="AA387" s="10"/>
      <c r="AB387" s="10"/>
      <c r="AC387" s="10"/>
      <c r="AD387" s="10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ht="12.75" customHeight="1">
      <c r="A388" s="16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9"/>
      <c r="O388" s="9"/>
      <c r="P388" s="9"/>
      <c r="Q388" s="9"/>
      <c r="R388" s="10"/>
      <c r="S388" s="9"/>
      <c r="T388" s="9"/>
      <c r="U388" s="9"/>
      <c r="V388" s="9"/>
      <c r="W388" s="10"/>
      <c r="X388" s="9"/>
      <c r="Y388" s="9"/>
      <c r="Z388" s="10"/>
      <c r="AA388" s="10"/>
      <c r="AB388" s="10"/>
      <c r="AC388" s="10"/>
      <c r="AD388" s="10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ht="12.75" customHeight="1">
      <c r="A389" s="16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9"/>
      <c r="O389" s="9"/>
      <c r="P389" s="9"/>
      <c r="Q389" s="9"/>
      <c r="R389" s="10"/>
      <c r="S389" s="9"/>
      <c r="T389" s="9"/>
      <c r="U389" s="9"/>
      <c r="V389" s="9"/>
      <c r="W389" s="10"/>
      <c r="X389" s="9"/>
      <c r="Y389" s="9"/>
      <c r="Z389" s="10"/>
      <c r="AA389" s="10"/>
      <c r="AB389" s="10"/>
      <c r="AC389" s="10"/>
      <c r="AD389" s="10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1:40" ht="12.75" customHeight="1">
      <c r="A390" s="16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9"/>
      <c r="O390" s="9"/>
      <c r="P390" s="9"/>
      <c r="Q390" s="9"/>
      <c r="R390" s="10"/>
      <c r="S390" s="9"/>
      <c r="T390" s="9"/>
      <c r="U390" s="9"/>
      <c r="V390" s="9"/>
      <c r="W390" s="10"/>
      <c r="X390" s="9"/>
      <c r="Y390" s="9"/>
      <c r="Z390" s="10"/>
      <c r="AA390" s="10"/>
      <c r="AB390" s="10"/>
      <c r="AC390" s="10"/>
      <c r="AD390" s="10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ht="12.75" customHeight="1">
      <c r="A391" s="16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9"/>
      <c r="O391" s="9"/>
      <c r="P391" s="9"/>
      <c r="Q391" s="9"/>
      <c r="R391" s="10"/>
      <c r="S391" s="9"/>
      <c r="T391" s="9"/>
      <c r="U391" s="9"/>
      <c r="V391" s="9"/>
      <c r="W391" s="10"/>
      <c r="X391" s="9"/>
      <c r="Y391" s="9"/>
      <c r="Z391" s="10"/>
      <c r="AA391" s="10"/>
      <c r="AB391" s="10"/>
      <c r="AC391" s="10"/>
      <c r="AD391" s="10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ht="12.75" customHeight="1">
      <c r="A392" s="16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9"/>
      <c r="O392" s="9"/>
      <c r="P392" s="9"/>
      <c r="Q392" s="9"/>
      <c r="R392" s="10"/>
      <c r="S392" s="9"/>
      <c r="T392" s="9"/>
      <c r="U392" s="9"/>
      <c r="V392" s="9"/>
      <c r="W392" s="10"/>
      <c r="X392" s="9"/>
      <c r="Y392" s="9"/>
      <c r="Z392" s="10"/>
      <c r="AA392" s="10"/>
      <c r="AB392" s="10"/>
      <c r="AC392" s="10"/>
      <c r="AD392" s="10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ht="12.75" customHeight="1">
      <c r="A393" s="16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9"/>
      <c r="O393" s="9"/>
      <c r="P393" s="9"/>
      <c r="Q393" s="9"/>
      <c r="R393" s="10"/>
      <c r="S393" s="9"/>
      <c r="T393" s="9"/>
      <c r="U393" s="9"/>
      <c r="V393" s="9"/>
      <c r="W393" s="10"/>
      <c r="X393" s="9"/>
      <c r="Y393" s="9"/>
      <c r="Z393" s="10"/>
      <c r="AA393" s="10"/>
      <c r="AB393" s="10"/>
      <c r="AC393" s="10"/>
      <c r="AD393" s="10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ht="12.75" customHeight="1">
      <c r="A394" s="16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9"/>
      <c r="O394" s="9"/>
      <c r="P394" s="9"/>
      <c r="Q394" s="9"/>
      <c r="R394" s="10"/>
      <c r="S394" s="9"/>
      <c r="T394" s="9"/>
      <c r="U394" s="9"/>
      <c r="V394" s="9"/>
      <c r="W394" s="10"/>
      <c r="X394" s="9"/>
      <c r="Y394" s="9"/>
      <c r="Z394" s="10"/>
      <c r="AA394" s="10"/>
      <c r="AB394" s="10"/>
      <c r="AC394" s="10"/>
      <c r="AD394" s="10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ht="12.75" customHeight="1">
      <c r="A395" s="16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9"/>
      <c r="O395" s="9"/>
      <c r="P395" s="9"/>
      <c r="Q395" s="9"/>
      <c r="R395" s="10"/>
      <c r="S395" s="9"/>
      <c r="T395" s="9"/>
      <c r="U395" s="9"/>
      <c r="V395" s="9"/>
      <c r="W395" s="10"/>
      <c r="X395" s="9"/>
      <c r="Y395" s="9"/>
      <c r="Z395" s="10"/>
      <c r="AA395" s="10"/>
      <c r="AB395" s="10"/>
      <c r="AC395" s="10"/>
      <c r="AD395" s="10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ht="12.75" customHeight="1">
      <c r="A396" s="16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9"/>
      <c r="O396" s="9"/>
      <c r="P396" s="9"/>
      <c r="Q396" s="9"/>
      <c r="R396" s="10"/>
      <c r="S396" s="9"/>
      <c r="T396" s="9"/>
      <c r="U396" s="9"/>
      <c r="V396" s="9"/>
      <c r="W396" s="10"/>
      <c r="X396" s="9"/>
      <c r="Y396" s="9"/>
      <c r="Z396" s="10"/>
      <c r="AA396" s="10"/>
      <c r="AB396" s="10"/>
      <c r="AC396" s="10"/>
      <c r="AD396" s="10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ht="12.75" customHeight="1">
      <c r="A397" s="16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9"/>
      <c r="O397" s="9"/>
      <c r="P397" s="9"/>
      <c r="Q397" s="9"/>
      <c r="R397" s="10"/>
      <c r="S397" s="9"/>
      <c r="T397" s="9"/>
      <c r="U397" s="9"/>
      <c r="V397" s="9"/>
      <c r="W397" s="10"/>
      <c r="X397" s="9"/>
      <c r="Y397" s="9"/>
      <c r="Z397" s="10"/>
      <c r="AA397" s="10"/>
      <c r="AB397" s="10"/>
      <c r="AC397" s="10"/>
      <c r="AD397" s="10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ht="12.75" customHeight="1">
      <c r="A398" s="16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9"/>
      <c r="O398" s="9"/>
      <c r="P398" s="9"/>
      <c r="Q398" s="9"/>
      <c r="R398" s="10"/>
      <c r="S398" s="9"/>
      <c r="T398" s="9"/>
      <c r="U398" s="9"/>
      <c r="V398" s="9"/>
      <c r="W398" s="10"/>
      <c r="X398" s="9"/>
      <c r="Y398" s="9"/>
      <c r="Z398" s="10"/>
      <c r="AA398" s="10"/>
      <c r="AB398" s="10"/>
      <c r="AC398" s="10"/>
      <c r="AD398" s="10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ht="12.75" customHeight="1">
      <c r="A399" s="16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9"/>
      <c r="O399" s="9"/>
      <c r="P399" s="9"/>
      <c r="Q399" s="9"/>
      <c r="R399" s="10"/>
      <c r="S399" s="9"/>
      <c r="T399" s="9"/>
      <c r="U399" s="9"/>
      <c r="V399" s="9"/>
      <c r="W399" s="10"/>
      <c r="X399" s="9"/>
      <c r="Y399" s="9"/>
      <c r="Z399" s="10"/>
      <c r="AA399" s="10"/>
      <c r="AB399" s="10"/>
      <c r="AC399" s="10"/>
      <c r="AD399" s="10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ht="12.75" customHeight="1">
      <c r="A400" s="16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9"/>
      <c r="O400" s="9"/>
      <c r="P400" s="9"/>
      <c r="Q400" s="9"/>
      <c r="R400" s="10"/>
      <c r="S400" s="9"/>
      <c r="T400" s="9"/>
      <c r="U400" s="9"/>
      <c r="V400" s="9"/>
      <c r="W400" s="10"/>
      <c r="X400" s="9"/>
      <c r="Y400" s="9"/>
      <c r="Z400" s="10"/>
      <c r="AA400" s="10"/>
      <c r="AB400" s="10"/>
      <c r="AC400" s="10"/>
      <c r="AD400" s="10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ht="12.75" customHeight="1">
      <c r="A401" s="16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9"/>
      <c r="O401" s="9"/>
      <c r="P401" s="9"/>
      <c r="Q401" s="9"/>
      <c r="R401" s="10"/>
      <c r="S401" s="9"/>
      <c r="T401" s="9"/>
      <c r="U401" s="9"/>
      <c r="V401" s="9"/>
      <c r="W401" s="10"/>
      <c r="X401" s="9"/>
      <c r="Y401" s="9"/>
      <c r="Z401" s="10"/>
      <c r="AA401" s="10"/>
      <c r="AB401" s="10"/>
      <c r="AC401" s="10"/>
      <c r="AD401" s="10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ht="12.75" customHeight="1">
      <c r="A402" s="16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9"/>
      <c r="O402" s="9"/>
      <c r="P402" s="9"/>
      <c r="Q402" s="9"/>
      <c r="R402" s="10"/>
      <c r="S402" s="9"/>
      <c r="T402" s="9"/>
      <c r="U402" s="9"/>
      <c r="V402" s="9"/>
      <c r="W402" s="10"/>
      <c r="X402" s="9"/>
      <c r="Y402" s="9"/>
      <c r="Z402" s="10"/>
      <c r="AA402" s="10"/>
      <c r="AB402" s="10"/>
      <c r="AC402" s="10"/>
      <c r="AD402" s="10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ht="12.75" customHeight="1">
      <c r="A403" s="16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9"/>
      <c r="O403" s="9"/>
      <c r="P403" s="9"/>
      <c r="Q403" s="9"/>
      <c r="R403" s="10"/>
      <c r="S403" s="9"/>
      <c r="T403" s="9"/>
      <c r="U403" s="9"/>
      <c r="V403" s="9"/>
      <c r="W403" s="10"/>
      <c r="X403" s="9"/>
      <c r="Y403" s="9"/>
      <c r="Z403" s="10"/>
      <c r="AA403" s="10"/>
      <c r="AB403" s="10"/>
      <c r="AC403" s="10"/>
      <c r="AD403" s="10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ht="12.75" customHeight="1">
      <c r="A404" s="16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9"/>
      <c r="O404" s="9"/>
      <c r="P404" s="9"/>
      <c r="Q404" s="9"/>
      <c r="R404" s="10"/>
      <c r="S404" s="9"/>
      <c r="T404" s="9"/>
      <c r="U404" s="9"/>
      <c r="V404" s="9"/>
      <c r="W404" s="10"/>
      <c r="X404" s="9"/>
      <c r="Y404" s="9"/>
      <c r="Z404" s="10"/>
      <c r="AA404" s="10"/>
      <c r="AB404" s="10"/>
      <c r="AC404" s="10"/>
      <c r="AD404" s="10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1:40" ht="12.75" customHeight="1">
      <c r="A405" s="16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9"/>
      <c r="O405" s="9"/>
      <c r="P405" s="9"/>
      <c r="Q405" s="9"/>
      <c r="R405" s="10"/>
      <c r="S405" s="9"/>
      <c r="T405" s="9"/>
      <c r="U405" s="9"/>
      <c r="V405" s="9"/>
      <c r="W405" s="10"/>
      <c r="X405" s="9"/>
      <c r="Y405" s="9"/>
      <c r="Z405" s="10"/>
      <c r="AA405" s="10"/>
      <c r="AB405" s="10"/>
      <c r="AC405" s="10"/>
      <c r="AD405" s="10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ht="12.75" customHeight="1">
      <c r="A406" s="16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9"/>
      <c r="O406" s="9"/>
      <c r="P406" s="9"/>
      <c r="Q406" s="9"/>
      <c r="R406" s="10"/>
      <c r="S406" s="9"/>
      <c r="T406" s="9"/>
      <c r="U406" s="9"/>
      <c r="V406" s="9"/>
      <c r="W406" s="10"/>
      <c r="X406" s="9"/>
      <c r="Y406" s="9"/>
      <c r="Z406" s="10"/>
      <c r="AA406" s="10"/>
      <c r="AB406" s="10"/>
      <c r="AC406" s="10"/>
      <c r="AD406" s="10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1:40" ht="12.75" customHeight="1">
      <c r="A407" s="16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9"/>
      <c r="O407" s="9"/>
      <c r="P407" s="9"/>
      <c r="Q407" s="9"/>
      <c r="R407" s="10"/>
      <c r="S407" s="9"/>
      <c r="T407" s="9"/>
      <c r="U407" s="9"/>
      <c r="V407" s="9"/>
      <c r="W407" s="10"/>
      <c r="X407" s="9"/>
      <c r="Y407" s="9"/>
      <c r="Z407" s="10"/>
      <c r="AA407" s="10"/>
      <c r="AB407" s="10"/>
      <c r="AC407" s="10"/>
      <c r="AD407" s="10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ht="12.75" customHeight="1">
      <c r="A408" s="16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9"/>
      <c r="O408" s="9"/>
      <c r="P408" s="9"/>
      <c r="Q408" s="9"/>
      <c r="R408" s="10"/>
      <c r="S408" s="9"/>
      <c r="T408" s="9"/>
      <c r="U408" s="9"/>
      <c r="V408" s="9"/>
      <c r="W408" s="10"/>
      <c r="X408" s="9"/>
      <c r="Y408" s="9"/>
      <c r="Z408" s="10"/>
      <c r="AA408" s="10"/>
      <c r="AB408" s="10"/>
      <c r="AC408" s="10"/>
      <c r="AD408" s="10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ht="12.75" customHeight="1">
      <c r="A409" s="16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9"/>
      <c r="O409" s="9"/>
      <c r="P409" s="9"/>
      <c r="Q409" s="9"/>
      <c r="R409" s="10"/>
      <c r="S409" s="9"/>
      <c r="T409" s="9"/>
      <c r="U409" s="9"/>
      <c r="V409" s="9"/>
      <c r="W409" s="10"/>
      <c r="X409" s="9"/>
      <c r="Y409" s="9"/>
      <c r="Z409" s="10"/>
      <c r="AA409" s="10"/>
      <c r="AB409" s="10"/>
      <c r="AC409" s="10"/>
      <c r="AD409" s="10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ht="12.75" customHeight="1">
      <c r="A410" s="16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9"/>
      <c r="O410" s="9"/>
      <c r="P410" s="9"/>
      <c r="Q410" s="9"/>
      <c r="R410" s="10"/>
      <c r="S410" s="9"/>
      <c r="T410" s="9"/>
      <c r="U410" s="9"/>
      <c r="V410" s="9"/>
      <c r="W410" s="10"/>
      <c r="X410" s="9"/>
      <c r="Y410" s="9"/>
      <c r="Z410" s="10"/>
      <c r="AA410" s="10"/>
      <c r="AB410" s="10"/>
      <c r="AC410" s="10"/>
      <c r="AD410" s="10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ht="12.75" customHeight="1">
      <c r="A411" s="16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9"/>
      <c r="O411" s="9"/>
      <c r="P411" s="9"/>
      <c r="Q411" s="9"/>
      <c r="R411" s="10"/>
      <c r="S411" s="9"/>
      <c r="T411" s="9"/>
      <c r="U411" s="9"/>
      <c r="V411" s="9"/>
      <c r="W411" s="10"/>
      <c r="X411" s="9"/>
      <c r="Y411" s="9"/>
      <c r="Z411" s="10"/>
      <c r="AA411" s="10"/>
      <c r="AB411" s="10"/>
      <c r="AC411" s="10"/>
      <c r="AD411" s="10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ht="12.75" customHeight="1">
      <c r="A412" s="16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9"/>
      <c r="O412" s="9"/>
      <c r="P412" s="9"/>
      <c r="Q412" s="9"/>
      <c r="R412" s="10"/>
      <c r="S412" s="9"/>
      <c r="T412" s="9"/>
      <c r="U412" s="9"/>
      <c r="V412" s="9"/>
      <c r="W412" s="10"/>
      <c r="X412" s="9"/>
      <c r="Y412" s="9"/>
      <c r="Z412" s="10"/>
      <c r="AA412" s="10"/>
      <c r="AB412" s="10"/>
      <c r="AC412" s="10"/>
      <c r="AD412" s="10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ht="12.75" customHeight="1">
      <c r="A413" s="16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9"/>
      <c r="O413" s="9"/>
      <c r="P413" s="9"/>
      <c r="Q413" s="9"/>
      <c r="R413" s="10"/>
      <c r="S413" s="9"/>
      <c r="T413" s="9"/>
      <c r="U413" s="9"/>
      <c r="V413" s="9"/>
      <c r="W413" s="10"/>
      <c r="X413" s="9"/>
      <c r="Y413" s="9"/>
      <c r="Z413" s="10"/>
      <c r="AA413" s="10"/>
      <c r="AB413" s="10"/>
      <c r="AC413" s="10"/>
      <c r="AD413" s="10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ht="12.75" customHeight="1">
      <c r="A414" s="16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9"/>
      <c r="O414" s="9"/>
      <c r="P414" s="9"/>
      <c r="Q414" s="9"/>
      <c r="R414" s="10"/>
      <c r="S414" s="9"/>
      <c r="T414" s="9"/>
      <c r="U414" s="9"/>
      <c r="V414" s="9"/>
      <c r="W414" s="10"/>
      <c r="X414" s="9"/>
      <c r="Y414" s="9"/>
      <c r="Z414" s="10"/>
      <c r="AA414" s="10"/>
      <c r="AB414" s="10"/>
      <c r="AC414" s="10"/>
      <c r="AD414" s="10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ht="12.75" customHeight="1">
      <c r="A415" s="16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9"/>
      <c r="O415" s="9"/>
      <c r="P415" s="9"/>
      <c r="Q415" s="9"/>
      <c r="R415" s="10"/>
      <c r="S415" s="9"/>
      <c r="T415" s="9"/>
      <c r="U415" s="9"/>
      <c r="V415" s="9"/>
      <c r="W415" s="10"/>
      <c r="X415" s="9"/>
      <c r="Y415" s="9"/>
      <c r="Z415" s="10"/>
      <c r="AA415" s="10"/>
      <c r="AB415" s="10"/>
      <c r="AC415" s="10"/>
      <c r="AD415" s="10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ht="12.75" customHeight="1">
      <c r="A416" s="16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9"/>
      <c r="O416" s="9"/>
      <c r="P416" s="9"/>
      <c r="Q416" s="9"/>
      <c r="R416" s="10"/>
      <c r="S416" s="9"/>
      <c r="T416" s="9"/>
      <c r="U416" s="9"/>
      <c r="V416" s="9"/>
      <c r="W416" s="10"/>
      <c r="X416" s="9"/>
      <c r="Y416" s="9"/>
      <c r="Z416" s="10"/>
      <c r="AA416" s="10"/>
      <c r="AB416" s="10"/>
      <c r="AC416" s="10"/>
      <c r="AD416" s="10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ht="12.75" customHeight="1">
      <c r="A417" s="16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9"/>
      <c r="O417" s="9"/>
      <c r="P417" s="9"/>
      <c r="Q417" s="9"/>
      <c r="R417" s="10"/>
      <c r="S417" s="9"/>
      <c r="T417" s="9"/>
      <c r="U417" s="9"/>
      <c r="V417" s="9"/>
      <c r="W417" s="10"/>
      <c r="X417" s="9"/>
      <c r="Y417" s="9"/>
      <c r="Z417" s="10"/>
      <c r="AA417" s="10"/>
      <c r="AB417" s="10"/>
      <c r="AC417" s="10"/>
      <c r="AD417" s="10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ht="12.75" customHeight="1">
      <c r="A418" s="16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9"/>
      <c r="O418" s="9"/>
      <c r="P418" s="9"/>
      <c r="Q418" s="9"/>
      <c r="R418" s="10"/>
      <c r="S418" s="9"/>
      <c r="T418" s="9"/>
      <c r="U418" s="9"/>
      <c r="V418" s="9"/>
      <c r="W418" s="10"/>
      <c r="X418" s="9"/>
      <c r="Y418" s="9"/>
      <c r="Z418" s="10"/>
      <c r="AA418" s="10"/>
      <c r="AB418" s="10"/>
      <c r="AC418" s="10"/>
      <c r="AD418" s="10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ht="12.75" customHeight="1">
      <c r="A419" s="16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9"/>
      <c r="O419" s="9"/>
      <c r="P419" s="9"/>
      <c r="Q419" s="9"/>
      <c r="R419" s="10"/>
      <c r="S419" s="9"/>
      <c r="T419" s="9"/>
      <c r="U419" s="9"/>
      <c r="V419" s="9"/>
      <c r="W419" s="10"/>
      <c r="X419" s="9"/>
      <c r="Y419" s="9"/>
      <c r="Z419" s="10"/>
      <c r="AA419" s="10"/>
      <c r="AB419" s="10"/>
      <c r="AC419" s="10"/>
      <c r="AD419" s="10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ht="12.75" customHeight="1">
      <c r="A420" s="16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9"/>
      <c r="O420" s="9"/>
      <c r="P420" s="9"/>
      <c r="Q420" s="9"/>
      <c r="R420" s="10"/>
      <c r="S420" s="9"/>
      <c r="T420" s="9"/>
      <c r="U420" s="9"/>
      <c r="V420" s="9"/>
      <c r="W420" s="10"/>
      <c r="X420" s="9"/>
      <c r="Y420" s="9"/>
      <c r="Z420" s="10"/>
      <c r="AA420" s="10"/>
      <c r="AB420" s="10"/>
      <c r="AC420" s="10"/>
      <c r="AD420" s="10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1:40" ht="12.75" customHeight="1">
      <c r="A421" s="16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9"/>
      <c r="O421" s="9"/>
      <c r="P421" s="9"/>
      <c r="Q421" s="9"/>
      <c r="R421" s="10"/>
      <c r="S421" s="9"/>
      <c r="T421" s="9"/>
      <c r="U421" s="9"/>
      <c r="V421" s="9"/>
      <c r="W421" s="10"/>
      <c r="X421" s="9"/>
      <c r="Y421" s="9"/>
      <c r="Z421" s="10"/>
      <c r="AA421" s="10"/>
      <c r="AB421" s="10"/>
      <c r="AC421" s="10"/>
      <c r="AD421" s="10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ht="12.75" customHeight="1">
      <c r="A422" s="16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9"/>
      <c r="O422" s="9"/>
      <c r="P422" s="9"/>
      <c r="Q422" s="9"/>
      <c r="R422" s="10"/>
      <c r="S422" s="9"/>
      <c r="T422" s="9"/>
      <c r="U422" s="9"/>
      <c r="V422" s="9"/>
      <c r="W422" s="10"/>
      <c r="X422" s="9"/>
      <c r="Y422" s="9"/>
      <c r="Z422" s="10"/>
      <c r="AA422" s="10"/>
      <c r="AB422" s="10"/>
      <c r="AC422" s="10"/>
      <c r="AD422" s="10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ht="12.75" customHeight="1">
      <c r="A423" s="16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9"/>
      <c r="O423" s="9"/>
      <c r="P423" s="9"/>
      <c r="Q423" s="9"/>
      <c r="R423" s="10"/>
      <c r="S423" s="9"/>
      <c r="T423" s="9"/>
      <c r="U423" s="9"/>
      <c r="V423" s="9"/>
      <c r="W423" s="10"/>
      <c r="X423" s="9"/>
      <c r="Y423" s="9"/>
      <c r="Z423" s="10"/>
      <c r="AA423" s="10"/>
      <c r="AB423" s="10"/>
      <c r="AC423" s="10"/>
      <c r="AD423" s="10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ht="12.75" customHeight="1">
      <c r="A424" s="16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9"/>
      <c r="O424" s="9"/>
      <c r="P424" s="9"/>
      <c r="Q424" s="9"/>
      <c r="R424" s="10"/>
      <c r="S424" s="9"/>
      <c r="T424" s="9"/>
      <c r="U424" s="9"/>
      <c r="V424" s="9"/>
      <c r="W424" s="10"/>
      <c r="X424" s="9"/>
      <c r="Y424" s="9"/>
      <c r="Z424" s="10"/>
      <c r="AA424" s="10"/>
      <c r="AB424" s="10"/>
      <c r="AC424" s="10"/>
      <c r="AD424" s="10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ht="12.75" customHeight="1">
      <c r="A425" s="16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9"/>
      <c r="O425" s="9"/>
      <c r="P425" s="9"/>
      <c r="Q425" s="9"/>
      <c r="R425" s="10"/>
      <c r="S425" s="9"/>
      <c r="T425" s="9"/>
      <c r="U425" s="9"/>
      <c r="V425" s="9"/>
      <c r="W425" s="10"/>
      <c r="X425" s="9"/>
      <c r="Y425" s="9"/>
      <c r="Z425" s="10"/>
      <c r="AA425" s="10"/>
      <c r="AB425" s="10"/>
      <c r="AC425" s="10"/>
      <c r="AD425" s="10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ht="12.75" customHeight="1">
      <c r="A426" s="16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9"/>
      <c r="O426" s="9"/>
      <c r="P426" s="9"/>
      <c r="Q426" s="9"/>
      <c r="R426" s="10"/>
      <c r="S426" s="9"/>
      <c r="T426" s="9"/>
      <c r="U426" s="9"/>
      <c r="V426" s="9"/>
      <c r="W426" s="10"/>
      <c r="X426" s="9"/>
      <c r="Y426" s="9"/>
      <c r="Z426" s="10"/>
      <c r="AA426" s="10"/>
      <c r="AB426" s="10"/>
      <c r="AC426" s="10"/>
      <c r="AD426" s="10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ht="12.75" customHeight="1">
      <c r="A427" s="16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9"/>
      <c r="O427" s="9"/>
      <c r="P427" s="9"/>
      <c r="Q427" s="9"/>
      <c r="R427" s="10"/>
      <c r="S427" s="9"/>
      <c r="T427" s="9"/>
      <c r="U427" s="9"/>
      <c r="V427" s="9"/>
      <c r="W427" s="10"/>
      <c r="X427" s="9"/>
      <c r="Y427" s="9"/>
      <c r="Z427" s="10"/>
      <c r="AA427" s="10"/>
      <c r="AB427" s="10"/>
      <c r="AC427" s="10"/>
      <c r="AD427" s="10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ht="12.75" customHeight="1">
      <c r="A428" s="16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9"/>
      <c r="O428" s="9"/>
      <c r="P428" s="9"/>
      <c r="Q428" s="9"/>
      <c r="R428" s="10"/>
      <c r="S428" s="9"/>
      <c r="T428" s="9"/>
      <c r="U428" s="9"/>
      <c r="V428" s="9"/>
      <c r="W428" s="10"/>
      <c r="X428" s="9"/>
      <c r="Y428" s="9"/>
      <c r="Z428" s="10"/>
      <c r="AA428" s="10"/>
      <c r="AB428" s="10"/>
      <c r="AC428" s="10"/>
      <c r="AD428" s="10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ht="12.75" customHeight="1">
      <c r="A429" s="16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9"/>
      <c r="O429" s="9"/>
      <c r="P429" s="9"/>
      <c r="Q429" s="9"/>
      <c r="R429" s="10"/>
      <c r="S429" s="9"/>
      <c r="T429" s="9"/>
      <c r="U429" s="9"/>
      <c r="V429" s="9"/>
      <c r="W429" s="10"/>
      <c r="X429" s="9"/>
      <c r="Y429" s="9"/>
      <c r="Z429" s="10"/>
      <c r="AA429" s="10"/>
      <c r="AB429" s="10"/>
      <c r="AC429" s="10"/>
      <c r="AD429" s="10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ht="12.75" customHeight="1">
      <c r="A430" s="16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9"/>
      <c r="O430" s="9"/>
      <c r="P430" s="9"/>
      <c r="Q430" s="9"/>
      <c r="R430" s="10"/>
      <c r="S430" s="9"/>
      <c r="T430" s="9"/>
      <c r="U430" s="9"/>
      <c r="V430" s="9"/>
      <c r="W430" s="10"/>
      <c r="X430" s="9"/>
      <c r="Y430" s="9"/>
      <c r="Z430" s="10"/>
      <c r="AA430" s="10"/>
      <c r="AB430" s="10"/>
      <c r="AC430" s="10"/>
      <c r="AD430" s="10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ht="12.75" customHeight="1">
      <c r="A431" s="16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9"/>
      <c r="O431" s="9"/>
      <c r="P431" s="9"/>
      <c r="Q431" s="9"/>
      <c r="R431" s="10"/>
      <c r="S431" s="9"/>
      <c r="T431" s="9"/>
      <c r="U431" s="9"/>
      <c r="V431" s="9"/>
      <c r="W431" s="10"/>
      <c r="X431" s="9"/>
      <c r="Y431" s="9"/>
      <c r="Z431" s="10"/>
      <c r="AA431" s="10"/>
      <c r="AB431" s="10"/>
      <c r="AC431" s="10"/>
      <c r="AD431" s="10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ht="12.75" customHeight="1">
      <c r="A432" s="16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9"/>
      <c r="O432" s="9"/>
      <c r="P432" s="9"/>
      <c r="Q432" s="9"/>
      <c r="R432" s="10"/>
      <c r="S432" s="9"/>
      <c r="T432" s="9"/>
      <c r="U432" s="9"/>
      <c r="V432" s="9"/>
      <c r="W432" s="10"/>
      <c r="X432" s="9"/>
      <c r="Y432" s="9"/>
      <c r="Z432" s="10"/>
      <c r="AA432" s="10"/>
      <c r="AB432" s="10"/>
      <c r="AC432" s="10"/>
      <c r="AD432" s="10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ht="12.75" customHeight="1">
      <c r="A433" s="16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9"/>
      <c r="O433" s="9"/>
      <c r="P433" s="9"/>
      <c r="Q433" s="9"/>
      <c r="R433" s="10"/>
      <c r="S433" s="9"/>
      <c r="T433" s="9"/>
      <c r="U433" s="9"/>
      <c r="V433" s="9"/>
      <c r="W433" s="10"/>
      <c r="X433" s="9"/>
      <c r="Y433" s="9"/>
      <c r="Z433" s="10"/>
      <c r="AA433" s="10"/>
      <c r="AB433" s="10"/>
      <c r="AC433" s="10"/>
      <c r="AD433" s="10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1:40" ht="12.75" customHeight="1">
      <c r="A434" s="16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9"/>
      <c r="O434" s="9"/>
      <c r="P434" s="9"/>
      <c r="Q434" s="9"/>
      <c r="R434" s="10"/>
      <c r="S434" s="9"/>
      <c r="T434" s="9"/>
      <c r="U434" s="9"/>
      <c r="V434" s="9"/>
      <c r="W434" s="10"/>
      <c r="X434" s="9"/>
      <c r="Y434" s="9"/>
      <c r="Z434" s="10"/>
      <c r="AA434" s="10"/>
      <c r="AB434" s="10"/>
      <c r="AC434" s="10"/>
      <c r="AD434" s="10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ht="12.75" customHeight="1">
      <c r="A435" s="16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9"/>
      <c r="O435" s="9"/>
      <c r="P435" s="9"/>
      <c r="Q435" s="9"/>
      <c r="R435" s="10"/>
      <c r="S435" s="9"/>
      <c r="T435" s="9"/>
      <c r="U435" s="9"/>
      <c r="V435" s="9"/>
      <c r="W435" s="10"/>
      <c r="X435" s="9"/>
      <c r="Y435" s="9"/>
      <c r="Z435" s="10"/>
      <c r="AA435" s="10"/>
      <c r="AB435" s="10"/>
      <c r="AC435" s="10"/>
      <c r="AD435" s="10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ht="12.75" customHeight="1">
      <c r="A436" s="16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9"/>
      <c r="O436" s="9"/>
      <c r="P436" s="9"/>
      <c r="Q436" s="9"/>
      <c r="R436" s="10"/>
      <c r="S436" s="9"/>
      <c r="T436" s="9"/>
      <c r="U436" s="9"/>
      <c r="V436" s="9"/>
      <c r="W436" s="10"/>
      <c r="X436" s="9"/>
      <c r="Y436" s="9"/>
      <c r="Z436" s="10"/>
      <c r="AA436" s="10"/>
      <c r="AB436" s="10"/>
      <c r="AC436" s="10"/>
      <c r="AD436" s="10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ht="12.75" customHeight="1">
      <c r="A437" s="16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9"/>
      <c r="O437" s="9"/>
      <c r="P437" s="9"/>
      <c r="Q437" s="9"/>
      <c r="R437" s="10"/>
      <c r="S437" s="9"/>
      <c r="T437" s="9"/>
      <c r="U437" s="9"/>
      <c r="V437" s="9"/>
      <c r="W437" s="10"/>
      <c r="X437" s="9"/>
      <c r="Y437" s="9"/>
      <c r="Z437" s="10"/>
      <c r="AA437" s="10"/>
      <c r="AB437" s="10"/>
      <c r="AC437" s="10"/>
      <c r="AD437" s="10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ht="12.75" customHeight="1">
      <c r="A438" s="16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9"/>
      <c r="O438" s="9"/>
      <c r="P438" s="9"/>
      <c r="Q438" s="9"/>
      <c r="R438" s="10"/>
      <c r="S438" s="9"/>
      <c r="T438" s="9"/>
      <c r="U438" s="9"/>
      <c r="V438" s="9"/>
      <c r="W438" s="10"/>
      <c r="X438" s="9"/>
      <c r="Y438" s="9"/>
      <c r="Z438" s="10"/>
      <c r="AA438" s="10"/>
      <c r="AB438" s="10"/>
      <c r="AC438" s="10"/>
      <c r="AD438" s="10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ht="12.75" customHeight="1">
      <c r="A439" s="16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9"/>
      <c r="O439" s="9"/>
      <c r="P439" s="9"/>
      <c r="Q439" s="9"/>
      <c r="R439" s="10"/>
      <c r="S439" s="9"/>
      <c r="T439" s="9"/>
      <c r="U439" s="9"/>
      <c r="V439" s="9"/>
      <c r="W439" s="10"/>
      <c r="X439" s="9"/>
      <c r="Y439" s="9"/>
      <c r="Z439" s="10"/>
      <c r="AA439" s="10"/>
      <c r="AB439" s="10"/>
      <c r="AC439" s="10"/>
      <c r="AD439" s="10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ht="12.75" customHeight="1">
      <c r="A440" s="16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9"/>
      <c r="O440" s="9"/>
      <c r="P440" s="9"/>
      <c r="Q440" s="9"/>
      <c r="R440" s="10"/>
      <c r="S440" s="9"/>
      <c r="T440" s="9"/>
      <c r="U440" s="9"/>
      <c r="V440" s="9"/>
      <c r="W440" s="10"/>
      <c r="X440" s="9"/>
      <c r="Y440" s="9"/>
      <c r="Z440" s="10"/>
      <c r="AA440" s="10"/>
      <c r="AB440" s="10"/>
      <c r="AC440" s="10"/>
      <c r="AD440" s="10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ht="12.75" customHeight="1">
      <c r="A441" s="16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9"/>
      <c r="O441" s="9"/>
      <c r="P441" s="9"/>
      <c r="Q441" s="9"/>
      <c r="R441" s="10"/>
      <c r="S441" s="9"/>
      <c r="T441" s="9"/>
      <c r="U441" s="9"/>
      <c r="V441" s="9"/>
      <c r="W441" s="10"/>
      <c r="X441" s="9"/>
      <c r="Y441" s="9"/>
      <c r="Z441" s="10"/>
      <c r="AA441" s="10"/>
      <c r="AB441" s="10"/>
      <c r="AC441" s="10"/>
      <c r="AD441" s="10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ht="12.75" customHeight="1">
      <c r="A442" s="16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9"/>
      <c r="O442" s="9"/>
      <c r="P442" s="9"/>
      <c r="Q442" s="9"/>
      <c r="R442" s="10"/>
      <c r="S442" s="9"/>
      <c r="T442" s="9"/>
      <c r="U442" s="9"/>
      <c r="V442" s="9"/>
      <c r="W442" s="10"/>
      <c r="X442" s="9"/>
      <c r="Y442" s="9"/>
      <c r="Z442" s="10"/>
      <c r="AA442" s="10"/>
      <c r="AB442" s="10"/>
      <c r="AC442" s="10"/>
      <c r="AD442" s="10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ht="12.75" customHeight="1">
      <c r="A443" s="16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9"/>
      <c r="O443" s="9"/>
      <c r="P443" s="9"/>
      <c r="Q443" s="9"/>
      <c r="R443" s="10"/>
      <c r="S443" s="9"/>
      <c r="T443" s="9"/>
      <c r="U443" s="9"/>
      <c r="V443" s="9"/>
      <c r="W443" s="10"/>
      <c r="X443" s="9"/>
      <c r="Y443" s="9"/>
      <c r="Z443" s="10"/>
      <c r="AA443" s="10"/>
      <c r="AB443" s="10"/>
      <c r="AC443" s="10"/>
      <c r="AD443" s="10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ht="12.75" customHeight="1">
      <c r="A444" s="16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9"/>
      <c r="O444" s="9"/>
      <c r="P444" s="9"/>
      <c r="Q444" s="9"/>
      <c r="R444" s="10"/>
      <c r="S444" s="9"/>
      <c r="T444" s="9"/>
      <c r="U444" s="9"/>
      <c r="V444" s="9"/>
      <c r="W444" s="10"/>
      <c r="X444" s="9"/>
      <c r="Y444" s="9"/>
      <c r="Z444" s="10"/>
      <c r="AA444" s="10"/>
      <c r="AB444" s="10"/>
      <c r="AC444" s="10"/>
      <c r="AD444" s="10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ht="12.75" customHeight="1">
      <c r="A445" s="16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9"/>
      <c r="O445" s="9"/>
      <c r="P445" s="9"/>
      <c r="Q445" s="9"/>
      <c r="R445" s="10"/>
      <c r="S445" s="9"/>
      <c r="T445" s="9"/>
      <c r="U445" s="9"/>
      <c r="V445" s="9"/>
      <c r="W445" s="10"/>
      <c r="X445" s="9"/>
      <c r="Y445" s="9"/>
      <c r="Z445" s="10"/>
      <c r="AA445" s="10"/>
      <c r="AB445" s="10"/>
      <c r="AC445" s="10"/>
      <c r="AD445" s="10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ht="12.75" customHeight="1">
      <c r="A446" s="16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9"/>
      <c r="O446" s="9"/>
      <c r="P446" s="9"/>
      <c r="Q446" s="9"/>
      <c r="R446" s="10"/>
      <c r="S446" s="9"/>
      <c r="T446" s="9"/>
      <c r="U446" s="9"/>
      <c r="V446" s="9"/>
      <c r="W446" s="10"/>
      <c r="X446" s="9"/>
      <c r="Y446" s="9"/>
      <c r="Z446" s="10"/>
      <c r="AA446" s="10"/>
      <c r="AB446" s="10"/>
      <c r="AC446" s="10"/>
      <c r="AD446" s="10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ht="12.75" customHeight="1">
      <c r="A447" s="16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9"/>
      <c r="O447" s="9"/>
      <c r="P447" s="9"/>
      <c r="Q447" s="9"/>
      <c r="R447" s="10"/>
      <c r="S447" s="9"/>
      <c r="T447" s="9"/>
      <c r="U447" s="9"/>
      <c r="V447" s="9"/>
      <c r="W447" s="10"/>
      <c r="X447" s="9"/>
      <c r="Y447" s="9"/>
      <c r="Z447" s="10"/>
      <c r="AA447" s="10"/>
      <c r="AB447" s="10"/>
      <c r="AC447" s="10"/>
      <c r="AD447" s="10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ht="12.75" customHeight="1">
      <c r="A448" s="16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9"/>
      <c r="O448" s="9"/>
      <c r="P448" s="9"/>
      <c r="Q448" s="9"/>
      <c r="R448" s="10"/>
      <c r="S448" s="9"/>
      <c r="T448" s="9"/>
      <c r="U448" s="9"/>
      <c r="V448" s="9"/>
      <c r="W448" s="10"/>
      <c r="X448" s="9"/>
      <c r="Y448" s="9"/>
      <c r="Z448" s="10"/>
      <c r="AA448" s="10"/>
      <c r="AB448" s="10"/>
      <c r="AC448" s="10"/>
      <c r="AD448" s="10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1:40" ht="12.75" customHeight="1">
      <c r="A449" s="16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9"/>
      <c r="O449" s="9"/>
      <c r="P449" s="9"/>
      <c r="Q449" s="9"/>
      <c r="R449" s="10"/>
      <c r="S449" s="9"/>
      <c r="T449" s="9"/>
      <c r="U449" s="9"/>
      <c r="V449" s="9"/>
      <c r="W449" s="10"/>
      <c r="X449" s="9"/>
      <c r="Y449" s="9"/>
      <c r="Z449" s="10"/>
      <c r="AA449" s="10"/>
      <c r="AB449" s="10"/>
      <c r="AC449" s="10"/>
      <c r="AD449" s="10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ht="12.75" customHeight="1">
      <c r="A450" s="16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9"/>
      <c r="O450" s="9"/>
      <c r="P450" s="9"/>
      <c r="Q450" s="9"/>
      <c r="R450" s="10"/>
      <c r="S450" s="9"/>
      <c r="T450" s="9"/>
      <c r="U450" s="9"/>
      <c r="V450" s="9"/>
      <c r="W450" s="10"/>
      <c r="X450" s="9"/>
      <c r="Y450" s="9"/>
      <c r="Z450" s="10"/>
      <c r="AA450" s="10"/>
      <c r="AB450" s="10"/>
      <c r="AC450" s="10"/>
      <c r="AD450" s="10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ht="12.75" customHeight="1">
      <c r="A451" s="16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9"/>
      <c r="O451" s="9"/>
      <c r="P451" s="9"/>
      <c r="Q451" s="9"/>
      <c r="R451" s="10"/>
      <c r="S451" s="9"/>
      <c r="T451" s="9"/>
      <c r="U451" s="9"/>
      <c r="V451" s="9"/>
      <c r="W451" s="10"/>
      <c r="X451" s="9"/>
      <c r="Y451" s="9"/>
      <c r="Z451" s="10"/>
      <c r="AA451" s="10"/>
      <c r="AB451" s="10"/>
      <c r="AC451" s="10"/>
      <c r="AD451" s="10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ht="12.75" customHeight="1">
      <c r="A452" s="16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9"/>
      <c r="O452" s="9"/>
      <c r="P452" s="9"/>
      <c r="Q452" s="9"/>
      <c r="R452" s="10"/>
      <c r="S452" s="9"/>
      <c r="T452" s="9"/>
      <c r="U452" s="9"/>
      <c r="V452" s="9"/>
      <c r="W452" s="10"/>
      <c r="X452" s="9"/>
      <c r="Y452" s="9"/>
      <c r="Z452" s="10"/>
      <c r="AA452" s="10"/>
      <c r="AB452" s="10"/>
      <c r="AC452" s="10"/>
      <c r="AD452" s="10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ht="12.75" customHeight="1">
      <c r="A453" s="16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9"/>
      <c r="O453" s="9"/>
      <c r="P453" s="9"/>
      <c r="Q453" s="9"/>
      <c r="R453" s="10"/>
      <c r="S453" s="9"/>
      <c r="T453" s="9"/>
      <c r="U453" s="9"/>
      <c r="V453" s="9"/>
      <c r="W453" s="10"/>
      <c r="X453" s="9"/>
      <c r="Y453" s="9"/>
      <c r="Z453" s="10"/>
      <c r="AA453" s="10"/>
      <c r="AB453" s="10"/>
      <c r="AC453" s="10"/>
      <c r="AD453" s="10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ht="12.75" customHeight="1">
      <c r="A454" s="16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9"/>
      <c r="O454" s="9"/>
      <c r="P454" s="9"/>
      <c r="Q454" s="9"/>
      <c r="R454" s="10"/>
      <c r="S454" s="9"/>
      <c r="T454" s="9"/>
      <c r="U454" s="9"/>
      <c r="V454" s="9"/>
      <c r="W454" s="10"/>
      <c r="X454" s="9"/>
      <c r="Y454" s="9"/>
      <c r="Z454" s="10"/>
      <c r="AA454" s="10"/>
      <c r="AB454" s="10"/>
      <c r="AC454" s="10"/>
      <c r="AD454" s="10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ht="12.75" customHeight="1">
      <c r="A455" s="16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9"/>
      <c r="O455" s="9"/>
      <c r="P455" s="9"/>
      <c r="Q455" s="9"/>
      <c r="R455" s="10"/>
      <c r="S455" s="9"/>
      <c r="T455" s="9"/>
      <c r="U455" s="9"/>
      <c r="V455" s="9"/>
      <c r="W455" s="10"/>
      <c r="X455" s="9"/>
      <c r="Y455" s="9"/>
      <c r="Z455" s="10"/>
      <c r="AA455" s="10"/>
      <c r="AB455" s="10"/>
      <c r="AC455" s="10"/>
      <c r="AD455" s="10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1:40" ht="12.75" customHeight="1">
      <c r="A456" s="16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9"/>
      <c r="O456" s="9"/>
      <c r="P456" s="9"/>
      <c r="Q456" s="9"/>
      <c r="R456" s="10"/>
      <c r="S456" s="9"/>
      <c r="T456" s="9"/>
      <c r="U456" s="9"/>
      <c r="V456" s="9"/>
      <c r="W456" s="10"/>
      <c r="X456" s="9"/>
      <c r="Y456" s="9"/>
      <c r="Z456" s="10"/>
      <c r="AA456" s="10"/>
      <c r="AB456" s="10"/>
      <c r="AC456" s="10"/>
      <c r="AD456" s="10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ht="12.75" customHeight="1">
      <c r="A457" s="16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9"/>
      <c r="O457" s="9"/>
      <c r="P457" s="9"/>
      <c r="Q457" s="9"/>
      <c r="R457" s="10"/>
      <c r="S457" s="9"/>
      <c r="T457" s="9"/>
      <c r="U457" s="9"/>
      <c r="V457" s="9"/>
      <c r="W457" s="10"/>
      <c r="X457" s="9"/>
      <c r="Y457" s="9"/>
      <c r="Z457" s="10"/>
      <c r="AA457" s="10"/>
      <c r="AB457" s="10"/>
      <c r="AC457" s="10"/>
      <c r="AD457" s="10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ht="12.75" customHeight="1">
      <c r="A458" s="16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9"/>
      <c r="O458" s="9"/>
      <c r="P458" s="9"/>
      <c r="Q458" s="9"/>
      <c r="R458" s="10"/>
      <c r="S458" s="9"/>
      <c r="T458" s="9"/>
      <c r="U458" s="9"/>
      <c r="V458" s="9"/>
      <c r="W458" s="10"/>
      <c r="X458" s="9"/>
      <c r="Y458" s="9"/>
      <c r="Z458" s="10"/>
      <c r="AA458" s="10"/>
      <c r="AB458" s="10"/>
      <c r="AC458" s="10"/>
      <c r="AD458" s="10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ht="12.75" customHeight="1">
      <c r="A459" s="16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9"/>
      <c r="O459" s="9"/>
      <c r="P459" s="9"/>
      <c r="Q459" s="9"/>
      <c r="R459" s="10"/>
      <c r="S459" s="9"/>
      <c r="T459" s="9"/>
      <c r="U459" s="9"/>
      <c r="V459" s="9"/>
      <c r="W459" s="10"/>
      <c r="X459" s="9"/>
      <c r="Y459" s="9"/>
      <c r="Z459" s="10"/>
      <c r="AA459" s="10"/>
      <c r="AB459" s="10"/>
      <c r="AC459" s="10"/>
      <c r="AD459" s="10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ht="12.75" customHeight="1">
      <c r="A460" s="16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9"/>
      <c r="O460" s="9"/>
      <c r="P460" s="9"/>
      <c r="Q460" s="9"/>
      <c r="R460" s="10"/>
      <c r="S460" s="9"/>
      <c r="T460" s="9"/>
      <c r="U460" s="9"/>
      <c r="V460" s="9"/>
      <c r="W460" s="10"/>
      <c r="X460" s="9"/>
      <c r="Y460" s="9"/>
      <c r="Z460" s="10"/>
      <c r="AA460" s="10"/>
      <c r="AB460" s="10"/>
      <c r="AC460" s="10"/>
      <c r="AD460" s="10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ht="12.75" customHeight="1">
      <c r="A461" s="16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9"/>
      <c r="O461" s="9"/>
      <c r="P461" s="9"/>
      <c r="Q461" s="9"/>
      <c r="R461" s="10"/>
      <c r="S461" s="9"/>
      <c r="T461" s="9"/>
      <c r="U461" s="9"/>
      <c r="V461" s="9"/>
      <c r="W461" s="10"/>
      <c r="X461" s="9"/>
      <c r="Y461" s="9"/>
      <c r="Z461" s="10"/>
      <c r="AA461" s="10"/>
      <c r="AB461" s="10"/>
      <c r="AC461" s="10"/>
      <c r="AD461" s="10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ht="12.75" customHeight="1">
      <c r="A462" s="16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9"/>
      <c r="O462" s="9"/>
      <c r="P462" s="9"/>
      <c r="Q462" s="9"/>
      <c r="R462" s="10"/>
      <c r="S462" s="9"/>
      <c r="T462" s="9"/>
      <c r="U462" s="9"/>
      <c r="V462" s="9"/>
      <c r="W462" s="10"/>
      <c r="X462" s="9"/>
      <c r="Y462" s="9"/>
      <c r="Z462" s="10"/>
      <c r="AA462" s="10"/>
      <c r="AB462" s="10"/>
      <c r="AC462" s="10"/>
      <c r="AD462" s="10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ht="12.75" customHeight="1">
      <c r="A463" s="16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9"/>
      <c r="O463" s="9"/>
      <c r="P463" s="9"/>
      <c r="Q463" s="9"/>
      <c r="R463" s="10"/>
      <c r="S463" s="9"/>
      <c r="T463" s="9"/>
      <c r="U463" s="9"/>
      <c r="V463" s="9"/>
      <c r="W463" s="10"/>
      <c r="X463" s="9"/>
      <c r="Y463" s="9"/>
      <c r="Z463" s="10"/>
      <c r="AA463" s="10"/>
      <c r="AB463" s="10"/>
      <c r="AC463" s="10"/>
      <c r="AD463" s="10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ht="12.75" customHeight="1">
      <c r="A464" s="16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9"/>
      <c r="O464" s="9"/>
      <c r="P464" s="9"/>
      <c r="Q464" s="9"/>
      <c r="R464" s="10"/>
      <c r="S464" s="9"/>
      <c r="T464" s="9"/>
      <c r="U464" s="9"/>
      <c r="V464" s="9"/>
      <c r="W464" s="10"/>
      <c r="X464" s="9"/>
      <c r="Y464" s="9"/>
      <c r="Z464" s="10"/>
      <c r="AA464" s="10"/>
      <c r="AB464" s="10"/>
      <c r="AC464" s="10"/>
      <c r="AD464" s="10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ht="12.75" customHeight="1">
      <c r="A465" s="16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9"/>
      <c r="O465" s="9"/>
      <c r="P465" s="9"/>
      <c r="Q465" s="9"/>
      <c r="R465" s="10"/>
      <c r="S465" s="9"/>
      <c r="T465" s="9"/>
      <c r="U465" s="9"/>
      <c r="V465" s="9"/>
      <c r="W465" s="10"/>
      <c r="X465" s="9"/>
      <c r="Y465" s="9"/>
      <c r="Z465" s="10"/>
      <c r="AA465" s="10"/>
      <c r="AB465" s="10"/>
      <c r="AC465" s="10"/>
      <c r="AD465" s="10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ht="12.75" customHeight="1">
      <c r="A466" s="16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9"/>
      <c r="O466" s="9"/>
      <c r="P466" s="9"/>
      <c r="Q466" s="9"/>
      <c r="R466" s="10"/>
      <c r="S466" s="9"/>
      <c r="T466" s="9"/>
      <c r="U466" s="9"/>
      <c r="V466" s="9"/>
      <c r="W466" s="10"/>
      <c r="X466" s="9"/>
      <c r="Y466" s="9"/>
      <c r="Z466" s="10"/>
      <c r="AA466" s="10"/>
      <c r="AB466" s="10"/>
      <c r="AC466" s="10"/>
      <c r="AD466" s="10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ht="12.75" customHeight="1">
      <c r="A467" s="16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9"/>
      <c r="O467" s="9"/>
      <c r="P467" s="9"/>
      <c r="Q467" s="9"/>
      <c r="R467" s="10"/>
      <c r="S467" s="9"/>
      <c r="T467" s="9"/>
      <c r="U467" s="9"/>
      <c r="V467" s="9"/>
      <c r="W467" s="10"/>
      <c r="X467" s="9"/>
      <c r="Y467" s="9"/>
      <c r="Z467" s="10"/>
      <c r="AA467" s="10"/>
      <c r="AB467" s="10"/>
      <c r="AC467" s="10"/>
      <c r="AD467" s="10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ht="12.75" customHeight="1">
      <c r="A468" s="16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9"/>
      <c r="O468" s="9"/>
      <c r="P468" s="9"/>
      <c r="Q468" s="9"/>
      <c r="R468" s="10"/>
      <c r="S468" s="9"/>
      <c r="T468" s="9"/>
      <c r="U468" s="9"/>
      <c r="V468" s="9"/>
      <c r="W468" s="10"/>
      <c r="X468" s="9"/>
      <c r="Y468" s="9"/>
      <c r="Z468" s="10"/>
      <c r="AA468" s="10"/>
      <c r="AB468" s="10"/>
      <c r="AC468" s="10"/>
      <c r="AD468" s="10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ht="12.75" customHeight="1">
      <c r="A469" s="16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9"/>
      <c r="O469" s="9"/>
      <c r="P469" s="9"/>
      <c r="Q469" s="9"/>
      <c r="R469" s="10"/>
      <c r="S469" s="9"/>
      <c r="T469" s="9"/>
      <c r="U469" s="9"/>
      <c r="V469" s="9"/>
      <c r="W469" s="10"/>
      <c r="X469" s="9"/>
      <c r="Y469" s="9"/>
      <c r="Z469" s="10"/>
      <c r="AA469" s="10"/>
      <c r="AB469" s="10"/>
      <c r="AC469" s="10"/>
      <c r="AD469" s="10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ht="12.75" customHeight="1">
      <c r="A470" s="16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9"/>
      <c r="O470" s="9"/>
      <c r="P470" s="9"/>
      <c r="Q470" s="9"/>
      <c r="R470" s="10"/>
      <c r="S470" s="9"/>
      <c r="T470" s="9"/>
      <c r="U470" s="9"/>
      <c r="V470" s="9"/>
      <c r="W470" s="10"/>
      <c r="X470" s="9"/>
      <c r="Y470" s="9"/>
      <c r="Z470" s="10"/>
      <c r="AA470" s="10"/>
      <c r="AB470" s="10"/>
      <c r="AC470" s="10"/>
      <c r="AD470" s="10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ht="12.75" customHeight="1">
      <c r="A471" s="16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9"/>
      <c r="O471" s="9"/>
      <c r="P471" s="9"/>
      <c r="Q471" s="9"/>
      <c r="R471" s="10"/>
      <c r="S471" s="9"/>
      <c r="T471" s="9"/>
      <c r="U471" s="9"/>
      <c r="V471" s="9"/>
      <c r="W471" s="10"/>
      <c r="X471" s="9"/>
      <c r="Y471" s="9"/>
      <c r="Z471" s="10"/>
      <c r="AA471" s="10"/>
      <c r="AB471" s="10"/>
      <c r="AC471" s="10"/>
      <c r="AD471" s="10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1:40" ht="12.75" customHeight="1">
      <c r="A472" s="16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9"/>
      <c r="O472" s="9"/>
      <c r="P472" s="9"/>
      <c r="Q472" s="9"/>
      <c r="R472" s="10"/>
      <c r="S472" s="9"/>
      <c r="T472" s="9"/>
      <c r="U472" s="9"/>
      <c r="V472" s="9"/>
      <c r="W472" s="10"/>
      <c r="X472" s="9"/>
      <c r="Y472" s="9"/>
      <c r="Z472" s="10"/>
      <c r="AA472" s="10"/>
      <c r="AB472" s="10"/>
      <c r="AC472" s="10"/>
      <c r="AD472" s="10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ht="12.75" customHeight="1">
      <c r="A473" s="16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9"/>
      <c r="O473" s="9"/>
      <c r="P473" s="9"/>
      <c r="Q473" s="9"/>
      <c r="R473" s="10"/>
      <c r="S473" s="9"/>
      <c r="T473" s="9"/>
      <c r="U473" s="9"/>
      <c r="V473" s="9"/>
      <c r="W473" s="10"/>
      <c r="X473" s="9"/>
      <c r="Y473" s="9"/>
      <c r="Z473" s="10"/>
      <c r="AA473" s="10"/>
      <c r="AB473" s="10"/>
      <c r="AC473" s="10"/>
      <c r="AD473" s="10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ht="12.75" customHeight="1">
      <c r="A474" s="16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9"/>
      <c r="O474" s="9"/>
      <c r="P474" s="9"/>
      <c r="Q474" s="9"/>
      <c r="R474" s="10"/>
      <c r="S474" s="9"/>
      <c r="T474" s="9"/>
      <c r="U474" s="9"/>
      <c r="V474" s="9"/>
      <c r="W474" s="10"/>
      <c r="X474" s="9"/>
      <c r="Y474" s="9"/>
      <c r="Z474" s="10"/>
      <c r="AA474" s="10"/>
      <c r="AB474" s="10"/>
      <c r="AC474" s="10"/>
      <c r="AD474" s="10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ht="12.75" customHeight="1">
      <c r="A475" s="16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9"/>
      <c r="O475" s="9"/>
      <c r="P475" s="9"/>
      <c r="Q475" s="9"/>
      <c r="R475" s="10"/>
      <c r="S475" s="9"/>
      <c r="T475" s="9"/>
      <c r="U475" s="9"/>
      <c r="V475" s="9"/>
      <c r="W475" s="10"/>
      <c r="X475" s="9"/>
      <c r="Y475" s="9"/>
      <c r="Z475" s="10"/>
      <c r="AA475" s="10"/>
      <c r="AB475" s="10"/>
      <c r="AC475" s="10"/>
      <c r="AD475" s="10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ht="12.75" customHeight="1">
      <c r="A476" s="16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9"/>
      <c r="O476" s="9"/>
      <c r="P476" s="9"/>
      <c r="Q476" s="9"/>
      <c r="R476" s="10"/>
      <c r="S476" s="9"/>
      <c r="T476" s="9"/>
      <c r="U476" s="9"/>
      <c r="V476" s="9"/>
      <c r="W476" s="10"/>
      <c r="X476" s="9"/>
      <c r="Y476" s="9"/>
      <c r="Z476" s="10"/>
      <c r="AA476" s="10"/>
      <c r="AB476" s="10"/>
      <c r="AC476" s="10"/>
      <c r="AD476" s="10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ht="12.75" customHeight="1">
      <c r="A477" s="16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9"/>
      <c r="O477" s="9"/>
      <c r="P477" s="9"/>
      <c r="Q477" s="9"/>
      <c r="R477" s="10"/>
      <c r="S477" s="9"/>
      <c r="T477" s="9"/>
      <c r="U477" s="9"/>
      <c r="V477" s="9"/>
      <c r="W477" s="10"/>
      <c r="X477" s="9"/>
      <c r="Y477" s="9"/>
      <c r="Z477" s="10"/>
      <c r="AA477" s="10"/>
      <c r="AB477" s="10"/>
      <c r="AC477" s="10"/>
      <c r="AD477" s="10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1:40" ht="12.75" customHeight="1">
      <c r="A478" s="16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9"/>
      <c r="O478" s="9"/>
      <c r="P478" s="9"/>
      <c r="Q478" s="9"/>
      <c r="R478" s="10"/>
      <c r="S478" s="9"/>
      <c r="T478" s="9"/>
      <c r="U478" s="9"/>
      <c r="V478" s="9"/>
      <c r="W478" s="10"/>
      <c r="X478" s="9"/>
      <c r="Y478" s="9"/>
      <c r="Z478" s="10"/>
      <c r="AA478" s="10"/>
      <c r="AB478" s="10"/>
      <c r="AC478" s="10"/>
      <c r="AD478" s="10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ht="12.75" customHeight="1">
      <c r="A479" s="16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9"/>
      <c r="O479" s="9"/>
      <c r="P479" s="9"/>
      <c r="Q479" s="9"/>
      <c r="R479" s="10"/>
      <c r="S479" s="9"/>
      <c r="T479" s="9"/>
      <c r="U479" s="9"/>
      <c r="V479" s="9"/>
      <c r="W479" s="10"/>
      <c r="X479" s="9"/>
      <c r="Y479" s="9"/>
      <c r="Z479" s="10"/>
      <c r="AA479" s="10"/>
      <c r="AB479" s="10"/>
      <c r="AC479" s="10"/>
      <c r="AD479" s="10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ht="12.75" customHeight="1">
      <c r="A480" s="16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9"/>
      <c r="O480" s="9"/>
      <c r="P480" s="9"/>
      <c r="Q480" s="9"/>
      <c r="R480" s="10"/>
      <c r="S480" s="9"/>
      <c r="T480" s="9"/>
      <c r="U480" s="9"/>
      <c r="V480" s="9"/>
      <c r="W480" s="10"/>
      <c r="X480" s="9"/>
      <c r="Y480" s="9"/>
      <c r="Z480" s="10"/>
      <c r="AA480" s="10"/>
      <c r="AB480" s="10"/>
      <c r="AC480" s="10"/>
      <c r="AD480" s="10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ht="12.75" customHeight="1">
      <c r="A481" s="16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9"/>
      <c r="O481" s="9"/>
      <c r="P481" s="9"/>
      <c r="Q481" s="9"/>
      <c r="R481" s="10"/>
      <c r="S481" s="9"/>
      <c r="T481" s="9"/>
      <c r="U481" s="9"/>
      <c r="V481" s="9"/>
      <c r="W481" s="10"/>
      <c r="X481" s="9"/>
      <c r="Y481" s="9"/>
      <c r="Z481" s="10"/>
      <c r="AA481" s="10"/>
      <c r="AB481" s="10"/>
      <c r="AC481" s="10"/>
      <c r="AD481" s="10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ht="12.75" customHeight="1">
      <c r="A482" s="16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9"/>
      <c r="O482" s="9"/>
      <c r="P482" s="9"/>
      <c r="Q482" s="9"/>
      <c r="R482" s="10"/>
      <c r="S482" s="9"/>
      <c r="T482" s="9"/>
      <c r="U482" s="9"/>
      <c r="V482" s="9"/>
      <c r="W482" s="10"/>
      <c r="X482" s="9"/>
      <c r="Y482" s="9"/>
      <c r="Z482" s="10"/>
      <c r="AA482" s="10"/>
      <c r="AB482" s="10"/>
      <c r="AC482" s="10"/>
      <c r="AD482" s="10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ht="12.75" customHeight="1">
      <c r="A483" s="16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9"/>
      <c r="O483" s="9"/>
      <c r="P483" s="9"/>
      <c r="Q483" s="9"/>
      <c r="R483" s="10"/>
      <c r="S483" s="9"/>
      <c r="T483" s="9"/>
      <c r="U483" s="9"/>
      <c r="V483" s="9"/>
      <c r="W483" s="10"/>
      <c r="X483" s="9"/>
      <c r="Y483" s="9"/>
      <c r="Z483" s="10"/>
      <c r="AA483" s="10"/>
      <c r="AB483" s="10"/>
      <c r="AC483" s="10"/>
      <c r="AD483" s="10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ht="12.75" customHeight="1">
      <c r="A484" s="16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9"/>
      <c r="O484" s="9"/>
      <c r="P484" s="9"/>
      <c r="Q484" s="9"/>
      <c r="R484" s="10"/>
      <c r="S484" s="9"/>
      <c r="T484" s="9"/>
      <c r="U484" s="9"/>
      <c r="V484" s="9"/>
      <c r="W484" s="10"/>
      <c r="X484" s="9"/>
      <c r="Y484" s="9"/>
      <c r="Z484" s="10"/>
      <c r="AA484" s="10"/>
      <c r="AB484" s="10"/>
      <c r="AC484" s="10"/>
      <c r="AD484" s="10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ht="12.75" customHeight="1">
      <c r="A485" s="16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9"/>
      <c r="O485" s="9"/>
      <c r="P485" s="9"/>
      <c r="Q485" s="9"/>
      <c r="R485" s="10"/>
      <c r="S485" s="9"/>
      <c r="T485" s="9"/>
      <c r="U485" s="9"/>
      <c r="V485" s="9"/>
      <c r="W485" s="10"/>
      <c r="X485" s="9"/>
      <c r="Y485" s="9"/>
      <c r="Z485" s="10"/>
      <c r="AA485" s="10"/>
      <c r="AB485" s="10"/>
      <c r="AC485" s="10"/>
      <c r="AD485" s="10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ht="12.75" customHeight="1">
      <c r="A486" s="16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9"/>
      <c r="O486" s="9"/>
      <c r="P486" s="9"/>
      <c r="Q486" s="9"/>
      <c r="R486" s="10"/>
      <c r="S486" s="9"/>
      <c r="T486" s="9"/>
      <c r="U486" s="9"/>
      <c r="V486" s="9"/>
      <c r="W486" s="10"/>
      <c r="X486" s="9"/>
      <c r="Y486" s="9"/>
      <c r="Z486" s="10"/>
      <c r="AA486" s="10"/>
      <c r="AB486" s="10"/>
      <c r="AC486" s="10"/>
      <c r="AD486" s="10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ht="12.75" customHeight="1">
      <c r="A487" s="16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9"/>
      <c r="O487" s="9"/>
      <c r="P487" s="9"/>
      <c r="Q487" s="9"/>
      <c r="R487" s="10"/>
      <c r="S487" s="9"/>
      <c r="T487" s="9"/>
      <c r="U487" s="9"/>
      <c r="V487" s="9"/>
      <c r="W487" s="10"/>
      <c r="X487" s="9"/>
      <c r="Y487" s="9"/>
      <c r="Z487" s="10"/>
      <c r="AA487" s="10"/>
      <c r="AB487" s="10"/>
      <c r="AC487" s="10"/>
      <c r="AD487" s="10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ht="12.75" customHeight="1">
      <c r="A488" s="16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9"/>
      <c r="O488" s="9"/>
      <c r="P488" s="9"/>
      <c r="Q488" s="9"/>
      <c r="R488" s="10"/>
      <c r="S488" s="9"/>
      <c r="T488" s="9"/>
      <c r="U488" s="9"/>
      <c r="V488" s="9"/>
      <c r="W488" s="10"/>
      <c r="X488" s="9"/>
      <c r="Y488" s="9"/>
      <c r="Z488" s="10"/>
      <c r="AA488" s="10"/>
      <c r="AB488" s="10"/>
      <c r="AC488" s="10"/>
      <c r="AD488" s="10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ht="12.75" customHeight="1">
      <c r="A489" s="16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9"/>
      <c r="O489" s="9"/>
      <c r="P489" s="9"/>
      <c r="Q489" s="9"/>
      <c r="R489" s="10"/>
      <c r="S489" s="9"/>
      <c r="T489" s="9"/>
      <c r="U489" s="9"/>
      <c r="V489" s="9"/>
      <c r="W489" s="10"/>
      <c r="X489" s="9"/>
      <c r="Y489" s="9"/>
      <c r="Z489" s="10"/>
      <c r="AA489" s="10"/>
      <c r="AB489" s="10"/>
      <c r="AC489" s="10"/>
      <c r="AD489" s="10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ht="12.75" customHeight="1">
      <c r="A490" s="16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9"/>
      <c r="O490" s="9"/>
      <c r="P490" s="9"/>
      <c r="Q490" s="9"/>
      <c r="R490" s="10"/>
      <c r="S490" s="9"/>
      <c r="T490" s="9"/>
      <c r="U490" s="9"/>
      <c r="V490" s="9"/>
      <c r="W490" s="10"/>
      <c r="X490" s="9"/>
      <c r="Y490" s="9"/>
      <c r="Z490" s="10"/>
      <c r="AA490" s="10"/>
      <c r="AB490" s="10"/>
      <c r="AC490" s="10"/>
      <c r="AD490" s="10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ht="12.75" customHeight="1">
      <c r="A491" s="16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9"/>
      <c r="O491" s="9"/>
      <c r="P491" s="9"/>
      <c r="Q491" s="9"/>
      <c r="R491" s="10"/>
      <c r="S491" s="9"/>
      <c r="T491" s="9"/>
      <c r="U491" s="9"/>
      <c r="V491" s="9"/>
      <c r="W491" s="10"/>
      <c r="X491" s="9"/>
      <c r="Y491" s="9"/>
      <c r="Z491" s="10"/>
      <c r="AA491" s="10"/>
      <c r="AB491" s="10"/>
      <c r="AC491" s="10"/>
      <c r="AD491" s="10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1:40" ht="12.75" customHeight="1">
      <c r="A492" s="16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9"/>
      <c r="O492" s="9"/>
      <c r="P492" s="9"/>
      <c r="Q492" s="9"/>
      <c r="R492" s="10"/>
      <c r="S492" s="9"/>
      <c r="T492" s="9"/>
      <c r="U492" s="9"/>
      <c r="V492" s="9"/>
      <c r="W492" s="10"/>
      <c r="X492" s="9"/>
      <c r="Y492" s="9"/>
      <c r="Z492" s="10"/>
      <c r="AA492" s="10"/>
      <c r="AB492" s="10"/>
      <c r="AC492" s="10"/>
      <c r="AD492" s="10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ht="12.75" customHeight="1">
      <c r="A493" s="16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9"/>
      <c r="O493" s="9"/>
      <c r="P493" s="9"/>
      <c r="Q493" s="9"/>
      <c r="R493" s="10"/>
      <c r="S493" s="9"/>
      <c r="T493" s="9"/>
      <c r="U493" s="9"/>
      <c r="V493" s="9"/>
      <c r="W493" s="10"/>
      <c r="X493" s="9"/>
      <c r="Y493" s="9"/>
      <c r="Z493" s="10"/>
      <c r="AA493" s="10"/>
      <c r="AB493" s="10"/>
      <c r="AC493" s="10"/>
      <c r="AD493" s="10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ht="12.75" customHeight="1">
      <c r="A494" s="16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9"/>
      <c r="O494" s="9"/>
      <c r="P494" s="9"/>
      <c r="Q494" s="9"/>
      <c r="R494" s="10"/>
      <c r="S494" s="9"/>
      <c r="T494" s="9"/>
      <c r="U494" s="9"/>
      <c r="V494" s="9"/>
      <c r="W494" s="10"/>
      <c r="X494" s="9"/>
      <c r="Y494" s="9"/>
      <c r="Z494" s="10"/>
      <c r="AA494" s="10"/>
      <c r="AB494" s="10"/>
      <c r="AC494" s="10"/>
      <c r="AD494" s="10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ht="12.75" customHeight="1">
      <c r="A495" s="16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9"/>
      <c r="O495" s="9"/>
      <c r="P495" s="9"/>
      <c r="Q495" s="9"/>
      <c r="R495" s="10"/>
      <c r="S495" s="9"/>
      <c r="T495" s="9"/>
      <c r="U495" s="9"/>
      <c r="V495" s="9"/>
      <c r="W495" s="10"/>
      <c r="X495" s="9"/>
      <c r="Y495" s="9"/>
      <c r="Z495" s="10"/>
      <c r="AA495" s="10"/>
      <c r="AB495" s="10"/>
      <c r="AC495" s="10"/>
      <c r="AD495" s="10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ht="12.75" customHeight="1">
      <c r="A496" s="16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9"/>
      <c r="O496" s="9"/>
      <c r="P496" s="9"/>
      <c r="Q496" s="9"/>
      <c r="R496" s="10"/>
      <c r="S496" s="9"/>
      <c r="T496" s="9"/>
      <c r="U496" s="9"/>
      <c r="V496" s="9"/>
      <c r="W496" s="10"/>
      <c r="X496" s="9"/>
      <c r="Y496" s="9"/>
      <c r="Z496" s="10"/>
      <c r="AA496" s="10"/>
      <c r="AB496" s="10"/>
      <c r="AC496" s="10"/>
      <c r="AD496" s="10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ht="12.75" customHeight="1">
      <c r="A497" s="16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9"/>
      <c r="O497" s="9"/>
      <c r="P497" s="9"/>
      <c r="Q497" s="9"/>
      <c r="R497" s="10"/>
      <c r="S497" s="9"/>
      <c r="T497" s="9"/>
      <c r="U497" s="9"/>
      <c r="V497" s="9"/>
      <c r="W497" s="10"/>
      <c r="X497" s="9"/>
      <c r="Y497" s="9"/>
      <c r="Z497" s="10"/>
      <c r="AA497" s="10"/>
      <c r="AB497" s="10"/>
      <c r="AC497" s="10"/>
      <c r="AD497" s="10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ht="12.75" customHeight="1">
      <c r="A498" s="16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9"/>
      <c r="O498" s="9"/>
      <c r="P498" s="9"/>
      <c r="Q498" s="9"/>
      <c r="R498" s="10"/>
      <c r="S498" s="9"/>
      <c r="T498" s="9"/>
      <c r="U498" s="9"/>
      <c r="V498" s="9"/>
      <c r="W498" s="10"/>
      <c r="X498" s="9"/>
      <c r="Y498" s="9"/>
      <c r="Z498" s="10"/>
      <c r="AA498" s="10"/>
      <c r="AB498" s="10"/>
      <c r="AC498" s="10"/>
      <c r="AD498" s="10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ht="12.75" customHeight="1">
      <c r="A499" s="16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9"/>
      <c r="O499" s="9"/>
      <c r="P499" s="9"/>
      <c r="Q499" s="9"/>
      <c r="R499" s="10"/>
      <c r="S499" s="9"/>
      <c r="T499" s="9"/>
      <c r="U499" s="9"/>
      <c r="V499" s="9"/>
      <c r="W499" s="10"/>
      <c r="X499" s="9"/>
      <c r="Y499" s="9"/>
      <c r="Z499" s="10"/>
      <c r="AA499" s="10"/>
      <c r="AB499" s="10"/>
      <c r="AC499" s="10"/>
      <c r="AD499" s="10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ht="12.75" customHeight="1">
      <c r="A500" s="16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9"/>
      <c r="O500" s="9"/>
      <c r="P500" s="9"/>
      <c r="Q500" s="9"/>
      <c r="R500" s="10"/>
      <c r="S500" s="9"/>
      <c r="T500" s="9"/>
      <c r="U500" s="9"/>
      <c r="V500" s="9"/>
      <c r="W500" s="10"/>
      <c r="X500" s="9"/>
      <c r="Y500" s="9"/>
      <c r="Z500" s="10"/>
      <c r="AA500" s="10"/>
      <c r="AB500" s="10"/>
      <c r="AC500" s="10"/>
      <c r="AD500" s="10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ht="12.75" customHeight="1">
      <c r="A501" s="16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9"/>
      <c r="O501" s="9"/>
      <c r="P501" s="9"/>
      <c r="Q501" s="9"/>
      <c r="R501" s="10"/>
      <c r="S501" s="9"/>
      <c r="T501" s="9"/>
      <c r="U501" s="9"/>
      <c r="V501" s="9"/>
      <c r="W501" s="10"/>
      <c r="X501" s="9"/>
      <c r="Y501" s="9"/>
      <c r="Z501" s="10"/>
      <c r="AA501" s="10"/>
      <c r="AB501" s="10"/>
      <c r="AC501" s="10"/>
      <c r="AD501" s="10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ht="12.75" customHeight="1">
      <c r="A502" s="16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9"/>
      <c r="O502" s="9"/>
      <c r="P502" s="9"/>
      <c r="Q502" s="9"/>
      <c r="R502" s="10"/>
      <c r="S502" s="9"/>
      <c r="T502" s="9"/>
      <c r="U502" s="9"/>
      <c r="V502" s="9"/>
      <c r="W502" s="10"/>
      <c r="X502" s="9"/>
      <c r="Y502" s="9"/>
      <c r="Z502" s="10"/>
      <c r="AA502" s="10"/>
      <c r="AB502" s="10"/>
      <c r="AC502" s="10"/>
      <c r="AD502" s="10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ht="12.75" customHeight="1">
      <c r="A503" s="16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9"/>
      <c r="O503" s="9"/>
      <c r="P503" s="9"/>
      <c r="Q503" s="9"/>
      <c r="R503" s="10"/>
      <c r="S503" s="9"/>
      <c r="T503" s="9"/>
      <c r="U503" s="9"/>
      <c r="V503" s="9"/>
      <c r="W503" s="10"/>
      <c r="X503" s="9"/>
      <c r="Y503" s="9"/>
      <c r="Z503" s="10"/>
      <c r="AA503" s="10"/>
      <c r="AB503" s="10"/>
      <c r="AC503" s="10"/>
      <c r="AD503" s="10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ht="12.75" customHeight="1">
      <c r="A504" s="16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9"/>
      <c r="O504" s="9"/>
      <c r="P504" s="9"/>
      <c r="Q504" s="9"/>
      <c r="R504" s="10"/>
      <c r="S504" s="9"/>
      <c r="T504" s="9"/>
      <c r="U504" s="9"/>
      <c r="V504" s="9"/>
      <c r="W504" s="10"/>
      <c r="X504" s="9"/>
      <c r="Y504" s="9"/>
      <c r="Z504" s="10"/>
      <c r="AA504" s="10"/>
      <c r="AB504" s="10"/>
      <c r="AC504" s="10"/>
      <c r="AD504" s="10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1:40" ht="12.75" customHeight="1">
      <c r="A505" s="16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9"/>
      <c r="O505" s="9"/>
      <c r="P505" s="9"/>
      <c r="Q505" s="9"/>
      <c r="R505" s="10"/>
      <c r="S505" s="9"/>
      <c r="T505" s="9"/>
      <c r="U505" s="9"/>
      <c r="V505" s="9"/>
      <c r="W505" s="10"/>
      <c r="X505" s="9"/>
      <c r="Y505" s="9"/>
      <c r="Z505" s="10"/>
      <c r="AA505" s="10"/>
      <c r="AB505" s="10"/>
      <c r="AC505" s="10"/>
      <c r="AD505" s="10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ht="12.75" customHeight="1">
      <c r="A506" s="16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9"/>
      <c r="O506" s="9"/>
      <c r="P506" s="9"/>
      <c r="Q506" s="9"/>
      <c r="R506" s="10"/>
      <c r="S506" s="9"/>
      <c r="T506" s="9"/>
      <c r="U506" s="9"/>
      <c r="V506" s="9"/>
      <c r="W506" s="10"/>
      <c r="X506" s="9"/>
      <c r="Y506" s="9"/>
      <c r="Z506" s="10"/>
      <c r="AA506" s="10"/>
      <c r="AB506" s="10"/>
      <c r="AC506" s="10"/>
      <c r="AD506" s="10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ht="12.75" customHeight="1">
      <c r="A507" s="16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9"/>
      <c r="O507" s="9"/>
      <c r="P507" s="9"/>
      <c r="Q507" s="9"/>
      <c r="R507" s="10"/>
      <c r="S507" s="9"/>
      <c r="T507" s="9"/>
      <c r="U507" s="9"/>
      <c r="V507" s="9"/>
      <c r="W507" s="10"/>
      <c r="X507" s="9"/>
      <c r="Y507" s="9"/>
      <c r="Z507" s="10"/>
      <c r="AA507" s="10"/>
      <c r="AB507" s="10"/>
      <c r="AC507" s="10"/>
      <c r="AD507" s="10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ht="12.75" customHeight="1">
      <c r="A508" s="16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9"/>
      <c r="O508" s="9"/>
      <c r="P508" s="9"/>
      <c r="Q508" s="9"/>
      <c r="R508" s="10"/>
      <c r="S508" s="9"/>
      <c r="T508" s="9"/>
      <c r="U508" s="9"/>
      <c r="V508" s="9"/>
      <c r="W508" s="10"/>
      <c r="X508" s="9"/>
      <c r="Y508" s="9"/>
      <c r="Z508" s="10"/>
      <c r="AA508" s="10"/>
      <c r="AB508" s="10"/>
      <c r="AC508" s="10"/>
      <c r="AD508" s="10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ht="12.75" customHeight="1">
      <c r="A509" s="16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9"/>
      <c r="O509" s="9"/>
      <c r="P509" s="9"/>
      <c r="Q509" s="9"/>
      <c r="R509" s="10"/>
      <c r="S509" s="9"/>
      <c r="T509" s="9"/>
      <c r="U509" s="9"/>
      <c r="V509" s="9"/>
      <c r="W509" s="10"/>
      <c r="X509" s="9"/>
      <c r="Y509" s="9"/>
      <c r="Z509" s="10"/>
      <c r="AA509" s="10"/>
      <c r="AB509" s="10"/>
      <c r="AC509" s="10"/>
      <c r="AD509" s="10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ht="12.75" customHeight="1">
      <c r="A510" s="16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9"/>
      <c r="O510" s="9"/>
      <c r="P510" s="9"/>
      <c r="Q510" s="9"/>
      <c r="R510" s="10"/>
      <c r="S510" s="9"/>
      <c r="T510" s="9"/>
      <c r="U510" s="9"/>
      <c r="V510" s="9"/>
      <c r="W510" s="10"/>
      <c r="X510" s="9"/>
      <c r="Y510" s="9"/>
      <c r="Z510" s="10"/>
      <c r="AA510" s="10"/>
      <c r="AB510" s="10"/>
      <c r="AC510" s="10"/>
      <c r="AD510" s="10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ht="12.75" customHeight="1">
      <c r="A511" s="16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9"/>
      <c r="O511" s="9"/>
      <c r="P511" s="9"/>
      <c r="Q511" s="9"/>
      <c r="R511" s="10"/>
      <c r="S511" s="9"/>
      <c r="T511" s="9"/>
      <c r="U511" s="9"/>
      <c r="V511" s="9"/>
      <c r="W511" s="10"/>
      <c r="X511" s="9"/>
      <c r="Y511" s="9"/>
      <c r="Z511" s="10"/>
      <c r="AA511" s="10"/>
      <c r="AB511" s="10"/>
      <c r="AC511" s="10"/>
      <c r="AD511" s="10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ht="12.75" customHeight="1">
      <c r="A512" s="16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9"/>
      <c r="O512" s="9"/>
      <c r="P512" s="9"/>
      <c r="Q512" s="9"/>
      <c r="R512" s="10"/>
      <c r="S512" s="9"/>
      <c r="T512" s="9"/>
      <c r="U512" s="9"/>
      <c r="V512" s="9"/>
      <c r="W512" s="10"/>
      <c r="X512" s="9"/>
      <c r="Y512" s="9"/>
      <c r="Z512" s="10"/>
      <c r="AA512" s="10"/>
      <c r="AB512" s="10"/>
      <c r="AC512" s="10"/>
      <c r="AD512" s="10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ht="12.75" customHeight="1">
      <c r="A513" s="16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9"/>
      <c r="O513" s="9"/>
      <c r="P513" s="9"/>
      <c r="Q513" s="9"/>
      <c r="R513" s="10"/>
      <c r="S513" s="9"/>
      <c r="T513" s="9"/>
      <c r="U513" s="9"/>
      <c r="V513" s="9"/>
      <c r="W513" s="10"/>
      <c r="X513" s="9"/>
      <c r="Y513" s="9"/>
      <c r="Z513" s="10"/>
      <c r="AA513" s="10"/>
      <c r="AB513" s="10"/>
      <c r="AC513" s="10"/>
      <c r="AD513" s="10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ht="12.75" customHeight="1">
      <c r="A514" s="16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9"/>
      <c r="O514" s="9"/>
      <c r="P514" s="9"/>
      <c r="Q514" s="9"/>
      <c r="R514" s="10"/>
      <c r="S514" s="9"/>
      <c r="T514" s="9"/>
      <c r="U514" s="9"/>
      <c r="V514" s="9"/>
      <c r="W514" s="10"/>
      <c r="X514" s="9"/>
      <c r="Y514" s="9"/>
      <c r="Z514" s="10"/>
      <c r="AA514" s="10"/>
      <c r="AB514" s="10"/>
      <c r="AC514" s="10"/>
      <c r="AD514" s="10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ht="12.75" customHeight="1">
      <c r="A515" s="16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9"/>
      <c r="O515" s="9"/>
      <c r="P515" s="9"/>
      <c r="Q515" s="9"/>
      <c r="R515" s="10"/>
      <c r="S515" s="9"/>
      <c r="T515" s="9"/>
      <c r="U515" s="9"/>
      <c r="V515" s="9"/>
      <c r="W515" s="10"/>
      <c r="X515" s="9"/>
      <c r="Y515" s="9"/>
      <c r="Z515" s="10"/>
      <c r="AA515" s="10"/>
      <c r="AB515" s="10"/>
      <c r="AC515" s="10"/>
      <c r="AD515" s="10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ht="12.75" customHeight="1">
      <c r="A516" s="16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9"/>
      <c r="O516" s="9"/>
      <c r="P516" s="9"/>
      <c r="Q516" s="9"/>
      <c r="R516" s="10"/>
      <c r="S516" s="9"/>
      <c r="T516" s="9"/>
      <c r="U516" s="9"/>
      <c r="V516" s="9"/>
      <c r="W516" s="10"/>
      <c r="X516" s="9"/>
      <c r="Y516" s="9"/>
      <c r="Z516" s="10"/>
      <c r="AA516" s="10"/>
      <c r="AB516" s="10"/>
      <c r="AC516" s="10"/>
      <c r="AD516" s="10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ht="12.75" customHeight="1">
      <c r="A517" s="16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9"/>
      <c r="O517" s="9"/>
      <c r="P517" s="9"/>
      <c r="Q517" s="9"/>
      <c r="R517" s="10"/>
      <c r="S517" s="9"/>
      <c r="T517" s="9"/>
      <c r="U517" s="9"/>
      <c r="V517" s="9"/>
      <c r="W517" s="10"/>
      <c r="X517" s="9"/>
      <c r="Y517" s="9"/>
      <c r="Z517" s="10"/>
      <c r="AA517" s="10"/>
      <c r="AB517" s="10"/>
      <c r="AC517" s="10"/>
      <c r="AD517" s="10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ht="12.75" customHeight="1">
      <c r="A518" s="16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9"/>
      <c r="O518" s="9"/>
      <c r="P518" s="9"/>
      <c r="Q518" s="9"/>
      <c r="R518" s="10"/>
      <c r="S518" s="9"/>
      <c r="T518" s="9"/>
      <c r="U518" s="9"/>
      <c r="V518" s="9"/>
      <c r="W518" s="10"/>
      <c r="X518" s="9"/>
      <c r="Y518" s="9"/>
      <c r="Z518" s="10"/>
      <c r="AA518" s="10"/>
      <c r="AB518" s="10"/>
      <c r="AC518" s="10"/>
      <c r="AD518" s="10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ht="12.75" customHeight="1">
      <c r="A519" s="16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9"/>
      <c r="O519" s="9"/>
      <c r="P519" s="9"/>
      <c r="Q519" s="9"/>
      <c r="R519" s="10"/>
      <c r="S519" s="9"/>
      <c r="T519" s="9"/>
      <c r="U519" s="9"/>
      <c r="V519" s="9"/>
      <c r="W519" s="10"/>
      <c r="X519" s="9"/>
      <c r="Y519" s="9"/>
      <c r="Z519" s="10"/>
      <c r="AA519" s="10"/>
      <c r="AB519" s="10"/>
      <c r="AC519" s="10"/>
      <c r="AD519" s="10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ht="12.75" customHeight="1">
      <c r="A520" s="16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9"/>
      <c r="O520" s="9"/>
      <c r="P520" s="9"/>
      <c r="Q520" s="9"/>
      <c r="R520" s="10"/>
      <c r="S520" s="9"/>
      <c r="T520" s="9"/>
      <c r="U520" s="9"/>
      <c r="V520" s="9"/>
      <c r="W520" s="10"/>
      <c r="X520" s="9"/>
      <c r="Y520" s="9"/>
      <c r="Z520" s="10"/>
      <c r="AA520" s="10"/>
      <c r="AB520" s="10"/>
      <c r="AC520" s="10"/>
      <c r="AD520" s="10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ht="12.75" customHeight="1">
      <c r="A521" s="16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9"/>
      <c r="O521" s="9"/>
      <c r="P521" s="9"/>
      <c r="Q521" s="9"/>
      <c r="R521" s="10"/>
      <c r="S521" s="9"/>
      <c r="T521" s="9"/>
      <c r="U521" s="9"/>
      <c r="V521" s="9"/>
      <c r="W521" s="10"/>
      <c r="X521" s="9"/>
      <c r="Y521" s="9"/>
      <c r="Z521" s="10"/>
      <c r="AA521" s="10"/>
      <c r="AB521" s="10"/>
      <c r="AC521" s="10"/>
      <c r="AD521" s="10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ht="12.75" customHeight="1">
      <c r="A522" s="16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9"/>
      <c r="O522" s="9"/>
      <c r="P522" s="9"/>
      <c r="Q522" s="9"/>
      <c r="R522" s="10"/>
      <c r="S522" s="9"/>
      <c r="T522" s="9"/>
      <c r="U522" s="9"/>
      <c r="V522" s="9"/>
      <c r="W522" s="10"/>
      <c r="X522" s="9"/>
      <c r="Y522" s="9"/>
      <c r="Z522" s="10"/>
      <c r="AA522" s="10"/>
      <c r="AB522" s="10"/>
      <c r="AC522" s="10"/>
      <c r="AD522" s="10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ht="12.75" customHeight="1">
      <c r="A523" s="16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9"/>
      <c r="O523" s="9"/>
      <c r="P523" s="9"/>
      <c r="Q523" s="9"/>
      <c r="R523" s="10"/>
      <c r="S523" s="9"/>
      <c r="T523" s="9"/>
      <c r="U523" s="9"/>
      <c r="V523" s="9"/>
      <c r="W523" s="10"/>
      <c r="X523" s="9"/>
      <c r="Y523" s="9"/>
      <c r="Z523" s="10"/>
      <c r="AA523" s="10"/>
      <c r="AB523" s="10"/>
      <c r="AC523" s="10"/>
      <c r="AD523" s="10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ht="12.75" customHeight="1">
      <c r="A524" s="16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9"/>
      <c r="O524" s="9"/>
      <c r="P524" s="9"/>
      <c r="Q524" s="9"/>
      <c r="R524" s="10"/>
      <c r="S524" s="9"/>
      <c r="T524" s="9"/>
      <c r="U524" s="9"/>
      <c r="V524" s="9"/>
      <c r="W524" s="10"/>
      <c r="X524" s="9"/>
      <c r="Y524" s="9"/>
      <c r="Z524" s="10"/>
      <c r="AA524" s="10"/>
      <c r="AB524" s="10"/>
      <c r="AC524" s="10"/>
      <c r="AD524" s="10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ht="12.75" customHeight="1">
      <c r="A525" s="16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9"/>
      <c r="O525" s="9"/>
      <c r="P525" s="9"/>
      <c r="Q525" s="9"/>
      <c r="R525" s="10"/>
      <c r="S525" s="9"/>
      <c r="T525" s="9"/>
      <c r="U525" s="9"/>
      <c r="V525" s="9"/>
      <c r="W525" s="10"/>
      <c r="X525" s="9"/>
      <c r="Y525" s="9"/>
      <c r="Z525" s="10"/>
      <c r="AA525" s="10"/>
      <c r="AB525" s="10"/>
      <c r="AC525" s="10"/>
      <c r="AD525" s="10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ht="12.75" customHeight="1">
      <c r="A526" s="16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9"/>
      <c r="O526" s="9"/>
      <c r="P526" s="9"/>
      <c r="Q526" s="9"/>
      <c r="R526" s="10"/>
      <c r="S526" s="9"/>
      <c r="T526" s="9"/>
      <c r="U526" s="9"/>
      <c r="V526" s="9"/>
      <c r="W526" s="10"/>
      <c r="X526" s="9"/>
      <c r="Y526" s="9"/>
      <c r="Z526" s="10"/>
      <c r="AA526" s="10"/>
      <c r="AB526" s="10"/>
      <c r="AC526" s="10"/>
      <c r="AD526" s="10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ht="12.75" customHeight="1">
      <c r="A527" s="16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9"/>
      <c r="O527" s="9"/>
      <c r="P527" s="9"/>
      <c r="Q527" s="9"/>
      <c r="R527" s="10"/>
      <c r="S527" s="9"/>
      <c r="T527" s="9"/>
      <c r="U527" s="9"/>
      <c r="V527" s="9"/>
      <c r="W527" s="10"/>
      <c r="X527" s="9"/>
      <c r="Y527" s="9"/>
      <c r="Z527" s="10"/>
      <c r="AA527" s="10"/>
      <c r="AB527" s="10"/>
      <c r="AC527" s="10"/>
      <c r="AD527" s="10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ht="12.75" customHeight="1">
      <c r="A528" s="16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9"/>
      <c r="O528" s="9"/>
      <c r="P528" s="9"/>
      <c r="Q528" s="9"/>
      <c r="R528" s="10"/>
      <c r="S528" s="9"/>
      <c r="T528" s="9"/>
      <c r="U528" s="9"/>
      <c r="V528" s="9"/>
      <c r="W528" s="10"/>
      <c r="X528" s="9"/>
      <c r="Y528" s="9"/>
      <c r="Z528" s="10"/>
      <c r="AA528" s="10"/>
      <c r="AB528" s="10"/>
      <c r="AC528" s="10"/>
      <c r="AD528" s="10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ht="12.75" customHeight="1">
      <c r="A529" s="16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9"/>
      <c r="O529" s="9"/>
      <c r="P529" s="9"/>
      <c r="Q529" s="9"/>
      <c r="R529" s="10"/>
      <c r="S529" s="9"/>
      <c r="T529" s="9"/>
      <c r="U529" s="9"/>
      <c r="V529" s="9"/>
      <c r="W529" s="10"/>
      <c r="X529" s="9"/>
      <c r="Y529" s="9"/>
      <c r="Z529" s="10"/>
      <c r="AA529" s="10"/>
      <c r="AB529" s="10"/>
      <c r="AC529" s="10"/>
      <c r="AD529" s="10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ht="12.75" customHeight="1">
      <c r="A530" s="16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9"/>
      <c r="O530" s="9"/>
      <c r="P530" s="9"/>
      <c r="Q530" s="9"/>
      <c r="R530" s="10"/>
      <c r="S530" s="9"/>
      <c r="T530" s="9"/>
      <c r="U530" s="9"/>
      <c r="V530" s="9"/>
      <c r="W530" s="10"/>
      <c r="X530" s="9"/>
      <c r="Y530" s="9"/>
      <c r="Z530" s="10"/>
      <c r="AA530" s="10"/>
      <c r="AB530" s="10"/>
      <c r="AC530" s="10"/>
      <c r="AD530" s="10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ht="12.75" customHeight="1">
      <c r="A531" s="16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9"/>
      <c r="O531" s="9"/>
      <c r="P531" s="9"/>
      <c r="Q531" s="9"/>
      <c r="R531" s="10"/>
      <c r="S531" s="9"/>
      <c r="T531" s="9"/>
      <c r="U531" s="9"/>
      <c r="V531" s="9"/>
      <c r="W531" s="10"/>
      <c r="X531" s="9"/>
      <c r="Y531" s="9"/>
      <c r="Z531" s="10"/>
      <c r="AA531" s="10"/>
      <c r="AB531" s="10"/>
      <c r="AC531" s="10"/>
      <c r="AD531" s="10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ht="12.75" customHeight="1">
      <c r="A532" s="16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9"/>
      <c r="O532" s="9"/>
      <c r="P532" s="9"/>
      <c r="Q532" s="9"/>
      <c r="R532" s="10"/>
      <c r="S532" s="9"/>
      <c r="T532" s="9"/>
      <c r="U532" s="9"/>
      <c r="V532" s="9"/>
      <c r="W532" s="10"/>
      <c r="X532" s="9"/>
      <c r="Y532" s="9"/>
      <c r="Z532" s="10"/>
      <c r="AA532" s="10"/>
      <c r="AB532" s="10"/>
      <c r="AC532" s="10"/>
      <c r="AD532" s="10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ht="12.75" customHeight="1">
      <c r="A533" s="16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9"/>
      <c r="O533" s="9"/>
      <c r="P533" s="9"/>
      <c r="Q533" s="9"/>
      <c r="R533" s="10"/>
      <c r="S533" s="9"/>
      <c r="T533" s="9"/>
      <c r="U533" s="9"/>
      <c r="V533" s="9"/>
      <c r="W533" s="10"/>
      <c r="X533" s="9"/>
      <c r="Y533" s="9"/>
      <c r="Z533" s="10"/>
      <c r="AA533" s="10"/>
      <c r="AB533" s="10"/>
      <c r="AC533" s="10"/>
      <c r="AD533" s="10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1:40" ht="12.75" customHeight="1">
      <c r="A534" s="16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9"/>
      <c r="O534" s="9"/>
      <c r="P534" s="9"/>
      <c r="Q534" s="9"/>
      <c r="R534" s="10"/>
      <c r="S534" s="9"/>
      <c r="T534" s="9"/>
      <c r="U534" s="9"/>
      <c r="V534" s="9"/>
      <c r="W534" s="10"/>
      <c r="X534" s="9"/>
      <c r="Y534" s="9"/>
      <c r="Z534" s="10"/>
      <c r="AA534" s="10"/>
      <c r="AB534" s="10"/>
      <c r="AC534" s="10"/>
      <c r="AD534" s="10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ht="12.75" customHeight="1">
      <c r="A535" s="16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9"/>
      <c r="O535" s="9"/>
      <c r="P535" s="9"/>
      <c r="Q535" s="9"/>
      <c r="R535" s="10"/>
      <c r="S535" s="9"/>
      <c r="T535" s="9"/>
      <c r="U535" s="9"/>
      <c r="V535" s="9"/>
      <c r="W535" s="10"/>
      <c r="X535" s="9"/>
      <c r="Y535" s="9"/>
      <c r="Z535" s="10"/>
      <c r="AA535" s="10"/>
      <c r="AB535" s="10"/>
      <c r="AC535" s="10"/>
      <c r="AD535" s="10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ht="12.75" customHeight="1">
      <c r="A536" s="16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9"/>
      <c r="O536" s="9"/>
      <c r="P536" s="9"/>
      <c r="Q536" s="9"/>
      <c r="R536" s="10"/>
      <c r="S536" s="9"/>
      <c r="T536" s="9"/>
      <c r="U536" s="9"/>
      <c r="V536" s="9"/>
      <c r="W536" s="10"/>
      <c r="X536" s="9"/>
      <c r="Y536" s="9"/>
      <c r="Z536" s="10"/>
      <c r="AA536" s="10"/>
      <c r="AB536" s="10"/>
      <c r="AC536" s="10"/>
      <c r="AD536" s="10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ht="12.75" customHeight="1">
      <c r="A537" s="16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9"/>
      <c r="O537" s="9"/>
      <c r="P537" s="9"/>
      <c r="Q537" s="9"/>
      <c r="R537" s="10"/>
      <c r="S537" s="9"/>
      <c r="T537" s="9"/>
      <c r="U537" s="9"/>
      <c r="V537" s="9"/>
      <c r="W537" s="10"/>
      <c r="X537" s="9"/>
      <c r="Y537" s="9"/>
      <c r="Z537" s="10"/>
      <c r="AA537" s="10"/>
      <c r="AB537" s="10"/>
      <c r="AC537" s="10"/>
      <c r="AD537" s="10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ht="12.75" customHeight="1">
      <c r="A538" s="16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9"/>
      <c r="O538" s="9"/>
      <c r="P538" s="9"/>
      <c r="Q538" s="9"/>
      <c r="R538" s="10"/>
      <c r="S538" s="9"/>
      <c r="T538" s="9"/>
      <c r="U538" s="9"/>
      <c r="V538" s="9"/>
      <c r="W538" s="10"/>
      <c r="X538" s="9"/>
      <c r="Y538" s="9"/>
      <c r="Z538" s="10"/>
      <c r="AA538" s="10"/>
      <c r="AB538" s="10"/>
      <c r="AC538" s="10"/>
      <c r="AD538" s="10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ht="12.75" customHeight="1">
      <c r="A539" s="16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9"/>
      <c r="O539" s="9"/>
      <c r="P539" s="9"/>
      <c r="Q539" s="9"/>
      <c r="R539" s="10"/>
      <c r="S539" s="9"/>
      <c r="T539" s="9"/>
      <c r="U539" s="9"/>
      <c r="V539" s="9"/>
      <c r="W539" s="10"/>
      <c r="X539" s="9"/>
      <c r="Y539" s="9"/>
      <c r="Z539" s="10"/>
      <c r="AA539" s="10"/>
      <c r="AB539" s="10"/>
      <c r="AC539" s="10"/>
      <c r="AD539" s="10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ht="12.75" customHeight="1">
      <c r="A540" s="16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9"/>
      <c r="O540" s="9"/>
      <c r="P540" s="9"/>
      <c r="Q540" s="9"/>
      <c r="R540" s="10"/>
      <c r="S540" s="9"/>
      <c r="T540" s="9"/>
      <c r="U540" s="9"/>
      <c r="V540" s="9"/>
      <c r="W540" s="10"/>
      <c r="X540" s="9"/>
      <c r="Y540" s="9"/>
      <c r="Z540" s="10"/>
      <c r="AA540" s="10"/>
      <c r="AB540" s="10"/>
      <c r="AC540" s="10"/>
      <c r="AD540" s="10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ht="12.75" customHeight="1">
      <c r="A541" s="16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9"/>
      <c r="O541" s="9"/>
      <c r="P541" s="9"/>
      <c r="Q541" s="9"/>
      <c r="R541" s="10"/>
      <c r="S541" s="9"/>
      <c r="T541" s="9"/>
      <c r="U541" s="9"/>
      <c r="V541" s="9"/>
      <c r="W541" s="10"/>
      <c r="X541" s="9"/>
      <c r="Y541" s="9"/>
      <c r="Z541" s="10"/>
      <c r="AA541" s="10"/>
      <c r="AB541" s="10"/>
      <c r="AC541" s="10"/>
      <c r="AD541" s="10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ht="12.75" customHeight="1">
      <c r="A542" s="16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9"/>
      <c r="O542" s="9"/>
      <c r="P542" s="9"/>
      <c r="Q542" s="9"/>
      <c r="R542" s="10"/>
      <c r="S542" s="9"/>
      <c r="T542" s="9"/>
      <c r="U542" s="9"/>
      <c r="V542" s="9"/>
      <c r="W542" s="10"/>
      <c r="X542" s="9"/>
      <c r="Y542" s="9"/>
      <c r="Z542" s="10"/>
      <c r="AA542" s="10"/>
      <c r="AB542" s="10"/>
      <c r="AC542" s="10"/>
      <c r="AD542" s="10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ht="12.75" customHeight="1">
      <c r="A543" s="16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9"/>
      <c r="O543" s="9"/>
      <c r="P543" s="9"/>
      <c r="Q543" s="9"/>
      <c r="R543" s="10"/>
      <c r="S543" s="9"/>
      <c r="T543" s="9"/>
      <c r="U543" s="9"/>
      <c r="V543" s="9"/>
      <c r="W543" s="10"/>
      <c r="X543" s="9"/>
      <c r="Y543" s="9"/>
      <c r="Z543" s="10"/>
      <c r="AA543" s="10"/>
      <c r="AB543" s="10"/>
      <c r="AC543" s="10"/>
      <c r="AD543" s="10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ht="12.75" customHeight="1">
      <c r="A544" s="16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9"/>
      <c r="O544" s="9"/>
      <c r="P544" s="9"/>
      <c r="Q544" s="9"/>
      <c r="R544" s="10"/>
      <c r="S544" s="9"/>
      <c r="T544" s="9"/>
      <c r="U544" s="9"/>
      <c r="V544" s="9"/>
      <c r="W544" s="10"/>
      <c r="X544" s="9"/>
      <c r="Y544" s="9"/>
      <c r="Z544" s="10"/>
      <c r="AA544" s="10"/>
      <c r="AB544" s="10"/>
      <c r="AC544" s="10"/>
      <c r="AD544" s="10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1:40" ht="12.75" customHeight="1">
      <c r="A545" s="16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9"/>
      <c r="O545" s="9"/>
      <c r="P545" s="9"/>
      <c r="Q545" s="9"/>
      <c r="R545" s="10"/>
      <c r="S545" s="9"/>
      <c r="T545" s="9"/>
      <c r="U545" s="9"/>
      <c r="V545" s="9"/>
      <c r="W545" s="10"/>
      <c r="X545" s="9"/>
      <c r="Y545" s="9"/>
      <c r="Z545" s="10"/>
      <c r="AA545" s="10"/>
      <c r="AB545" s="10"/>
      <c r="AC545" s="10"/>
      <c r="AD545" s="10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1:40" ht="12.75" customHeight="1">
      <c r="A546" s="16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9"/>
      <c r="O546" s="9"/>
      <c r="P546" s="9"/>
      <c r="Q546" s="9"/>
      <c r="R546" s="10"/>
      <c r="S546" s="9"/>
      <c r="T546" s="9"/>
      <c r="U546" s="9"/>
      <c r="V546" s="9"/>
      <c r="W546" s="10"/>
      <c r="X546" s="9"/>
      <c r="Y546" s="9"/>
      <c r="Z546" s="10"/>
      <c r="AA546" s="10"/>
      <c r="AB546" s="10"/>
      <c r="AC546" s="10"/>
      <c r="AD546" s="10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1:40" ht="12.75" customHeight="1">
      <c r="A547" s="16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9"/>
      <c r="O547" s="9"/>
      <c r="P547" s="9"/>
      <c r="Q547" s="9"/>
      <c r="R547" s="10"/>
      <c r="S547" s="9"/>
      <c r="T547" s="9"/>
      <c r="U547" s="9"/>
      <c r="V547" s="9"/>
      <c r="W547" s="10"/>
      <c r="X547" s="9"/>
      <c r="Y547" s="9"/>
      <c r="Z547" s="10"/>
      <c r="AA547" s="10"/>
      <c r="AB547" s="10"/>
      <c r="AC547" s="10"/>
      <c r="AD547" s="10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ht="12.75" customHeight="1">
      <c r="A548" s="16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9"/>
      <c r="O548" s="9"/>
      <c r="P548" s="9"/>
      <c r="Q548" s="9"/>
      <c r="R548" s="10"/>
      <c r="S548" s="9"/>
      <c r="T548" s="9"/>
      <c r="U548" s="9"/>
      <c r="V548" s="9"/>
      <c r="W548" s="10"/>
      <c r="X548" s="9"/>
      <c r="Y548" s="9"/>
      <c r="Z548" s="10"/>
      <c r="AA548" s="10"/>
      <c r="AB548" s="10"/>
      <c r="AC548" s="10"/>
      <c r="AD548" s="10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ht="12.75" customHeight="1">
      <c r="A549" s="16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9"/>
      <c r="O549" s="9"/>
      <c r="P549" s="9"/>
      <c r="Q549" s="9"/>
      <c r="R549" s="10"/>
      <c r="S549" s="9"/>
      <c r="T549" s="9"/>
      <c r="U549" s="9"/>
      <c r="V549" s="9"/>
      <c r="W549" s="10"/>
      <c r="X549" s="9"/>
      <c r="Y549" s="9"/>
      <c r="Z549" s="10"/>
      <c r="AA549" s="10"/>
      <c r="AB549" s="10"/>
      <c r="AC549" s="10"/>
      <c r="AD549" s="10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ht="12.75" customHeight="1">
      <c r="A550" s="16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9"/>
      <c r="O550" s="9"/>
      <c r="P550" s="9"/>
      <c r="Q550" s="9"/>
      <c r="R550" s="10"/>
      <c r="S550" s="9"/>
      <c r="T550" s="9"/>
      <c r="U550" s="9"/>
      <c r="V550" s="9"/>
      <c r="W550" s="10"/>
      <c r="X550" s="9"/>
      <c r="Y550" s="9"/>
      <c r="Z550" s="10"/>
      <c r="AA550" s="10"/>
      <c r="AB550" s="10"/>
      <c r="AC550" s="10"/>
      <c r="AD550" s="10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ht="12.75" customHeight="1">
      <c r="A551" s="16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9"/>
      <c r="O551" s="9"/>
      <c r="P551" s="9"/>
      <c r="Q551" s="9"/>
      <c r="R551" s="10"/>
      <c r="S551" s="9"/>
      <c r="T551" s="9"/>
      <c r="U551" s="9"/>
      <c r="V551" s="9"/>
      <c r="W551" s="10"/>
      <c r="X551" s="9"/>
      <c r="Y551" s="9"/>
      <c r="Z551" s="10"/>
      <c r="AA551" s="10"/>
      <c r="AB551" s="10"/>
      <c r="AC551" s="10"/>
      <c r="AD551" s="10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ht="12.75" customHeight="1">
      <c r="A552" s="16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9"/>
      <c r="O552" s="9"/>
      <c r="P552" s="9"/>
      <c r="Q552" s="9"/>
      <c r="R552" s="10"/>
      <c r="S552" s="9"/>
      <c r="T552" s="9"/>
      <c r="U552" s="9"/>
      <c r="V552" s="9"/>
      <c r="W552" s="10"/>
      <c r="X552" s="9"/>
      <c r="Y552" s="9"/>
      <c r="Z552" s="10"/>
      <c r="AA552" s="10"/>
      <c r="AB552" s="10"/>
      <c r="AC552" s="10"/>
      <c r="AD552" s="10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ht="12.75" customHeight="1">
      <c r="A553" s="16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9"/>
      <c r="O553" s="9"/>
      <c r="P553" s="9"/>
      <c r="Q553" s="9"/>
      <c r="R553" s="10"/>
      <c r="S553" s="9"/>
      <c r="T553" s="9"/>
      <c r="U553" s="9"/>
      <c r="V553" s="9"/>
      <c r="W553" s="10"/>
      <c r="X553" s="9"/>
      <c r="Y553" s="9"/>
      <c r="Z553" s="10"/>
      <c r="AA553" s="10"/>
      <c r="AB553" s="10"/>
      <c r="AC553" s="10"/>
      <c r="AD553" s="10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ht="12.75" customHeight="1">
      <c r="A554" s="16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9"/>
      <c r="O554" s="9"/>
      <c r="P554" s="9"/>
      <c r="Q554" s="9"/>
      <c r="R554" s="10"/>
      <c r="S554" s="9"/>
      <c r="T554" s="9"/>
      <c r="U554" s="9"/>
      <c r="V554" s="9"/>
      <c r="W554" s="10"/>
      <c r="X554" s="9"/>
      <c r="Y554" s="9"/>
      <c r="Z554" s="10"/>
      <c r="AA554" s="10"/>
      <c r="AB554" s="10"/>
      <c r="AC554" s="10"/>
      <c r="AD554" s="10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ht="12.75" customHeight="1">
      <c r="A555" s="16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9"/>
      <c r="O555" s="9"/>
      <c r="P555" s="9"/>
      <c r="Q555" s="9"/>
      <c r="R555" s="10"/>
      <c r="S555" s="9"/>
      <c r="T555" s="9"/>
      <c r="U555" s="9"/>
      <c r="V555" s="9"/>
      <c r="W555" s="10"/>
      <c r="X555" s="9"/>
      <c r="Y555" s="9"/>
      <c r="Z555" s="10"/>
      <c r="AA555" s="10"/>
      <c r="AB555" s="10"/>
      <c r="AC555" s="10"/>
      <c r="AD555" s="10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1:40" ht="12.75" customHeight="1">
      <c r="A556" s="16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9"/>
      <c r="O556" s="9"/>
      <c r="P556" s="9"/>
      <c r="Q556" s="9"/>
      <c r="R556" s="10"/>
      <c r="S556" s="9"/>
      <c r="T556" s="9"/>
      <c r="U556" s="9"/>
      <c r="V556" s="9"/>
      <c r="W556" s="10"/>
      <c r="X556" s="9"/>
      <c r="Y556" s="9"/>
      <c r="Z556" s="10"/>
      <c r="AA556" s="10"/>
      <c r="AB556" s="10"/>
      <c r="AC556" s="10"/>
      <c r="AD556" s="10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ht="12.75" customHeight="1">
      <c r="A557" s="16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9"/>
      <c r="O557" s="9"/>
      <c r="P557" s="9"/>
      <c r="Q557" s="9"/>
      <c r="R557" s="10"/>
      <c r="S557" s="9"/>
      <c r="T557" s="9"/>
      <c r="U557" s="9"/>
      <c r="V557" s="9"/>
      <c r="W557" s="10"/>
      <c r="X557" s="9"/>
      <c r="Y557" s="9"/>
      <c r="Z557" s="10"/>
      <c r="AA557" s="10"/>
      <c r="AB557" s="10"/>
      <c r="AC557" s="10"/>
      <c r="AD557" s="10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1:40" ht="12.75" customHeight="1">
      <c r="A558" s="16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9"/>
      <c r="O558" s="9"/>
      <c r="P558" s="9"/>
      <c r="Q558" s="9"/>
      <c r="R558" s="10"/>
      <c r="S558" s="9"/>
      <c r="T558" s="9"/>
      <c r="U558" s="9"/>
      <c r="V558" s="9"/>
      <c r="W558" s="10"/>
      <c r="X558" s="9"/>
      <c r="Y558" s="9"/>
      <c r="Z558" s="10"/>
      <c r="AA558" s="10"/>
      <c r="AB558" s="10"/>
      <c r="AC558" s="10"/>
      <c r="AD558" s="10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ht="12.75" customHeight="1">
      <c r="A559" s="16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9"/>
      <c r="O559" s="9"/>
      <c r="P559" s="9"/>
      <c r="Q559" s="9"/>
      <c r="R559" s="10"/>
      <c r="S559" s="9"/>
      <c r="T559" s="9"/>
      <c r="U559" s="9"/>
      <c r="V559" s="9"/>
      <c r="W559" s="10"/>
      <c r="X559" s="9"/>
      <c r="Y559" s="9"/>
      <c r="Z559" s="10"/>
      <c r="AA559" s="10"/>
      <c r="AB559" s="10"/>
      <c r="AC559" s="10"/>
      <c r="AD559" s="10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ht="12.75" customHeight="1">
      <c r="A560" s="16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9"/>
      <c r="O560" s="9"/>
      <c r="P560" s="9"/>
      <c r="Q560" s="9"/>
      <c r="R560" s="10"/>
      <c r="S560" s="9"/>
      <c r="T560" s="9"/>
      <c r="U560" s="9"/>
      <c r="V560" s="9"/>
      <c r="W560" s="10"/>
      <c r="X560" s="9"/>
      <c r="Y560" s="9"/>
      <c r="Z560" s="10"/>
      <c r="AA560" s="10"/>
      <c r="AB560" s="10"/>
      <c r="AC560" s="10"/>
      <c r="AD560" s="10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ht="12.75" customHeight="1">
      <c r="A561" s="16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9"/>
      <c r="O561" s="9"/>
      <c r="P561" s="9"/>
      <c r="Q561" s="9"/>
      <c r="R561" s="10"/>
      <c r="S561" s="9"/>
      <c r="T561" s="9"/>
      <c r="U561" s="9"/>
      <c r="V561" s="9"/>
      <c r="W561" s="10"/>
      <c r="X561" s="9"/>
      <c r="Y561" s="9"/>
      <c r="Z561" s="10"/>
      <c r="AA561" s="10"/>
      <c r="AB561" s="10"/>
      <c r="AC561" s="10"/>
      <c r="AD561" s="10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ht="12.75" customHeight="1">
      <c r="A562" s="16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9"/>
      <c r="O562" s="9"/>
      <c r="P562" s="9"/>
      <c r="Q562" s="9"/>
      <c r="R562" s="10"/>
      <c r="S562" s="9"/>
      <c r="T562" s="9"/>
      <c r="U562" s="9"/>
      <c r="V562" s="9"/>
      <c r="W562" s="10"/>
      <c r="X562" s="9"/>
      <c r="Y562" s="9"/>
      <c r="Z562" s="10"/>
      <c r="AA562" s="10"/>
      <c r="AB562" s="10"/>
      <c r="AC562" s="10"/>
      <c r="AD562" s="10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ht="12.75" customHeight="1">
      <c r="A563" s="16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9"/>
      <c r="O563" s="9"/>
      <c r="P563" s="9"/>
      <c r="Q563" s="9"/>
      <c r="R563" s="10"/>
      <c r="S563" s="9"/>
      <c r="T563" s="9"/>
      <c r="U563" s="9"/>
      <c r="V563" s="9"/>
      <c r="W563" s="10"/>
      <c r="X563" s="9"/>
      <c r="Y563" s="9"/>
      <c r="Z563" s="10"/>
      <c r="AA563" s="10"/>
      <c r="AB563" s="10"/>
      <c r="AC563" s="10"/>
      <c r="AD563" s="10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ht="12.75" customHeight="1">
      <c r="A564" s="16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9"/>
      <c r="O564" s="9"/>
      <c r="P564" s="9"/>
      <c r="Q564" s="9"/>
      <c r="R564" s="10"/>
      <c r="S564" s="9"/>
      <c r="T564" s="9"/>
      <c r="U564" s="9"/>
      <c r="V564" s="9"/>
      <c r="W564" s="10"/>
      <c r="X564" s="9"/>
      <c r="Y564" s="9"/>
      <c r="Z564" s="10"/>
      <c r="AA564" s="10"/>
      <c r="AB564" s="10"/>
      <c r="AC564" s="10"/>
      <c r="AD564" s="10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ht="12.75" customHeight="1">
      <c r="A565" s="16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9"/>
      <c r="O565" s="9"/>
      <c r="P565" s="9"/>
      <c r="Q565" s="9"/>
      <c r="R565" s="10"/>
      <c r="S565" s="9"/>
      <c r="T565" s="9"/>
      <c r="U565" s="9"/>
      <c r="V565" s="9"/>
      <c r="W565" s="10"/>
      <c r="X565" s="9"/>
      <c r="Y565" s="9"/>
      <c r="Z565" s="10"/>
      <c r="AA565" s="10"/>
      <c r="AB565" s="10"/>
      <c r="AC565" s="10"/>
      <c r="AD565" s="10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ht="12.75" customHeight="1">
      <c r="A566" s="16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9"/>
      <c r="O566" s="9"/>
      <c r="P566" s="9"/>
      <c r="Q566" s="9"/>
      <c r="R566" s="10"/>
      <c r="S566" s="9"/>
      <c r="T566" s="9"/>
      <c r="U566" s="9"/>
      <c r="V566" s="9"/>
      <c r="W566" s="10"/>
      <c r="X566" s="9"/>
      <c r="Y566" s="9"/>
      <c r="Z566" s="10"/>
      <c r="AA566" s="10"/>
      <c r="AB566" s="10"/>
      <c r="AC566" s="10"/>
      <c r="AD566" s="10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ht="12.75" customHeight="1">
      <c r="A567" s="16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9"/>
      <c r="O567" s="9"/>
      <c r="P567" s="9"/>
      <c r="Q567" s="9"/>
      <c r="R567" s="10"/>
      <c r="S567" s="9"/>
      <c r="T567" s="9"/>
      <c r="U567" s="9"/>
      <c r="V567" s="9"/>
      <c r="W567" s="10"/>
      <c r="X567" s="9"/>
      <c r="Y567" s="9"/>
      <c r="Z567" s="10"/>
      <c r="AA567" s="10"/>
      <c r="AB567" s="10"/>
      <c r="AC567" s="10"/>
      <c r="AD567" s="10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1:40" ht="12.75" customHeight="1">
      <c r="A568" s="16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9"/>
      <c r="O568" s="9"/>
      <c r="P568" s="9"/>
      <c r="Q568" s="9"/>
      <c r="R568" s="10"/>
      <c r="S568" s="9"/>
      <c r="T568" s="9"/>
      <c r="U568" s="9"/>
      <c r="V568" s="9"/>
      <c r="W568" s="10"/>
      <c r="X568" s="9"/>
      <c r="Y568" s="9"/>
      <c r="Z568" s="10"/>
      <c r="AA568" s="10"/>
      <c r="AB568" s="10"/>
      <c r="AC568" s="10"/>
      <c r="AD568" s="10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ht="12.75" customHeight="1">
      <c r="A569" s="16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9"/>
      <c r="O569" s="9"/>
      <c r="P569" s="9"/>
      <c r="Q569" s="9"/>
      <c r="R569" s="10"/>
      <c r="S569" s="9"/>
      <c r="T569" s="9"/>
      <c r="U569" s="9"/>
      <c r="V569" s="9"/>
      <c r="W569" s="10"/>
      <c r="X569" s="9"/>
      <c r="Y569" s="9"/>
      <c r="Z569" s="10"/>
      <c r="AA569" s="10"/>
      <c r="AB569" s="10"/>
      <c r="AC569" s="10"/>
      <c r="AD569" s="10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ht="12.75" customHeight="1">
      <c r="A570" s="16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9"/>
      <c r="O570" s="9"/>
      <c r="P570" s="9"/>
      <c r="Q570" s="9"/>
      <c r="R570" s="10"/>
      <c r="S570" s="9"/>
      <c r="T570" s="9"/>
      <c r="U570" s="9"/>
      <c r="V570" s="9"/>
      <c r="W570" s="10"/>
      <c r="X570" s="9"/>
      <c r="Y570" s="9"/>
      <c r="Z570" s="10"/>
      <c r="AA570" s="10"/>
      <c r="AB570" s="10"/>
      <c r="AC570" s="10"/>
      <c r="AD570" s="10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ht="12.75" customHeight="1">
      <c r="A571" s="16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9"/>
      <c r="O571" s="9"/>
      <c r="P571" s="9"/>
      <c r="Q571" s="9"/>
      <c r="R571" s="10"/>
      <c r="S571" s="9"/>
      <c r="T571" s="9"/>
      <c r="U571" s="9"/>
      <c r="V571" s="9"/>
      <c r="W571" s="10"/>
      <c r="X571" s="9"/>
      <c r="Y571" s="9"/>
      <c r="Z571" s="10"/>
      <c r="AA571" s="10"/>
      <c r="AB571" s="10"/>
      <c r="AC571" s="10"/>
      <c r="AD571" s="10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ht="12.75" customHeight="1">
      <c r="A572" s="16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9"/>
      <c r="O572" s="9"/>
      <c r="P572" s="9"/>
      <c r="Q572" s="9"/>
      <c r="R572" s="10"/>
      <c r="S572" s="9"/>
      <c r="T572" s="9"/>
      <c r="U572" s="9"/>
      <c r="V572" s="9"/>
      <c r="W572" s="10"/>
      <c r="X572" s="9"/>
      <c r="Y572" s="9"/>
      <c r="Z572" s="10"/>
      <c r="AA572" s="10"/>
      <c r="AB572" s="10"/>
      <c r="AC572" s="10"/>
      <c r="AD572" s="10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ht="12.75" customHeight="1">
      <c r="A573" s="16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9"/>
      <c r="O573" s="9"/>
      <c r="P573" s="9"/>
      <c r="Q573" s="9"/>
      <c r="R573" s="10"/>
      <c r="S573" s="9"/>
      <c r="T573" s="9"/>
      <c r="U573" s="9"/>
      <c r="V573" s="9"/>
      <c r="W573" s="10"/>
      <c r="X573" s="9"/>
      <c r="Y573" s="9"/>
      <c r="Z573" s="10"/>
      <c r="AA573" s="10"/>
      <c r="AB573" s="10"/>
      <c r="AC573" s="10"/>
      <c r="AD573" s="10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ht="12.75" customHeight="1">
      <c r="A574" s="16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9"/>
      <c r="O574" s="9"/>
      <c r="P574" s="9"/>
      <c r="Q574" s="9"/>
      <c r="R574" s="10"/>
      <c r="S574" s="9"/>
      <c r="T574" s="9"/>
      <c r="U574" s="9"/>
      <c r="V574" s="9"/>
      <c r="W574" s="10"/>
      <c r="X574" s="9"/>
      <c r="Y574" s="9"/>
      <c r="Z574" s="10"/>
      <c r="AA574" s="10"/>
      <c r="AB574" s="10"/>
      <c r="AC574" s="10"/>
      <c r="AD574" s="10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ht="12.75" customHeight="1">
      <c r="A575" s="16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9"/>
      <c r="O575" s="9"/>
      <c r="P575" s="9"/>
      <c r="Q575" s="9"/>
      <c r="R575" s="10"/>
      <c r="S575" s="9"/>
      <c r="T575" s="9"/>
      <c r="U575" s="9"/>
      <c r="V575" s="9"/>
      <c r="W575" s="10"/>
      <c r="X575" s="9"/>
      <c r="Y575" s="9"/>
      <c r="Z575" s="10"/>
      <c r="AA575" s="10"/>
      <c r="AB575" s="10"/>
      <c r="AC575" s="10"/>
      <c r="AD575" s="10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ht="12.75" customHeight="1">
      <c r="A576" s="16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9"/>
      <c r="O576" s="9"/>
      <c r="P576" s="9"/>
      <c r="Q576" s="9"/>
      <c r="R576" s="10"/>
      <c r="S576" s="9"/>
      <c r="T576" s="9"/>
      <c r="U576" s="9"/>
      <c r="V576" s="9"/>
      <c r="W576" s="10"/>
      <c r="X576" s="9"/>
      <c r="Y576" s="9"/>
      <c r="Z576" s="10"/>
      <c r="AA576" s="10"/>
      <c r="AB576" s="10"/>
      <c r="AC576" s="10"/>
      <c r="AD576" s="10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ht="12.75" customHeight="1">
      <c r="A577" s="16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9"/>
      <c r="O577" s="9"/>
      <c r="P577" s="9"/>
      <c r="Q577" s="9"/>
      <c r="R577" s="10"/>
      <c r="S577" s="9"/>
      <c r="T577" s="9"/>
      <c r="U577" s="9"/>
      <c r="V577" s="9"/>
      <c r="W577" s="10"/>
      <c r="X577" s="9"/>
      <c r="Y577" s="9"/>
      <c r="Z577" s="10"/>
      <c r="AA577" s="10"/>
      <c r="AB577" s="10"/>
      <c r="AC577" s="10"/>
      <c r="AD577" s="10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ht="12.75" customHeight="1">
      <c r="A578" s="16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9"/>
      <c r="O578" s="9"/>
      <c r="P578" s="9"/>
      <c r="Q578" s="9"/>
      <c r="R578" s="10"/>
      <c r="S578" s="9"/>
      <c r="T578" s="9"/>
      <c r="U578" s="9"/>
      <c r="V578" s="9"/>
      <c r="W578" s="10"/>
      <c r="X578" s="9"/>
      <c r="Y578" s="9"/>
      <c r="Z578" s="10"/>
      <c r="AA578" s="10"/>
      <c r="AB578" s="10"/>
      <c r="AC578" s="10"/>
      <c r="AD578" s="10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ht="12.75" customHeight="1">
      <c r="A579" s="16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9"/>
      <c r="O579" s="9"/>
      <c r="P579" s="9"/>
      <c r="Q579" s="9"/>
      <c r="R579" s="10"/>
      <c r="S579" s="9"/>
      <c r="T579" s="9"/>
      <c r="U579" s="9"/>
      <c r="V579" s="9"/>
      <c r="W579" s="10"/>
      <c r="X579" s="9"/>
      <c r="Y579" s="9"/>
      <c r="Z579" s="10"/>
      <c r="AA579" s="10"/>
      <c r="AB579" s="10"/>
      <c r="AC579" s="10"/>
      <c r="AD579" s="10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ht="12.75" customHeight="1">
      <c r="A580" s="16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9"/>
      <c r="O580" s="9"/>
      <c r="P580" s="9"/>
      <c r="Q580" s="9"/>
      <c r="R580" s="10"/>
      <c r="S580" s="9"/>
      <c r="T580" s="9"/>
      <c r="U580" s="9"/>
      <c r="V580" s="9"/>
      <c r="W580" s="10"/>
      <c r="X580" s="9"/>
      <c r="Y580" s="9"/>
      <c r="Z580" s="10"/>
      <c r="AA580" s="10"/>
      <c r="AB580" s="10"/>
      <c r="AC580" s="10"/>
      <c r="AD580" s="10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ht="12.75" customHeight="1">
      <c r="A581" s="16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9"/>
      <c r="O581" s="9"/>
      <c r="P581" s="9"/>
      <c r="Q581" s="9"/>
      <c r="R581" s="10"/>
      <c r="S581" s="9"/>
      <c r="T581" s="9"/>
      <c r="U581" s="9"/>
      <c r="V581" s="9"/>
      <c r="W581" s="10"/>
      <c r="X581" s="9"/>
      <c r="Y581" s="9"/>
      <c r="Z581" s="10"/>
      <c r="AA581" s="10"/>
      <c r="AB581" s="10"/>
      <c r="AC581" s="10"/>
      <c r="AD581" s="10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1:40" ht="12.75" customHeight="1">
      <c r="A582" s="16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9"/>
      <c r="O582" s="9"/>
      <c r="P582" s="9"/>
      <c r="Q582" s="9"/>
      <c r="R582" s="10"/>
      <c r="S582" s="9"/>
      <c r="T582" s="9"/>
      <c r="U582" s="9"/>
      <c r="V582" s="9"/>
      <c r="W582" s="10"/>
      <c r="X582" s="9"/>
      <c r="Y582" s="9"/>
      <c r="Z582" s="10"/>
      <c r="AA582" s="10"/>
      <c r="AB582" s="10"/>
      <c r="AC582" s="10"/>
      <c r="AD582" s="10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ht="12.75" customHeight="1">
      <c r="A583" s="16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9"/>
      <c r="O583" s="9"/>
      <c r="P583" s="9"/>
      <c r="Q583" s="9"/>
      <c r="R583" s="10"/>
      <c r="S583" s="9"/>
      <c r="T583" s="9"/>
      <c r="U583" s="9"/>
      <c r="V583" s="9"/>
      <c r="W583" s="10"/>
      <c r="X583" s="9"/>
      <c r="Y583" s="9"/>
      <c r="Z583" s="10"/>
      <c r="AA583" s="10"/>
      <c r="AB583" s="10"/>
      <c r="AC583" s="10"/>
      <c r="AD583" s="10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ht="12.75" customHeight="1">
      <c r="A584" s="16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9"/>
      <c r="O584" s="9"/>
      <c r="P584" s="9"/>
      <c r="Q584" s="9"/>
      <c r="R584" s="10"/>
      <c r="S584" s="9"/>
      <c r="T584" s="9"/>
      <c r="U584" s="9"/>
      <c r="V584" s="9"/>
      <c r="W584" s="10"/>
      <c r="X584" s="9"/>
      <c r="Y584" s="9"/>
      <c r="Z584" s="10"/>
      <c r="AA584" s="10"/>
      <c r="AB584" s="10"/>
      <c r="AC584" s="10"/>
      <c r="AD584" s="10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ht="12.75" customHeight="1">
      <c r="A585" s="16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9"/>
      <c r="O585" s="9"/>
      <c r="P585" s="9"/>
      <c r="Q585" s="9"/>
      <c r="R585" s="10"/>
      <c r="S585" s="9"/>
      <c r="T585" s="9"/>
      <c r="U585" s="9"/>
      <c r="V585" s="9"/>
      <c r="W585" s="10"/>
      <c r="X585" s="9"/>
      <c r="Y585" s="9"/>
      <c r="Z585" s="10"/>
      <c r="AA585" s="10"/>
      <c r="AB585" s="10"/>
      <c r="AC585" s="10"/>
      <c r="AD585" s="10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ht="12.75" customHeight="1">
      <c r="A586" s="16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9"/>
      <c r="O586" s="9"/>
      <c r="P586" s="9"/>
      <c r="Q586" s="9"/>
      <c r="R586" s="10"/>
      <c r="S586" s="9"/>
      <c r="T586" s="9"/>
      <c r="U586" s="9"/>
      <c r="V586" s="9"/>
      <c r="W586" s="10"/>
      <c r="X586" s="9"/>
      <c r="Y586" s="9"/>
      <c r="Z586" s="10"/>
      <c r="AA586" s="10"/>
      <c r="AB586" s="10"/>
      <c r="AC586" s="10"/>
      <c r="AD586" s="10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ht="12.75" customHeight="1">
      <c r="A587" s="16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9"/>
      <c r="O587" s="9"/>
      <c r="P587" s="9"/>
      <c r="Q587" s="9"/>
      <c r="R587" s="10"/>
      <c r="S587" s="9"/>
      <c r="T587" s="9"/>
      <c r="U587" s="9"/>
      <c r="V587" s="9"/>
      <c r="W587" s="10"/>
      <c r="X587" s="9"/>
      <c r="Y587" s="9"/>
      <c r="Z587" s="10"/>
      <c r="AA587" s="10"/>
      <c r="AB587" s="10"/>
      <c r="AC587" s="10"/>
      <c r="AD587" s="10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ht="12.75" customHeight="1">
      <c r="A588" s="16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9"/>
      <c r="O588" s="9"/>
      <c r="P588" s="9"/>
      <c r="Q588" s="9"/>
      <c r="R588" s="10"/>
      <c r="S588" s="9"/>
      <c r="T588" s="9"/>
      <c r="U588" s="9"/>
      <c r="V588" s="9"/>
      <c r="W588" s="10"/>
      <c r="X588" s="9"/>
      <c r="Y588" s="9"/>
      <c r="Z588" s="10"/>
      <c r="AA588" s="10"/>
      <c r="AB588" s="10"/>
      <c r="AC588" s="10"/>
      <c r="AD588" s="10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ht="12.75" customHeight="1">
      <c r="A589" s="16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9"/>
      <c r="O589" s="9"/>
      <c r="P589" s="9"/>
      <c r="Q589" s="9"/>
      <c r="R589" s="10"/>
      <c r="S589" s="9"/>
      <c r="T589" s="9"/>
      <c r="U589" s="9"/>
      <c r="V589" s="9"/>
      <c r="W589" s="10"/>
      <c r="X589" s="9"/>
      <c r="Y589" s="9"/>
      <c r="Z589" s="10"/>
      <c r="AA589" s="10"/>
      <c r="AB589" s="10"/>
      <c r="AC589" s="10"/>
      <c r="AD589" s="10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ht="12.75" customHeight="1">
      <c r="A590" s="16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9"/>
      <c r="O590" s="9"/>
      <c r="P590" s="9"/>
      <c r="Q590" s="9"/>
      <c r="R590" s="10"/>
      <c r="S590" s="9"/>
      <c r="T590" s="9"/>
      <c r="U590" s="9"/>
      <c r="V590" s="9"/>
      <c r="W590" s="10"/>
      <c r="X590" s="9"/>
      <c r="Y590" s="9"/>
      <c r="Z590" s="10"/>
      <c r="AA590" s="10"/>
      <c r="AB590" s="10"/>
      <c r="AC590" s="10"/>
      <c r="AD590" s="10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ht="12.75" customHeight="1">
      <c r="A591" s="16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9"/>
      <c r="O591" s="9"/>
      <c r="P591" s="9"/>
      <c r="Q591" s="9"/>
      <c r="R591" s="10"/>
      <c r="S591" s="9"/>
      <c r="T591" s="9"/>
      <c r="U591" s="9"/>
      <c r="V591" s="9"/>
      <c r="W591" s="10"/>
      <c r="X591" s="9"/>
      <c r="Y591" s="9"/>
      <c r="Z591" s="10"/>
      <c r="AA591" s="10"/>
      <c r="AB591" s="10"/>
      <c r="AC591" s="10"/>
      <c r="AD591" s="10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ht="12.75" customHeight="1">
      <c r="A592" s="16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9"/>
      <c r="O592" s="9"/>
      <c r="P592" s="9"/>
      <c r="Q592" s="9"/>
      <c r="R592" s="10"/>
      <c r="S592" s="9"/>
      <c r="T592" s="9"/>
      <c r="U592" s="9"/>
      <c r="V592" s="9"/>
      <c r="W592" s="10"/>
      <c r="X592" s="9"/>
      <c r="Y592" s="9"/>
      <c r="Z592" s="10"/>
      <c r="AA592" s="10"/>
      <c r="AB592" s="10"/>
      <c r="AC592" s="10"/>
      <c r="AD592" s="10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ht="12.75" customHeight="1">
      <c r="A593" s="16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9"/>
      <c r="O593" s="9"/>
      <c r="P593" s="9"/>
      <c r="Q593" s="9"/>
      <c r="R593" s="10"/>
      <c r="S593" s="9"/>
      <c r="T593" s="9"/>
      <c r="U593" s="9"/>
      <c r="V593" s="9"/>
      <c r="W593" s="10"/>
      <c r="X593" s="9"/>
      <c r="Y593" s="9"/>
      <c r="Z593" s="10"/>
      <c r="AA593" s="10"/>
      <c r="AB593" s="10"/>
      <c r="AC593" s="10"/>
      <c r="AD593" s="10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ht="12.75" customHeight="1">
      <c r="A594" s="16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9"/>
      <c r="O594" s="9"/>
      <c r="P594" s="9"/>
      <c r="Q594" s="9"/>
      <c r="R594" s="10"/>
      <c r="S594" s="9"/>
      <c r="T594" s="9"/>
      <c r="U594" s="9"/>
      <c r="V594" s="9"/>
      <c r="W594" s="10"/>
      <c r="X594" s="9"/>
      <c r="Y594" s="9"/>
      <c r="Z594" s="10"/>
      <c r="AA594" s="10"/>
      <c r="AB594" s="10"/>
      <c r="AC594" s="10"/>
      <c r="AD594" s="10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ht="12.75" customHeight="1">
      <c r="A595" s="16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9"/>
      <c r="O595" s="9"/>
      <c r="P595" s="9"/>
      <c r="Q595" s="9"/>
      <c r="R595" s="10"/>
      <c r="S595" s="9"/>
      <c r="T595" s="9"/>
      <c r="U595" s="9"/>
      <c r="V595" s="9"/>
      <c r="W595" s="10"/>
      <c r="X595" s="9"/>
      <c r="Y595" s="9"/>
      <c r="Z595" s="10"/>
      <c r="AA595" s="10"/>
      <c r="AB595" s="10"/>
      <c r="AC595" s="10"/>
      <c r="AD595" s="10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ht="12.75" customHeight="1">
      <c r="A596" s="16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9"/>
      <c r="O596" s="9"/>
      <c r="P596" s="9"/>
      <c r="Q596" s="9"/>
      <c r="R596" s="10"/>
      <c r="S596" s="9"/>
      <c r="T596" s="9"/>
      <c r="U596" s="9"/>
      <c r="V596" s="9"/>
      <c r="W596" s="10"/>
      <c r="X596" s="9"/>
      <c r="Y596" s="9"/>
      <c r="Z596" s="10"/>
      <c r="AA596" s="10"/>
      <c r="AB596" s="10"/>
      <c r="AC596" s="10"/>
      <c r="AD596" s="10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ht="12.75" customHeight="1">
      <c r="A597" s="16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9"/>
      <c r="O597" s="9"/>
      <c r="P597" s="9"/>
      <c r="Q597" s="9"/>
      <c r="R597" s="10"/>
      <c r="S597" s="9"/>
      <c r="T597" s="9"/>
      <c r="U597" s="9"/>
      <c r="V597" s="9"/>
      <c r="W597" s="10"/>
      <c r="X597" s="9"/>
      <c r="Y597" s="9"/>
      <c r="Z597" s="10"/>
      <c r="AA597" s="10"/>
      <c r="AB597" s="10"/>
      <c r="AC597" s="10"/>
      <c r="AD597" s="10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ht="12.75" customHeight="1">
      <c r="A598" s="16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9"/>
      <c r="O598" s="9"/>
      <c r="P598" s="9"/>
      <c r="Q598" s="9"/>
      <c r="R598" s="10"/>
      <c r="S598" s="9"/>
      <c r="T598" s="9"/>
      <c r="U598" s="9"/>
      <c r="V598" s="9"/>
      <c r="W598" s="10"/>
      <c r="X598" s="9"/>
      <c r="Y598" s="9"/>
      <c r="Z598" s="10"/>
      <c r="AA598" s="10"/>
      <c r="AB598" s="10"/>
      <c r="AC598" s="10"/>
      <c r="AD598" s="10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ht="12.75" customHeight="1">
      <c r="A599" s="16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9"/>
      <c r="O599" s="9"/>
      <c r="P599" s="9"/>
      <c r="Q599" s="9"/>
      <c r="R599" s="10"/>
      <c r="S599" s="9"/>
      <c r="T599" s="9"/>
      <c r="U599" s="9"/>
      <c r="V599" s="9"/>
      <c r="W599" s="10"/>
      <c r="X599" s="9"/>
      <c r="Y599" s="9"/>
      <c r="Z599" s="10"/>
      <c r="AA599" s="10"/>
      <c r="AB599" s="10"/>
      <c r="AC599" s="10"/>
      <c r="AD599" s="10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ht="12.75" customHeight="1">
      <c r="A600" s="16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9"/>
      <c r="O600" s="9"/>
      <c r="P600" s="9"/>
      <c r="Q600" s="9"/>
      <c r="R600" s="10"/>
      <c r="S600" s="9"/>
      <c r="T600" s="9"/>
      <c r="U600" s="9"/>
      <c r="V600" s="9"/>
      <c r="W600" s="10"/>
      <c r="X600" s="9"/>
      <c r="Y600" s="9"/>
      <c r="Z600" s="10"/>
      <c r="AA600" s="10"/>
      <c r="AB600" s="10"/>
      <c r="AC600" s="10"/>
      <c r="AD600" s="10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ht="12.75" customHeight="1">
      <c r="A601" s="16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9"/>
      <c r="O601" s="9"/>
      <c r="P601" s="9"/>
      <c r="Q601" s="9"/>
      <c r="R601" s="10"/>
      <c r="S601" s="9"/>
      <c r="T601" s="9"/>
      <c r="U601" s="9"/>
      <c r="V601" s="9"/>
      <c r="W601" s="10"/>
      <c r="X601" s="9"/>
      <c r="Y601" s="9"/>
      <c r="Z601" s="10"/>
      <c r="AA601" s="10"/>
      <c r="AB601" s="10"/>
      <c r="AC601" s="10"/>
      <c r="AD601" s="10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ht="12.75" customHeight="1">
      <c r="A602" s="16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9"/>
      <c r="O602" s="9"/>
      <c r="P602" s="9"/>
      <c r="Q602" s="9"/>
      <c r="R602" s="10"/>
      <c r="S602" s="9"/>
      <c r="T602" s="9"/>
      <c r="U602" s="9"/>
      <c r="V602" s="9"/>
      <c r="W602" s="10"/>
      <c r="X602" s="9"/>
      <c r="Y602" s="9"/>
      <c r="Z602" s="10"/>
      <c r="AA602" s="10"/>
      <c r="AB602" s="10"/>
      <c r="AC602" s="10"/>
      <c r="AD602" s="10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ht="12.75" customHeight="1">
      <c r="A603" s="16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9"/>
      <c r="O603" s="9"/>
      <c r="P603" s="9"/>
      <c r="Q603" s="9"/>
      <c r="R603" s="10"/>
      <c r="S603" s="9"/>
      <c r="T603" s="9"/>
      <c r="U603" s="9"/>
      <c r="V603" s="9"/>
      <c r="W603" s="10"/>
      <c r="X603" s="9"/>
      <c r="Y603" s="9"/>
      <c r="Z603" s="10"/>
      <c r="AA603" s="10"/>
      <c r="AB603" s="10"/>
      <c r="AC603" s="10"/>
      <c r="AD603" s="10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ht="12.75" customHeight="1">
      <c r="A604" s="16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9"/>
      <c r="O604" s="9"/>
      <c r="P604" s="9"/>
      <c r="Q604" s="9"/>
      <c r="R604" s="10"/>
      <c r="S604" s="9"/>
      <c r="T604" s="9"/>
      <c r="U604" s="9"/>
      <c r="V604" s="9"/>
      <c r="W604" s="10"/>
      <c r="X604" s="9"/>
      <c r="Y604" s="9"/>
      <c r="Z604" s="10"/>
      <c r="AA604" s="10"/>
      <c r="AB604" s="10"/>
      <c r="AC604" s="10"/>
      <c r="AD604" s="10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ht="12.75" customHeight="1">
      <c r="A605" s="16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9"/>
      <c r="O605" s="9"/>
      <c r="P605" s="9"/>
      <c r="Q605" s="9"/>
      <c r="R605" s="10"/>
      <c r="S605" s="9"/>
      <c r="T605" s="9"/>
      <c r="U605" s="9"/>
      <c r="V605" s="9"/>
      <c r="W605" s="10"/>
      <c r="X605" s="9"/>
      <c r="Y605" s="9"/>
      <c r="Z605" s="10"/>
      <c r="AA605" s="10"/>
      <c r="AB605" s="10"/>
      <c r="AC605" s="10"/>
      <c r="AD605" s="10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ht="12.75" customHeight="1">
      <c r="A606" s="16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9"/>
      <c r="O606" s="9"/>
      <c r="P606" s="9"/>
      <c r="Q606" s="9"/>
      <c r="R606" s="10"/>
      <c r="S606" s="9"/>
      <c r="T606" s="9"/>
      <c r="U606" s="9"/>
      <c r="V606" s="9"/>
      <c r="W606" s="10"/>
      <c r="X606" s="9"/>
      <c r="Y606" s="9"/>
      <c r="Z606" s="10"/>
      <c r="AA606" s="10"/>
      <c r="AB606" s="10"/>
      <c r="AC606" s="10"/>
      <c r="AD606" s="10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ht="12.75" customHeight="1">
      <c r="A607" s="16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9"/>
      <c r="O607" s="9"/>
      <c r="P607" s="9"/>
      <c r="Q607" s="9"/>
      <c r="R607" s="10"/>
      <c r="S607" s="9"/>
      <c r="T607" s="9"/>
      <c r="U607" s="9"/>
      <c r="V607" s="9"/>
      <c r="W607" s="10"/>
      <c r="X607" s="9"/>
      <c r="Y607" s="9"/>
      <c r="Z607" s="10"/>
      <c r="AA607" s="10"/>
      <c r="AB607" s="10"/>
      <c r="AC607" s="10"/>
      <c r="AD607" s="10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ht="12.75" customHeight="1">
      <c r="A608" s="16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9"/>
      <c r="O608" s="9"/>
      <c r="P608" s="9"/>
      <c r="Q608" s="9"/>
      <c r="R608" s="10"/>
      <c r="S608" s="9"/>
      <c r="T608" s="9"/>
      <c r="U608" s="9"/>
      <c r="V608" s="9"/>
      <c r="W608" s="10"/>
      <c r="X608" s="9"/>
      <c r="Y608" s="9"/>
      <c r="Z608" s="10"/>
      <c r="AA608" s="10"/>
      <c r="AB608" s="10"/>
      <c r="AC608" s="10"/>
      <c r="AD608" s="10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1:40" ht="12.75" customHeight="1">
      <c r="A609" s="16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9"/>
      <c r="O609" s="9"/>
      <c r="P609" s="9"/>
      <c r="Q609" s="9"/>
      <c r="R609" s="10"/>
      <c r="S609" s="9"/>
      <c r="T609" s="9"/>
      <c r="U609" s="9"/>
      <c r="V609" s="9"/>
      <c r="W609" s="10"/>
      <c r="X609" s="9"/>
      <c r="Y609" s="9"/>
      <c r="Z609" s="10"/>
      <c r="AA609" s="10"/>
      <c r="AB609" s="10"/>
      <c r="AC609" s="10"/>
      <c r="AD609" s="10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ht="12.75" customHeight="1">
      <c r="A610" s="16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9"/>
      <c r="O610" s="9"/>
      <c r="P610" s="9"/>
      <c r="Q610" s="9"/>
      <c r="R610" s="10"/>
      <c r="S610" s="9"/>
      <c r="T610" s="9"/>
      <c r="U610" s="9"/>
      <c r="V610" s="9"/>
      <c r="W610" s="10"/>
      <c r="X610" s="9"/>
      <c r="Y610" s="9"/>
      <c r="Z610" s="10"/>
      <c r="AA610" s="10"/>
      <c r="AB610" s="10"/>
      <c r="AC610" s="10"/>
      <c r="AD610" s="10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ht="12.75" customHeight="1">
      <c r="A611" s="16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9"/>
      <c r="O611" s="9"/>
      <c r="P611" s="9"/>
      <c r="Q611" s="9"/>
      <c r="R611" s="10"/>
      <c r="S611" s="9"/>
      <c r="T611" s="9"/>
      <c r="U611" s="9"/>
      <c r="V611" s="9"/>
      <c r="W611" s="10"/>
      <c r="X611" s="9"/>
      <c r="Y611" s="9"/>
      <c r="Z611" s="10"/>
      <c r="AA611" s="10"/>
      <c r="AB611" s="10"/>
      <c r="AC611" s="10"/>
      <c r="AD611" s="10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ht="12.75" customHeight="1">
      <c r="A612" s="16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9"/>
      <c r="O612" s="9"/>
      <c r="P612" s="9"/>
      <c r="Q612" s="9"/>
      <c r="R612" s="10"/>
      <c r="S612" s="9"/>
      <c r="T612" s="9"/>
      <c r="U612" s="9"/>
      <c r="V612" s="9"/>
      <c r="W612" s="10"/>
      <c r="X612" s="9"/>
      <c r="Y612" s="9"/>
      <c r="Z612" s="10"/>
      <c r="AA612" s="10"/>
      <c r="AB612" s="10"/>
      <c r="AC612" s="10"/>
      <c r="AD612" s="10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ht="12.75" customHeight="1">
      <c r="A613" s="16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9"/>
      <c r="O613" s="9"/>
      <c r="P613" s="9"/>
      <c r="Q613" s="9"/>
      <c r="R613" s="10"/>
      <c r="S613" s="9"/>
      <c r="T613" s="9"/>
      <c r="U613" s="9"/>
      <c r="V613" s="9"/>
      <c r="W613" s="10"/>
      <c r="X613" s="9"/>
      <c r="Y613" s="9"/>
      <c r="Z613" s="10"/>
      <c r="AA613" s="10"/>
      <c r="AB613" s="10"/>
      <c r="AC613" s="10"/>
      <c r="AD613" s="10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ht="12.75" customHeight="1">
      <c r="A614" s="16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9"/>
      <c r="O614" s="9"/>
      <c r="P614" s="9"/>
      <c r="Q614" s="9"/>
      <c r="R614" s="10"/>
      <c r="S614" s="9"/>
      <c r="T614" s="9"/>
      <c r="U614" s="9"/>
      <c r="V614" s="9"/>
      <c r="W614" s="10"/>
      <c r="X614" s="9"/>
      <c r="Y614" s="9"/>
      <c r="Z614" s="10"/>
      <c r="AA614" s="10"/>
      <c r="AB614" s="10"/>
      <c r="AC614" s="10"/>
      <c r="AD614" s="10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ht="12.75" customHeight="1">
      <c r="A615" s="16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9"/>
      <c r="O615" s="9"/>
      <c r="P615" s="9"/>
      <c r="Q615" s="9"/>
      <c r="R615" s="10"/>
      <c r="S615" s="9"/>
      <c r="T615" s="9"/>
      <c r="U615" s="9"/>
      <c r="V615" s="9"/>
      <c r="W615" s="10"/>
      <c r="X615" s="9"/>
      <c r="Y615" s="9"/>
      <c r="Z615" s="10"/>
      <c r="AA615" s="10"/>
      <c r="AB615" s="10"/>
      <c r="AC615" s="10"/>
      <c r="AD615" s="10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ht="12.75" customHeight="1">
      <c r="A616" s="16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9"/>
      <c r="O616" s="9"/>
      <c r="P616" s="9"/>
      <c r="Q616" s="9"/>
      <c r="R616" s="10"/>
      <c r="S616" s="9"/>
      <c r="T616" s="9"/>
      <c r="U616" s="9"/>
      <c r="V616" s="9"/>
      <c r="W616" s="10"/>
      <c r="X616" s="9"/>
      <c r="Y616" s="9"/>
      <c r="Z616" s="10"/>
      <c r="AA616" s="10"/>
      <c r="AB616" s="10"/>
      <c r="AC616" s="10"/>
      <c r="AD616" s="10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ht="12.75" customHeight="1">
      <c r="A617" s="16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9"/>
      <c r="O617" s="9"/>
      <c r="P617" s="9"/>
      <c r="Q617" s="9"/>
      <c r="R617" s="10"/>
      <c r="S617" s="9"/>
      <c r="T617" s="9"/>
      <c r="U617" s="9"/>
      <c r="V617" s="9"/>
      <c r="W617" s="10"/>
      <c r="X617" s="9"/>
      <c r="Y617" s="9"/>
      <c r="Z617" s="10"/>
      <c r="AA617" s="10"/>
      <c r="AB617" s="10"/>
      <c r="AC617" s="10"/>
      <c r="AD617" s="10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ht="12.75" customHeight="1">
      <c r="A618" s="16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9"/>
      <c r="O618" s="9"/>
      <c r="P618" s="9"/>
      <c r="Q618" s="9"/>
      <c r="R618" s="10"/>
      <c r="S618" s="9"/>
      <c r="T618" s="9"/>
      <c r="U618" s="9"/>
      <c r="V618" s="9"/>
      <c r="W618" s="10"/>
      <c r="X618" s="9"/>
      <c r="Y618" s="9"/>
      <c r="Z618" s="10"/>
      <c r="AA618" s="10"/>
      <c r="AB618" s="10"/>
      <c r="AC618" s="10"/>
      <c r="AD618" s="10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ht="12.75" customHeight="1">
      <c r="A619" s="16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9"/>
      <c r="O619" s="9"/>
      <c r="P619" s="9"/>
      <c r="Q619" s="9"/>
      <c r="R619" s="10"/>
      <c r="S619" s="9"/>
      <c r="T619" s="9"/>
      <c r="U619" s="9"/>
      <c r="V619" s="9"/>
      <c r="W619" s="10"/>
      <c r="X619" s="9"/>
      <c r="Y619" s="9"/>
      <c r="Z619" s="10"/>
      <c r="AA619" s="10"/>
      <c r="AB619" s="10"/>
      <c r="AC619" s="10"/>
      <c r="AD619" s="10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ht="12.75" customHeight="1">
      <c r="A620" s="16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9"/>
      <c r="O620" s="9"/>
      <c r="P620" s="9"/>
      <c r="Q620" s="9"/>
      <c r="R620" s="10"/>
      <c r="S620" s="9"/>
      <c r="T620" s="9"/>
      <c r="U620" s="9"/>
      <c r="V620" s="9"/>
      <c r="W620" s="10"/>
      <c r="X620" s="9"/>
      <c r="Y620" s="9"/>
      <c r="Z620" s="10"/>
      <c r="AA620" s="10"/>
      <c r="AB620" s="10"/>
      <c r="AC620" s="10"/>
      <c r="AD620" s="10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ht="12.75" customHeight="1">
      <c r="A621" s="16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9"/>
      <c r="O621" s="9"/>
      <c r="P621" s="9"/>
      <c r="Q621" s="9"/>
      <c r="R621" s="10"/>
      <c r="S621" s="9"/>
      <c r="T621" s="9"/>
      <c r="U621" s="9"/>
      <c r="V621" s="9"/>
      <c r="W621" s="10"/>
      <c r="X621" s="9"/>
      <c r="Y621" s="9"/>
      <c r="Z621" s="10"/>
      <c r="AA621" s="10"/>
      <c r="AB621" s="10"/>
      <c r="AC621" s="10"/>
      <c r="AD621" s="10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ht="12.75" customHeight="1">
      <c r="A622" s="16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9"/>
      <c r="O622" s="9"/>
      <c r="P622" s="9"/>
      <c r="Q622" s="9"/>
      <c r="R622" s="10"/>
      <c r="S622" s="9"/>
      <c r="T622" s="9"/>
      <c r="U622" s="9"/>
      <c r="V622" s="9"/>
      <c r="W622" s="10"/>
      <c r="X622" s="9"/>
      <c r="Y622" s="9"/>
      <c r="Z622" s="10"/>
      <c r="AA622" s="10"/>
      <c r="AB622" s="10"/>
      <c r="AC622" s="10"/>
      <c r="AD622" s="10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ht="12.75" customHeight="1">
      <c r="A623" s="16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9"/>
      <c r="O623" s="9"/>
      <c r="P623" s="9"/>
      <c r="Q623" s="9"/>
      <c r="R623" s="10"/>
      <c r="S623" s="9"/>
      <c r="T623" s="9"/>
      <c r="U623" s="9"/>
      <c r="V623" s="9"/>
      <c r="W623" s="10"/>
      <c r="X623" s="9"/>
      <c r="Y623" s="9"/>
      <c r="Z623" s="10"/>
      <c r="AA623" s="10"/>
      <c r="AB623" s="10"/>
      <c r="AC623" s="10"/>
      <c r="AD623" s="10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ht="12.75" customHeight="1">
      <c r="A624" s="16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9"/>
      <c r="O624" s="9"/>
      <c r="P624" s="9"/>
      <c r="Q624" s="9"/>
      <c r="R624" s="10"/>
      <c r="S624" s="9"/>
      <c r="T624" s="9"/>
      <c r="U624" s="9"/>
      <c r="V624" s="9"/>
      <c r="W624" s="10"/>
      <c r="X624" s="9"/>
      <c r="Y624" s="9"/>
      <c r="Z624" s="10"/>
      <c r="AA624" s="10"/>
      <c r="AB624" s="10"/>
      <c r="AC624" s="10"/>
      <c r="AD624" s="10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ht="12.75" customHeight="1">
      <c r="A625" s="16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9"/>
      <c r="O625" s="9"/>
      <c r="P625" s="9"/>
      <c r="Q625" s="9"/>
      <c r="R625" s="10"/>
      <c r="S625" s="9"/>
      <c r="T625" s="9"/>
      <c r="U625" s="9"/>
      <c r="V625" s="9"/>
      <c r="W625" s="10"/>
      <c r="X625" s="9"/>
      <c r="Y625" s="9"/>
      <c r="Z625" s="10"/>
      <c r="AA625" s="10"/>
      <c r="AB625" s="10"/>
      <c r="AC625" s="10"/>
      <c r="AD625" s="10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ht="12.75" customHeight="1">
      <c r="A626" s="16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9"/>
      <c r="O626" s="9"/>
      <c r="P626" s="9"/>
      <c r="Q626" s="9"/>
      <c r="R626" s="10"/>
      <c r="S626" s="9"/>
      <c r="T626" s="9"/>
      <c r="U626" s="9"/>
      <c r="V626" s="9"/>
      <c r="W626" s="10"/>
      <c r="X626" s="9"/>
      <c r="Y626" s="9"/>
      <c r="Z626" s="10"/>
      <c r="AA626" s="10"/>
      <c r="AB626" s="10"/>
      <c r="AC626" s="10"/>
      <c r="AD626" s="10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ht="12.75" customHeight="1">
      <c r="A627" s="16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9"/>
      <c r="O627" s="9"/>
      <c r="P627" s="9"/>
      <c r="Q627" s="9"/>
      <c r="R627" s="10"/>
      <c r="S627" s="9"/>
      <c r="T627" s="9"/>
      <c r="U627" s="9"/>
      <c r="V627" s="9"/>
      <c r="W627" s="10"/>
      <c r="X627" s="9"/>
      <c r="Y627" s="9"/>
      <c r="Z627" s="10"/>
      <c r="AA627" s="10"/>
      <c r="AB627" s="10"/>
      <c r="AC627" s="10"/>
      <c r="AD627" s="10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ht="12.75" customHeight="1">
      <c r="A628" s="16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9"/>
      <c r="O628" s="9"/>
      <c r="P628" s="9"/>
      <c r="Q628" s="9"/>
      <c r="R628" s="10"/>
      <c r="S628" s="9"/>
      <c r="T628" s="9"/>
      <c r="U628" s="9"/>
      <c r="V628" s="9"/>
      <c r="W628" s="10"/>
      <c r="X628" s="9"/>
      <c r="Y628" s="9"/>
      <c r="Z628" s="10"/>
      <c r="AA628" s="10"/>
      <c r="AB628" s="10"/>
      <c r="AC628" s="10"/>
      <c r="AD628" s="10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ht="12.75" customHeight="1">
      <c r="A629" s="16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9"/>
      <c r="O629" s="9"/>
      <c r="P629" s="9"/>
      <c r="Q629" s="9"/>
      <c r="R629" s="10"/>
      <c r="S629" s="9"/>
      <c r="T629" s="9"/>
      <c r="U629" s="9"/>
      <c r="V629" s="9"/>
      <c r="W629" s="10"/>
      <c r="X629" s="9"/>
      <c r="Y629" s="9"/>
      <c r="Z629" s="10"/>
      <c r="AA629" s="10"/>
      <c r="AB629" s="10"/>
      <c r="AC629" s="10"/>
      <c r="AD629" s="10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ht="12.75" customHeight="1">
      <c r="A630" s="16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9"/>
      <c r="O630" s="9"/>
      <c r="P630" s="9"/>
      <c r="Q630" s="9"/>
      <c r="R630" s="10"/>
      <c r="S630" s="9"/>
      <c r="T630" s="9"/>
      <c r="U630" s="9"/>
      <c r="V630" s="9"/>
      <c r="W630" s="10"/>
      <c r="X630" s="9"/>
      <c r="Y630" s="9"/>
      <c r="Z630" s="10"/>
      <c r="AA630" s="10"/>
      <c r="AB630" s="10"/>
      <c r="AC630" s="10"/>
      <c r="AD630" s="10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1:40" ht="12.75" customHeight="1">
      <c r="A631" s="16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9"/>
      <c r="O631" s="9"/>
      <c r="P631" s="9"/>
      <c r="Q631" s="9"/>
      <c r="R631" s="10"/>
      <c r="S631" s="9"/>
      <c r="T631" s="9"/>
      <c r="U631" s="9"/>
      <c r="V631" s="9"/>
      <c r="W631" s="10"/>
      <c r="X631" s="9"/>
      <c r="Y631" s="9"/>
      <c r="Z631" s="10"/>
      <c r="AA631" s="10"/>
      <c r="AB631" s="10"/>
      <c r="AC631" s="10"/>
      <c r="AD631" s="10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ht="12.75" customHeight="1">
      <c r="A632" s="16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9"/>
      <c r="O632" s="9"/>
      <c r="P632" s="9"/>
      <c r="Q632" s="9"/>
      <c r="R632" s="10"/>
      <c r="S632" s="9"/>
      <c r="T632" s="9"/>
      <c r="U632" s="9"/>
      <c r="V632" s="9"/>
      <c r="W632" s="10"/>
      <c r="X632" s="9"/>
      <c r="Y632" s="9"/>
      <c r="Z632" s="10"/>
      <c r="AA632" s="10"/>
      <c r="AB632" s="10"/>
      <c r="AC632" s="10"/>
      <c r="AD632" s="10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1:40" ht="12.75" customHeight="1">
      <c r="A633" s="16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9"/>
      <c r="O633" s="9"/>
      <c r="P633" s="9"/>
      <c r="Q633" s="9"/>
      <c r="R633" s="10"/>
      <c r="S633" s="9"/>
      <c r="T633" s="9"/>
      <c r="U633" s="9"/>
      <c r="V633" s="9"/>
      <c r="W633" s="10"/>
      <c r="X633" s="9"/>
      <c r="Y633" s="9"/>
      <c r="Z633" s="10"/>
      <c r="AA633" s="10"/>
      <c r="AB633" s="10"/>
      <c r="AC633" s="10"/>
      <c r="AD633" s="10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ht="12.75" customHeight="1">
      <c r="A634" s="16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9"/>
      <c r="O634" s="9"/>
      <c r="P634" s="9"/>
      <c r="Q634" s="9"/>
      <c r="R634" s="10"/>
      <c r="S634" s="9"/>
      <c r="T634" s="9"/>
      <c r="U634" s="9"/>
      <c r="V634" s="9"/>
      <c r="W634" s="10"/>
      <c r="X634" s="9"/>
      <c r="Y634" s="9"/>
      <c r="Z634" s="10"/>
      <c r="AA634" s="10"/>
      <c r="AB634" s="10"/>
      <c r="AC634" s="10"/>
      <c r="AD634" s="10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ht="12.75" customHeight="1">
      <c r="A635" s="16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9"/>
      <c r="O635" s="9"/>
      <c r="P635" s="9"/>
      <c r="Q635" s="9"/>
      <c r="R635" s="10"/>
      <c r="S635" s="9"/>
      <c r="T635" s="9"/>
      <c r="U635" s="9"/>
      <c r="V635" s="9"/>
      <c r="W635" s="10"/>
      <c r="X635" s="9"/>
      <c r="Y635" s="9"/>
      <c r="Z635" s="10"/>
      <c r="AA635" s="10"/>
      <c r="AB635" s="10"/>
      <c r="AC635" s="10"/>
      <c r="AD635" s="10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ht="12.75" customHeight="1">
      <c r="A636" s="16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9"/>
      <c r="O636" s="9"/>
      <c r="P636" s="9"/>
      <c r="Q636" s="9"/>
      <c r="R636" s="10"/>
      <c r="S636" s="9"/>
      <c r="T636" s="9"/>
      <c r="U636" s="9"/>
      <c r="V636" s="9"/>
      <c r="W636" s="10"/>
      <c r="X636" s="9"/>
      <c r="Y636" s="9"/>
      <c r="Z636" s="10"/>
      <c r="AA636" s="10"/>
      <c r="AB636" s="10"/>
      <c r="AC636" s="10"/>
      <c r="AD636" s="10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ht="12.75" customHeight="1">
      <c r="A637" s="16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9"/>
      <c r="O637" s="9"/>
      <c r="P637" s="9"/>
      <c r="Q637" s="9"/>
      <c r="R637" s="10"/>
      <c r="S637" s="9"/>
      <c r="T637" s="9"/>
      <c r="U637" s="9"/>
      <c r="V637" s="9"/>
      <c r="W637" s="10"/>
      <c r="X637" s="9"/>
      <c r="Y637" s="9"/>
      <c r="Z637" s="10"/>
      <c r="AA637" s="10"/>
      <c r="AB637" s="10"/>
      <c r="AC637" s="10"/>
      <c r="AD637" s="10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ht="12.75" customHeight="1">
      <c r="A638" s="16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9"/>
      <c r="O638" s="9"/>
      <c r="P638" s="9"/>
      <c r="Q638" s="9"/>
      <c r="R638" s="10"/>
      <c r="S638" s="9"/>
      <c r="T638" s="9"/>
      <c r="U638" s="9"/>
      <c r="V638" s="9"/>
      <c r="W638" s="10"/>
      <c r="X638" s="9"/>
      <c r="Y638" s="9"/>
      <c r="Z638" s="10"/>
      <c r="AA638" s="10"/>
      <c r="AB638" s="10"/>
      <c r="AC638" s="10"/>
      <c r="AD638" s="10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ht="12.75" customHeight="1">
      <c r="A639" s="16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9"/>
      <c r="O639" s="9"/>
      <c r="P639" s="9"/>
      <c r="Q639" s="9"/>
      <c r="R639" s="10"/>
      <c r="S639" s="9"/>
      <c r="T639" s="9"/>
      <c r="U639" s="9"/>
      <c r="V639" s="9"/>
      <c r="W639" s="10"/>
      <c r="X639" s="9"/>
      <c r="Y639" s="9"/>
      <c r="Z639" s="10"/>
      <c r="AA639" s="10"/>
      <c r="AB639" s="10"/>
      <c r="AC639" s="10"/>
      <c r="AD639" s="10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ht="12.75" customHeight="1">
      <c r="A640" s="16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9"/>
      <c r="O640" s="9"/>
      <c r="P640" s="9"/>
      <c r="Q640" s="9"/>
      <c r="R640" s="10"/>
      <c r="S640" s="9"/>
      <c r="T640" s="9"/>
      <c r="U640" s="9"/>
      <c r="V640" s="9"/>
      <c r="W640" s="10"/>
      <c r="X640" s="9"/>
      <c r="Y640" s="9"/>
      <c r="Z640" s="10"/>
      <c r="AA640" s="10"/>
      <c r="AB640" s="10"/>
      <c r="AC640" s="10"/>
      <c r="AD640" s="10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ht="12.75" customHeight="1">
      <c r="A641" s="16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9"/>
      <c r="O641" s="9"/>
      <c r="P641" s="9"/>
      <c r="Q641" s="9"/>
      <c r="R641" s="10"/>
      <c r="S641" s="9"/>
      <c r="T641" s="9"/>
      <c r="U641" s="9"/>
      <c r="V641" s="9"/>
      <c r="W641" s="10"/>
      <c r="X641" s="9"/>
      <c r="Y641" s="9"/>
      <c r="Z641" s="10"/>
      <c r="AA641" s="10"/>
      <c r="AB641" s="10"/>
      <c r="AC641" s="10"/>
      <c r="AD641" s="10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ht="12.75" customHeight="1">
      <c r="A642" s="16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9"/>
      <c r="O642" s="9"/>
      <c r="P642" s="9"/>
      <c r="Q642" s="9"/>
      <c r="R642" s="10"/>
      <c r="S642" s="9"/>
      <c r="T642" s="9"/>
      <c r="U642" s="9"/>
      <c r="V642" s="9"/>
      <c r="W642" s="10"/>
      <c r="X642" s="9"/>
      <c r="Y642" s="9"/>
      <c r="Z642" s="10"/>
      <c r="AA642" s="10"/>
      <c r="AB642" s="10"/>
      <c r="AC642" s="10"/>
      <c r="AD642" s="10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ht="12.75" customHeight="1">
      <c r="A643" s="16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9"/>
      <c r="O643" s="9"/>
      <c r="P643" s="9"/>
      <c r="Q643" s="9"/>
      <c r="R643" s="10"/>
      <c r="S643" s="9"/>
      <c r="T643" s="9"/>
      <c r="U643" s="9"/>
      <c r="V643" s="9"/>
      <c r="W643" s="10"/>
      <c r="X643" s="9"/>
      <c r="Y643" s="9"/>
      <c r="Z643" s="10"/>
      <c r="AA643" s="10"/>
      <c r="AB643" s="10"/>
      <c r="AC643" s="10"/>
      <c r="AD643" s="10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ht="12.75" customHeight="1">
      <c r="A644" s="16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9"/>
      <c r="O644" s="9"/>
      <c r="P644" s="9"/>
      <c r="Q644" s="9"/>
      <c r="R644" s="10"/>
      <c r="S644" s="9"/>
      <c r="T644" s="9"/>
      <c r="U644" s="9"/>
      <c r="V644" s="9"/>
      <c r="W644" s="10"/>
      <c r="X644" s="9"/>
      <c r="Y644" s="9"/>
      <c r="Z644" s="10"/>
      <c r="AA644" s="10"/>
      <c r="AB644" s="10"/>
      <c r="AC644" s="10"/>
      <c r="AD644" s="10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ht="12.75" customHeight="1">
      <c r="A645" s="16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9"/>
      <c r="O645" s="9"/>
      <c r="P645" s="9"/>
      <c r="Q645" s="9"/>
      <c r="R645" s="10"/>
      <c r="S645" s="9"/>
      <c r="T645" s="9"/>
      <c r="U645" s="9"/>
      <c r="V645" s="9"/>
      <c r="W645" s="10"/>
      <c r="X645" s="9"/>
      <c r="Y645" s="9"/>
      <c r="Z645" s="10"/>
      <c r="AA645" s="10"/>
      <c r="AB645" s="10"/>
      <c r="AC645" s="10"/>
      <c r="AD645" s="10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ht="12.75" customHeight="1">
      <c r="A646" s="16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9"/>
      <c r="O646" s="9"/>
      <c r="P646" s="9"/>
      <c r="Q646" s="9"/>
      <c r="R646" s="10"/>
      <c r="S646" s="9"/>
      <c r="T646" s="9"/>
      <c r="U646" s="9"/>
      <c r="V646" s="9"/>
      <c r="W646" s="10"/>
      <c r="X646" s="9"/>
      <c r="Y646" s="9"/>
      <c r="Z646" s="10"/>
      <c r="AA646" s="10"/>
      <c r="AB646" s="10"/>
      <c r="AC646" s="10"/>
      <c r="AD646" s="10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1:40" ht="12.75" customHeight="1">
      <c r="A647" s="16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9"/>
      <c r="O647" s="9"/>
      <c r="P647" s="9"/>
      <c r="Q647" s="9"/>
      <c r="R647" s="10"/>
      <c r="S647" s="9"/>
      <c r="T647" s="9"/>
      <c r="U647" s="9"/>
      <c r="V647" s="9"/>
      <c r="W647" s="10"/>
      <c r="X647" s="9"/>
      <c r="Y647" s="9"/>
      <c r="Z647" s="10"/>
      <c r="AA647" s="10"/>
      <c r="AB647" s="10"/>
      <c r="AC647" s="10"/>
      <c r="AD647" s="10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ht="12.75" customHeight="1">
      <c r="A648" s="16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9"/>
      <c r="O648" s="9"/>
      <c r="P648" s="9"/>
      <c r="Q648" s="9"/>
      <c r="R648" s="10"/>
      <c r="S648" s="9"/>
      <c r="T648" s="9"/>
      <c r="U648" s="9"/>
      <c r="V648" s="9"/>
      <c r="W648" s="10"/>
      <c r="X648" s="9"/>
      <c r="Y648" s="9"/>
      <c r="Z648" s="10"/>
      <c r="AA648" s="10"/>
      <c r="AB648" s="10"/>
      <c r="AC648" s="10"/>
      <c r="AD648" s="10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ht="12.75" customHeight="1">
      <c r="A649" s="16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9"/>
      <c r="O649" s="9"/>
      <c r="P649" s="9"/>
      <c r="Q649" s="9"/>
      <c r="R649" s="10"/>
      <c r="S649" s="9"/>
      <c r="T649" s="9"/>
      <c r="U649" s="9"/>
      <c r="V649" s="9"/>
      <c r="W649" s="10"/>
      <c r="X649" s="9"/>
      <c r="Y649" s="9"/>
      <c r="Z649" s="10"/>
      <c r="AA649" s="10"/>
      <c r="AB649" s="10"/>
      <c r="AC649" s="10"/>
      <c r="AD649" s="10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ht="12.75" customHeight="1">
      <c r="A650" s="16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9"/>
      <c r="O650" s="9"/>
      <c r="P650" s="9"/>
      <c r="Q650" s="9"/>
      <c r="R650" s="10"/>
      <c r="S650" s="9"/>
      <c r="T650" s="9"/>
      <c r="U650" s="9"/>
      <c r="V650" s="9"/>
      <c r="W650" s="10"/>
      <c r="X650" s="9"/>
      <c r="Y650" s="9"/>
      <c r="Z650" s="10"/>
      <c r="AA650" s="10"/>
      <c r="AB650" s="10"/>
      <c r="AC650" s="10"/>
      <c r="AD650" s="10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ht="12.75" customHeight="1">
      <c r="A651" s="16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9"/>
      <c r="O651" s="9"/>
      <c r="P651" s="9"/>
      <c r="Q651" s="9"/>
      <c r="R651" s="10"/>
      <c r="S651" s="9"/>
      <c r="T651" s="9"/>
      <c r="U651" s="9"/>
      <c r="V651" s="9"/>
      <c r="W651" s="10"/>
      <c r="X651" s="9"/>
      <c r="Y651" s="9"/>
      <c r="Z651" s="10"/>
      <c r="AA651" s="10"/>
      <c r="AB651" s="10"/>
      <c r="AC651" s="10"/>
      <c r="AD651" s="10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ht="12.75" customHeight="1">
      <c r="A652" s="16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9"/>
      <c r="O652" s="9"/>
      <c r="P652" s="9"/>
      <c r="Q652" s="9"/>
      <c r="R652" s="10"/>
      <c r="S652" s="9"/>
      <c r="T652" s="9"/>
      <c r="U652" s="9"/>
      <c r="V652" s="9"/>
      <c r="W652" s="10"/>
      <c r="X652" s="9"/>
      <c r="Y652" s="9"/>
      <c r="Z652" s="10"/>
      <c r="AA652" s="10"/>
      <c r="AB652" s="10"/>
      <c r="AC652" s="10"/>
      <c r="AD652" s="10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ht="12.75" customHeight="1">
      <c r="A653" s="16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9"/>
      <c r="O653" s="9"/>
      <c r="P653" s="9"/>
      <c r="Q653" s="9"/>
      <c r="R653" s="10"/>
      <c r="S653" s="9"/>
      <c r="T653" s="9"/>
      <c r="U653" s="9"/>
      <c r="V653" s="9"/>
      <c r="W653" s="10"/>
      <c r="X653" s="9"/>
      <c r="Y653" s="9"/>
      <c r="Z653" s="10"/>
      <c r="AA653" s="10"/>
      <c r="AB653" s="10"/>
      <c r="AC653" s="10"/>
      <c r="AD653" s="10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ht="12.75" customHeight="1">
      <c r="A654" s="16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9"/>
      <c r="O654" s="9"/>
      <c r="P654" s="9"/>
      <c r="Q654" s="9"/>
      <c r="R654" s="10"/>
      <c r="S654" s="9"/>
      <c r="T654" s="9"/>
      <c r="U654" s="9"/>
      <c r="V654" s="9"/>
      <c r="W654" s="10"/>
      <c r="X654" s="9"/>
      <c r="Y654" s="9"/>
      <c r="Z654" s="10"/>
      <c r="AA654" s="10"/>
      <c r="AB654" s="10"/>
      <c r="AC654" s="10"/>
      <c r="AD654" s="10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ht="12.75" customHeight="1">
      <c r="A655" s="16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9"/>
      <c r="O655" s="9"/>
      <c r="P655" s="9"/>
      <c r="Q655" s="9"/>
      <c r="R655" s="10"/>
      <c r="S655" s="9"/>
      <c r="T655" s="9"/>
      <c r="U655" s="9"/>
      <c r="V655" s="9"/>
      <c r="W655" s="10"/>
      <c r="X655" s="9"/>
      <c r="Y655" s="9"/>
      <c r="Z655" s="10"/>
      <c r="AA655" s="10"/>
      <c r="AB655" s="10"/>
      <c r="AC655" s="10"/>
      <c r="AD655" s="10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ht="12.75" customHeight="1">
      <c r="A656" s="16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9"/>
      <c r="O656" s="9"/>
      <c r="P656" s="9"/>
      <c r="Q656" s="9"/>
      <c r="R656" s="10"/>
      <c r="S656" s="9"/>
      <c r="T656" s="9"/>
      <c r="U656" s="9"/>
      <c r="V656" s="9"/>
      <c r="W656" s="10"/>
      <c r="X656" s="9"/>
      <c r="Y656" s="9"/>
      <c r="Z656" s="10"/>
      <c r="AA656" s="10"/>
      <c r="AB656" s="10"/>
      <c r="AC656" s="10"/>
      <c r="AD656" s="10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ht="12.75" customHeight="1">
      <c r="A657" s="16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9"/>
      <c r="O657" s="9"/>
      <c r="P657" s="9"/>
      <c r="Q657" s="9"/>
      <c r="R657" s="10"/>
      <c r="S657" s="9"/>
      <c r="T657" s="9"/>
      <c r="U657" s="9"/>
      <c r="V657" s="9"/>
      <c r="W657" s="10"/>
      <c r="X657" s="9"/>
      <c r="Y657" s="9"/>
      <c r="Z657" s="10"/>
      <c r="AA657" s="10"/>
      <c r="AB657" s="10"/>
      <c r="AC657" s="10"/>
      <c r="AD657" s="10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ht="12.75" customHeight="1">
      <c r="A658" s="16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9"/>
      <c r="O658" s="9"/>
      <c r="P658" s="9"/>
      <c r="Q658" s="9"/>
      <c r="R658" s="10"/>
      <c r="S658" s="9"/>
      <c r="T658" s="9"/>
      <c r="U658" s="9"/>
      <c r="V658" s="9"/>
      <c r="W658" s="10"/>
      <c r="X658" s="9"/>
      <c r="Y658" s="9"/>
      <c r="Z658" s="10"/>
      <c r="AA658" s="10"/>
      <c r="AB658" s="10"/>
      <c r="AC658" s="10"/>
      <c r="AD658" s="10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ht="12.75" customHeight="1">
      <c r="A659" s="16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9"/>
      <c r="O659" s="9"/>
      <c r="P659" s="9"/>
      <c r="Q659" s="9"/>
      <c r="R659" s="10"/>
      <c r="S659" s="9"/>
      <c r="T659" s="9"/>
      <c r="U659" s="9"/>
      <c r="V659" s="9"/>
      <c r="W659" s="10"/>
      <c r="X659" s="9"/>
      <c r="Y659" s="9"/>
      <c r="Z659" s="10"/>
      <c r="AA659" s="10"/>
      <c r="AB659" s="10"/>
      <c r="AC659" s="10"/>
      <c r="AD659" s="10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ht="12.75" customHeight="1">
      <c r="A660" s="16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9"/>
      <c r="O660" s="9"/>
      <c r="P660" s="9"/>
      <c r="Q660" s="9"/>
      <c r="R660" s="10"/>
      <c r="S660" s="9"/>
      <c r="T660" s="9"/>
      <c r="U660" s="9"/>
      <c r="V660" s="9"/>
      <c r="W660" s="10"/>
      <c r="X660" s="9"/>
      <c r="Y660" s="9"/>
      <c r="Z660" s="10"/>
      <c r="AA660" s="10"/>
      <c r="AB660" s="10"/>
      <c r="AC660" s="10"/>
      <c r="AD660" s="10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ht="12.75" customHeight="1">
      <c r="A661" s="16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9"/>
      <c r="O661" s="9"/>
      <c r="P661" s="9"/>
      <c r="Q661" s="9"/>
      <c r="R661" s="10"/>
      <c r="S661" s="9"/>
      <c r="T661" s="9"/>
      <c r="U661" s="9"/>
      <c r="V661" s="9"/>
      <c r="W661" s="10"/>
      <c r="X661" s="9"/>
      <c r="Y661" s="9"/>
      <c r="Z661" s="10"/>
      <c r="AA661" s="10"/>
      <c r="AB661" s="10"/>
      <c r="AC661" s="10"/>
      <c r="AD661" s="10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ht="12.75" customHeight="1">
      <c r="A662" s="16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9"/>
      <c r="O662" s="9"/>
      <c r="P662" s="9"/>
      <c r="Q662" s="9"/>
      <c r="R662" s="10"/>
      <c r="S662" s="9"/>
      <c r="T662" s="9"/>
      <c r="U662" s="9"/>
      <c r="V662" s="9"/>
      <c r="W662" s="10"/>
      <c r="X662" s="9"/>
      <c r="Y662" s="9"/>
      <c r="Z662" s="10"/>
      <c r="AA662" s="10"/>
      <c r="AB662" s="10"/>
      <c r="AC662" s="10"/>
      <c r="AD662" s="10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ht="12.75" customHeight="1">
      <c r="A663" s="16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9"/>
      <c r="O663" s="9"/>
      <c r="P663" s="9"/>
      <c r="Q663" s="9"/>
      <c r="R663" s="10"/>
      <c r="S663" s="9"/>
      <c r="T663" s="9"/>
      <c r="U663" s="9"/>
      <c r="V663" s="9"/>
      <c r="W663" s="10"/>
      <c r="X663" s="9"/>
      <c r="Y663" s="9"/>
      <c r="Z663" s="10"/>
      <c r="AA663" s="10"/>
      <c r="AB663" s="10"/>
      <c r="AC663" s="10"/>
      <c r="AD663" s="10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ht="12.75" customHeight="1">
      <c r="A664" s="16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9"/>
      <c r="O664" s="9"/>
      <c r="P664" s="9"/>
      <c r="Q664" s="9"/>
      <c r="R664" s="10"/>
      <c r="S664" s="9"/>
      <c r="T664" s="9"/>
      <c r="U664" s="9"/>
      <c r="V664" s="9"/>
      <c r="W664" s="10"/>
      <c r="X664" s="9"/>
      <c r="Y664" s="9"/>
      <c r="Z664" s="10"/>
      <c r="AA664" s="10"/>
      <c r="AB664" s="10"/>
      <c r="AC664" s="10"/>
      <c r="AD664" s="10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ht="12.75" customHeight="1">
      <c r="A665" s="16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9"/>
      <c r="O665" s="9"/>
      <c r="P665" s="9"/>
      <c r="Q665" s="9"/>
      <c r="R665" s="10"/>
      <c r="S665" s="9"/>
      <c r="T665" s="9"/>
      <c r="U665" s="9"/>
      <c r="V665" s="9"/>
      <c r="W665" s="10"/>
      <c r="X665" s="9"/>
      <c r="Y665" s="9"/>
      <c r="Z665" s="10"/>
      <c r="AA665" s="10"/>
      <c r="AB665" s="10"/>
      <c r="AC665" s="10"/>
      <c r="AD665" s="10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ht="12.75" customHeight="1">
      <c r="A666" s="16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9"/>
      <c r="O666" s="9"/>
      <c r="P666" s="9"/>
      <c r="Q666" s="9"/>
      <c r="R666" s="10"/>
      <c r="S666" s="9"/>
      <c r="T666" s="9"/>
      <c r="U666" s="9"/>
      <c r="V666" s="9"/>
      <c r="W666" s="10"/>
      <c r="X666" s="9"/>
      <c r="Y666" s="9"/>
      <c r="Z666" s="10"/>
      <c r="AA666" s="10"/>
      <c r="AB666" s="10"/>
      <c r="AC666" s="10"/>
      <c r="AD666" s="10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ht="12.75" customHeight="1">
      <c r="A667" s="16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9"/>
      <c r="O667" s="9"/>
      <c r="P667" s="9"/>
      <c r="Q667" s="9"/>
      <c r="R667" s="10"/>
      <c r="S667" s="9"/>
      <c r="T667" s="9"/>
      <c r="U667" s="9"/>
      <c r="V667" s="9"/>
      <c r="W667" s="10"/>
      <c r="X667" s="9"/>
      <c r="Y667" s="9"/>
      <c r="Z667" s="10"/>
      <c r="AA667" s="10"/>
      <c r="AB667" s="10"/>
      <c r="AC667" s="10"/>
      <c r="AD667" s="10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ht="12.75" customHeight="1">
      <c r="A668" s="16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9"/>
      <c r="O668" s="9"/>
      <c r="P668" s="9"/>
      <c r="Q668" s="9"/>
      <c r="R668" s="10"/>
      <c r="S668" s="9"/>
      <c r="T668" s="9"/>
      <c r="U668" s="9"/>
      <c r="V668" s="9"/>
      <c r="W668" s="10"/>
      <c r="X668" s="9"/>
      <c r="Y668" s="9"/>
      <c r="Z668" s="10"/>
      <c r="AA668" s="10"/>
      <c r="AB668" s="10"/>
      <c r="AC668" s="10"/>
      <c r="AD668" s="10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ht="12.75" customHeight="1">
      <c r="A669" s="16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9"/>
      <c r="O669" s="9"/>
      <c r="P669" s="9"/>
      <c r="Q669" s="9"/>
      <c r="R669" s="10"/>
      <c r="S669" s="9"/>
      <c r="T669" s="9"/>
      <c r="U669" s="9"/>
      <c r="V669" s="9"/>
      <c r="W669" s="10"/>
      <c r="X669" s="9"/>
      <c r="Y669" s="9"/>
      <c r="Z669" s="10"/>
      <c r="AA669" s="10"/>
      <c r="AB669" s="10"/>
      <c r="AC669" s="10"/>
      <c r="AD669" s="10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ht="12.75" customHeight="1">
      <c r="A670" s="16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9"/>
      <c r="O670" s="9"/>
      <c r="P670" s="9"/>
      <c r="Q670" s="9"/>
      <c r="R670" s="10"/>
      <c r="S670" s="9"/>
      <c r="T670" s="9"/>
      <c r="U670" s="9"/>
      <c r="V670" s="9"/>
      <c r="W670" s="10"/>
      <c r="X670" s="9"/>
      <c r="Y670" s="9"/>
      <c r="Z670" s="10"/>
      <c r="AA670" s="10"/>
      <c r="AB670" s="10"/>
      <c r="AC670" s="10"/>
      <c r="AD670" s="10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ht="12.75" customHeight="1">
      <c r="A671" s="16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9"/>
      <c r="O671" s="9"/>
      <c r="P671" s="9"/>
      <c r="Q671" s="9"/>
      <c r="R671" s="10"/>
      <c r="S671" s="9"/>
      <c r="T671" s="9"/>
      <c r="U671" s="9"/>
      <c r="V671" s="9"/>
      <c r="W671" s="10"/>
      <c r="X671" s="9"/>
      <c r="Y671" s="9"/>
      <c r="Z671" s="10"/>
      <c r="AA671" s="10"/>
      <c r="AB671" s="10"/>
      <c r="AC671" s="10"/>
      <c r="AD671" s="10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ht="12.75" customHeight="1">
      <c r="A672" s="16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9"/>
      <c r="O672" s="9"/>
      <c r="P672" s="9"/>
      <c r="Q672" s="9"/>
      <c r="R672" s="10"/>
      <c r="S672" s="9"/>
      <c r="T672" s="9"/>
      <c r="U672" s="9"/>
      <c r="V672" s="9"/>
      <c r="W672" s="10"/>
      <c r="X672" s="9"/>
      <c r="Y672" s="9"/>
      <c r="Z672" s="10"/>
      <c r="AA672" s="10"/>
      <c r="AB672" s="10"/>
      <c r="AC672" s="10"/>
      <c r="AD672" s="10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ht="12.75" customHeight="1">
      <c r="A673" s="16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9"/>
      <c r="O673" s="9"/>
      <c r="P673" s="9"/>
      <c r="Q673" s="9"/>
      <c r="R673" s="10"/>
      <c r="S673" s="9"/>
      <c r="T673" s="9"/>
      <c r="U673" s="9"/>
      <c r="V673" s="9"/>
      <c r="W673" s="10"/>
      <c r="X673" s="9"/>
      <c r="Y673" s="9"/>
      <c r="Z673" s="10"/>
      <c r="AA673" s="10"/>
      <c r="AB673" s="10"/>
      <c r="AC673" s="10"/>
      <c r="AD673" s="10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ht="12.75" customHeight="1">
      <c r="A674" s="16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9"/>
      <c r="O674" s="9"/>
      <c r="P674" s="9"/>
      <c r="Q674" s="9"/>
      <c r="R674" s="10"/>
      <c r="S674" s="9"/>
      <c r="T674" s="9"/>
      <c r="U674" s="9"/>
      <c r="V674" s="9"/>
      <c r="W674" s="10"/>
      <c r="X674" s="9"/>
      <c r="Y674" s="9"/>
      <c r="Z674" s="10"/>
      <c r="AA674" s="10"/>
      <c r="AB674" s="10"/>
      <c r="AC674" s="10"/>
      <c r="AD674" s="10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ht="12.75" customHeight="1">
      <c r="A675" s="16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9"/>
      <c r="O675" s="9"/>
      <c r="P675" s="9"/>
      <c r="Q675" s="9"/>
      <c r="R675" s="10"/>
      <c r="S675" s="9"/>
      <c r="T675" s="9"/>
      <c r="U675" s="9"/>
      <c r="V675" s="9"/>
      <c r="W675" s="10"/>
      <c r="X675" s="9"/>
      <c r="Y675" s="9"/>
      <c r="Z675" s="10"/>
      <c r="AA675" s="10"/>
      <c r="AB675" s="10"/>
      <c r="AC675" s="10"/>
      <c r="AD675" s="10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ht="12.75" customHeight="1">
      <c r="A676" s="16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9"/>
      <c r="O676" s="9"/>
      <c r="P676" s="9"/>
      <c r="Q676" s="9"/>
      <c r="R676" s="10"/>
      <c r="S676" s="9"/>
      <c r="T676" s="9"/>
      <c r="U676" s="9"/>
      <c r="V676" s="9"/>
      <c r="W676" s="10"/>
      <c r="X676" s="9"/>
      <c r="Y676" s="9"/>
      <c r="Z676" s="10"/>
      <c r="AA676" s="10"/>
      <c r="AB676" s="10"/>
      <c r="AC676" s="10"/>
      <c r="AD676" s="10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ht="12.75" customHeight="1">
      <c r="A677" s="16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9"/>
      <c r="O677" s="9"/>
      <c r="P677" s="9"/>
      <c r="Q677" s="9"/>
      <c r="R677" s="10"/>
      <c r="S677" s="9"/>
      <c r="T677" s="9"/>
      <c r="U677" s="9"/>
      <c r="V677" s="9"/>
      <c r="W677" s="10"/>
      <c r="X677" s="9"/>
      <c r="Y677" s="9"/>
      <c r="Z677" s="10"/>
      <c r="AA677" s="10"/>
      <c r="AB677" s="10"/>
      <c r="AC677" s="10"/>
      <c r="AD677" s="10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1:40" ht="12.75" customHeight="1">
      <c r="A678" s="16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9"/>
      <c r="O678" s="9"/>
      <c r="P678" s="9"/>
      <c r="Q678" s="9"/>
      <c r="R678" s="10"/>
      <c r="S678" s="9"/>
      <c r="T678" s="9"/>
      <c r="U678" s="9"/>
      <c r="V678" s="9"/>
      <c r="W678" s="10"/>
      <c r="X678" s="9"/>
      <c r="Y678" s="9"/>
      <c r="Z678" s="10"/>
      <c r="AA678" s="10"/>
      <c r="AB678" s="10"/>
      <c r="AC678" s="10"/>
      <c r="AD678" s="10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ht="12.75" customHeight="1">
      <c r="A679" s="16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9"/>
      <c r="O679" s="9"/>
      <c r="P679" s="9"/>
      <c r="Q679" s="9"/>
      <c r="R679" s="10"/>
      <c r="S679" s="9"/>
      <c r="T679" s="9"/>
      <c r="U679" s="9"/>
      <c r="V679" s="9"/>
      <c r="W679" s="10"/>
      <c r="X679" s="9"/>
      <c r="Y679" s="9"/>
      <c r="Z679" s="10"/>
      <c r="AA679" s="10"/>
      <c r="AB679" s="10"/>
      <c r="AC679" s="10"/>
      <c r="AD679" s="10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ht="12.75" customHeight="1">
      <c r="A680" s="16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9"/>
      <c r="O680" s="9"/>
      <c r="P680" s="9"/>
      <c r="Q680" s="9"/>
      <c r="R680" s="10"/>
      <c r="S680" s="9"/>
      <c r="T680" s="9"/>
      <c r="U680" s="9"/>
      <c r="V680" s="9"/>
      <c r="W680" s="10"/>
      <c r="X680" s="9"/>
      <c r="Y680" s="9"/>
      <c r="Z680" s="10"/>
      <c r="AA680" s="10"/>
      <c r="AB680" s="10"/>
      <c r="AC680" s="10"/>
      <c r="AD680" s="10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ht="12.75" customHeight="1">
      <c r="A681" s="16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9"/>
      <c r="O681" s="9"/>
      <c r="P681" s="9"/>
      <c r="Q681" s="9"/>
      <c r="R681" s="10"/>
      <c r="S681" s="9"/>
      <c r="T681" s="9"/>
      <c r="U681" s="9"/>
      <c r="V681" s="9"/>
      <c r="W681" s="10"/>
      <c r="X681" s="9"/>
      <c r="Y681" s="9"/>
      <c r="Z681" s="10"/>
      <c r="AA681" s="10"/>
      <c r="AB681" s="10"/>
      <c r="AC681" s="10"/>
      <c r="AD681" s="10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ht="12.75" customHeight="1">
      <c r="A682" s="16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9"/>
      <c r="O682" s="9"/>
      <c r="P682" s="9"/>
      <c r="Q682" s="9"/>
      <c r="R682" s="10"/>
      <c r="S682" s="9"/>
      <c r="T682" s="9"/>
      <c r="U682" s="9"/>
      <c r="V682" s="9"/>
      <c r="W682" s="10"/>
      <c r="X682" s="9"/>
      <c r="Y682" s="9"/>
      <c r="Z682" s="10"/>
      <c r="AA682" s="10"/>
      <c r="AB682" s="10"/>
      <c r="AC682" s="10"/>
      <c r="AD682" s="10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ht="12.75" customHeight="1">
      <c r="A683" s="16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9"/>
      <c r="O683" s="9"/>
      <c r="P683" s="9"/>
      <c r="Q683" s="9"/>
      <c r="R683" s="10"/>
      <c r="S683" s="9"/>
      <c r="T683" s="9"/>
      <c r="U683" s="9"/>
      <c r="V683" s="9"/>
      <c r="W683" s="10"/>
      <c r="X683" s="9"/>
      <c r="Y683" s="9"/>
      <c r="Z683" s="10"/>
      <c r="AA683" s="10"/>
      <c r="AB683" s="10"/>
      <c r="AC683" s="10"/>
      <c r="AD683" s="10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ht="12.75" customHeight="1">
      <c r="A684" s="16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9"/>
      <c r="O684" s="9"/>
      <c r="P684" s="9"/>
      <c r="Q684" s="9"/>
      <c r="R684" s="10"/>
      <c r="S684" s="9"/>
      <c r="T684" s="9"/>
      <c r="U684" s="9"/>
      <c r="V684" s="9"/>
      <c r="W684" s="10"/>
      <c r="X684" s="9"/>
      <c r="Y684" s="9"/>
      <c r="Z684" s="10"/>
      <c r="AA684" s="10"/>
      <c r="AB684" s="10"/>
      <c r="AC684" s="10"/>
      <c r="AD684" s="10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ht="12.75" customHeight="1">
      <c r="A685" s="16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9"/>
      <c r="O685" s="9"/>
      <c r="P685" s="9"/>
      <c r="Q685" s="9"/>
      <c r="R685" s="10"/>
      <c r="S685" s="9"/>
      <c r="T685" s="9"/>
      <c r="U685" s="9"/>
      <c r="V685" s="9"/>
      <c r="W685" s="10"/>
      <c r="X685" s="9"/>
      <c r="Y685" s="9"/>
      <c r="Z685" s="10"/>
      <c r="AA685" s="10"/>
      <c r="AB685" s="10"/>
      <c r="AC685" s="10"/>
      <c r="AD685" s="10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ht="12.75" customHeight="1">
      <c r="A686" s="16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9"/>
      <c r="O686" s="9"/>
      <c r="P686" s="9"/>
      <c r="Q686" s="9"/>
      <c r="R686" s="10"/>
      <c r="S686" s="9"/>
      <c r="T686" s="9"/>
      <c r="U686" s="9"/>
      <c r="V686" s="9"/>
      <c r="W686" s="10"/>
      <c r="X686" s="9"/>
      <c r="Y686" s="9"/>
      <c r="Z686" s="10"/>
      <c r="AA686" s="10"/>
      <c r="AB686" s="10"/>
      <c r="AC686" s="10"/>
      <c r="AD686" s="10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ht="12.75" customHeight="1">
      <c r="A687" s="16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9"/>
      <c r="O687" s="9"/>
      <c r="P687" s="9"/>
      <c r="Q687" s="9"/>
      <c r="R687" s="10"/>
      <c r="S687" s="9"/>
      <c r="T687" s="9"/>
      <c r="U687" s="9"/>
      <c r="V687" s="9"/>
      <c r="W687" s="10"/>
      <c r="X687" s="9"/>
      <c r="Y687" s="9"/>
      <c r="Z687" s="10"/>
      <c r="AA687" s="10"/>
      <c r="AB687" s="10"/>
      <c r="AC687" s="10"/>
      <c r="AD687" s="10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ht="12.75" customHeight="1">
      <c r="A688" s="16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9"/>
      <c r="O688" s="9"/>
      <c r="P688" s="9"/>
      <c r="Q688" s="9"/>
      <c r="R688" s="10"/>
      <c r="S688" s="9"/>
      <c r="T688" s="9"/>
      <c r="U688" s="9"/>
      <c r="V688" s="9"/>
      <c r="W688" s="10"/>
      <c r="X688" s="9"/>
      <c r="Y688" s="9"/>
      <c r="Z688" s="10"/>
      <c r="AA688" s="10"/>
      <c r="AB688" s="10"/>
      <c r="AC688" s="10"/>
      <c r="AD688" s="10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ht="12.75" customHeight="1">
      <c r="A689" s="16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9"/>
      <c r="O689" s="9"/>
      <c r="P689" s="9"/>
      <c r="Q689" s="9"/>
      <c r="R689" s="10"/>
      <c r="S689" s="9"/>
      <c r="T689" s="9"/>
      <c r="U689" s="9"/>
      <c r="V689" s="9"/>
      <c r="W689" s="10"/>
      <c r="X689" s="9"/>
      <c r="Y689" s="9"/>
      <c r="Z689" s="10"/>
      <c r="AA689" s="10"/>
      <c r="AB689" s="10"/>
      <c r="AC689" s="10"/>
      <c r="AD689" s="10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ht="12.75" customHeight="1">
      <c r="A690" s="16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9"/>
      <c r="O690" s="9"/>
      <c r="P690" s="9"/>
      <c r="Q690" s="9"/>
      <c r="R690" s="10"/>
      <c r="S690" s="9"/>
      <c r="T690" s="9"/>
      <c r="U690" s="9"/>
      <c r="V690" s="9"/>
      <c r="W690" s="10"/>
      <c r="X690" s="9"/>
      <c r="Y690" s="9"/>
      <c r="Z690" s="10"/>
      <c r="AA690" s="10"/>
      <c r="AB690" s="10"/>
      <c r="AC690" s="10"/>
      <c r="AD690" s="10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ht="12.75" customHeight="1">
      <c r="A691" s="16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9"/>
      <c r="O691" s="9"/>
      <c r="P691" s="9"/>
      <c r="Q691" s="9"/>
      <c r="R691" s="10"/>
      <c r="S691" s="9"/>
      <c r="T691" s="9"/>
      <c r="U691" s="9"/>
      <c r="V691" s="9"/>
      <c r="W691" s="10"/>
      <c r="X691" s="9"/>
      <c r="Y691" s="9"/>
      <c r="Z691" s="10"/>
      <c r="AA691" s="10"/>
      <c r="AB691" s="10"/>
      <c r="AC691" s="10"/>
      <c r="AD691" s="10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ht="12.75" customHeight="1">
      <c r="A692" s="16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9"/>
      <c r="O692" s="9"/>
      <c r="P692" s="9"/>
      <c r="Q692" s="9"/>
      <c r="R692" s="10"/>
      <c r="S692" s="9"/>
      <c r="T692" s="9"/>
      <c r="U692" s="9"/>
      <c r="V692" s="9"/>
      <c r="W692" s="10"/>
      <c r="X692" s="9"/>
      <c r="Y692" s="9"/>
      <c r="Z692" s="10"/>
      <c r="AA692" s="10"/>
      <c r="AB692" s="10"/>
      <c r="AC692" s="10"/>
      <c r="AD692" s="10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ht="12.75" customHeight="1">
      <c r="A693" s="16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9"/>
      <c r="O693" s="9"/>
      <c r="P693" s="9"/>
      <c r="Q693" s="9"/>
      <c r="R693" s="10"/>
      <c r="S693" s="9"/>
      <c r="T693" s="9"/>
      <c r="U693" s="9"/>
      <c r="V693" s="9"/>
      <c r="W693" s="10"/>
      <c r="X693" s="9"/>
      <c r="Y693" s="9"/>
      <c r="Z693" s="10"/>
      <c r="AA693" s="10"/>
      <c r="AB693" s="10"/>
      <c r="AC693" s="10"/>
      <c r="AD693" s="10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ht="12.75" customHeight="1">
      <c r="A694" s="16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9"/>
      <c r="O694" s="9"/>
      <c r="P694" s="9"/>
      <c r="Q694" s="9"/>
      <c r="R694" s="10"/>
      <c r="S694" s="9"/>
      <c r="T694" s="9"/>
      <c r="U694" s="9"/>
      <c r="V694" s="9"/>
      <c r="W694" s="10"/>
      <c r="X694" s="9"/>
      <c r="Y694" s="9"/>
      <c r="Z694" s="10"/>
      <c r="AA694" s="10"/>
      <c r="AB694" s="10"/>
      <c r="AC694" s="10"/>
      <c r="AD694" s="10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ht="12.75" customHeight="1">
      <c r="A695" s="16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9"/>
      <c r="O695" s="9"/>
      <c r="P695" s="9"/>
      <c r="Q695" s="9"/>
      <c r="R695" s="10"/>
      <c r="S695" s="9"/>
      <c r="T695" s="9"/>
      <c r="U695" s="9"/>
      <c r="V695" s="9"/>
      <c r="W695" s="10"/>
      <c r="X695" s="9"/>
      <c r="Y695" s="9"/>
      <c r="Z695" s="10"/>
      <c r="AA695" s="10"/>
      <c r="AB695" s="10"/>
      <c r="AC695" s="10"/>
      <c r="AD695" s="10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1:40" ht="12.75" customHeight="1">
      <c r="A696" s="16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9"/>
      <c r="O696" s="9"/>
      <c r="P696" s="9"/>
      <c r="Q696" s="9"/>
      <c r="R696" s="10"/>
      <c r="S696" s="9"/>
      <c r="T696" s="9"/>
      <c r="U696" s="9"/>
      <c r="V696" s="9"/>
      <c r="W696" s="10"/>
      <c r="X696" s="9"/>
      <c r="Y696" s="9"/>
      <c r="Z696" s="10"/>
      <c r="AA696" s="10"/>
      <c r="AB696" s="10"/>
      <c r="AC696" s="10"/>
      <c r="AD696" s="10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ht="12.75" customHeight="1">
      <c r="A697" s="16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9"/>
      <c r="O697" s="9"/>
      <c r="P697" s="9"/>
      <c r="Q697" s="9"/>
      <c r="R697" s="10"/>
      <c r="S697" s="9"/>
      <c r="T697" s="9"/>
      <c r="U697" s="9"/>
      <c r="V697" s="9"/>
      <c r="W697" s="10"/>
      <c r="X697" s="9"/>
      <c r="Y697" s="9"/>
      <c r="Z697" s="10"/>
      <c r="AA697" s="10"/>
      <c r="AB697" s="10"/>
      <c r="AC697" s="10"/>
      <c r="AD697" s="10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ht="12.75" customHeight="1">
      <c r="A698" s="16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9"/>
      <c r="O698" s="9"/>
      <c r="P698" s="9"/>
      <c r="Q698" s="9"/>
      <c r="R698" s="10"/>
      <c r="S698" s="9"/>
      <c r="T698" s="9"/>
      <c r="U698" s="9"/>
      <c r="V698" s="9"/>
      <c r="W698" s="10"/>
      <c r="X698" s="9"/>
      <c r="Y698" s="9"/>
      <c r="Z698" s="10"/>
      <c r="AA698" s="10"/>
      <c r="AB698" s="10"/>
      <c r="AC698" s="10"/>
      <c r="AD698" s="10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1:40" ht="12.75" customHeight="1">
      <c r="A699" s="16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9"/>
      <c r="O699" s="9"/>
      <c r="P699" s="9"/>
      <c r="Q699" s="9"/>
      <c r="R699" s="10"/>
      <c r="S699" s="9"/>
      <c r="T699" s="9"/>
      <c r="U699" s="9"/>
      <c r="V699" s="9"/>
      <c r="W699" s="10"/>
      <c r="X699" s="9"/>
      <c r="Y699" s="9"/>
      <c r="Z699" s="10"/>
      <c r="AA699" s="10"/>
      <c r="AB699" s="10"/>
      <c r="AC699" s="10"/>
      <c r="AD699" s="10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ht="12.75" customHeight="1">
      <c r="A700" s="16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9"/>
      <c r="O700" s="9"/>
      <c r="P700" s="9"/>
      <c r="Q700" s="9"/>
      <c r="R700" s="10"/>
      <c r="S700" s="9"/>
      <c r="T700" s="9"/>
      <c r="U700" s="9"/>
      <c r="V700" s="9"/>
      <c r="W700" s="10"/>
      <c r="X700" s="9"/>
      <c r="Y700" s="9"/>
      <c r="Z700" s="10"/>
      <c r="AA700" s="10"/>
      <c r="AB700" s="10"/>
      <c r="AC700" s="10"/>
      <c r="AD700" s="10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ht="12.75" customHeight="1">
      <c r="A701" s="16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9"/>
      <c r="O701" s="9"/>
      <c r="P701" s="9"/>
      <c r="Q701" s="9"/>
      <c r="R701" s="10"/>
      <c r="S701" s="9"/>
      <c r="T701" s="9"/>
      <c r="U701" s="9"/>
      <c r="V701" s="9"/>
      <c r="W701" s="10"/>
      <c r="X701" s="9"/>
      <c r="Y701" s="9"/>
      <c r="Z701" s="10"/>
      <c r="AA701" s="10"/>
      <c r="AB701" s="10"/>
      <c r="AC701" s="10"/>
      <c r="AD701" s="10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ht="12.75" customHeight="1">
      <c r="A702" s="16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9"/>
      <c r="O702" s="9"/>
      <c r="P702" s="9"/>
      <c r="Q702" s="9"/>
      <c r="R702" s="10"/>
      <c r="S702" s="9"/>
      <c r="T702" s="9"/>
      <c r="U702" s="9"/>
      <c r="V702" s="9"/>
      <c r="W702" s="10"/>
      <c r="X702" s="9"/>
      <c r="Y702" s="9"/>
      <c r="Z702" s="10"/>
      <c r="AA702" s="10"/>
      <c r="AB702" s="10"/>
      <c r="AC702" s="10"/>
      <c r="AD702" s="10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ht="12.75" customHeight="1">
      <c r="A703" s="16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9"/>
      <c r="O703" s="9"/>
      <c r="P703" s="9"/>
      <c r="Q703" s="9"/>
      <c r="R703" s="10"/>
      <c r="S703" s="9"/>
      <c r="T703" s="9"/>
      <c r="U703" s="9"/>
      <c r="V703" s="9"/>
      <c r="W703" s="10"/>
      <c r="X703" s="9"/>
      <c r="Y703" s="9"/>
      <c r="Z703" s="10"/>
      <c r="AA703" s="10"/>
      <c r="AB703" s="10"/>
      <c r="AC703" s="10"/>
      <c r="AD703" s="10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ht="12.75" customHeight="1">
      <c r="A704" s="16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9"/>
      <c r="O704" s="9"/>
      <c r="P704" s="9"/>
      <c r="Q704" s="9"/>
      <c r="R704" s="10"/>
      <c r="S704" s="9"/>
      <c r="T704" s="9"/>
      <c r="U704" s="9"/>
      <c r="V704" s="9"/>
      <c r="W704" s="10"/>
      <c r="X704" s="9"/>
      <c r="Y704" s="9"/>
      <c r="Z704" s="10"/>
      <c r="AA704" s="10"/>
      <c r="AB704" s="10"/>
      <c r="AC704" s="10"/>
      <c r="AD704" s="10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ht="12.75" customHeight="1">
      <c r="A705" s="16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9"/>
      <c r="O705" s="9"/>
      <c r="P705" s="9"/>
      <c r="Q705" s="9"/>
      <c r="R705" s="10"/>
      <c r="S705" s="9"/>
      <c r="T705" s="9"/>
      <c r="U705" s="9"/>
      <c r="V705" s="9"/>
      <c r="W705" s="10"/>
      <c r="X705" s="9"/>
      <c r="Y705" s="9"/>
      <c r="Z705" s="10"/>
      <c r="AA705" s="10"/>
      <c r="AB705" s="10"/>
      <c r="AC705" s="10"/>
      <c r="AD705" s="10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ht="12.75" customHeight="1">
      <c r="A706" s="16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9"/>
      <c r="O706" s="9"/>
      <c r="P706" s="9"/>
      <c r="Q706" s="9"/>
      <c r="R706" s="10"/>
      <c r="S706" s="9"/>
      <c r="T706" s="9"/>
      <c r="U706" s="9"/>
      <c r="V706" s="9"/>
      <c r="W706" s="10"/>
      <c r="X706" s="9"/>
      <c r="Y706" s="9"/>
      <c r="Z706" s="10"/>
      <c r="AA706" s="10"/>
      <c r="AB706" s="10"/>
      <c r="AC706" s="10"/>
      <c r="AD706" s="10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ht="12.75" customHeight="1">
      <c r="A707" s="16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9"/>
      <c r="O707" s="9"/>
      <c r="P707" s="9"/>
      <c r="Q707" s="9"/>
      <c r="R707" s="10"/>
      <c r="S707" s="9"/>
      <c r="T707" s="9"/>
      <c r="U707" s="9"/>
      <c r="V707" s="9"/>
      <c r="W707" s="10"/>
      <c r="X707" s="9"/>
      <c r="Y707" s="9"/>
      <c r="Z707" s="10"/>
      <c r="AA707" s="10"/>
      <c r="AB707" s="10"/>
      <c r="AC707" s="10"/>
      <c r="AD707" s="10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1:40" ht="12.75" customHeight="1">
      <c r="A708" s="16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9"/>
      <c r="O708" s="9"/>
      <c r="P708" s="9"/>
      <c r="Q708" s="9"/>
      <c r="R708" s="10"/>
      <c r="S708" s="9"/>
      <c r="T708" s="9"/>
      <c r="U708" s="9"/>
      <c r="V708" s="9"/>
      <c r="W708" s="10"/>
      <c r="X708" s="9"/>
      <c r="Y708" s="9"/>
      <c r="Z708" s="10"/>
      <c r="AA708" s="10"/>
      <c r="AB708" s="10"/>
      <c r="AC708" s="10"/>
      <c r="AD708" s="10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ht="12.75" customHeight="1">
      <c r="A709" s="16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9"/>
      <c r="O709" s="9"/>
      <c r="P709" s="9"/>
      <c r="Q709" s="9"/>
      <c r="R709" s="10"/>
      <c r="S709" s="9"/>
      <c r="T709" s="9"/>
      <c r="U709" s="9"/>
      <c r="V709" s="9"/>
      <c r="W709" s="10"/>
      <c r="X709" s="9"/>
      <c r="Y709" s="9"/>
      <c r="Z709" s="10"/>
      <c r="AA709" s="10"/>
      <c r="AB709" s="10"/>
      <c r="AC709" s="10"/>
      <c r="AD709" s="10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ht="12.75" customHeight="1">
      <c r="A710" s="16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9"/>
      <c r="O710" s="9"/>
      <c r="P710" s="9"/>
      <c r="Q710" s="9"/>
      <c r="R710" s="10"/>
      <c r="S710" s="9"/>
      <c r="T710" s="9"/>
      <c r="U710" s="9"/>
      <c r="V710" s="9"/>
      <c r="W710" s="10"/>
      <c r="X710" s="9"/>
      <c r="Y710" s="9"/>
      <c r="Z710" s="10"/>
      <c r="AA710" s="10"/>
      <c r="AB710" s="10"/>
      <c r="AC710" s="10"/>
      <c r="AD710" s="10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1:40" ht="12.75" customHeight="1">
      <c r="A711" s="16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9"/>
      <c r="O711" s="9"/>
      <c r="P711" s="9"/>
      <c r="Q711" s="9"/>
      <c r="R711" s="10"/>
      <c r="S711" s="9"/>
      <c r="T711" s="9"/>
      <c r="U711" s="9"/>
      <c r="V711" s="9"/>
      <c r="W711" s="10"/>
      <c r="X711" s="9"/>
      <c r="Y711" s="9"/>
      <c r="Z711" s="10"/>
      <c r="AA711" s="10"/>
      <c r="AB711" s="10"/>
      <c r="AC711" s="10"/>
      <c r="AD711" s="10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ht="12.75" customHeight="1">
      <c r="A712" s="16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9"/>
      <c r="O712" s="9"/>
      <c r="P712" s="9"/>
      <c r="Q712" s="9"/>
      <c r="R712" s="10"/>
      <c r="S712" s="9"/>
      <c r="T712" s="9"/>
      <c r="U712" s="9"/>
      <c r="V712" s="9"/>
      <c r="W712" s="10"/>
      <c r="X712" s="9"/>
      <c r="Y712" s="9"/>
      <c r="Z712" s="10"/>
      <c r="AA712" s="10"/>
      <c r="AB712" s="10"/>
      <c r="AC712" s="10"/>
      <c r="AD712" s="10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ht="12.75" customHeight="1">
      <c r="A713" s="16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9"/>
      <c r="O713" s="9"/>
      <c r="P713" s="9"/>
      <c r="Q713" s="9"/>
      <c r="R713" s="10"/>
      <c r="S713" s="9"/>
      <c r="T713" s="9"/>
      <c r="U713" s="9"/>
      <c r="V713" s="9"/>
      <c r="W713" s="10"/>
      <c r="X713" s="9"/>
      <c r="Y713" s="9"/>
      <c r="Z713" s="10"/>
      <c r="AA713" s="10"/>
      <c r="AB713" s="10"/>
      <c r="AC713" s="10"/>
      <c r="AD713" s="10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ht="12.75" customHeight="1">
      <c r="A714" s="16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9"/>
      <c r="O714" s="9"/>
      <c r="P714" s="9"/>
      <c r="Q714" s="9"/>
      <c r="R714" s="10"/>
      <c r="S714" s="9"/>
      <c r="T714" s="9"/>
      <c r="U714" s="9"/>
      <c r="V714" s="9"/>
      <c r="W714" s="10"/>
      <c r="X714" s="9"/>
      <c r="Y714" s="9"/>
      <c r="Z714" s="10"/>
      <c r="AA714" s="10"/>
      <c r="AB714" s="10"/>
      <c r="AC714" s="10"/>
      <c r="AD714" s="10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ht="12.75" customHeight="1">
      <c r="A715" s="16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9"/>
      <c r="O715" s="9"/>
      <c r="P715" s="9"/>
      <c r="Q715" s="9"/>
      <c r="R715" s="10"/>
      <c r="S715" s="9"/>
      <c r="T715" s="9"/>
      <c r="U715" s="9"/>
      <c r="V715" s="9"/>
      <c r="W715" s="10"/>
      <c r="X715" s="9"/>
      <c r="Y715" s="9"/>
      <c r="Z715" s="10"/>
      <c r="AA715" s="10"/>
      <c r="AB715" s="10"/>
      <c r="AC715" s="10"/>
      <c r="AD715" s="10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ht="12.75" customHeight="1">
      <c r="A716" s="16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9"/>
      <c r="O716" s="9"/>
      <c r="P716" s="9"/>
      <c r="Q716" s="9"/>
      <c r="R716" s="10"/>
      <c r="S716" s="9"/>
      <c r="T716" s="9"/>
      <c r="U716" s="9"/>
      <c r="V716" s="9"/>
      <c r="W716" s="10"/>
      <c r="X716" s="9"/>
      <c r="Y716" s="9"/>
      <c r="Z716" s="10"/>
      <c r="AA716" s="10"/>
      <c r="AB716" s="10"/>
      <c r="AC716" s="10"/>
      <c r="AD716" s="10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ht="12.75" customHeight="1">
      <c r="A717" s="16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9"/>
      <c r="O717" s="9"/>
      <c r="P717" s="9"/>
      <c r="Q717" s="9"/>
      <c r="R717" s="10"/>
      <c r="S717" s="9"/>
      <c r="T717" s="9"/>
      <c r="U717" s="9"/>
      <c r="V717" s="9"/>
      <c r="W717" s="10"/>
      <c r="X717" s="9"/>
      <c r="Y717" s="9"/>
      <c r="Z717" s="10"/>
      <c r="AA717" s="10"/>
      <c r="AB717" s="10"/>
      <c r="AC717" s="10"/>
      <c r="AD717" s="10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ht="12.75" customHeight="1">
      <c r="A718" s="16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9"/>
      <c r="O718" s="9"/>
      <c r="P718" s="9"/>
      <c r="Q718" s="9"/>
      <c r="R718" s="10"/>
      <c r="S718" s="9"/>
      <c r="T718" s="9"/>
      <c r="U718" s="9"/>
      <c r="V718" s="9"/>
      <c r="W718" s="10"/>
      <c r="X718" s="9"/>
      <c r="Y718" s="9"/>
      <c r="Z718" s="10"/>
      <c r="AA718" s="10"/>
      <c r="AB718" s="10"/>
      <c r="AC718" s="10"/>
      <c r="AD718" s="10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ht="12.75" customHeight="1">
      <c r="A719" s="16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9"/>
      <c r="O719" s="9"/>
      <c r="P719" s="9"/>
      <c r="Q719" s="9"/>
      <c r="R719" s="10"/>
      <c r="S719" s="9"/>
      <c r="T719" s="9"/>
      <c r="U719" s="9"/>
      <c r="V719" s="9"/>
      <c r="W719" s="10"/>
      <c r="X719" s="9"/>
      <c r="Y719" s="9"/>
      <c r="Z719" s="10"/>
      <c r="AA719" s="10"/>
      <c r="AB719" s="10"/>
      <c r="AC719" s="10"/>
      <c r="AD719" s="10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ht="12.75" customHeight="1">
      <c r="A720" s="16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9"/>
      <c r="O720" s="9"/>
      <c r="P720" s="9"/>
      <c r="Q720" s="9"/>
      <c r="R720" s="10"/>
      <c r="S720" s="9"/>
      <c r="T720" s="9"/>
      <c r="U720" s="9"/>
      <c r="V720" s="9"/>
      <c r="W720" s="10"/>
      <c r="X720" s="9"/>
      <c r="Y720" s="9"/>
      <c r="Z720" s="10"/>
      <c r="AA720" s="10"/>
      <c r="AB720" s="10"/>
      <c r="AC720" s="10"/>
      <c r="AD720" s="10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ht="12.75" customHeight="1">
      <c r="A721" s="16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9"/>
      <c r="O721" s="9"/>
      <c r="P721" s="9"/>
      <c r="Q721" s="9"/>
      <c r="R721" s="10"/>
      <c r="S721" s="9"/>
      <c r="T721" s="9"/>
      <c r="U721" s="9"/>
      <c r="V721" s="9"/>
      <c r="W721" s="10"/>
      <c r="X721" s="9"/>
      <c r="Y721" s="9"/>
      <c r="Z721" s="10"/>
      <c r="AA721" s="10"/>
      <c r="AB721" s="10"/>
      <c r="AC721" s="10"/>
      <c r="AD721" s="10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ht="12.75" customHeight="1">
      <c r="A722" s="16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9"/>
      <c r="O722" s="9"/>
      <c r="P722" s="9"/>
      <c r="Q722" s="9"/>
      <c r="R722" s="10"/>
      <c r="S722" s="9"/>
      <c r="T722" s="9"/>
      <c r="U722" s="9"/>
      <c r="V722" s="9"/>
      <c r="W722" s="10"/>
      <c r="X722" s="9"/>
      <c r="Y722" s="9"/>
      <c r="Z722" s="10"/>
      <c r="AA722" s="10"/>
      <c r="AB722" s="10"/>
      <c r="AC722" s="10"/>
      <c r="AD722" s="10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ht="12.75" customHeight="1">
      <c r="A723" s="16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9"/>
      <c r="O723" s="9"/>
      <c r="P723" s="9"/>
      <c r="Q723" s="9"/>
      <c r="R723" s="10"/>
      <c r="S723" s="9"/>
      <c r="T723" s="9"/>
      <c r="U723" s="9"/>
      <c r="V723" s="9"/>
      <c r="W723" s="10"/>
      <c r="X723" s="9"/>
      <c r="Y723" s="9"/>
      <c r="Z723" s="10"/>
      <c r="AA723" s="10"/>
      <c r="AB723" s="10"/>
      <c r="AC723" s="10"/>
      <c r="AD723" s="10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ht="12.75" customHeight="1">
      <c r="A724" s="16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9"/>
      <c r="O724" s="9"/>
      <c r="P724" s="9"/>
      <c r="Q724" s="9"/>
      <c r="R724" s="10"/>
      <c r="S724" s="9"/>
      <c r="T724" s="9"/>
      <c r="U724" s="9"/>
      <c r="V724" s="9"/>
      <c r="W724" s="10"/>
      <c r="X724" s="9"/>
      <c r="Y724" s="9"/>
      <c r="Z724" s="10"/>
      <c r="AA724" s="10"/>
      <c r="AB724" s="10"/>
      <c r="AC724" s="10"/>
      <c r="AD724" s="10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ht="12.75" customHeight="1">
      <c r="A725" s="16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9"/>
      <c r="O725" s="9"/>
      <c r="P725" s="9"/>
      <c r="Q725" s="9"/>
      <c r="R725" s="10"/>
      <c r="S725" s="9"/>
      <c r="T725" s="9"/>
      <c r="U725" s="9"/>
      <c r="V725" s="9"/>
      <c r="W725" s="10"/>
      <c r="X725" s="9"/>
      <c r="Y725" s="9"/>
      <c r="Z725" s="10"/>
      <c r="AA725" s="10"/>
      <c r="AB725" s="10"/>
      <c r="AC725" s="10"/>
      <c r="AD725" s="10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ht="12.75" customHeight="1">
      <c r="A726" s="16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9"/>
      <c r="O726" s="9"/>
      <c r="P726" s="9"/>
      <c r="Q726" s="9"/>
      <c r="R726" s="10"/>
      <c r="S726" s="9"/>
      <c r="T726" s="9"/>
      <c r="U726" s="9"/>
      <c r="V726" s="9"/>
      <c r="W726" s="10"/>
      <c r="X726" s="9"/>
      <c r="Y726" s="9"/>
      <c r="Z726" s="10"/>
      <c r="AA726" s="10"/>
      <c r="AB726" s="10"/>
      <c r="AC726" s="10"/>
      <c r="AD726" s="10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ht="12.75" customHeight="1">
      <c r="A727" s="16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9"/>
      <c r="O727" s="9"/>
      <c r="P727" s="9"/>
      <c r="Q727" s="9"/>
      <c r="R727" s="10"/>
      <c r="S727" s="9"/>
      <c r="T727" s="9"/>
      <c r="U727" s="9"/>
      <c r="V727" s="9"/>
      <c r="W727" s="10"/>
      <c r="X727" s="9"/>
      <c r="Y727" s="9"/>
      <c r="Z727" s="10"/>
      <c r="AA727" s="10"/>
      <c r="AB727" s="10"/>
      <c r="AC727" s="10"/>
      <c r="AD727" s="10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ht="12.75" customHeight="1">
      <c r="A728" s="16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9"/>
      <c r="O728" s="9"/>
      <c r="P728" s="9"/>
      <c r="Q728" s="9"/>
      <c r="R728" s="10"/>
      <c r="S728" s="9"/>
      <c r="T728" s="9"/>
      <c r="U728" s="9"/>
      <c r="V728" s="9"/>
      <c r="W728" s="10"/>
      <c r="X728" s="9"/>
      <c r="Y728" s="9"/>
      <c r="Z728" s="10"/>
      <c r="AA728" s="10"/>
      <c r="AB728" s="10"/>
      <c r="AC728" s="10"/>
      <c r="AD728" s="10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ht="12.75" customHeight="1">
      <c r="A729" s="16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9"/>
      <c r="O729" s="9"/>
      <c r="P729" s="9"/>
      <c r="Q729" s="9"/>
      <c r="R729" s="10"/>
      <c r="S729" s="9"/>
      <c r="T729" s="9"/>
      <c r="U729" s="9"/>
      <c r="V729" s="9"/>
      <c r="W729" s="10"/>
      <c r="X729" s="9"/>
      <c r="Y729" s="9"/>
      <c r="Z729" s="10"/>
      <c r="AA729" s="10"/>
      <c r="AB729" s="10"/>
      <c r="AC729" s="10"/>
      <c r="AD729" s="10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ht="12.75" customHeight="1">
      <c r="A730" s="16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9"/>
      <c r="O730" s="9"/>
      <c r="P730" s="9"/>
      <c r="Q730" s="9"/>
      <c r="R730" s="10"/>
      <c r="S730" s="9"/>
      <c r="T730" s="9"/>
      <c r="U730" s="9"/>
      <c r="V730" s="9"/>
      <c r="W730" s="10"/>
      <c r="X730" s="9"/>
      <c r="Y730" s="9"/>
      <c r="Z730" s="10"/>
      <c r="AA730" s="10"/>
      <c r="AB730" s="10"/>
      <c r="AC730" s="10"/>
      <c r="AD730" s="10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ht="12.75" customHeight="1">
      <c r="A731" s="16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9"/>
      <c r="O731" s="9"/>
      <c r="P731" s="9"/>
      <c r="Q731" s="9"/>
      <c r="R731" s="10"/>
      <c r="S731" s="9"/>
      <c r="T731" s="9"/>
      <c r="U731" s="9"/>
      <c r="V731" s="9"/>
      <c r="W731" s="10"/>
      <c r="X731" s="9"/>
      <c r="Y731" s="9"/>
      <c r="Z731" s="10"/>
      <c r="AA731" s="10"/>
      <c r="AB731" s="10"/>
      <c r="AC731" s="10"/>
      <c r="AD731" s="10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ht="12.75" customHeight="1">
      <c r="A732" s="16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9"/>
      <c r="O732" s="9"/>
      <c r="P732" s="9"/>
      <c r="Q732" s="9"/>
      <c r="R732" s="10"/>
      <c r="S732" s="9"/>
      <c r="T732" s="9"/>
      <c r="U732" s="9"/>
      <c r="V732" s="9"/>
      <c r="W732" s="10"/>
      <c r="X732" s="9"/>
      <c r="Y732" s="9"/>
      <c r="Z732" s="10"/>
      <c r="AA732" s="10"/>
      <c r="AB732" s="10"/>
      <c r="AC732" s="10"/>
      <c r="AD732" s="10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ht="12.75" customHeight="1">
      <c r="A733" s="16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9"/>
      <c r="O733" s="9"/>
      <c r="P733" s="9"/>
      <c r="Q733" s="9"/>
      <c r="R733" s="10"/>
      <c r="S733" s="9"/>
      <c r="T733" s="9"/>
      <c r="U733" s="9"/>
      <c r="V733" s="9"/>
      <c r="W733" s="10"/>
      <c r="X733" s="9"/>
      <c r="Y733" s="9"/>
      <c r="Z733" s="10"/>
      <c r="AA733" s="10"/>
      <c r="AB733" s="10"/>
      <c r="AC733" s="10"/>
      <c r="AD733" s="10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ht="12.75" customHeight="1">
      <c r="A734" s="16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9"/>
      <c r="O734" s="9"/>
      <c r="P734" s="9"/>
      <c r="Q734" s="9"/>
      <c r="R734" s="10"/>
      <c r="S734" s="9"/>
      <c r="T734" s="9"/>
      <c r="U734" s="9"/>
      <c r="V734" s="9"/>
      <c r="W734" s="10"/>
      <c r="X734" s="9"/>
      <c r="Y734" s="9"/>
      <c r="Z734" s="10"/>
      <c r="AA734" s="10"/>
      <c r="AB734" s="10"/>
      <c r="AC734" s="10"/>
      <c r="AD734" s="10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ht="12.75" customHeight="1">
      <c r="A735" s="16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9"/>
      <c r="O735" s="9"/>
      <c r="P735" s="9"/>
      <c r="Q735" s="9"/>
      <c r="R735" s="10"/>
      <c r="S735" s="9"/>
      <c r="T735" s="9"/>
      <c r="U735" s="9"/>
      <c r="V735" s="9"/>
      <c r="W735" s="10"/>
      <c r="X735" s="9"/>
      <c r="Y735" s="9"/>
      <c r="Z735" s="10"/>
      <c r="AA735" s="10"/>
      <c r="AB735" s="10"/>
      <c r="AC735" s="10"/>
      <c r="AD735" s="10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ht="12.75" customHeight="1">
      <c r="A736" s="16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9"/>
      <c r="O736" s="9"/>
      <c r="P736" s="9"/>
      <c r="Q736" s="9"/>
      <c r="R736" s="10"/>
      <c r="S736" s="9"/>
      <c r="T736" s="9"/>
      <c r="U736" s="9"/>
      <c r="V736" s="9"/>
      <c r="W736" s="10"/>
      <c r="X736" s="9"/>
      <c r="Y736" s="9"/>
      <c r="Z736" s="10"/>
      <c r="AA736" s="10"/>
      <c r="AB736" s="10"/>
      <c r="AC736" s="10"/>
      <c r="AD736" s="10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ht="12.75" customHeight="1">
      <c r="A737" s="16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9"/>
      <c r="O737" s="9"/>
      <c r="P737" s="9"/>
      <c r="Q737" s="9"/>
      <c r="R737" s="10"/>
      <c r="S737" s="9"/>
      <c r="T737" s="9"/>
      <c r="U737" s="9"/>
      <c r="V737" s="9"/>
      <c r="W737" s="10"/>
      <c r="X737" s="9"/>
      <c r="Y737" s="9"/>
      <c r="Z737" s="10"/>
      <c r="AA737" s="10"/>
      <c r="AB737" s="10"/>
      <c r="AC737" s="10"/>
      <c r="AD737" s="10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ht="12.75" customHeight="1">
      <c r="A738" s="16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9"/>
      <c r="O738" s="9"/>
      <c r="P738" s="9"/>
      <c r="Q738" s="9"/>
      <c r="R738" s="10"/>
      <c r="S738" s="9"/>
      <c r="T738" s="9"/>
      <c r="U738" s="9"/>
      <c r="V738" s="9"/>
      <c r="W738" s="10"/>
      <c r="X738" s="9"/>
      <c r="Y738" s="9"/>
      <c r="Z738" s="10"/>
      <c r="AA738" s="10"/>
      <c r="AB738" s="10"/>
      <c r="AC738" s="10"/>
      <c r="AD738" s="10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ht="12.75" customHeight="1">
      <c r="A739" s="16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9"/>
      <c r="O739" s="9"/>
      <c r="P739" s="9"/>
      <c r="Q739" s="9"/>
      <c r="R739" s="10"/>
      <c r="S739" s="9"/>
      <c r="T739" s="9"/>
      <c r="U739" s="9"/>
      <c r="V739" s="9"/>
      <c r="W739" s="10"/>
      <c r="X739" s="9"/>
      <c r="Y739" s="9"/>
      <c r="Z739" s="10"/>
      <c r="AA739" s="10"/>
      <c r="AB739" s="10"/>
      <c r="AC739" s="10"/>
      <c r="AD739" s="10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ht="12.75" customHeight="1">
      <c r="A740" s="16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9"/>
      <c r="O740" s="9"/>
      <c r="P740" s="9"/>
      <c r="Q740" s="9"/>
      <c r="R740" s="10"/>
      <c r="S740" s="9"/>
      <c r="T740" s="9"/>
      <c r="U740" s="9"/>
      <c r="V740" s="9"/>
      <c r="W740" s="10"/>
      <c r="X740" s="9"/>
      <c r="Y740" s="9"/>
      <c r="Z740" s="10"/>
      <c r="AA740" s="10"/>
      <c r="AB740" s="10"/>
      <c r="AC740" s="10"/>
      <c r="AD740" s="10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ht="12.75" customHeight="1">
      <c r="A741" s="16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9"/>
      <c r="O741" s="9"/>
      <c r="P741" s="9"/>
      <c r="Q741" s="9"/>
      <c r="R741" s="10"/>
      <c r="S741" s="9"/>
      <c r="T741" s="9"/>
      <c r="U741" s="9"/>
      <c r="V741" s="9"/>
      <c r="W741" s="10"/>
      <c r="X741" s="9"/>
      <c r="Y741" s="9"/>
      <c r="Z741" s="10"/>
      <c r="AA741" s="10"/>
      <c r="AB741" s="10"/>
      <c r="AC741" s="10"/>
      <c r="AD741" s="10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ht="12.75" customHeight="1">
      <c r="A742" s="16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9"/>
      <c r="O742" s="9"/>
      <c r="P742" s="9"/>
      <c r="Q742" s="9"/>
      <c r="R742" s="10"/>
      <c r="S742" s="9"/>
      <c r="T742" s="9"/>
      <c r="U742" s="9"/>
      <c r="V742" s="9"/>
      <c r="W742" s="10"/>
      <c r="X742" s="9"/>
      <c r="Y742" s="9"/>
      <c r="Z742" s="10"/>
      <c r="AA742" s="10"/>
      <c r="AB742" s="10"/>
      <c r="AC742" s="10"/>
      <c r="AD742" s="10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ht="12.75" customHeight="1">
      <c r="A743" s="16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9"/>
      <c r="O743" s="9"/>
      <c r="P743" s="9"/>
      <c r="Q743" s="9"/>
      <c r="R743" s="10"/>
      <c r="S743" s="9"/>
      <c r="T743" s="9"/>
      <c r="U743" s="9"/>
      <c r="V743" s="9"/>
      <c r="W743" s="10"/>
      <c r="X743" s="9"/>
      <c r="Y743" s="9"/>
      <c r="Z743" s="10"/>
      <c r="AA743" s="10"/>
      <c r="AB743" s="10"/>
      <c r="AC743" s="10"/>
      <c r="AD743" s="10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ht="12.75" customHeight="1">
      <c r="A744" s="16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9"/>
      <c r="O744" s="9"/>
      <c r="P744" s="9"/>
      <c r="Q744" s="9"/>
      <c r="R744" s="10"/>
      <c r="S744" s="9"/>
      <c r="T744" s="9"/>
      <c r="U744" s="9"/>
      <c r="V744" s="9"/>
      <c r="W744" s="10"/>
      <c r="X744" s="9"/>
      <c r="Y744" s="9"/>
      <c r="Z744" s="10"/>
      <c r="AA744" s="10"/>
      <c r="AB744" s="10"/>
      <c r="AC744" s="10"/>
      <c r="AD744" s="10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ht="12.75" customHeight="1">
      <c r="A745" s="16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9"/>
      <c r="O745" s="9"/>
      <c r="P745" s="9"/>
      <c r="Q745" s="9"/>
      <c r="R745" s="10"/>
      <c r="S745" s="9"/>
      <c r="T745" s="9"/>
      <c r="U745" s="9"/>
      <c r="V745" s="9"/>
      <c r="W745" s="10"/>
      <c r="X745" s="9"/>
      <c r="Y745" s="9"/>
      <c r="Z745" s="10"/>
      <c r="AA745" s="10"/>
      <c r="AB745" s="10"/>
      <c r="AC745" s="10"/>
      <c r="AD745" s="10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ht="12.75" customHeight="1">
      <c r="A746" s="16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9"/>
      <c r="O746" s="9"/>
      <c r="P746" s="9"/>
      <c r="Q746" s="9"/>
      <c r="R746" s="10"/>
      <c r="S746" s="9"/>
      <c r="T746" s="9"/>
      <c r="U746" s="9"/>
      <c r="V746" s="9"/>
      <c r="W746" s="10"/>
      <c r="X746" s="9"/>
      <c r="Y746" s="9"/>
      <c r="Z746" s="10"/>
      <c r="AA746" s="10"/>
      <c r="AB746" s="10"/>
      <c r="AC746" s="10"/>
      <c r="AD746" s="10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1:40" ht="12.75" customHeight="1">
      <c r="A747" s="16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9"/>
      <c r="O747" s="9"/>
      <c r="P747" s="9"/>
      <c r="Q747" s="9"/>
      <c r="R747" s="10"/>
      <c r="S747" s="9"/>
      <c r="T747" s="9"/>
      <c r="U747" s="9"/>
      <c r="V747" s="9"/>
      <c r="W747" s="10"/>
      <c r="X747" s="9"/>
      <c r="Y747" s="9"/>
      <c r="Z747" s="10"/>
      <c r="AA747" s="10"/>
      <c r="AB747" s="10"/>
      <c r="AC747" s="10"/>
      <c r="AD747" s="10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ht="12.75" customHeight="1">
      <c r="A748" s="16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9"/>
      <c r="O748" s="9"/>
      <c r="P748" s="9"/>
      <c r="Q748" s="9"/>
      <c r="R748" s="10"/>
      <c r="S748" s="9"/>
      <c r="T748" s="9"/>
      <c r="U748" s="9"/>
      <c r="V748" s="9"/>
      <c r="W748" s="10"/>
      <c r="X748" s="9"/>
      <c r="Y748" s="9"/>
      <c r="Z748" s="10"/>
      <c r="AA748" s="10"/>
      <c r="AB748" s="10"/>
      <c r="AC748" s="10"/>
      <c r="AD748" s="10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ht="12.75" customHeight="1">
      <c r="A749" s="16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9"/>
      <c r="O749" s="9"/>
      <c r="P749" s="9"/>
      <c r="Q749" s="9"/>
      <c r="R749" s="10"/>
      <c r="S749" s="9"/>
      <c r="T749" s="9"/>
      <c r="U749" s="9"/>
      <c r="V749" s="9"/>
      <c r="W749" s="10"/>
      <c r="X749" s="9"/>
      <c r="Y749" s="9"/>
      <c r="Z749" s="10"/>
      <c r="AA749" s="10"/>
      <c r="AB749" s="10"/>
      <c r="AC749" s="10"/>
      <c r="AD749" s="10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ht="12.75" customHeight="1">
      <c r="A750" s="16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9"/>
      <c r="O750" s="9"/>
      <c r="P750" s="9"/>
      <c r="Q750" s="9"/>
      <c r="R750" s="10"/>
      <c r="S750" s="9"/>
      <c r="T750" s="9"/>
      <c r="U750" s="9"/>
      <c r="V750" s="9"/>
      <c r="W750" s="10"/>
      <c r="X750" s="9"/>
      <c r="Y750" s="9"/>
      <c r="Z750" s="10"/>
      <c r="AA750" s="10"/>
      <c r="AB750" s="10"/>
      <c r="AC750" s="10"/>
      <c r="AD750" s="10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ht="12.75" customHeight="1">
      <c r="A751" s="16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9"/>
      <c r="O751" s="9"/>
      <c r="P751" s="9"/>
      <c r="Q751" s="9"/>
      <c r="R751" s="10"/>
      <c r="S751" s="9"/>
      <c r="T751" s="9"/>
      <c r="U751" s="9"/>
      <c r="V751" s="9"/>
      <c r="W751" s="10"/>
      <c r="X751" s="9"/>
      <c r="Y751" s="9"/>
      <c r="Z751" s="10"/>
      <c r="AA751" s="10"/>
      <c r="AB751" s="10"/>
      <c r="AC751" s="10"/>
      <c r="AD751" s="10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ht="12.75" customHeight="1">
      <c r="A752" s="16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9"/>
      <c r="O752" s="9"/>
      <c r="P752" s="9"/>
      <c r="Q752" s="9"/>
      <c r="R752" s="10"/>
      <c r="S752" s="9"/>
      <c r="T752" s="9"/>
      <c r="U752" s="9"/>
      <c r="V752" s="9"/>
      <c r="W752" s="10"/>
      <c r="X752" s="9"/>
      <c r="Y752" s="9"/>
      <c r="Z752" s="10"/>
      <c r="AA752" s="10"/>
      <c r="AB752" s="10"/>
      <c r="AC752" s="10"/>
      <c r="AD752" s="10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ht="12.75" customHeight="1">
      <c r="A753" s="16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9"/>
      <c r="O753" s="9"/>
      <c r="P753" s="9"/>
      <c r="Q753" s="9"/>
      <c r="R753" s="10"/>
      <c r="S753" s="9"/>
      <c r="T753" s="9"/>
      <c r="U753" s="9"/>
      <c r="V753" s="9"/>
      <c r="W753" s="10"/>
      <c r="X753" s="9"/>
      <c r="Y753" s="9"/>
      <c r="Z753" s="10"/>
      <c r="AA753" s="10"/>
      <c r="AB753" s="10"/>
      <c r="AC753" s="10"/>
      <c r="AD753" s="10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ht="12.75" customHeight="1">
      <c r="A754" s="16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9"/>
      <c r="O754" s="9"/>
      <c r="P754" s="9"/>
      <c r="Q754" s="9"/>
      <c r="R754" s="10"/>
      <c r="S754" s="9"/>
      <c r="T754" s="9"/>
      <c r="U754" s="9"/>
      <c r="V754" s="9"/>
      <c r="W754" s="10"/>
      <c r="X754" s="9"/>
      <c r="Y754" s="9"/>
      <c r="Z754" s="10"/>
      <c r="AA754" s="10"/>
      <c r="AB754" s="10"/>
      <c r="AC754" s="10"/>
      <c r="AD754" s="10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ht="12.75" customHeight="1">
      <c r="A755" s="16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9"/>
      <c r="O755" s="9"/>
      <c r="P755" s="9"/>
      <c r="Q755" s="9"/>
      <c r="R755" s="10"/>
      <c r="S755" s="9"/>
      <c r="T755" s="9"/>
      <c r="U755" s="9"/>
      <c r="V755" s="9"/>
      <c r="W755" s="10"/>
      <c r="X755" s="9"/>
      <c r="Y755" s="9"/>
      <c r="Z755" s="10"/>
      <c r="AA755" s="10"/>
      <c r="AB755" s="10"/>
      <c r="AC755" s="10"/>
      <c r="AD755" s="10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ht="12.75" customHeight="1">
      <c r="A756" s="16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9"/>
      <c r="O756" s="9"/>
      <c r="P756" s="9"/>
      <c r="Q756" s="9"/>
      <c r="R756" s="10"/>
      <c r="S756" s="9"/>
      <c r="T756" s="9"/>
      <c r="U756" s="9"/>
      <c r="V756" s="9"/>
      <c r="W756" s="10"/>
      <c r="X756" s="9"/>
      <c r="Y756" s="9"/>
      <c r="Z756" s="10"/>
      <c r="AA756" s="10"/>
      <c r="AB756" s="10"/>
      <c r="AC756" s="10"/>
      <c r="AD756" s="10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ht="12.75" customHeight="1">
      <c r="A757" s="16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9"/>
      <c r="O757" s="9"/>
      <c r="P757" s="9"/>
      <c r="Q757" s="9"/>
      <c r="R757" s="10"/>
      <c r="S757" s="9"/>
      <c r="T757" s="9"/>
      <c r="U757" s="9"/>
      <c r="V757" s="9"/>
      <c r="W757" s="10"/>
      <c r="X757" s="9"/>
      <c r="Y757" s="9"/>
      <c r="Z757" s="10"/>
      <c r="AA757" s="10"/>
      <c r="AB757" s="10"/>
      <c r="AC757" s="10"/>
      <c r="AD757" s="10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ht="12.75" customHeight="1">
      <c r="A758" s="16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9"/>
      <c r="O758" s="9"/>
      <c r="P758" s="9"/>
      <c r="Q758" s="9"/>
      <c r="R758" s="10"/>
      <c r="S758" s="9"/>
      <c r="T758" s="9"/>
      <c r="U758" s="9"/>
      <c r="V758" s="9"/>
      <c r="W758" s="10"/>
      <c r="X758" s="9"/>
      <c r="Y758" s="9"/>
      <c r="Z758" s="10"/>
      <c r="AA758" s="10"/>
      <c r="AB758" s="10"/>
      <c r="AC758" s="10"/>
      <c r="AD758" s="10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ht="12.75" customHeight="1">
      <c r="A759" s="16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9"/>
      <c r="O759" s="9"/>
      <c r="P759" s="9"/>
      <c r="Q759" s="9"/>
      <c r="R759" s="10"/>
      <c r="S759" s="9"/>
      <c r="T759" s="9"/>
      <c r="U759" s="9"/>
      <c r="V759" s="9"/>
      <c r="W759" s="10"/>
      <c r="X759" s="9"/>
      <c r="Y759" s="9"/>
      <c r="Z759" s="10"/>
      <c r="AA759" s="10"/>
      <c r="AB759" s="10"/>
      <c r="AC759" s="10"/>
      <c r="AD759" s="10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ht="12.75" customHeight="1">
      <c r="A760" s="16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9"/>
      <c r="O760" s="9"/>
      <c r="P760" s="9"/>
      <c r="Q760" s="9"/>
      <c r="R760" s="10"/>
      <c r="S760" s="9"/>
      <c r="T760" s="9"/>
      <c r="U760" s="9"/>
      <c r="V760" s="9"/>
      <c r="W760" s="10"/>
      <c r="X760" s="9"/>
      <c r="Y760" s="9"/>
      <c r="Z760" s="10"/>
      <c r="AA760" s="10"/>
      <c r="AB760" s="10"/>
      <c r="AC760" s="10"/>
      <c r="AD760" s="10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ht="12.75" customHeight="1">
      <c r="A761" s="16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9"/>
      <c r="O761" s="9"/>
      <c r="P761" s="9"/>
      <c r="Q761" s="9"/>
      <c r="R761" s="10"/>
      <c r="S761" s="9"/>
      <c r="T761" s="9"/>
      <c r="U761" s="9"/>
      <c r="V761" s="9"/>
      <c r="W761" s="10"/>
      <c r="X761" s="9"/>
      <c r="Y761" s="9"/>
      <c r="Z761" s="10"/>
      <c r="AA761" s="10"/>
      <c r="AB761" s="10"/>
      <c r="AC761" s="10"/>
      <c r="AD761" s="10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ht="12.75" customHeight="1">
      <c r="A762" s="16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9"/>
      <c r="O762" s="9"/>
      <c r="P762" s="9"/>
      <c r="Q762" s="9"/>
      <c r="R762" s="10"/>
      <c r="S762" s="9"/>
      <c r="T762" s="9"/>
      <c r="U762" s="9"/>
      <c r="V762" s="9"/>
      <c r="W762" s="10"/>
      <c r="X762" s="9"/>
      <c r="Y762" s="9"/>
      <c r="Z762" s="10"/>
      <c r="AA762" s="10"/>
      <c r="AB762" s="10"/>
      <c r="AC762" s="10"/>
      <c r="AD762" s="10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1:40" ht="12.75" customHeight="1">
      <c r="A763" s="16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9"/>
      <c r="O763" s="9"/>
      <c r="P763" s="9"/>
      <c r="Q763" s="9"/>
      <c r="R763" s="10"/>
      <c r="S763" s="9"/>
      <c r="T763" s="9"/>
      <c r="U763" s="9"/>
      <c r="V763" s="9"/>
      <c r="W763" s="10"/>
      <c r="X763" s="9"/>
      <c r="Y763" s="9"/>
      <c r="Z763" s="10"/>
      <c r="AA763" s="10"/>
      <c r="AB763" s="10"/>
      <c r="AC763" s="10"/>
      <c r="AD763" s="10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1:40" ht="12.75" customHeight="1">
      <c r="A764" s="16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9"/>
      <c r="O764" s="9"/>
      <c r="P764" s="9"/>
      <c r="Q764" s="9"/>
      <c r="R764" s="10"/>
      <c r="S764" s="9"/>
      <c r="T764" s="9"/>
      <c r="U764" s="9"/>
      <c r="V764" s="9"/>
      <c r="W764" s="10"/>
      <c r="X764" s="9"/>
      <c r="Y764" s="9"/>
      <c r="Z764" s="10"/>
      <c r="AA764" s="10"/>
      <c r="AB764" s="10"/>
      <c r="AC764" s="10"/>
      <c r="AD764" s="10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ht="12.75" customHeight="1">
      <c r="A765" s="16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9"/>
      <c r="O765" s="9"/>
      <c r="P765" s="9"/>
      <c r="Q765" s="9"/>
      <c r="R765" s="10"/>
      <c r="S765" s="9"/>
      <c r="T765" s="9"/>
      <c r="U765" s="9"/>
      <c r="V765" s="9"/>
      <c r="W765" s="10"/>
      <c r="X765" s="9"/>
      <c r="Y765" s="9"/>
      <c r="Z765" s="10"/>
      <c r="AA765" s="10"/>
      <c r="AB765" s="10"/>
      <c r="AC765" s="10"/>
      <c r="AD765" s="10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ht="12.75" customHeight="1">
      <c r="A766" s="16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9"/>
      <c r="O766" s="9"/>
      <c r="P766" s="9"/>
      <c r="Q766" s="9"/>
      <c r="R766" s="10"/>
      <c r="S766" s="9"/>
      <c r="T766" s="9"/>
      <c r="U766" s="9"/>
      <c r="V766" s="9"/>
      <c r="W766" s="10"/>
      <c r="X766" s="9"/>
      <c r="Y766" s="9"/>
      <c r="Z766" s="10"/>
      <c r="AA766" s="10"/>
      <c r="AB766" s="10"/>
      <c r="AC766" s="10"/>
      <c r="AD766" s="10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ht="12.75" customHeight="1">
      <c r="A767" s="16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9"/>
      <c r="O767" s="9"/>
      <c r="P767" s="9"/>
      <c r="Q767" s="9"/>
      <c r="R767" s="10"/>
      <c r="S767" s="9"/>
      <c r="T767" s="9"/>
      <c r="U767" s="9"/>
      <c r="V767" s="9"/>
      <c r="W767" s="10"/>
      <c r="X767" s="9"/>
      <c r="Y767" s="9"/>
      <c r="Z767" s="10"/>
      <c r="AA767" s="10"/>
      <c r="AB767" s="10"/>
      <c r="AC767" s="10"/>
      <c r="AD767" s="10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ht="12.75" customHeight="1">
      <c r="A768" s="16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9"/>
      <c r="O768" s="9"/>
      <c r="P768" s="9"/>
      <c r="Q768" s="9"/>
      <c r="R768" s="10"/>
      <c r="S768" s="9"/>
      <c r="T768" s="9"/>
      <c r="U768" s="9"/>
      <c r="V768" s="9"/>
      <c r="W768" s="10"/>
      <c r="X768" s="9"/>
      <c r="Y768" s="9"/>
      <c r="Z768" s="10"/>
      <c r="AA768" s="10"/>
      <c r="AB768" s="10"/>
      <c r="AC768" s="10"/>
      <c r="AD768" s="10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ht="12.75" customHeight="1">
      <c r="A769" s="16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9"/>
      <c r="O769" s="9"/>
      <c r="P769" s="9"/>
      <c r="Q769" s="9"/>
      <c r="R769" s="10"/>
      <c r="S769" s="9"/>
      <c r="T769" s="9"/>
      <c r="U769" s="9"/>
      <c r="V769" s="9"/>
      <c r="W769" s="10"/>
      <c r="X769" s="9"/>
      <c r="Y769" s="9"/>
      <c r="Z769" s="10"/>
      <c r="AA769" s="10"/>
      <c r="AB769" s="10"/>
      <c r="AC769" s="10"/>
      <c r="AD769" s="10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ht="12.75" customHeight="1">
      <c r="A770" s="16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9"/>
      <c r="O770" s="9"/>
      <c r="P770" s="9"/>
      <c r="Q770" s="9"/>
      <c r="R770" s="10"/>
      <c r="S770" s="9"/>
      <c r="T770" s="9"/>
      <c r="U770" s="9"/>
      <c r="V770" s="9"/>
      <c r="W770" s="10"/>
      <c r="X770" s="9"/>
      <c r="Y770" s="9"/>
      <c r="Z770" s="10"/>
      <c r="AA770" s="10"/>
      <c r="AB770" s="10"/>
      <c r="AC770" s="10"/>
      <c r="AD770" s="10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ht="12.75" customHeight="1">
      <c r="A771" s="16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9"/>
      <c r="O771" s="9"/>
      <c r="P771" s="9"/>
      <c r="Q771" s="9"/>
      <c r="R771" s="10"/>
      <c r="S771" s="9"/>
      <c r="T771" s="9"/>
      <c r="U771" s="9"/>
      <c r="V771" s="9"/>
      <c r="W771" s="10"/>
      <c r="X771" s="9"/>
      <c r="Y771" s="9"/>
      <c r="Z771" s="10"/>
      <c r="AA771" s="10"/>
      <c r="AB771" s="10"/>
      <c r="AC771" s="10"/>
      <c r="AD771" s="10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1:40" ht="12.75" customHeight="1">
      <c r="A772" s="16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9"/>
      <c r="O772" s="9"/>
      <c r="P772" s="9"/>
      <c r="Q772" s="9"/>
      <c r="R772" s="10"/>
      <c r="S772" s="9"/>
      <c r="T772" s="9"/>
      <c r="U772" s="9"/>
      <c r="V772" s="9"/>
      <c r="W772" s="10"/>
      <c r="X772" s="9"/>
      <c r="Y772" s="9"/>
      <c r="Z772" s="10"/>
      <c r="AA772" s="10"/>
      <c r="AB772" s="10"/>
      <c r="AC772" s="10"/>
      <c r="AD772" s="10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ht="12.75" customHeight="1">
      <c r="A773" s="16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9"/>
      <c r="O773" s="9"/>
      <c r="P773" s="9"/>
      <c r="Q773" s="9"/>
      <c r="R773" s="10"/>
      <c r="S773" s="9"/>
      <c r="T773" s="9"/>
      <c r="U773" s="9"/>
      <c r="V773" s="9"/>
      <c r="W773" s="10"/>
      <c r="X773" s="9"/>
      <c r="Y773" s="9"/>
      <c r="Z773" s="10"/>
      <c r="AA773" s="10"/>
      <c r="AB773" s="10"/>
      <c r="AC773" s="10"/>
      <c r="AD773" s="10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ht="12.75" customHeight="1">
      <c r="A774" s="16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9"/>
      <c r="O774" s="9"/>
      <c r="P774" s="9"/>
      <c r="Q774" s="9"/>
      <c r="R774" s="10"/>
      <c r="S774" s="9"/>
      <c r="T774" s="9"/>
      <c r="U774" s="9"/>
      <c r="V774" s="9"/>
      <c r="W774" s="10"/>
      <c r="X774" s="9"/>
      <c r="Y774" s="9"/>
      <c r="Z774" s="10"/>
      <c r="AA774" s="10"/>
      <c r="AB774" s="10"/>
      <c r="AC774" s="10"/>
      <c r="AD774" s="10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ht="12.75" customHeight="1">
      <c r="A775" s="16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9"/>
      <c r="O775" s="9"/>
      <c r="P775" s="9"/>
      <c r="Q775" s="9"/>
      <c r="R775" s="10"/>
      <c r="S775" s="9"/>
      <c r="T775" s="9"/>
      <c r="U775" s="9"/>
      <c r="V775" s="9"/>
      <c r="W775" s="10"/>
      <c r="X775" s="9"/>
      <c r="Y775" s="9"/>
      <c r="Z775" s="10"/>
      <c r="AA775" s="10"/>
      <c r="AB775" s="10"/>
      <c r="AC775" s="10"/>
      <c r="AD775" s="10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ht="12.75" customHeight="1">
      <c r="A776" s="16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9"/>
      <c r="O776" s="9"/>
      <c r="P776" s="9"/>
      <c r="Q776" s="9"/>
      <c r="R776" s="10"/>
      <c r="S776" s="9"/>
      <c r="T776" s="9"/>
      <c r="U776" s="9"/>
      <c r="V776" s="9"/>
      <c r="W776" s="10"/>
      <c r="X776" s="9"/>
      <c r="Y776" s="9"/>
      <c r="Z776" s="10"/>
      <c r="AA776" s="10"/>
      <c r="AB776" s="10"/>
      <c r="AC776" s="10"/>
      <c r="AD776" s="10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ht="12.75" customHeight="1">
      <c r="A777" s="16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9"/>
      <c r="O777" s="9"/>
      <c r="P777" s="9"/>
      <c r="Q777" s="9"/>
      <c r="R777" s="10"/>
      <c r="S777" s="9"/>
      <c r="T777" s="9"/>
      <c r="U777" s="9"/>
      <c r="V777" s="9"/>
      <c r="W777" s="10"/>
      <c r="X777" s="9"/>
      <c r="Y777" s="9"/>
      <c r="Z777" s="10"/>
      <c r="AA777" s="10"/>
      <c r="AB777" s="10"/>
      <c r="AC777" s="10"/>
      <c r="AD777" s="10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ht="12.75" customHeight="1">
      <c r="A778" s="16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9"/>
      <c r="O778" s="9"/>
      <c r="P778" s="9"/>
      <c r="Q778" s="9"/>
      <c r="R778" s="10"/>
      <c r="S778" s="9"/>
      <c r="T778" s="9"/>
      <c r="U778" s="9"/>
      <c r="V778" s="9"/>
      <c r="W778" s="10"/>
      <c r="X778" s="9"/>
      <c r="Y778" s="9"/>
      <c r="Z778" s="10"/>
      <c r="AA778" s="10"/>
      <c r="AB778" s="10"/>
      <c r="AC778" s="10"/>
      <c r="AD778" s="10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ht="12.75" customHeight="1">
      <c r="A779" s="16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9"/>
      <c r="O779" s="9"/>
      <c r="P779" s="9"/>
      <c r="Q779" s="9"/>
      <c r="R779" s="10"/>
      <c r="S779" s="9"/>
      <c r="T779" s="9"/>
      <c r="U779" s="9"/>
      <c r="V779" s="9"/>
      <c r="W779" s="10"/>
      <c r="X779" s="9"/>
      <c r="Y779" s="9"/>
      <c r="Z779" s="10"/>
      <c r="AA779" s="10"/>
      <c r="AB779" s="10"/>
      <c r="AC779" s="10"/>
      <c r="AD779" s="10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1:40" ht="12.75" customHeight="1">
      <c r="A780" s="16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9"/>
      <c r="O780" s="9"/>
      <c r="P780" s="9"/>
      <c r="Q780" s="9"/>
      <c r="R780" s="10"/>
      <c r="S780" s="9"/>
      <c r="T780" s="9"/>
      <c r="U780" s="9"/>
      <c r="V780" s="9"/>
      <c r="W780" s="10"/>
      <c r="X780" s="9"/>
      <c r="Y780" s="9"/>
      <c r="Z780" s="10"/>
      <c r="AA780" s="10"/>
      <c r="AB780" s="10"/>
      <c r="AC780" s="10"/>
      <c r="AD780" s="10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ht="12.75" customHeight="1">
      <c r="A781" s="16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9"/>
      <c r="O781" s="9"/>
      <c r="P781" s="9"/>
      <c r="Q781" s="9"/>
      <c r="R781" s="10"/>
      <c r="S781" s="9"/>
      <c r="T781" s="9"/>
      <c r="U781" s="9"/>
      <c r="V781" s="9"/>
      <c r="W781" s="10"/>
      <c r="X781" s="9"/>
      <c r="Y781" s="9"/>
      <c r="Z781" s="10"/>
      <c r="AA781" s="10"/>
      <c r="AB781" s="10"/>
      <c r="AC781" s="10"/>
      <c r="AD781" s="10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ht="12.75" customHeight="1">
      <c r="A782" s="16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9"/>
      <c r="O782" s="9"/>
      <c r="P782" s="9"/>
      <c r="Q782" s="9"/>
      <c r="R782" s="10"/>
      <c r="S782" s="9"/>
      <c r="T782" s="9"/>
      <c r="U782" s="9"/>
      <c r="V782" s="9"/>
      <c r="W782" s="10"/>
      <c r="X782" s="9"/>
      <c r="Y782" s="9"/>
      <c r="Z782" s="10"/>
      <c r="AA782" s="10"/>
      <c r="AB782" s="10"/>
      <c r="AC782" s="10"/>
      <c r="AD782" s="10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ht="12.75" customHeight="1">
      <c r="A783" s="16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9"/>
      <c r="O783" s="9"/>
      <c r="P783" s="9"/>
      <c r="Q783" s="9"/>
      <c r="R783" s="10"/>
      <c r="S783" s="9"/>
      <c r="T783" s="9"/>
      <c r="U783" s="9"/>
      <c r="V783" s="9"/>
      <c r="W783" s="10"/>
      <c r="X783" s="9"/>
      <c r="Y783" s="9"/>
      <c r="Z783" s="10"/>
      <c r="AA783" s="10"/>
      <c r="AB783" s="10"/>
      <c r="AC783" s="10"/>
      <c r="AD783" s="10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ht="12.75" customHeight="1">
      <c r="A784" s="16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9"/>
      <c r="O784" s="9"/>
      <c r="P784" s="9"/>
      <c r="Q784" s="9"/>
      <c r="R784" s="10"/>
      <c r="S784" s="9"/>
      <c r="T784" s="9"/>
      <c r="U784" s="9"/>
      <c r="V784" s="9"/>
      <c r="W784" s="10"/>
      <c r="X784" s="9"/>
      <c r="Y784" s="9"/>
      <c r="Z784" s="10"/>
      <c r="AA784" s="10"/>
      <c r="AB784" s="10"/>
      <c r="AC784" s="10"/>
      <c r="AD784" s="10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ht="12.75" customHeight="1">
      <c r="A785" s="16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9"/>
      <c r="O785" s="9"/>
      <c r="P785" s="9"/>
      <c r="Q785" s="9"/>
      <c r="R785" s="10"/>
      <c r="S785" s="9"/>
      <c r="T785" s="9"/>
      <c r="U785" s="9"/>
      <c r="V785" s="9"/>
      <c r="W785" s="10"/>
      <c r="X785" s="9"/>
      <c r="Y785" s="9"/>
      <c r="Z785" s="10"/>
      <c r="AA785" s="10"/>
      <c r="AB785" s="10"/>
      <c r="AC785" s="10"/>
      <c r="AD785" s="10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ht="12.75" customHeight="1">
      <c r="A786" s="16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9"/>
      <c r="O786" s="9"/>
      <c r="P786" s="9"/>
      <c r="Q786" s="9"/>
      <c r="R786" s="10"/>
      <c r="S786" s="9"/>
      <c r="T786" s="9"/>
      <c r="U786" s="9"/>
      <c r="V786" s="9"/>
      <c r="W786" s="10"/>
      <c r="X786" s="9"/>
      <c r="Y786" s="9"/>
      <c r="Z786" s="10"/>
      <c r="AA786" s="10"/>
      <c r="AB786" s="10"/>
      <c r="AC786" s="10"/>
      <c r="AD786" s="10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ht="12.75" customHeight="1">
      <c r="A787" s="16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9"/>
      <c r="O787" s="9"/>
      <c r="P787" s="9"/>
      <c r="Q787" s="9"/>
      <c r="R787" s="10"/>
      <c r="S787" s="9"/>
      <c r="T787" s="9"/>
      <c r="U787" s="9"/>
      <c r="V787" s="9"/>
      <c r="W787" s="10"/>
      <c r="X787" s="9"/>
      <c r="Y787" s="9"/>
      <c r="Z787" s="10"/>
      <c r="AA787" s="10"/>
      <c r="AB787" s="10"/>
      <c r="AC787" s="10"/>
      <c r="AD787" s="10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ht="12.75" customHeight="1">
      <c r="A788" s="16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9"/>
      <c r="O788" s="9"/>
      <c r="P788" s="9"/>
      <c r="Q788" s="9"/>
      <c r="R788" s="10"/>
      <c r="S788" s="9"/>
      <c r="T788" s="9"/>
      <c r="U788" s="9"/>
      <c r="V788" s="9"/>
      <c r="W788" s="10"/>
      <c r="X788" s="9"/>
      <c r="Y788" s="9"/>
      <c r="Z788" s="10"/>
      <c r="AA788" s="10"/>
      <c r="AB788" s="10"/>
      <c r="AC788" s="10"/>
      <c r="AD788" s="10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ht="12.75" customHeight="1">
      <c r="A789" s="16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9"/>
      <c r="O789" s="9"/>
      <c r="P789" s="9"/>
      <c r="Q789" s="9"/>
      <c r="R789" s="10"/>
      <c r="S789" s="9"/>
      <c r="T789" s="9"/>
      <c r="U789" s="9"/>
      <c r="V789" s="9"/>
      <c r="W789" s="10"/>
      <c r="X789" s="9"/>
      <c r="Y789" s="9"/>
      <c r="Z789" s="10"/>
      <c r="AA789" s="10"/>
      <c r="AB789" s="10"/>
      <c r="AC789" s="10"/>
      <c r="AD789" s="10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ht="12.75" customHeight="1">
      <c r="A790" s="16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9"/>
      <c r="O790" s="9"/>
      <c r="P790" s="9"/>
      <c r="Q790" s="9"/>
      <c r="R790" s="10"/>
      <c r="S790" s="9"/>
      <c r="T790" s="9"/>
      <c r="U790" s="9"/>
      <c r="V790" s="9"/>
      <c r="W790" s="10"/>
      <c r="X790" s="9"/>
      <c r="Y790" s="9"/>
      <c r="Z790" s="10"/>
      <c r="AA790" s="10"/>
      <c r="AB790" s="10"/>
      <c r="AC790" s="10"/>
      <c r="AD790" s="10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ht="12.75" customHeight="1">
      <c r="A791" s="16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9"/>
      <c r="O791" s="9"/>
      <c r="P791" s="9"/>
      <c r="Q791" s="9"/>
      <c r="R791" s="10"/>
      <c r="S791" s="9"/>
      <c r="T791" s="9"/>
      <c r="U791" s="9"/>
      <c r="V791" s="9"/>
      <c r="W791" s="10"/>
      <c r="X791" s="9"/>
      <c r="Y791" s="9"/>
      <c r="Z791" s="10"/>
      <c r="AA791" s="10"/>
      <c r="AB791" s="10"/>
      <c r="AC791" s="10"/>
      <c r="AD791" s="10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1:40" ht="12.75" customHeight="1">
      <c r="A792" s="16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9"/>
      <c r="O792" s="9"/>
      <c r="P792" s="9"/>
      <c r="Q792" s="9"/>
      <c r="R792" s="10"/>
      <c r="S792" s="9"/>
      <c r="T792" s="9"/>
      <c r="U792" s="9"/>
      <c r="V792" s="9"/>
      <c r="W792" s="10"/>
      <c r="X792" s="9"/>
      <c r="Y792" s="9"/>
      <c r="Z792" s="10"/>
      <c r="AA792" s="10"/>
      <c r="AB792" s="10"/>
      <c r="AC792" s="10"/>
      <c r="AD792" s="10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ht="12.75" customHeight="1">
      <c r="A793" s="16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9"/>
      <c r="O793" s="9"/>
      <c r="P793" s="9"/>
      <c r="Q793" s="9"/>
      <c r="R793" s="10"/>
      <c r="S793" s="9"/>
      <c r="T793" s="9"/>
      <c r="U793" s="9"/>
      <c r="V793" s="9"/>
      <c r="W793" s="10"/>
      <c r="X793" s="9"/>
      <c r="Y793" s="9"/>
      <c r="Z793" s="10"/>
      <c r="AA793" s="10"/>
      <c r="AB793" s="10"/>
      <c r="AC793" s="10"/>
      <c r="AD793" s="10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ht="12.75" customHeight="1">
      <c r="A794" s="16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9"/>
      <c r="O794" s="9"/>
      <c r="P794" s="9"/>
      <c r="Q794" s="9"/>
      <c r="R794" s="10"/>
      <c r="S794" s="9"/>
      <c r="T794" s="9"/>
      <c r="U794" s="9"/>
      <c r="V794" s="9"/>
      <c r="W794" s="10"/>
      <c r="X794" s="9"/>
      <c r="Y794" s="9"/>
      <c r="Z794" s="10"/>
      <c r="AA794" s="10"/>
      <c r="AB794" s="10"/>
      <c r="AC794" s="10"/>
      <c r="AD794" s="10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ht="12.75" customHeight="1">
      <c r="A795" s="16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9"/>
      <c r="O795" s="9"/>
      <c r="P795" s="9"/>
      <c r="Q795" s="9"/>
      <c r="R795" s="10"/>
      <c r="S795" s="9"/>
      <c r="T795" s="9"/>
      <c r="U795" s="9"/>
      <c r="V795" s="9"/>
      <c r="W795" s="10"/>
      <c r="X795" s="9"/>
      <c r="Y795" s="9"/>
      <c r="Z795" s="10"/>
      <c r="AA795" s="10"/>
      <c r="AB795" s="10"/>
      <c r="AC795" s="10"/>
      <c r="AD795" s="10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ht="12.75" customHeight="1">
      <c r="A796" s="16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9"/>
      <c r="O796" s="9"/>
      <c r="P796" s="9"/>
      <c r="Q796" s="9"/>
      <c r="R796" s="10"/>
      <c r="S796" s="9"/>
      <c r="T796" s="9"/>
      <c r="U796" s="9"/>
      <c r="V796" s="9"/>
      <c r="W796" s="10"/>
      <c r="X796" s="9"/>
      <c r="Y796" s="9"/>
      <c r="Z796" s="10"/>
      <c r="AA796" s="10"/>
      <c r="AB796" s="10"/>
      <c r="AC796" s="10"/>
      <c r="AD796" s="10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ht="12.75" customHeight="1">
      <c r="A797" s="16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9"/>
      <c r="O797" s="9"/>
      <c r="P797" s="9"/>
      <c r="Q797" s="9"/>
      <c r="R797" s="10"/>
      <c r="S797" s="9"/>
      <c r="T797" s="9"/>
      <c r="U797" s="9"/>
      <c r="V797" s="9"/>
      <c r="W797" s="10"/>
      <c r="X797" s="9"/>
      <c r="Y797" s="9"/>
      <c r="Z797" s="10"/>
      <c r="AA797" s="10"/>
      <c r="AB797" s="10"/>
      <c r="AC797" s="10"/>
      <c r="AD797" s="10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ht="12.75" customHeight="1">
      <c r="A798" s="16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9"/>
      <c r="O798" s="9"/>
      <c r="P798" s="9"/>
      <c r="Q798" s="9"/>
      <c r="R798" s="10"/>
      <c r="S798" s="9"/>
      <c r="T798" s="9"/>
      <c r="U798" s="9"/>
      <c r="V798" s="9"/>
      <c r="W798" s="10"/>
      <c r="X798" s="9"/>
      <c r="Y798" s="9"/>
      <c r="Z798" s="10"/>
      <c r="AA798" s="10"/>
      <c r="AB798" s="10"/>
      <c r="AC798" s="10"/>
      <c r="AD798" s="10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ht="12.75" customHeight="1">
      <c r="A799" s="16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9"/>
      <c r="O799" s="9"/>
      <c r="P799" s="9"/>
      <c r="Q799" s="9"/>
      <c r="R799" s="10"/>
      <c r="S799" s="9"/>
      <c r="T799" s="9"/>
      <c r="U799" s="9"/>
      <c r="V799" s="9"/>
      <c r="W799" s="10"/>
      <c r="X799" s="9"/>
      <c r="Y799" s="9"/>
      <c r="Z799" s="10"/>
      <c r="AA799" s="10"/>
      <c r="AB799" s="10"/>
      <c r="AC799" s="10"/>
      <c r="AD799" s="10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ht="12.75" customHeight="1">
      <c r="A800" s="16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9"/>
      <c r="O800" s="9"/>
      <c r="P800" s="9"/>
      <c r="Q800" s="9"/>
      <c r="R800" s="10"/>
      <c r="S800" s="9"/>
      <c r="T800" s="9"/>
      <c r="U800" s="9"/>
      <c r="V800" s="9"/>
      <c r="W800" s="10"/>
      <c r="X800" s="9"/>
      <c r="Y800" s="9"/>
      <c r="Z800" s="10"/>
      <c r="AA800" s="10"/>
      <c r="AB800" s="10"/>
      <c r="AC800" s="10"/>
      <c r="AD800" s="10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ht="12.75" customHeight="1">
      <c r="A801" s="16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9"/>
      <c r="O801" s="9"/>
      <c r="P801" s="9"/>
      <c r="Q801" s="9"/>
      <c r="R801" s="10"/>
      <c r="S801" s="9"/>
      <c r="T801" s="9"/>
      <c r="U801" s="9"/>
      <c r="V801" s="9"/>
      <c r="W801" s="10"/>
      <c r="X801" s="9"/>
      <c r="Y801" s="9"/>
      <c r="Z801" s="10"/>
      <c r="AA801" s="10"/>
      <c r="AB801" s="10"/>
      <c r="AC801" s="10"/>
      <c r="AD801" s="10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ht="12.75" customHeight="1">
      <c r="A802" s="16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9"/>
      <c r="O802" s="9"/>
      <c r="P802" s="9"/>
      <c r="Q802" s="9"/>
      <c r="R802" s="10"/>
      <c r="S802" s="9"/>
      <c r="T802" s="9"/>
      <c r="U802" s="9"/>
      <c r="V802" s="9"/>
      <c r="W802" s="10"/>
      <c r="X802" s="9"/>
      <c r="Y802" s="9"/>
      <c r="Z802" s="10"/>
      <c r="AA802" s="10"/>
      <c r="AB802" s="10"/>
      <c r="AC802" s="10"/>
      <c r="AD802" s="10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ht="12.75" customHeight="1">
      <c r="A803" s="16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9"/>
      <c r="O803" s="9"/>
      <c r="P803" s="9"/>
      <c r="Q803" s="9"/>
      <c r="R803" s="10"/>
      <c r="S803" s="9"/>
      <c r="T803" s="9"/>
      <c r="U803" s="9"/>
      <c r="V803" s="9"/>
      <c r="W803" s="10"/>
      <c r="X803" s="9"/>
      <c r="Y803" s="9"/>
      <c r="Z803" s="10"/>
      <c r="AA803" s="10"/>
      <c r="AB803" s="10"/>
      <c r="AC803" s="10"/>
      <c r="AD803" s="10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1:40" ht="12.75" customHeight="1">
      <c r="A804" s="16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9"/>
      <c r="O804" s="9"/>
      <c r="P804" s="9"/>
      <c r="Q804" s="9"/>
      <c r="R804" s="10"/>
      <c r="S804" s="9"/>
      <c r="T804" s="9"/>
      <c r="U804" s="9"/>
      <c r="V804" s="9"/>
      <c r="W804" s="10"/>
      <c r="X804" s="9"/>
      <c r="Y804" s="9"/>
      <c r="Z804" s="10"/>
      <c r="AA804" s="10"/>
      <c r="AB804" s="10"/>
      <c r="AC804" s="10"/>
      <c r="AD804" s="10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ht="12.75" customHeight="1">
      <c r="A805" s="16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9"/>
      <c r="O805" s="9"/>
      <c r="P805" s="9"/>
      <c r="Q805" s="9"/>
      <c r="R805" s="10"/>
      <c r="S805" s="9"/>
      <c r="T805" s="9"/>
      <c r="U805" s="9"/>
      <c r="V805" s="9"/>
      <c r="W805" s="10"/>
      <c r="X805" s="9"/>
      <c r="Y805" s="9"/>
      <c r="Z805" s="10"/>
      <c r="AA805" s="10"/>
      <c r="AB805" s="10"/>
      <c r="AC805" s="10"/>
      <c r="AD805" s="10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ht="12.75" customHeight="1">
      <c r="A806" s="16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9"/>
      <c r="O806" s="9"/>
      <c r="P806" s="9"/>
      <c r="Q806" s="9"/>
      <c r="R806" s="10"/>
      <c r="S806" s="9"/>
      <c r="T806" s="9"/>
      <c r="U806" s="9"/>
      <c r="V806" s="9"/>
      <c r="W806" s="10"/>
      <c r="X806" s="9"/>
      <c r="Y806" s="9"/>
      <c r="Z806" s="10"/>
      <c r="AA806" s="10"/>
      <c r="AB806" s="10"/>
      <c r="AC806" s="10"/>
      <c r="AD806" s="10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ht="12.75" customHeight="1">
      <c r="A807" s="16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9"/>
      <c r="O807" s="9"/>
      <c r="P807" s="9"/>
      <c r="Q807" s="9"/>
      <c r="R807" s="10"/>
      <c r="S807" s="9"/>
      <c r="T807" s="9"/>
      <c r="U807" s="9"/>
      <c r="V807" s="9"/>
      <c r="W807" s="10"/>
      <c r="X807" s="9"/>
      <c r="Y807" s="9"/>
      <c r="Z807" s="10"/>
      <c r="AA807" s="10"/>
      <c r="AB807" s="10"/>
      <c r="AC807" s="10"/>
      <c r="AD807" s="10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ht="12.75" customHeight="1">
      <c r="A808" s="16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9"/>
      <c r="O808" s="9"/>
      <c r="P808" s="9"/>
      <c r="Q808" s="9"/>
      <c r="R808" s="10"/>
      <c r="S808" s="9"/>
      <c r="T808" s="9"/>
      <c r="U808" s="9"/>
      <c r="V808" s="9"/>
      <c r="W808" s="10"/>
      <c r="X808" s="9"/>
      <c r="Y808" s="9"/>
      <c r="Z808" s="10"/>
      <c r="AA808" s="10"/>
      <c r="AB808" s="10"/>
      <c r="AC808" s="10"/>
      <c r="AD808" s="10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1:40" ht="12.75" customHeight="1">
      <c r="A809" s="16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9"/>
      <c r="O809" s="9"/>
      <c r="P809" s="9"/>
      <c r="Q809" s="9"/>
      <c r="R809" s="10"/>
      <c r="S809" s="9"/>
      <c r="T809" s="9"/>
      <c r="U809" s="9"/>
      <c r="V809" s="9"/>
      <c r="W809" s="10"/>
      <c r="X809" s="9"/>
      <c r="Y809" s="9"/>
      <c r="Z809" s="10"/>
      <c r="AA809" s="10"/>
      <c r="AB809" s="10"/>
      <c r="AC809" s="10"/>
      <c r="AD809" s="10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ht="12.75" customHeight="1">
      <c r="A810" s="16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9"/>
      <c r="O810" s="9"/>
      <c r="P810" s="9"/>
      <c r="Q810" s="9"/>
      <c r="R810" s="10"/>
      <c r="S810" s="9"/>
      <c r="T810" s="9"/>
      <c r="U810" s="9"/>
      <c r="V810" s="9"/>
      <c r="W810" s="10"/>
      <c r="X810" s="9"/>
      <c r="Y810" s="9"/>
      <c r="Z810" s="10"/>
      <c r="AA810" s="10"/>
      <c r="AB810" s="10"/>
      <c r="AC810" s="10"/>
      <c r="AD810" s="10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ht="12.75" customHeight="1">
      <c r="A811" s="16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9"/>
      <c r="O811" s="9"/>
      <c r="P811" s="9"/>
      <c r="Q811" s="9"/>
      <c r="R811" s="10"/>
      <c r="S811" s="9"/>
      <c r="T811" s="9"/>
      <c r="U811" s="9"/>
      <c r="V811" s="9"/>
      <c r="W811" s="10"/>
      <c r="X811" s="9"/>
      <c r="Y811" s="9"/>
      <c r="Z811" s="10"/>
      <c r="AA811" s="10"/>
      <c r="AB811" s="10"/>
      <c r="AC811" s="10"/>
      <c r="AD811" s="10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1:40" ht="12.75" customHeight="1">
      <c r="A812" s="16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9"/>
      <c r="O812" s="9"/>
      <c r="P812" s="9"/>
      <c r="Q812" s="9"/>
      <c r="R812" s="10"/>
      <c r="S812" s="9"/>
      <c r="T812" s="9"/>
      <c r="U812" s="9"/>
      <c r="V812" s="9"/>
      <c r="W812" s="10"/>
      <c r="X812" s="9"/>
      <c r="Y812" s="9"/>
      <c r="Z812" s="10"/>
      <c r="AA812" s="10"/>
      <c r="AB812" s="10"/>
      <c r="AC812" s="10"/>
      <c r="AD812" s="10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ht="12.75" customHeight="1">
      <c r="A813" s="16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9"/>
      <c r="O813" s="9"/>
      <c r="P813" s="9"/>
      <c r="Q813" s="9"/>
      <c r="R813" s="10"/>
      <c r="S813" s="9"/>
      <c r="T813" s="9"/>
      <c r="U813" s="9"/>
      <c r="V813" s="9"/>
      <c r="W813" s="10"/>
      <c r="X813" s="9"/>
      <c r="Y813" s="9"/>
      <c r="Z813" s="10"/>
      <c r="AA813" s="10"/>
      <c r="AB813" s="10"/>
      <c r="AC813" s="10"/>
      <c r="AD813" s="10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ht="12.75" customHeight="1">
      <c r="A814" s="16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9"/>
      <c r="O814" s="9"/>
      <c r="P814" s="9"/>
      <c r="Q814" s="9"/>
      <c r="R814" s="10"/>
      <c r="S814" s="9"/>
      <c r="T814" s="9"/>
      <c r="U814" s="9"/>
      <c r="V814" s="9"/>
      <c r="W814" s="10"/>
      <c r="X814" s="9"/>
      <c r="Y814" s="9"/>
      <c r="Z814" s="10"/>
      <c r="AA814" s="10"/>
      <c r="AB814" s="10"/>
      <c r="AC814" s="10"/>
      <c r="AD814" s="10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ht="12.75" customHeight="1">
      <c r="A815" s="16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9"/>
      <c r="O815" s="9"/>
      <c r="P815" s="9"/>
      <c r="Q815" s="9"/>
      <c r="R815" s="10"/>
      <c r="S815" s="9"/>
      <c r="T815" s="9"/>
      <c r="U815" s="9"/>
      <c r="V815" s="9"/>
      <c r="W815" s="10"/>
      <c r="X815" s="9"/>
      <c r="Y815" s="9"/>
      <c r="Z815" s="10"/>
      <c r="AA815" s="10"/>
      <c r="AB815" s="10"/>
      <c r="AC815" s="10"/>
      <c r="AD815" s="10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ht="12.75" customHeight="1">
      <c r="A816" s="16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9"/>
      <c r="O816" s="9"/>
      <c r="P816" s="9"/>
      <c r="Q816" s="9"/>
      <c r="R816" s="10"/>
      <c r="S816" s="9"/>
      <c r="T816" s="9"/>
      <c r="U816" s="9"/>
      <c r="V816" s="9"/>
      <c r="W816" s="10"/>
      <c r="X816" s="9"/>
      <c r="Y816" s="9"/>
      <c r="Z816" s="10"/>
      <c r="AA816" s="10"/>
      <c r="AB816" s="10"/>
      <c r="AC816" s="10"/>
      <c r="AD816" s="10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ht="12.75" customHeight="1">
      <c r="A817" s="16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9"/>
      <c r="O817" s="9"/>
      <c r="P817" s="9"/>
      <c r="Q817" s="9"/>
      <c r="R817" s="10"/>
      <c r="S817" s="9"/>
      <c r="T817" s="9"/>
      <c r="U817" s="9"/>
      <c r="V817" s="9"/>
      <c r="W817" s="10"/>
      <c r="X817" s="9"/>
      <c r="Y817" s="9"/>
      <c r="Z817" s="10"/>
      <c r="AA817" s="10"/>
      <c r="AB817" s="10"/>
      <c r="AC817" s="10"/>
      <c r="AD817" s="10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ht="12.75" customHeight="1">
      <c r="A818" s="16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9"/>
      <c r="O818" s="9"/>
      <c r="P818" s="9"/>
      <c r="Q818" s="9"/>
      <c r="R818" s="10"/>
      <c r="S818" s="9"/>
      <c r="T818" s="9"/>
      <c r="U818" s="9"/>
      <c r="V818" s="9"/>
      <c r="W818" s="10"/>
      <c r="X818" s="9"/>
      <c r="Y818" s="9"/>
      <c r="Z818" s="10"/>
      <c r="AA818" s="10"/>
      <c r="AB818" s="10"/>
      <c r="AC818" s="10"/>
      <c r="AD818" s="10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ht="12.75" customHeight="1">
      <c r="A819" s="16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9"/>
      <c r="O819" s="9"/>
      <c r="P819" s="9"/>
      <c r="Q819" s="9"/>
      <c r="R819" s="10"/>
      <c r="S819" s="9"/>
      <c r="T819" s="9"/>
      <c r="U819" s="9"/>
      <c r="V819" s="9"/>
      <c r="W819" s="10"/>
      <c r="X819" s="9"/>
      <c r="Y819" s="9"/>
      <c r="Z819" s="10"/>
      <c r="AA819" s="10"/>
      <c r="AB819" s="10"/>
      <c r="AC819" s="10"/>
      <c r="AD819" s="10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ht="12.75" customHeight="1">
      <c r="A820" s="16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9"/>
      <c r="O820" s="9"/>
      <c r="P820" s="9"/>
      <c r="Q820" s="9"/>
      <c r="R820" s="10"/>
      <c r="S820" s="9"/>
      <c r="T820" s="9"/>
      <c r="U820" s="9"/>
      <c r="V820" s="9"/>
      <c r="W820" s="10"/>
      <c r="X820" s="9"/>
      <c r="Y820" s="9"/>
      <c r="Z820" s="10"/>
      <c r="AA820" s="10"/>
      <c r="AB820" s="10"/>
      <c r="AC820" s="10"/>
      <c r="AD820" s="10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1:40" ht="12.75" customHeight="1">
      <c r="A821" s="16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9"/>
      <c r="O821" s="9"/>
      <c r="P821" s="9"/>
      <c r="Q821" s="9"/>
      <c r="R821" s="10"/>
      <c r="S821" s="9"/>
      <c r="T821" s="9"/>
      <c r="U821" s="9"/>
      <c r="V821" s="9"/>
      <c r="W821" s="10"/>
      <c r="X821" s="9"/>
      <c r="Y821" s="9"/>
      <c r="Z821" s="10"/>
      <c r="AA821" s="10"/>
      <c r="AB821" s="10"/>
      <c r="AC821" s="10"/>
      <c r="AD821" s="10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1:40" ht="12.75" customHeight="1">
      <c r="A822" s="16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9"/>
      <c r="O822" s="9"/>
      <c r="P822" s="9"/>
      <c r="Q822" s="9"/>
      <c r="R822" s="10"/>
      <c r="S822" s="9"/>
      <c r="T822" s="9"/>
      <c r="U822" s="9"/>
      <c r="V822" s="9"/>
      <c r="W822" s="10"/>
      <c r="X822" s="9"/>
      <c r="Y822" s="9"/>
      <c r="Z822" s="10"/>
      <c r="AA822" s="10"/>
      <c r="AB822" s="10"/>
      <c r="AC822" s="10"/>
      <c r="AD822" s="10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1:40" ht="12.75" customHeight="1">
      <c r="A823" s="16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9"/>
      <c r="O823" s="9"/>
      <c r="P823" s="9"/>
      <c r="Q823" s="9"/>
      <c r="R823" s="10"/>
      <c r="S823" s="9"/>
      <c r="T823" s="9"/>
      <c r="U823" s="9"/>
      <c r="V823" s="9"/>
      <c r="W823" s="10"/>
      <c r="X823" s="9"/>
      <c r="Y823" s="9"/>
      <c r="Z823" s="10"/>
      <c r="AA823" s="10"/>
      <c r="AB823" s="10"/>
      <c r="AC823" s="10"/>
      <c r="AD823" s="10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1:40" ht="12.75" customHeight="1">
      <c r="A824" s="16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9"/>
      <c r="O824" s="9"/>
      <c r="P824" s="9"/>
      <c r="Q824" s="9"/>
      <c r="R824" s="10"/>
      <c r="S824" s="9"/>
      <c r="T824" s="9"/>
      <c r="U824" s="9"/>
      <c r="V824" s="9"/>
      <c r="W824" s="10"/>
      <c r="X824" s="9"/>
      <c r="Y824" s="9"/>
      <c r="Z824" s="10"/>
      <c r="AA824" s="10"/>
      <c r="AB824" s="10"/>
      <c r="AC824" s="10"/>
      <c r="AD824" s="10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ht="12.75" customHeight="1">
      <c r="A825" s="16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9"/>
      <c r="O825" s="9"/>
      <c r="P825" s="9"/>
      <c r="Q825" s="9"/>
      <c r="R825" s="10"/>
      <c r="S825" s="9"/>
      <c r="T825" s="9"/>
      <c r="U825" s="9"/>
      <c r="V825" s="9"/>
      <c r="W825" s="10"/>
      <c r="X825" s="9"/>
      <c r="Y825" s="9"/>
      <c r="Z825" s="10"/>
      <c r="AA825" s="10"/>
      <c r="AB825" s="10"/>
      <c r="AC825" s="10"/>
      <c r="AD825" s="10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ht="12.75" customHeight="1">
      <c r="A826" s="16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9"/>
      <c r="O826" s="9"/>
      <c r="P826" s="9"/>
      <c r="Q826" s="9"/>
      <c r="R826" s="10"/>
      <c r="S826" s="9"/>
      <c r="T826" s="9"/>
      <c r="U826" s="9"/>
      <c r="V826" s="9"/>
      <c r="W826" s="10"/>
      <c r="X826" s="9"/>
      <c r="Y826" s="9"/>
      <c r="Z826" s="10"/>
      <c r="AA826" s="10"/>
      <c r="AB826" s="10"/>
      <c r="AC826" s="10"/>
      <c r="AD826" s="10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1:40" ht="12.75" customHeight="1">
      <c r="A827" s="16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9"/>
      <c r="O827" s="9"/>
      <c r="P827" s="9"/>
      <c r="Q827" s="9"/>
      <c r="R827" s="10"/>
      <c r="S827" s="9"/>
      <c r="T827" s="9"/>
      <c r="U827" s="9"/>
      <c r="V827" s="9"/>
      <c r="W827" s="10"/>
      <c r="X827" s="9"/>
      <c r="Y827" s="9"/>
      <c r="Z827" s="10"/>
      <c r="AA827" s="10"/>
      <c r="AB827" s="10"/>
      <c r="AC827" s="10"/>
      <c r="AD827" s="10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ht="12.75" customHeight="1">
      <c r="A828" s="16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9"/>
      <c r="O828" s="9"/>
      <c r="P828" s="9"/>
      <c r="Q828" s="9"/>
      <c r="R828" s="10"/>
      <c r="S828" s="9"/>
      <c r="T828" s="9"/>
      <c r="U828" s="9"/>
      <c r="V828" s="9"/>
      <c r="W828" s="10"/>
      <c r="X828" s="9"/>
      <c r="Y828" s="9"/>
      <c r="Z828" s="10"/>
      <c r="AA828" s="10"/>
      <c r="AB828" s="10"/>
      <c r="AC828" s="10"/>
      <c r="AD828" s="10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1:40" ht="12.75" customHeight="1">
      <c r="A829" s="16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9"/>
      <c r="O829" s="9"/>
      <c r="P829" s="9"/>
      <c r="Q829" s="9"/>
      <c r="R829" s="10"/>
      <c r="S829" s="9"/>
      <c r="T829" s="9"/>
      <c r="U829" s="9"/>
      <c r="V829" s="9"/>
      <c r="W829" s="10"/>
      <c r="X829" s="9"/>
      <c r="Y829" s="9"/>
      <c r="Z829" s="10"/>
      <c r="AA829" s="10"/>
      <c r="AB829" s="10"/>
      <c r="AC829" s="10"/>
      <c r="AD829" s="10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ht="12.75" customHeight="1">
      <c r="A830" s="16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9"/>
      <c r="O830" s="9"/>
      <c r="P830" s="9"/>
      <c r="Q830" s="9"/>
      <c r="R830" s="10"/>
      <c r="S830" s="9"/>
      <c r="T830" s="9"/>
      <c r="U830" s="9"/>
      <c r="V830" s="9"/>
      <c r="W830" s="10"/>
      <c r="X830" s="9"/>
      <c r="Y830" s="9"/>
      <c r="Z830" s="10"/>
      <c r="AA830" s="10"/>
      <c r="AB830" s="10"/>
      <c r="AC830" s="10"/>
      <c r="AD830" s="10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ht="12.75" customHeight="1">
      <c r="A831" s="16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9"/>
      <c r="O831" s="9"/>
      <c r="P831" s="9"/>
      <c r="Q831" s="9"/>
      <c r="R831" s="10"/>
      <c r="S831" s="9"/>
      <c r="T831" s="9"/>
      <c r="U831" s="9"/>
      <c r="V831" s="9"/>
      <c r="W831" s="10"/>
      <c r="X831" s="9"/>
      <c r="Y831" s="9"/>
      <c r="Z831" s="10"/>
      <c r="AA831" s="10"/>
      <c r="AB831" s="10"/>
      <c r="AC831" s="10"/>
      <c r="AD831" s="10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ht="12.75" customHeight="1">
      <c r="A832" s="16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9"/>
      <c r="O832" s="9"/>
      <c r="P832" s="9"/>
      <c r="Q832" s="9"/>
      <c r="R832" s="10"/>
      <c r="S832" s="9"/>
      <c r="T832" s="9"/>
      <c r="U832" s="9"/>
      <c r="V832" s="9"/>
      <c r="W832" s="10"/>
      <c r="X832" s="9"/>
      <c r="Y832" s="9"/>
      <c r="Z832" s="10"/>
      <c r="AA832" s="10"/>
      <c r="AB832" s="10"/>
      <c r="AC832" s="10"/>
      <c r="AD832" s="10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ht="12.75" customHeight="1">
      <c r="A833" s="16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9"/>
      <c r="O833" s="9"/>
      <c r="P833" s="9"/>
      <c r="Q833" s="9"/>
      <c r="R833" s="10"/>
      <c r="S833" s="9"/>
      <c r="T833" s="9"/>
      <c r="U833" s="9"/>
      <c r="V833" s="9"/>
      <c r="W833" s="10"/>
      <c r="X833" s="9"/>
      <c r="Y833" s="9"/>
      <c r="Z833" s="10"/>
      <c r="AA833" s="10"/>
      <c r="AB833" s="10"/>
      <c r="AC833" s="10"/>
      <c r="AD833" s="10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ht="12.75" customHeight="1">
      <c r="A834" s="16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9"/>
      <c r="O834" s="9"/>
      <c r="P834" s="9"/>
      <c r="Q834" s="9"/>
      <c r="R834" s="10"/>
      <c r="S834" s="9"/>
      <c r="T834" s="9"/>
      <c r="U834" s="9"/>
      <c r="V834" s="9"/>
      <c r="W834" s="10"/>
      <c r="X834" s="9"/>
      <c r="Y834" s="9"/>
      <c r="Z834" s="10"/>
      <c r="AA834" s="10"/>
      <c r="AB834" s="10"/>
      <c r="AC834" s="10"/>
      <c r="AD834" s="10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ht="12.75" customHeight="1">
      <c r="A835" s="16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9"/>
      <c r="O835" s="9"/>
      <c r="P835" s="9"/>
      <c r="Q835" s="9"/>
      <c r="R835" s="10"/>
      <c r="S835" s="9"/>
      <c r="T835" s="9"/>
      <c r="U835" s="9"/>
      <c r="V835" s="9"/>
      <c r="W835" s="10"/>
      <c r="X835" s="9"/>
      <c r="Y835" s="9"/>
      <c r="Z835" s="10"/>
      <c r="AA835" s="10"/>
      <c r="AB835" s="10"/>
      <c r="AC835" s="10"/>
      <c r="AD835" s="10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ht="12.75" customHeight="1">
      <c r="A836" s="16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9"/>
      <c r="O836" s="9"/>
      <c r="P836" s="9"/>
      <c r="Q836" s="9"/>
      <c r="R836" s="10"/>
      <c r="S836" s="9"/>
      <c r="T836" s="9"/>
      <c r="U836" s="9"/>
      <c r="V836" s="9"/>
      <c r="W836" s="10"/>
      <c r="X836" s="9"/>
      <c r="Y836" s="9"/>
      <c r="Z836" s="10"/>
      <c r="AA836" s="10"/>
      <c r="AB836" s="10"/>
      <c r="AC836" s="10"/>
      <c r="AD836" s="10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ht="12.75" customHeight="1">
      <c r="A837" s="16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9"/>
      <c r="O837" s="9"/>
      <c r="P837" s="9"/>
      <c r="Q837" s="9"/>
      <c r="R837" s="10"/>
      <c r="S837" s="9"/>
      <c r="T837" s="9"/>
      <c r="U837" s="9"/>
      <c r="V837" s="9"/>
      <c r="W837" s="10"/>
      <c r="X837" s="9"/>
      <c r="Y837" s="9"/>
      <c r="Z837" s="10"/>
      <c r="AA837" s="10"/>
      <c r="AB837" s="10"/>
      <c r="AC837" s="10"/>
      <c r="AD837" s="10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ht="12.75" customHeight="1">
      <c r="A838" s="16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9"/>
      <c r="O838" s="9"/>
      <c r="P838" s="9"/>
      <c r="Q838" s="9"/>
      <c r="R838" s="10"/>
      <c r="S838" s="9"/>
      <c r="T838" s="9"/>
      <c r="U838" s="9"/>
      <c r="V838" s="9"/>
      <c r="W838" s="10"/>
      <c r="X838" s="9"/>
      <c r="Y838" s="9"/>
      <c r="Z838" s="10"/>
      <c r="AA838" s="10"/>
      <c r="AB838" s="10"/>
      <c r="AC838" s="10"/>
      <c r="AD838" s="10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ht="12.75" customHeight="1">
      <c r="A839" s="16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9"/>
      <c r="O839" s="9"/>
      <c r="P839" s="9"/>
      <c r="Q839" s="9"/>
      <c r="R839" s="10"/>
      <c r="S839" s="9"/>
      <c r="T839" s="9"/>
      <c r="U839" s="9"/>
      <c r="V839" s="9"/>
      <c r="W839" s="10"/>
      <c r="X839" s="9"/>
      <c r="Y839" s="9"/>
      <c r="Z839" s="10"/>
      <c r="AA839" s="10"/>
      <c r="AB839" s="10"/>
      <c r="AC839" s="10"/>
      <c r="AD839" s="10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1:40" ht="12.75" customHeight="1">
      <c r="A840" s="16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9"/>
      <c r="O840" s="9"/>
      <c r="P840" s="9"/>
      <c r="Q840" s="9"/>
      <c r="R840" s="10"/>
      <c r="S840" s="9"/>
      <c r="T840" s="9"/>
      <c r="U840" s="9"/>
      <c r="V840" s="9"/>
      <c r="W840" s="10"/>
      <c r="X840" s="9"/>
      <c r="Y840" s="9"/>
      <c r="Z840" s="10"/>
      <c r="AA840" s="10"/>
      <c r="AB840" s="10"/>
      <c r="AC840" s="10"/>
      <c r="AD840" s="10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ht="12.75" customHeight="1">
      <c r="A841" s="16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9"/>
      <c r="O841" s="9"/>
      <c r="P841" s="9"/>
      <c r="Q841" s="9"/>
      <c r="R841" s="10"/>
      <c r="S841" s="9"/>
      <c r="T841" s="9"/>
      <c r="U841" s="9"/>
      <c r="V841" s="9"/>
      <c r="W841" s="10"/>
      <c r="X841" s="9"/>
      <c r="Y841" s="9"/>
      <c r="Z841" s="10"/>
      <c r="AA841" s="10"/>
      <c r="AB841" s="10"/>
      <c r="AC841" s="10"/>
      <c r="AD841" s="10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ht="12.75" customHeight="1">
      <c r="A842" s="16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9"/>
      <c r="O842" s="9"/>
      <c r="P842" s="9"/>
      <c r="Q842" s="9"/>
      <c r="R842" s="10"/>
      <c r="S842" s="9"/>
      <c r="T842" s="9"/>
      <c r="U842" s="9"/>
      <c r="V842" s="9"/>
      <c r="W842" s="10"/>
      <c r="X842" s="9"/>
      <c r="Y842" s="9"/>
      <c r="Z842" s="10"/>
      <c r="AA842" s="10"/>
      <c r="AB842" s="10"/>
      <c r="AC842" s="10"/>
      <c r="AD842" s="10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ht="12.75" customHeight="1">
      <c r="A843" s="16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9"/>
      <c r="O843" s="9"/>
      <c r="P843" s="9"/>
      <c r="Q843" s="9"/>
      <c r="R843" s="10"/>
      <c r="S843" s="9"/>
      <c r="T843" s="9"/>
      <c r="U843" s="9"/>
      <c r="V843" s="9"/>
      <c r="W843" s="10"/>
      <c r="X843" s="9"/>
      <c r="Y843" s="9"/>
      <c r="Z843" s="10"/>
      <c r="AA843" s="10"/>
      <c r="AB843" s="10"/>
      <c r="AC843" s="10"/>
      <c r="AD843" s="10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ht="12.75" customHeight="1">
      <c r="A844" s="16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9"/>
      <c r="O844" s="9"/>
      <c r="P844" s="9"/>
      <c r="Q844" s="9"/>
      <c r="R844" s="10"/>
      <c r="S844" s="9"/>
      <c r="T844" s="9"/>
      <c r="U844" s="9"/>
      <c r="V844" s="9"/>
      <c r="W844" s="10"/>
      <c r="X844" s="9"/>
      <c r="Y844" s="9"/>
      <c r="Z844" s="10"/>
      <c r="AA844" s="10"/>
      <c r="AB844" s="10"/>
      <c r="AC844" s="10"/>
      <c r="AD844" s="10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ht="12.75" customHeight="1">
      <c r="A845" s="16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9"/>
      <c r="O845" s="9"/>
      <c r="P845" s="9"/>
      <c r="Q845" s="9"/>
      <c r="R845" s="10"/>
      <c r="S845" s="9"/>
      <c r="T845" s="9"/>
      <c r="U845" s="9"/>
      <c r="V845" s="9"/>
      <c r="W845" s="10"/>
      <c r="X845" s="9"/>
      <c r="Y845" s="9"/>
      <c r="Z845" s="10"/>
      <c r="AA845" s="10"/>
      <c r="AB845" s="10"/>
      <c r="AC845" s="10"/>
      <c r="AD845" s="10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ht="12.75" customHeight="1">
      <c r="A846" s="16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9"/>
      <c r="O846" s="9"/>
      <c r="P846" s="9"/>
      <c r="Q846" s="9"/>
      <c r="R846" s="10"/>
      <c r="S846" s="9"/>
      <c r="T846" s="9"/>
      <c r="U846" s="9"/>
      <c r="V846" s="9"/>
      <c r="W846" s="10"/>
      <c r="X846" s="9"/>
      <c r="Y846" s="9"/>
      <c r="Z846" s="10"/>
      <c r="AA846" s="10"/>
      <c r="AB846" s="10"/>
      <c r="AC846" s="10"/>
      <c r="AD846" s="10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1:40" ht="12.75" customHeight="1">
      <c r="A847" s="16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9"/>
      <c r="O847" s="9"/>
      <c r="P847" s="9"/>
      <c r="Q847" s="9"/>
      <c r="R847" s="10"/>
      <c r="S847" s="9"/>
      <c r="T847" s="9"/>
      <c r="U847" s="9"/>
      <c r="V847" s="9"/>
      <c r="W847" s="10"/>
      <c r="X847" s="9"/>
      <c r="Y847" s="9"/>
      <c r="Z847" s="10"/>
      <c r="AA847" s="10"/>
      <c r="AB847" s="10"/>
      <c r="AC847" s="10"/>
      <c r="AD847" s="10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1:40" ht="12.75" customHeight="1">
      <c r="A848" s="16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9"/>
      <c r="O848" s="9"/>
      <c r="P848" s="9"/>
      <c r="Q848" s="9"/>
      <c r="R848" s="10"/>
      <c r="S848" s="9"/>
      <c r="T848" s="9"/>
      <c r="U848" s="9"/>
      <c r="V848" s="9"/>
      <c r="W848" s="10"/>
      <c r="X848" s="9"/>
      <c r="Y848" s="9"/>
      <c r="Z848" s="10"/>
      <c r="AA848" s="10"/>
      <c r="AB848" s="10"/>
      <c r="AC848" s="10"/>
      <c r="AD848" s="10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ht="12.75" customHeight="1">
      <c r="A849" s="16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9"/>
      <c r="O849" s="9"/>
      <c r="P849" s="9"/>
      <c r="Q849" s="9"/>
      <c r="R849" s="10"/>
      <c r="S849" s="9"/>
      <c r="T849" s="9"/>
      <c r="U849" s="9"/>
      <c r="V849" s="9"/>
      <c r="W849" s="10"/>
      <c r="X849" s="9"/>
      <c r="Y849" s="9"/>
      <c r="Z849" s="10"/>
      <c r="AA849" s="10"/>
      <c r="AB849" s="10"/>
      <c r="AC849" s="10"/>
      <c r="AD849" s="10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ht="12.75" customHeight="1">
      <c r="A850" s="16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9"/>
      <c r="O850" s="9"/>
      <c r="P850" s="9"/>
      <c r="Q850" s="9"/>
      <c r="R850" s="10"/>
      <c r="S850" s="9"/>
      <c r="T850" s="9"/>
      <c r="U850" s="9"/>
      <c r="V850" s="9"/>
      <c r="W850" s="10"/>
      <c r="X850" s="9"/>
      <c r="Y850" s="9"/>
      <c r="Z850" s="10"/>
      <c r="AA850" s="10"/>
      <c r="AB850" s="10"/>
      <c r="AC850" s="10"/>
      <c r="AD850" s="10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1:40" ht="12.75" customHeight="1">
      <c r="A851" s="16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9"/>
      <c r="O851" s="9"/>
      <c r="P851" s="9"/>
      <c r="Q851" s="9"/>
      <c r="R851" s="10"/>
      <c r="S851" s="9"/>
      <c r="T851" s="9"/>
      <c r="U851" s="9"/>
      <c r="V851" s="9"/>
      <c r="W851" s="10"/>
      <c r="X851" s="9"/>
      <c r="Y851" s="9"/>
      <c r="Z851" s="10"/>
      <c r="AA851" s="10"/>
      <c r="AB851" s="10"/>
      <c r="AC851" s="10"/>
      <c r="AD851" s="10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ht="12.75" customHeight="1">
      <c r="A852" s="16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9"/>
      <c r="O852" s="9"/>
      <c r="P852" s="9"/>
      <c r="Q852" s="9"/>
      <c r="R852" s="10"/>
      <c r="S852" s="9"/>
      <c r="T852" s="9"/>
      <c r="U852" s="9"/>
      <c r="V852" s="9"/>
      <c r="W852" s="10"/>
      <c r="X852" s="9"/>
      <c r="Y852" s="9"/>
      <c r="Z852" s="10"/>
      <c r="AA852" s="10"/>
      <c r="AB852" s="10"/>
      <c r="AC852" s="10"/>
      <c r="AD852" s="10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ht="12.75" customHeight="1">
      <c r="A853" s="16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9"/>
      <c r="O853" s="9"/>
      <c r="P853" s="9"/>
      <c r="Q853" s="9"/>
      <c r="R853" s="10"/>
      <c r="S853" s="9"/>
      <c r="T853" s="9"/>
      <c r="U853" s="9"/>
      <c r="V853" s="9"/>
      <c r="W853" s="10"/>
      <c r="X853" s="9"/>
      <c r="Y853" s="9"/>
      <c r="Z853" s="10"/>
      <c r="AA853" s="10"/>
      <c r="AB853" s="10"/>
      <c r="AC853" s="10"/>
      <c r="AD853" s="10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ht="12.75" customHeight="1">
      <c r="A854" s="16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9"/>
      <c r="O854" s="9"/>
      <c r="P854" s="9"/>
      <c r="Q854" s="9"/>
      <c r="R854" s="10"/>
      <c r="S854" s="9"/>
      <c r="T854" s="9"/>
      <c r="U854" s="9"/>
      <c r="V854" s="9"/>
      <c r="W854" s="10"/>
      <c r="X854" s="9"/>
      <c r="Y854" s="9"/>
      <c r="Z854" s="10"/>
      <c r="AA854" s="10"/>
      <c r="AB854" s="10"/>
      <c r="AC854" s="10"/>
      <c r="AD854" s="10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ht="12.75" customHeight="1">
      <c r="A855" s="16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9"/>
      <c r="O855" s="9"/>
      <c r="P855" s="9"/>
      <c r="Q855" s="9"/>
      <c r="R855" s="10"/>
      <c r="S855" s="9"/>
      <c r="T855" s="9"/>
      <c r="U855" s="9"/>
      <c r="V855" s="9"/>
      <c r="W855" s="10"/>
      <c r="X855" s="9"/>
      <c r="Y855" s="9"/>
      <c r="Z855" s="10"/>
      <c r="AA855" s="10"/>
      <c r="AB855" s="10"/>
      <c r="AC855" s="10"/>
      <c r="AD855" s="10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ht="12.75" customHeight="1">
      <c r="A856" s="16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9"/>
      <c r="O856" s="9"/>
      <c r="P856" s="9"/>
      <c r="Q856" s="9"/>
      <c r="R856" s="10"/>
      <c r="S856" s="9"/>
      <c r="T856" s="9"/>
      <c r="U856" s="9"/>
      <c r="V856" s="9"/>
      <c r="W856" s="10"/>
      <c r="X856" s="9"/>
      <c r="Y856" s="9"/>
      <c r="Z856" s="10"/>
      <c r="AA856" s="10"/>
      <c r="AB856" s="10"/>
      <c r="AC856" s="10"/>
      <c r="AD856" s="10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ht="12.75" customHeight="1">
      <c r="A857" s="16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9"/>
      <c r="O857" s="9"/>
      <c r="P857" s="9"/>
      <c r="Q857" s="9"/>
      <c r="R857" s="10"/>
      <c r="S857" s="9"/>
      <c r="T857" s="9"/>
      <c r="U857" s="9"/>
      <c r="V857" s="9"/>
      <c r="W857" s="10"/>
      <c r="X857" s="9"/>
      <c r="Y857" s="9"/>
      <c r="Z857" s="10"/>
      <c r="AA857" s="10"/>
      <c r="AB857" s="10"/>
      <c r="AC857" s="10"/>
      <c r="AD857" s="10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ht="12.75" customHeight="1">
      <c r="A858" s="16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9"/>
      <c r="O858" s="9"/>
      <c r="P858" s="9"/>
      <c r="Q858" s="9"/>
      <c r="R858" s="10"/>
      <c r="S858" s="9"/>
      <c r="T858" s="9"/>
      <c r="U858" s="9"/>
      <c r="V858" s="9"/>
      <c r="W858" s="10"/>
      <c r="X858" s="9"/>
      <c r="Y858" s="9"/>
      <c r="Z858" s="10"/>
      <c r="AA858" s="10"/>
      <c r="AB858" s="10"/>
      <c r="AC858" s="10"/>
      <c r="AD858" s="10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ht="12.75" customHeight="1">
      <c r="A859" s="16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9"/>
      <c r="O859" s="9"/>
      <c r="P859" s="9"/>
      <c r="Q859" s="9"/>
      <c r="R859" s="10"/>
      <c r="S859" s="9"/>
      <c r="T859" s="9"/>
      <c r="U859" s="9"/>
      <c r="V859" s="9"/>
      <c r="W859" s="10"/>
      <c r="X859" s="9"/>
      <c r="Y859" s="9"/>
      <c r="Z859" s="10"/>
      <c r="AA859" s="10"/>
      <c r="AB859" s="10"/>
      <c r="AC859" s="10"/>
      <c r="AD859" s="10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ht="12.75" customHeight="1">
      <c r="A860" s="16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9"/>
      <c r="O860" s="9"/>
      <c r="P860" s="9"/>
      <c r="Q860" s="9"/>
      <c r="R860" s="10"/>
      <c r="S860" s="9"/>
      <c r="T860" s="9"/>
      <c r="U860" s="9"/>
      <c r="V860" s="9"/>
      <c r="W860" s="10"/>
      <c r="X860" s="9"/>
      <c r="Y860" s="9"/>
      <c r="Z860" s="10"/>
      <c r="AA860" s="10"/>
      <c r="AB860" s="10"/>
      <c r="AC860" s="10"/>
      <c r="AD860" s="10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ht="12.75" customHeight="1">
      <c r="A861" s="16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9"/>
      <c r="O861" s="9"/>
      <c r="P861" s="9"/>
      <c r="Q861" s="9"/>
      <c r="R861" s="10"/>
      <c r="S861" s="9"/>
      <c r="T861" s="9"/>
      <c r="U861" s="9"/>
      <c r="V861" s="9"/>
      <c r="W861" s="10"/>
      <c r="X861" s="9"/>
      <c r="Y861" s="9"/>
      <c r="Z861" s="10"/>
      <c r="AA861" s="10"/>
      <c r="AB861" s="10"/>
      <c r="AC861" s="10"/>
      <c r="AD861" s="10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ht="12.75" customHeight="1">
      <c r="A862" s="16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9"/>
      <c r="O862" s="9"/>
      <c r="P862" s="9"/>
      <c r="Q862" s="9"/>
      <c r="R862" s="10"/>
      <c r="S862" s="9"/>
      <c r="T862" s="9"/>
      <c r="U862" s="9"/>
      <c r="V862" s="9"/>
      <c r="W862" s="10"/>
      <c r="X862" s="9"/>
      <c r="Y862" s="9"/>
      <c r="Z862" s="10"/>
      <c r="AA862" s="10"/>
      <c r="AB862" s="10"/>
      <c r="AC862" s="10"/>
      <c r="AD862" s="10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ht="12.75" customHeight="1">
      <c r="A863" s="16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9"/>
      <c r="O863" s="9"/>
      <c r="P863" s="9"/>
      <c r="Q863" s="9"/>
      <c r="R863" s="10"/>
      <c r="S863" s="9"/>
      <c r="T863" s="9"/>
      <c r="U863" s="9"/>
      <c r="V863" s="9"/>
      <c r="W863" s="10"/>
      <c r="X863" s="9"/>
      <c r="Y863" s="9"/>
      <c r="Z863" s="10"/>
      <c r="AA863" s="10"/>
      <c r="AB863" s="10"/>
      <c r="AC863" s="10"/>
      <c r="AD863" s="10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1:40" ht="12.75" customHeight="1">
      <c r="A864" s="16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9"/>
      <c r="O864" s="9"/>
      <c r="P864" s="9"/>
      <c r="Q864" s="9"/>
      <c r="R864" s="10"/>
      <c r="S864" s="9"/>
      <c r="T864" s="9"/>
      <c r="U864" s="9"/>
      <c r="V864" s="9"/>
      <c r="W864" s="10"/>
      <c r="X864" s="9"/>
      <c r="Y864" s="9"/>
      <c r="Z864" s="10"/>
      <c r="AA864" s="10"/>
      <c r="AB864" s="10"/>
      <c r="AC864" s="10"/>
      <c r="AD864" s="10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1:40" ht="12.75" customHeight="1">
      <c r="A865" s="16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9"/>
      <c r="O865" s="9"/>
      <c r="P865" s="9"/>
      <c r="Q865" s="9"/>
      <c r="R865" s="10"/>
      <c r="S865" s="9"/>
      <c r="T865" s="9"/>
      <c r="U865" s="9"/>
      <c r="V865" s="9"/>
      <c r="W865" s="10"/>
      <c r="X865" s="9"/>
      <c r="Y865" s="9"/>
      <c r="Z865" s="10"/>
      <c r="AA865" s="10"/>
      <c r="AB865" s="10"/>
      <c r="AC865" s="10"/>
      <c r="AD865" s="10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ht="12.75" customHeight="1">
      <c r="A866" s="16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9"/>
      <c r="O866" s="9"/>
      <c r="P866" s="9"/>
      <c r="Q866" s="9"/>
      <c r="R866" s="10"/>
      <c r="S866" s="9"/>
      <c r="T866" s="9"/>
      <c r="U866" s="9"/>
      <c r="V866" s="9"/>
      <c r="W866" s="10"/>
      <c r="X866" s="9"/>
      <c r="Y866" s="9"/>
      <c r="Z866" s="10"/>
      <c r="AA866" s="10"/>
      <c r="AB866" s="10"/>
      <c r="AC866" s="10"/>
      <c r="AD866" s="10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ht="12.75" customHeight="1">
      <c r="A867" s="16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9"/>
      <c r="O867" s="9"/>
      <c r="P867" s="9"/>
      <c r="Q867" s="9"/>
      <c r="R867" s="10"/>
      <c r="S867" s="9"/>
      <c r="T867" s="9"/>
      <c r="U867" s="9"/>
      <c r="V867" s="9"/>
      <c r="W867" s="10"/>
      <c r="X867" s="9"/>
      <c r="Y867" s="9"/>
      <c r="Z867" s="10"/>
      <c r="AA867" s="10"/>
      <c r="AB867" s="10"/>
      <c r="AC867" s="10"/>
      <c r="AD867" s="10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ht="12.75" customHeight="1">
      <c r="A868" s="16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9"/>
      <c r="O868" s="9"/>
      <c r="P868" s="9"/>
      <c r="Q868" s="9"/>
      <c r="R868" s="10"/>
      <c r="S868" s="9"/>
      <c r="T868" s="9"/>
      <c r="U868" s="9"/>
      <c r="V868" s="9"/>
      <c r="W868" s="10"/>
      <c r="X868" s="9"/>
      <c r="Y868" s="9"/>
      <c r="Z868" s="10"/>
      <c r="AA868" s="10"/>
      <c r="AB868" s="10"/>
      <c r="AC868" s="10"/>
      <c r="AD868" s="10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ht="12.75" customHeight="1">
      <c r="A869" s="16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9"/>
      <c r="O869" s="9"/>
      <c r="P869" s="9"/>
      <c r="Q869" s="9"/>
      <c r="R869" s="10"/>
      <c r="S869" s="9"/>
      <c r="T869" s="9"/>
      <c r="U869" s="9"/>
      <c r="V869" s="9"/>
      <c r="W869" s="10"/>
      <c r="X869" s="9"/>
      <c r="Y869" s="9"/>
      <c r="Z869" s="10"/>
      <c r="AA869" s="10"/>
      <c r="AB869" s="10"/>
      <c r="AC869" s="10"/>
      <c r="AD869" s="10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ht="12.75" customHeight="1">
      <c r="A870" s="16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9"/>
      <c r="O870" s="9"/>
      <c r="P870" s="9"/>
      <c r="Q870" s="9"/>
      <c r="R870" s="10"/>
      <c r="S870" s="9"/>
      <c r="T870" s="9"/>
      <c r="U870" s="9"/>
      <c r="V870" s="9"/>
      <c r="W870" s="10"/>
      <c r="X870" s="9"/>
      <c r="Y870" s="9"/>
      <c r="Z870" s="10"/>
      <c r="AA870" s="10"/>
      <c r="AB870" s="10"/>
      <c r="AC870" s="10"/>
      <c r="AD870" s="10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ht="12.75" customHeight="1">
      <c r="A871" s="16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9"/>
      <c r="O871" s="9"/>
      <c r="P871" s="9"/>
      <c r="Q871" s="9"/>
      <c r="R871" s="10"/>
      <c r="S871" s="9"/>
      <c r="T871" s="9"/>
      <c r="U871" s="9"/>
      <c r="V871" s="9"/>
      <c r="W871" s="10"/>
      <c r="X871" s="9"/>
      <c r="Y871" s="9"/>
      <c r="Z871" s="10"/>
      <c r="AA871" s="10"/>
      <c r="AB871" s="10"/>
      <c r="AC871" s="10"/>
      <c r="AD871" s="10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ht="12.75" customHeight="1">
      <c r="A872" s="16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9"/>
      <c r="O872" s="9"/>
      <c r="P872" s="9"/>
      <c r="Q872" s="9"/>
      <c r="R872" s="10"/>
      <c r="S872" s="9"/>
      <c r="T872" s="9"/>
      <c r="U872" s="9"/>
      <c r="V872" s="9"/>
      <c r="W872" s="10"/>
      <c r="X872" s="9"/>
      <c r="Y872" s="9"/>
      <c r="Z872" s="10"/>
      <c r="AA872" s="10"/>
      <c r="AB872" s="10"/>
      <c r="AC872" s="10"/>
      <c r="AD872" s="10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ht="12.75" customHeight="1">
      <c r="A873" s="16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9"/>
      <c r="O873" s="9"/>
      <c r="P873" s="9"/>
      <c r="Q873" s="9"/>
      <c r="R873" s="10"/>
      <c r="S873" s="9"/>
      <c r="T873" s="9"/>
      <c r="U873" s="9"/>
      <c r="V873" s="9"/>
      <c r="W873" s="10"/>
      <c r="X873" s="9"/>
      <c r="Y873" s="9"/>
      <c r="Z873" s="10"/>
      <c r="AA873" s="10"/>
      <c r="AB873" s="10"/>
      <c r="AC873" s="10"/>
      <c r="AD873" s="10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ht="12.75" customHeight="1">
      <c r="A874" s="16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9"/>
      <c r="O874" s="9"/>
      <c r="P874" s="9"/>
      <c r="Q874" s="9"/>
      <c r="R874" s="10"/>
      <c r="S874" s="9"/>
      <c r="T874" s="9"/>
      <c r="U874" s="9"/>
      <c r="V874" s="9"/>
      <c r="W874" s="10"/>
      <c r="X874" s="9"/>
      <c r="Y874" s="9"/>
      <c r="Z874" s="10"/>
      <c r="AA874" s="10"/>
      <c r="AB874" s="10"/>
      <c r="AC874" s="10"/>
      <c r="AD874" s="10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ht="12.75" customHeight="1">
      <c r="A875" s="16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9"/>
      <c r="O875" s="9"/>
      <c r="P875" s="9"/>
      <c r="Q875" s="9"/>
      <c r="R875" s="10"/>
      <c r="S875" s="9"/>
      <c r="T875" s="9"/>
      <c r="U875" s="9"/>
      <c r="V875" s="9"/>
      <c r="W875" s="10"/>
      <c r="X875" s="9"/>
      <c r="Y875" s="9"/>
      <c r="Z875" s="10"/>
      <c r="AA875" s="10"/>
      <c r="AB875" s="10"/>
      <c r="AC875" s="10"/>
      <c r="AD875" s="10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ht="12.75" customHeight="1">
      <c r="A876" s="16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9"/>
      <c r="O876" s="9"/>
      <c r="P876" s="9"/>
      <c r="Q876" s="9"/>
      <c r="R876" s="10"/>
      <c r="S876" s="9"/>
      <c r="T876" s="9"/>
      <c r="U876" s="9"/>
      <c r="V876" s="9"/>
      <c r="W876" s="10"/>
      <c r="X876" s="9"/>
      <c r="Y876" s="9"/>
      <c r="Z876" s="10"/>
      <c r="AA876" s="10"/>
      <c r="AB876" s="10"/>
      <c r="AC876" s="10"/>
      <c r="AD876" s="10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ht="12.75" customHeight="1">
      <c r="A877" s="16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9"/>
      <c r="O877" s="9"/>
      <c r="P877" s="9"/>
      <c r="Q877" s="9"/>
      <c r="R877" s="10"/>
      <c r="S877" s="9"/>
      <c r="T877" s="9"/>
      <c r="U877" s="9"/>
      <c r="V877" s="9"/>
      <c r="W877" s="10"/>
      <c r="X877" s="9"/>
      <c r="Y877" s="9"/>
      <c r="Z877" s="10"/>
      <c r="AA877" s="10"/>
      <c r="AB877" s="10"/>
      <c r="AC877" s="10"/>
      <c r="AD877" s="10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ht="12.75" customHeight="1">
      <c r="A878" s="16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9"/>
      <c r="O878" s="9"/>
      <c r="P878" s="9"/>
      <c r="Q878" s="9"/>
      <c r="R878" s="10"/>
      <c r="S878" s="9"/>
      <c r="T878" s="9"/>
      <c r="U878" s="9"/>
      <c r="V878" s="9"/>
      <c r="W878" s="10"/>
      <c r="X878" s="9"/>
      <c r="Y878" s="9"/>
      <c r="Z878" s="10"/>
      <c r="AA878" s="10"/>
      <c r="AB878" s="10"/>
      <c r="AC878" s="10"/>
      <c r="AD878" s="10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ht="12.75" customHeight="1">
      <c r="A879" s="16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9"/>
      <c r="O879" s="9"/>
      <c r="P879" s="9"/>
      <c r="Q879" s="9"/>
      <c r="R879" s="10"/>
      <c r="S879" s="9"/>
      <c r="T879" s="9"/>
      <c r="U879" s="9"/>
      <c r="V879" s="9"/>
      <c r="W879" s="10"/>
      <c r="X879" s="9"/>
      <c r="Y879" s="9"/>
      <c r="Z879" s="10"/>
      <c r="AA879" s="10"/>
      <c r="AB879" s="10"/>
      <c r="AC879" s="10"/>
      <c r="AD879" s="10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ht="12.75" customHeight="1">
      <c r="A880" s="16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9"/>
      <c r="O880" s="9"/>
      <c r="P880" s="9"/>
      <c r="Q880" s="9"/>
      <c r="R880" s="10"/>
      <c r="S880" s="9"/>
      <c r="T880" s="9"/>
      <c r="U880" s="9"/>
      <c r="V880" s="9"/>
      <c r="W880" s="10"/>
      <c r="X880" s="9"/>
      <c r="Y880" s="9"/>
      <c r="Z880" s="10"/>
      <c r="AA880" s="10"/>
      <c r="AB880" s="10"/>
      <c r="AC880" s="10"/>
      <c r="AD880" s="10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ht="12.75" customHeight="1">
      <c r="A881" s="16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9"/>
      <c r="O881" s="9"/>
      <c r="P881" s="9"/>
      <c r="Q881" s="9"/>
      <c r="R881" s="10"/>
      <c r="S881" s="9"/>
      <c r="T881" s="9"/>
      <c r="U881" s="9"/>
      <c r="V881" s="9"/>
      <c r="W881" s="10"/>
      <c r="X881" s="9"/>
      <c r="Y881" s="9"/>
      <c r="Z881" s="10"/>
      <c r="AA881" s="10"/>
      <c r="AB881" s="10"/>
      <c r="AC881" s="10"/>
      <c r="AD881" s="10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ht="12.75" customHeight="1">
      <c r="A882" s="16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9"/>
      <c r="O882" s="9"/>
      <c r="P882" s="9"/>
      <c r="Q882" s="9"/>
      <c r="R882" s="10"/>
      <c r="S882" s="9"/>
      <c r="T882" s="9"/>
      <c r="U882" s="9"/>
      <c r="V882" s="9"/>
      <c r="W882" s="10"/>
      <c r="X882" s="9"/>
      <c r="Y882" s="9"/>
      <c r="Z882" s="10"/>
      <c r="AA882" s="10"/>
      <c r="AB882" s="10"/>
      <c r="AC882" s="10"/>
      <c r="AD882" s="10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ht="12.75" customHeight="1">
      <c r="A883" s="16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9"/>
      <c r="O883" s="9"/>
      <c r="P883" s="9"/>
      <c r="Q883" s="9"/>
      <c r="R883" s="10"/>
      <c r="S883" s="9"/>
      <c r="T883" s="9"/>
      <c r="U883" s="9"/>
      <c r="V883" s="9"/>
      <c r="W883" s="10"/>
      <c r="X883" s="9"/>
      <c r="Y883" s="9"/>
      <c r="Z883" s="10"/>
      <c r="AA883" s="10"/>
      <c r="AB883" s="10"/>
      <c r="AC883" s="10"/>
      <c r="AD883" s="10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ht="12.75" customHeight="1">
      <c r="A884" s="16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9"/>
      <c r="O884" s="9"/>
      <c r="P884" s="9"/>
      <c r="Q884" s="9"/>
      <c r="R884" s="10"/>
      <c r="S884" s="9"/>
      <c r="T884" s="9"/>
      <c r="U884" s="9"/>
      <c r="V884" s="9"/>
      <c r="W884" s="10"/>
      <c r="X884" s="9"/>
      <c r="Y884" s="9"/>
      <c r="Z884" s="10"/>
      <c r="AA884" s="10"/>
      <c r="AB884" s="10"/>
      <c r="AC884" s="10"/>
      <c r="AD884" s="10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ht="12.75" customHeight="1">
      <c r="A885" s="16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9"/>
      <c r="O885" s="9"/>
      <c r="P885" s="9"/>
      <c r="Q885" s="9"/>
      <c r="R885" s="10"/>
      <c r="S885" s="9"/>
      <c r="T885" s="9"/>
      <c r="U885" s="9"/>
      <c r="V885" s="9"/>
      <c r="W885" s="10"/>
      <c r="X885" s="9"/>
      <c r="Y885" s="9"/>
      <c r="Z885" s="10"/>
      <c r="AA885" s="10"/>
      <c r="AB885" s="10"/>
      <c r="AC885" s="10"/>
      <c r="AD885" s="10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ht="12.75" customHeight="1">
      <c r="A886" s="16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9"/>
      <c r="O886" s="9"/>
      <c r="P886" s="9"/>
      <c r="Q886" s="9"/>
      <c r="R886" s="10"/>
      <c r="S886" s="9"/>
      <c r="T886" s="9"/>
      <c r="U886" s="9"/>
      <c r="V886" s="9"/>
      <c r="W886" s="10"/>
      <c r="X886" s="9"/>
      <c r="Y886" s="9"/>
      <c r="Z886" s="10"/>
      <c r="AA886" s="10"/>
      <c r="AB886" s="10"/>
      <c r="AC886" s="10"/>
      <c r="AD886" s="10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ht="12.75" customHeight="1">
      <c r="A887" s="16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9"/>
      <c r="O887" s="9"/>
      <c r="P887" s="9"/>
      <c r="Q887" s="9"/>
      <c r="R887" s="10"/>
      <c r="S887" s="9"/>
      <c r="T887" s="9"/>
      <c r="U887" s="9"/>
      <c r="V887" s="9"/>
      <c r="W887" s="10"/>
      <c r="X887" s="9"/>
      <c r="Y887" s="9"/>
      <c r="Z887" s="10"/>
      <c r="AA887" s="10"/>
      <c r="AB887" s="10"/>
      <c r="AC887" s="10"/>
      <c r="AD887" s="10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ht="12.75" customHeight="1">
      <c r="A888" s="16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9"/>
      <c r="O888" s="9"/>
      <c r="P888" s="9"/>
      <c r="Q888" s="9"/>
      <c r="R888" s="10"/>
      <c r="S888" s="9"/>
      <c r="T888" s="9"/>
      <c r="U888" s="9"/>
      <c r="V888" s="9"/>
      <c r="W888" s="10"/>
      <c r="X888" s="9"/>
      <c r="Y888" s="9"/>
      <c r="Z888" s="10"/>
      <c r="AA888" s="10"/>
      <c r="AB888" s="10"/>
      <c r="AC888" s="10"/>
      <c r="AD888" s="10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ht="12.75" customHeight="1">
      <c r="A889" s="16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9"/>
      <c r="O889" s="9"/>
      <c r="P889" s="9"/>
      <c r="Q889" s="9"/>
      <c r="R889" s="10"/>
      <c r="S889" s="9"/>
      <c r="T889" s="9"/>
      <c r="U889" s="9"/>
      <c r="V889" s="9"/>
      <c r="W889" s="10"/>
      <c r="X889" s="9"/>
      <c r="Y889" s="9"/>
      <c r="Z889" s="10"/>
      <c r="AA889" s="10"/>
      <c r="AB889" s="10"/>
      <c r="AC889" s="10"/>
      <c r="AD889" s="10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ht="12.75" customHeight="1">
      <c r="A890" s="16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9"/>
      <c r="O890" s="9"/>
      <c r="P890" s="9"/>
      <c r="Q890" s="9"/>
      <c r="R890" s="10"/>
      <c r="S890" s="9"/>
      <c r="T890" s="9"/>
      <c r="U890" s="9"/>
      <c r="V890" s="9"/>
      <c r="W890" s="10"/>
      <c r="X890" s="9"/>
      <c r="Y890" s="9"/>
      <c r="Z890" s="10"/>
      <c r="AA890" s="10"/>
      <c r="AB890" s="10"/>
      <c r="AC890" s="10"/>
      <c r="AD890" s="10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ht="12.75" customHeight="1">
      <c r="A891" s="16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9"/>
      <c r="O891" s="9"/>
      <c r="P891" s="9"/>
      <c r="Q891" s="9"/>
      <c r="R891" s="10"/>
      <c r="S891" s="9"/>
      <c r="T891" s="9"/>
      <c r="U891" s="9"/>
      <c r="V891" s="9"/>
      <c r="W891" s="10"/>
      <c r="X891" s="9"/>
      <c r="Y891" s="9"/>
      <c r="Z891" s="10"/>
      <c r="AA891" s="10"/>
      <c r="AB891" s="10"/>
      <c r="AC891" s="10"/>
      <c r="AD891" s="10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ht="12.75" customHeight="1">
      <c r="A892" s="16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9"/>
      <c r="O892" s="9"/>
      <c r="P892" s="9"/>
      <c r="Q892" s="9"/>
      <c r="R892" s="10"/>
      <c r="S892" s="9"/>
      <c r="T892" s="9"/>
      <c r="U892" s="9"/>
      <c r="V892" s="9"/>
      <c r="W892" s="10"/>
      <c r="X892" s="9"/>
      <c r="Y892" s="9"/>
      <c r="Z892" s="10"/>
      <c r="AA892" s="10"/>
      <c r="AB892" s="10"/>
      <c r="AC892" s="10"/>
      <c r="AD892" s="10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ht="12.75" customHeight="1">
      <c r="A893" s="16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9"/>
      <c r="O893" s="9"/>
      <c r="P893" s="9"/>
      <c r="Q893" s="9"/>
      <c r="R893" s="10"/>
      <c r="S893" s="9"/>
      <c r="T893" s="9"/>
      <c r="U893" s="9"/>
      <c r="V893" s="9"/>
      <c r="W893" s="10"/>
      <c r="X893" s="9"/>
      <c r="Y893" s="9"/>
      <c r="Z893" s="10"/>
      <c r="AA893" s="10"/>
      <c r="AB893" s="10"/>
      <c r="AC893" s="10"/>
      <c r="AD893" s="10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ht="12.75" customHeight="1">
      <c r="A894" s="16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9"/>
      <c r="O894" s="9"/>
      <c r="P894" s="9"/>
      <c r="Q894" s="9"/>
      <c r="R894" s="10"/>
      <c r="S894" s="9"/>
      <c r="T894" s="9"/>
      <c r="U894" s="9"/>
      <c r="V894" s="9"/>
      <c r="W894" s="10"/>
      <c r="X894" s="9"/>
      <c r="Y894" s="9"/>
      <c r="Z894" s="10"/>
      <c r="AA894" s="10"/>
      <c r="AB894" s="10"/>
      <c r="AC894" s="10"/>
      <c r="AD894" s="10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ht="12.75" customHeight="1">
      <c r="A895" s="16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9"/>
      <c r="O895" s="9"/>
      <c r="P895" s="9"/>
      <c r="Q895" s="9"/>
      <c r="R895" s="10"/>
      <c r="S895" s="9"/>
      <c r="T895" s="9"/>
      <c r="U895" s="9"/>
      <c r="V895" s="9"/>
      <c r="W895" s="10"/>
      <c r="X895" s="9"/>
      <c r="Y895" s="9"/>
      <c r="Z895" s="10"/>
      <c r="AA895" s="10"/>
      <c r="AB895" s="10"/>
      <c r="AC895" s="10"/>
      <c r="AD895" s="10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ht="12.75" customHeight="1">
      <c r="A896" s="16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9"/>
      <c r="O896" s="9"/>
      <c r="P896" s="9"/>
      <c r="Q896" s="9"/>
      <c r="R896" s="10"/>
      <c r="S896" s="9"/>
      <c r="T896" s="9"/>
      <c r="U896" s="9"/>
      <c r="V896" s="9"/>
      <c r="W896" s="10"/>
      <c r="X896" s="9"/>
      <c r="Y896" s="9"/>
      <c r="Z896" s="10"/>
      <c r="AA896" s="10"/>
      <c r="AB896" s="10"/>
      <c r="AC896" s="10"/>
      <c r="AD896" s="10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ht="12.75" customHeight="1">
      <c r="A897" s="16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9"/>
      <c r="O897" s="9"/>
      <c r="P897" s="9"/>
      <c r="Q897" s="9"/>
      <c r="R897" s="10"/>
      <c r="S897" s="9"/>
      <c r="T897" s="9"/>
      <c r="U897" s="9"/>
      <c r="V897" s="9"/>
      <c r="W897" s="10"/>
      <c r="X897" s="9"/>
      <c r="Y897" s="9"/>
      <c r="Z897" s="10"/>
      <c r="AA897" s="10"/>
      <c r="AB897" s="10"/>
      <c r="AC897" s="10"/>
      <c r="AD897" s="10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1:40" ht="12.75" customHeight="1">
      <c r="A898" s="16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9"/>
      <c r="O898" s="9"/>
      <c r="P898" s="9"/>
      <c r="Q898" s="9"/>
      <c r="R898" s="10"/>
      <c r="S898" s="9"/>
      <c r="T898" s="9"/>
      <c r="U898" s="9"/>
      <c r="V898" s="9"/>
      <c r="W898" s="10"/>
      <c r="X898" s="9"/>
      <c r="Y898" s="9"/>
      <c r="Z898" s="10"/>
      <c r="AA898" s="10"/>
      <c r="AB898" s="10"/>
      <c r="AC898" s="10"/>
      <c r="AD898" s="10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ht="12.75" customHeight="1">
      <c r="A899" s="16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9"/>
      <c r="O899" s="9"/>
      <c r="P899" s="9"/>
      <c r="Q899" s="9"/>
      <c r="R899" s="10"/>
      <c r="S899" s="9"/>
      <c r="T899" s="9"/>
      <c r="U899" s="9"/>
      <c r="V899" s="9"/>
      <c r="W899" s="10"/>
      <c r="X899" s="9"/>
      <c r="Y899" s="9"/>
      <c r="Z899" s="10"/>
      <c r="AA899" s="10"/>
      <c r="AB899" s="10"/>
      <c r="AC899" s="10"/>
      <c r="AD899" s="10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ht="12.75" customHeight="1">
      <c r="A900" s="16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9"/>
      <c r="O900" s="9"/>
      <c r="P900" s="9"/>
      <c r="Q900" s="9"/>
      <c r="R900" s="10"/>
      <c r="S900" s="9"/>
      <c r="T900" s="9"/>
      <c r="U900" s="9"/>
      <c r="V900" s="9"/>
      <c r="W900" s="10"/>
      <c r="X900" s="9"/>
      <c r="Y900" s="9"/>
      <c r="Z900" s="10"/>
      <c r="AA900" s="10"/>
      <c r="AB900" s="10"/>
      <c r="AC900" s="10"/>
      <c r="AD900" s="10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ht="12.75" customHeight="1">
      <c r="A901" s="16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9"/>
      <c r="O901" s="9"/>
      <c r="P901" s="9"/>
      <c r="Q901" s="9"/>
      <c r="R901" s="10"/>
      <c r="S901" s="9"/>
      <c r="T901" s="9"/>
      <c r="U901" s="9"/>
      <c r="V901" s="9"/>
      <c r="W901" s="10"/>
      <c r="X901" s="9"/>
      <c r="Y901" s="9"/>
      <c r="Z901" s="10"/>
      <c r="AA901" s="10"/>
      <c r="AB901" s="10"/>
      <c r="AC901" s="10"/>
      <c r="AD901" s="10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ht="12.75" customHeight="1">
      <c r="A902" s="16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9"/>
      <c r="O902" s="9"/>
      <c r="P902" s="9"/>
      <c r="Q902" s="9"/>
      <c r="R902" s="10"/>
      <c r="S902" s="9"/>
      <c r="T902" s="9"/>
      <c r="U902" s="9"/>
      <c r="V902" s="9"/>
      <c r="W902" s="10"/>
      <c r="X902" s="9"/>
      <c r="Y902" s="9"/>
      <c r="Z902" s="10"/>
      <c r="AA902" s="10"/>
      <c r="AB902" s="10"/>
      <c r="AC902" s="10"/>
      <c r="AD902" s="10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ht="12.75" customHeight="1">
      <c r="A903" s="16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9"/>
      <c r="O903" s="9"/>
      <c r="P903" s="9"/>
      <c r="Q903" s="9"/>
      <c r="R903" s="10"/>
      <c r="S903" s="9"/>
      <c r="T903" s="9"/>
      <c r="U903" s="9"/>
      <c r="V903" s="9"/>
      <c r="W903" s="10"/>
      <c r="X903" s="9"/>
      <c r="Y903" s="9"/>
      <c r="Z903" s="10"/>
      <c r="AA903" s="10"/>
      <c r="AB903" s="10"/>
      <c r="AC903" s="10"/>
      <c r="AD903" s="10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ht="12.75" customHeight="1">
      <c r="A904" s="16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9"/>
      <c r="O904" s="9"/>
      <c r="P904" s="9"/>
      <c r="Q904" s="9"/>
      <c r="R904" s="10"/>
      <c r="S904" s="9"/>
      <c r="T904" s="9"/>
      <c r="U904" s="9"/>
      <c r="V904" s="9"/>
      <c r="W904" s="10"/>
      <c r="X904" s="9"/>
      <c r="Y904" s="9"/>
      <c r="Z904" s="10"/>
      <c r="AA904" s="10"/>
      <c r="AB904" s="10"/>
      <c r="AC904" s="10"/>
      <c r="AD904" s="10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ht="12.75" customHeight="1">
      <c r="A905" s="16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9"/>
      <c r="O905" s="9"/>
      <c r="P905" s="9"/>
      <c r="Q905" s="9"/>
      <c r="R905" s="10"/>
      <c r="S905" s="9"/>
      <c r="T905" s="9"/>
      <c r="U905" s="9"/>
      <c r="V905" s="9"/>
      <c r="W905" s="10"/>
      <c r="X905" s="9"/>
      <c r="Y905" s="9"/>
      <c r="Z905" s="10"/>
      <c r="AA905" s="10"/>
      <c r="AB905" s="10"/>
      <c r="AC905" s="10"/>
      <c r="AD905" s="10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ht="12.75" customHeight="1">
      <c r="A906" s="16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9"/>
      <c r="O906" s="9"/>
      <c r="P906" s="9"/>
      <c r="Q906" s="9"/>
      <c r="R906" s="10"/>
      <c r="S906" s="9"/>
      <c r="T906" s="9"/>
      <c r="U906" s="9"/>
      <c r="V906" s="9"/>
      <c r="W906" s="10"/>
      <c r="X906" s="9"/>
      <c r="Y906" s="9"/>
      <c r="Z906" s="10"/>
      <c r="AA906" s="10"/>
      <c r="AB906" s="10"/>
      <c r="AC906" s="10"/>
      <c r="AD906" s="10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ht="12.75" customHeight="1">
      <c r="A907" s="16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9"/>
      <c r="O907" s="9"/>
      <c r="P907" s="9"/>
      <c r="Q907" s="9"/>
      <c r="R907" s="10"/>
      <c r="S907" s="9"/>
      <c r="T907" s="9"/>
      <c r="U907" s="9"/>
      <c r="V907" s="9"/>
      <c r="W907" s="10"/>
      <c r="X907" s="9"/>
      <c r="Y907" s="9"/>
      <c r="Z907" s="10"/>
      <c r="AA907" s="10"/>
      <c r="AB907" s="10"/>
      <c r="AC907" s="10"/>
      <c r="AD907" s="10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ht="12.75" customHeight="1">
      <c r="A908" s="16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9"/>
      <c r="O908" s="9"/>
      <c r="P908" s="9"/>
      <c r="Q908" s="9"/>
      <c r="R908" s="10"/>
      <c r="S908" s="9"/>
      <c r="T908" s="9"/>
      <c r="U908" s="9"/>
      <c r="V908" s="9"/>
      <c r="W908" s="10"/>
      <c r="X908" s="9"/>
      <c r="Y908" s="9"/>
      <c r="Z908" s="10"/>
      <c r="AA908" s="10"/>
      <c r="AB908" s="10"/>
      <c r="AC908" s="10"/>
      <c r="AD908" s="10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ht="12.75" customHeight="1">
      <c r="A909" s="16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9"/>
      <c r="O909" s="9"/>
      <c r="P909" s="9"/>
      <c r="Q909" s="9"/>
      <c r="R909" s="10"/>
      <c r="S909" s="9"/>
      <c r="T909" s="9"/>
      <c r="U909" s="9"/>
      <c r="V909" s="9"/>
      <c r="W909" s="10"/>
      <c r="X909" s="9"/>
      <c r="Y909" s="9"/>
      <c r="Z909" s="10"/>
      <c r="AA909" s="10"/>
      <c r="AB909" s="10"/>
      <c r="AC909" s="10"/>
      <c r="AD909" s="10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ht="12.75" customHeight="1">
      <c r="A910" s="16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9"/>
      <c r="O910" s="9"/>
      <c r="P910" s="9"/>
      <c r="Q910" s="9"/>
      <c r="R910" s="10"/>
      <c r="S910" s="9"/>
      <c r="T910" s="9"/>
      <c r="U910" s="9"/>
      <c r="V910" s="9"/>
      <c r="W910" s="10"/>
      <c r="X910" s="9"/>
      <c r="Y910" s="9"/>
      <c r="Z910" s="10"/>
      <c r="AA910" s="10"/>
      <c r="AB910" s="10"/>
      <c r="AC910" s="10"/>
      <c r="AD910" s="10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ht="12.75" customHeight="1">
      <c r="A911" s="16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9"/>
      <c r="O911" s="9"/>
      <c r="P911" s="9"/>
      <c r="Q911" s="9"/>
      <c r="R911" s="10"/>
      <c r="S911" s="9"/>
      <c r="T911" s="9"/>
      <c r="U911" s="9"/>
      <c r="V911" s="9"/>
      <c r="W911" s="10"/>
      <c r="X911" s="9"/>
      <c r="Y911" s="9"/>
      <c r="Z911" s="10"/>
      <c r="AA911" s="10"/>
      <c r="AB911" s="10"/>
      <c r="AC911" s="10"/>
      <c r="AD911" s="10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ht="12.75" customHeight="1">
      <c r="A912" s="16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9"/>
      <c r="O912" s="9"/>
      <c r="P912" s="9"/>
      <c r="Q912" s="9"/>
      <c r="R912" s="10"/>
      <c r="S912" s="9"/>
      <c r="T912" s="9"/>
      <c r="U912" s="9"/>
      <c r="V912" s="9"/>
      <c r="W912" s="10"/>
      <c r="X912" s="9"/>
      <c r="Y912" s="9"/>
      <c r="Z912" s="10"/>
      <c r="AA912" s="10"/>
      <c r="AB912" s="10"/>
      <c r="AC912" s="10"/>
      <c r="AD912" s="10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ht="12.75" customHeight="1">
      <c r="A913" s="16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9"/>
      <c r="O913" s="9"/>
      <c r="P913" s="9"/>
      <c r="Q913" s="9"/>
      <c r="R913" s="10"/>
      <c r="S913" s="9"/>
      <c r="T913" s="9"/>
      <c r="U913" s="9"/>
      <c r="V913" s="9"/>
      <c r="W913" s="10"/>
      <c r="X913" s="9"/>
      <c r="Y913" s="9"/>
      <c r="Z913" s="10"/>
      <c r="AA913" s="10"/>
      <c r="AB913" s="10"/>
      <c r="AC913" s="10"/>
      <c r="AD913" s="10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ht="12.75" customHeight="1">
      <c r="A914" s="16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9"/>
      <c r="O914" s="9"/>
      <c r="P914" s="9"/>
      <c r="Q914" s="9"/>
      <c r="R914" s="10"/>
      <c r="S914" s="9"/>
      <c r="T914" s="9"/>
      <c r="U914" s="9"/>
      <c r="V914" s="9"/>
      <c r="W914" s="10"/>
      <c r="X914" s="9"/>
      <c r="Y914" s="9"/>
      <c r="Z914" s="10"/>
      <c r="AA914" s="10"/>
      <c r="AB914" s="10"/>
      <c r="AC914" s="10"/>
      <c r="AD914" s="10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ht="12.75" customHeight="1">
      <c r="A915" s="16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9"/>
      <c r="O915" s="9"/>
      <c r="P915" s="9"/>
      <c r="Q915" s="9"/>
      <c r="R915" s="10"/>
      <c r="S915" s="9"/>
      <c r="T915" s="9"/>
      <c r="U915" s="9"/>
      <c r="V915" s="9"/>
      <c r="W915" s="10"/>
      <c r="X915" s="9"/>
      <c r="Y915" s="9"/>
      <c r="Z915" s="10"/>
      <c r="AA915" s="10"/>
      <c r="AB915" s="10"/>
      <c r="AC915" s="10"/>
      <c r="AD915" s="10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ht="12.75" customHeight="1">
      <c r="A916" s="16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9"/>
      <c r="O916" s="9"/>
      <c r="P916" s="9"/>
      <c r="Q916" s="9"/>
      <c r="R916" s="10"/>
      <c r="S916" s="9"/>
      <c r="T916" s="9"/>
      <c r="U916" s="9"/>
      <c r="V916" s="9"/>
      <c r="W916" s="10"/>
      <c r="X916" s="9"/>
      <c r="Y916" s="9"/>
      <c r="Z916" s="10"/>
      <c r="AA916" s="10"/>
      <c r="AB916" s="10"/>
      <c r="AC916" s="10"/>
      <c r="AD916" s="10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ht="12.75" customHeight="1">
      <c r="A917" s="16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9"/>
      <c r="O917" s="9"/>
      <c r="P917" s="9"/>
      <c r="Q917" s="9"/>
      <c r="R917" s="10"/>
      <c r="S917" s="9"/>
      <c r="T917" s="9"/>
      <c r="U917" s="9"/>
      <c r="V917" s="9"/>
      <c r="W917" s="10"/>
      <c r="X917" s="9"/>
      <c r="Y917" s="9"/>
      <c r="Z917" s="10"/>
      <c r="AA917" s="10"/>
      <c r="AB917" s="10"/>
      <c r="AC917" s="10"/>
      <c r="AD917" s="10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ht="12.75" customHeight="1">
      <c r="A918" s="16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9"/>
      <c r="O918" s="9"/>
      <c r="P918" s="9"/>
      <c r="Q918" s="9"/>
      <c r="R918" s="10"/>
      <c r="S918" s="9"/>
      <c r="T918" s="9"/>
      <c r="U918" s="9"/>
      <c r="V918" s="9"/>
      <c r="W918" s="10"/>
      <c r="X918" s="9"/>
      <c r="Y918" s="9"/>
      <c r="Z918" s="10"/>
      <c r="AA918" s="10"/>
      <c r="AB918" s="10"/>
      <c r="AC918" s="10"/>
      <c r="AD918" s="10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ht="12.75" customHeight="1">
      <c r="A919" s="16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9"/>
      <c r="O919" s="9"/>
      <c r="P919" s="9"/>
      <c r="Q919" s="9"/>
      <c r="R919" s="10"/>
      <c r="S919" s="9"/>
      <c r="T919" s="9"/>
      <c r="U919" s="9"/>
      <c r="V919" s="9"/>
      <c r="W919" s="10"/>
      <c r="X919" s="9"/>
      <c r="Y919" s="9"/>
      <c r="Z919" s="10"/>
      <c r="AA919" s="10"/>
      <c r="AB919" s="10"/>
      <c r="AC919" s="10"/>
      <c r="AD919" s="10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ht="12.75" customHeight="1">
      <c r="A920" s="16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9"/>
      <c r="O920" s="9"/>
      <c r="P920" s="9"/>
      <c r="Q920" s="9"/>
      <c r="R920" s="10"/>
      <c r="S920" s="9"/>
      <c r="T920" s="9"/>
      <c r="U920" s="9"/>
      <c r="V920" s="9"/>
      <c r="W920" s="10"/>
      <c r="X920" s="9"/>
      <c r="Y920" s="9"/>
      <c r="Z920" s="10"/>
      <c r="AA920" s="10"/>
      <c r="AB920" s="10"/>
      <c r="AC920" s="10"/>
      <c r="AD920" s="10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ht="12.75" customHeight="1">
      <c r="A921" s="16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9"/>
      <c r="O921" s="9"/>
      <c r="P921" s="9"/>
      <c r="Q921" s="9"/>
      <c r="R921" s="10"/>
      <c r="S921" s="9"/>
      <c r="T921" s="9"/>
      <c r="U921" s="9"/>
      <c r="V921" s="9"/>
      <c r="W921" s="10"/>
      <c r="X921" s="9"/>
      <c r="Y921" s="9"/>
      <c r="Z921" s="10"/>
      <c r="AA921" s="10"/>
      <c r="AB921" s="10"/>
      <c r="AC921" s="10"/>
      <c r="AD921" s="10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ht="12.75" customHeight="1">
      <c r="A922" s="16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9"/>
      <c r="O922" s="9"/>
      <c r="P922" s="9"/>
      <c r="Q922" s="9"/>
      <c r="R922" s="10"/>
      <c r="S922" s="9"/>
      <c r="T922" s="9"/>
      <c r="U922" s="9"/>
      <c r="V922" s="9"/>
      <c r="W922" s="10"/>
      <c r="X922" s="9"/>
      <c r="Y922" s="9"/>
      <c r="Z922" s="10"/>
      <c r="AA922" s="10"/>
      <c r="AB922" s="10"/>
      <c r="AC922" s="10"/>
      <c r="AD922" s="10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ht="12.75" customHeight="1">
      <c r="A923" s="16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9"/>
      <c r="O923" s="9"/>
      <c r="P923" s="9"/>
      <c r="Q923" s="9"/>
      <c r="R923" s="10"/>
      <c r="S923" s="9"/>
      <c r="T923" s="9"/>
      <c r="U923" s="9"/>
      <c r="V923" s="9"/>
      <c r="W923" s="10"/>
      <c r="X923" s="9"/>
      <c r="Y923" s="9"/>
      <c r="Z923" s="10"/>
      <c r="AA923" s="10"/>
      <c r="AB923" s="10"/>
      <c r="AC923" s="10"/>
      <c r="AD923" s="10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ht="12.75" customHeight="1">
      <c r="A924" s="16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9"/>
      <c r="O924" s="9"/>
      <c r="P924" s="9"/>
      <c r="Q924" s="9"/>
      <c r="R924" s="10"/>
      <c r="S924" s="9"/>
      <c r="T924" s="9"/>
      <c r="U924" s="9"/>
      <c r="V924" s="9"/>
      <c r="W924" s="10"/>
      <c r="X924" s="9"/>
      <c r="Y924" s="9"/>
      <c r="Z924" s="10"/>
      <c r="AA924" s="10"/>
      <c r="AB924" s="10"/>
      <c r="AC924" s="10"/>
      <c r="AD924" s="10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ht="12.75" customHeight="1">
      <c r="A925" s="16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9"/>
      <c r="O925" s="9"/>
      <c r="P925" s="9"/>
      <c r="Q925" s="9"/>
      <c r="R925" s="10"/>
      <c r="S925" s="9"/>
      <c r="T925" s="9"/>
      <c r="U925" s="9"/>
      <c r="V925" s="9"/>
      <c r="W925" s="10"/>
      <c r="X925" s="9"/>
      <c r="Y925" s="9"/>
      <c r="Z925" s="10"/>
      <c r="AA925" s="10"/>
      <c r="AB925" s="10"/>
      <c r="AC925" s="10"/>
      <c r="AD925" s="10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ht="12.75" customHeight="1">
      <c r="A926" s="16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9"/>
      <c r="O926" s="9"/>
      <c r="P926" s="9"/>
      <c r="Q926" s="9"/>
      <c r="R926" s="10"/>
      <c r="S926" s="9"/>
      <c r="T926" s="9"/>
      <c r="U926" s="9"/>
      <c r="V926" s="9"/>
      <c r="W926" s="10"/>
      <c r="X926" s="9"/>
      <c r="Y926" s="9"/>
      <c r="Z926" s="10"/>
      <c r="AA926" s="10"/>
      <c r="AB926" s="10"/>
      <c r="AC926" s="10"/>
      <c r="AD926" s="10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ht="12.75" customHeight="1">
      <c r="A927" s="16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9"/>
      <c r="O927" s="9"/>
      <c r="P927" s="9"/>
      <c r="Q927" s="9"/>
      <c r="R927" s="10"/>
      <c r="S927" s="9"/>
      <c r="T927" s="9"/>
      <c r="U927" s="9"/>
      <c r="V927" s="9"/>
      <c r="W927" s="10"/>
      <c r="X927" s="9"/>
      <c r="Y927" s="9"/>
      <c r="Z927" s="10"/>
      <c r="AA927" s="10"/>
      <c r="AB927" s="10"/>
      <c r="AC927" s="10"/>
      <c r="AD927" s="10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ht="12.75" customHeight="1">
      <c r="A928" s="16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9"/>
      <c r="O928" s="9"/>
      <c r="P928" s="9"/>
      <c r="Q928" s="9"/>
      <c r="R928" s="10"/>
      <c r="S928" s="9"/>
      <c r="T928" s="9"/>
      <c r="U928" s="9"/>
      <c r="V928" s="9"/>
      <c r="W928" s="10"/>
      <c r="X928" s="9"/>
      <c r="Y928" s="9"/>
      <c r="Z928" s="10"/>
      <c r="AA928" s="10"/>
      <c r="AB928" s="10"/>
      <c r="AC928" s="10"/>
      <c r="AD928" s="10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ht="12.75" customHeight="1">
      <c r="A929" s="16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9"/>
      <c r="O929" s="9"/>
      <c r="P929" s="9"/>
      <c r="Q929" s="9"/>
      <c r="R929" s="10"/>
      <c r="S929" s="9"/>
      <c r="T929" s="9"/>
      <c r="U929" s="9"/>
      <c r="V929" s="9"/>
      <c r="W929" s="10"/>
      <c r="X929" s="9"/>
      <c r="Y929" s="9"/>
      <c r="Z929" s="10"/>
      <c r="AA929" s="10"/>
      <c r="AB929" s="10"/>
      <c r="AC929" s="10"/>
      <c r="AD929" s="10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ht="12.75" customHeight="1">
      <c r="A930" s="16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9"/>
      <c r="O930" s="9"/>
      <c r="P930" s="9"/>
      <c r="Q930" s="9"/>
      <c r="R930" s="10"/>
      <c r="S930" s="9"/>
      <c r="T930" s="9"/>
      <c r="U930" s="9"/>
      <c r="V930" s="9"/>
      <c r="W930" s="10"/>
      <c r="X930" s="9"/>
      <c r="Y930" s="9"/>
      <c r="Z930" s="10"/>
      <c r="AA930" s="10"/>
      <c r="AB930" s="10"/>
      <c r="AC930" s="10"/>
      <c r="AD930" s="10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ht="12.75" customHeight="1">
      <c r="A931" s="16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9"/>
      <c r="O931" s="9"/>
      <c r="P931" s="9"/>
      <c r="Q931" s="9"/>
      <c r="R931" s="10"/>
      <c r="S931" s="9"/>
      <c r="T931" s="9"/>
      <c r="U931" s="9"/>
      <c r="V931" s="9"/>
      <c r="W931" s="10"/>
      <c r="X931" s="9"/>
      <c r="Y931" s="9"/>
      <c r="Z931" s="10"/>
      <c r="AA931" s="10"/>
      <c r="AB931" s="10"/>
      <c r="AC931" s="10"/>
      <c r="AD931" s="10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ht="12.75" customHeight="1">
      <c r="A932" s="16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9"/>
      <c r="O932" s="9"/>
      <c r="P932" s="9"/>
      <c r="Q932" s="9"/>
      <c r="R932" s="10"/>
      <c r="S932" s="9"/>
      <c r="T932" s="9"/>
      <c r="U932" s="9"/>
      <c r="V932" s="9"/>
      <c r="W932" s="10"/>
      <c r="X932" s="9"/>
      <c r="Y932" s="9"/>
      <c r="Z932" s="10"/>
      <c r="AA932" s="10"/>
      <c r="AB932" s="10"/>
      <c r="AC932" s="10"/>
      <c r="AD932" s="10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ht="12.75" customHeight="1">
      <c r="A933" s="16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9"/>
      <c r="O933" s="9"/>
      <c r="P933" s="9"/>
      <c r="Q933" s="9"/>
      <c r="R933" s="10"/>
      <c r="S933" s="9"/>
      <c r="T933" s="9"/>
      <c r="U933" s="9"/>
      <c r="V933" s="9"/>
      <c r="W933" s="10"/>
      <c r="X933" s="9"/>
      <c r="Y933" s="9"/>
      <c r="Z933" s="10"/>
      <c r="AA933" s="10"/>
      <c r="AB933" s="10"/>
      <c r="AC933" s="10"/>
      <c r="AD933" s="10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ht="12.75" customHeight="1">
      <c r="A934" s="16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9"/>
      <c r="O934" s="9"/>
      <c r="P934" s="9"/>
      <c r="Q934" s="9"/>
      <c r="R934" s="10"/>
      <c r="S934" s="9"/>
      <c r="T934" s="9"/>
      <c r="U934" s="9"/>
      <c r="V934" s="9"/>
      <c r="W934" s="10"/>
      <c r="X934" s="9"/>
      <c r="Y934" s="9"/>
      <c r="Z934" s="10"/>
      <c r="AA934" s="10"/>
      <c r="AB934" s="10"/>
      <c r="AC934" s="10"/>
      <c r="AD934" s="10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ht="12.75" customHeight="1">
      <c r="A935" s="16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9"/>
      <c r="O935" s="9"/>
      <c r="P935" s="9"/>
      <c r="Q935" s="9"/>
      <c r="R935" s="10"/>
      <c r="S935" s="9"/>
      <c r="T935" s="9"/>
      <c r="U935" s="9"/>
      <c r="V935" s="9"/>
      <c r="W935" s="10"/>
      <c r="X935" s="9"/>
      <c r="Y935" s="9"/>
      <c r="Z935" s="10"/>
      <c r="AA935" s="10"/>
      <c r="AB935" s="10"/>
      <c r="AC935" s="10"/>
      <c r="AD935" s="10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ht="12.75" customHeight="1">
      <c r="A936" s="16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9"/>
      <c r="O936" s="9"/>
      <c r="P936" s="9"/>
      <c r="Q936" s="9"/>
      <c r="R936" s="10"/>
      <c r="S936" s="9"/>
      <c r="T936" s="9"/>
      <c r="U936" s="9"/>
      <c r="V936" s="9"/>
      <c r="W936" s="10"/>
      <c r="X936" s="9"/>
      <c r="Y936" s="9"/>
      <c r="Z936" s="10"/>
      <c r="AA936" s="10"/>
      <c r="AB936" s="10"/>
      <c r="AC936" s="10"/>
      <c r="AD936" s="10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ht="12.75" customHeight="1">
      <c r="A937" s="16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9"/>
      <c r="O937" s="9"/>
      <c r="P937" s="9"/>
      <c r="Q937" s="9"/>
      <c r="R937" s="10"/>
      <c r="S937" s="9"/>
      <c r="T937" s="9"/>
      <c r="U937" s="9"/>
      <c r="V937" s="9"/>
      <c r="W937" s="10"/>
      <c r="X937" s="9"/>
      <c r="Y937" s="9"/>
      <c r="Z937" s="10"/>
      <c r="AA937" s="10"/>
      <c r="AB937" s="10"/>
      <c r="AC937" s="10"/>
      <c r="AD937" s="10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ht="12.75" customHeight="1">
      <c r="A938" s="16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9"/>
      <c r="O938" s="9"/>
      <c r="P938" s="9"/>
      <c r="Q938" s="9"/>
      <c r="R938" s="10"/>
      <c r="S938" s="9"/>
      <c r="T938" s="9"/>
      <c r="U938" s="9"/>
      <c r="V938" s="9"/>
      <c r="W938" s="10"/>
      <c r="X938" s="9"/>
      <c r="Y938" s="9"/>
      <c r="Z938" s="10"/>
      <c r="AA938" s="10"/>
      <c r="AB938" s="10"/>
      <c r="AC938" s="10"/>
      <c r="AD938" s="10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ht="12.75" customHeight="1">
      <c r="A939" s="16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9"/>
      <c r="O939" s="9"/>
      <c r="P939" s="9"/>
      <c r="Q939" s="9"/>
      <c r="R939" s="10"/>
      <c r="S939" s="9"/>
      <c r="T939" s="9"/>
      <c r="U939" s="9"/>
      <c r="V939" s="9"/>
      <c r="W939" s="10"/>
      <c r="X939" s="9"/>
      <c r="Y939" s="9"/>
      <c r="Z939" s="10"/>
      <c r="AA939" s="10"/>
      <c r="AB939" s="10"/>
      <c r="AC939" s="10"/>
      <c r="AD939" s="10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1:40" ht="12.75" customHeight="1">
      <c r="A940" s="16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9"/>
      <c r="O940" s="9"/>
      <c r="P940" s="9"/>
      <c r="Q940" s="9"/>
      <c r="R940" s="10"/>
      <c r="S940" s="9"/>
      <c r="T940" s="9"/>
      <c r="U940" s="9"/>
      <c r="V940" s="9"/>
      <c r="W940" s="10"/>
      <c r="X940" s="9"/>
      <c r="Y940" s="9"/>
      <c r="Z940" s="10"/>
      <c r="AA940" s="10"/>
      <c r="AB940" s="10"/>
      <c r="AC940" s="10"/>
      <c r="AD940" s="10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ht="12.75" customHeight="1">
      <c r="A941" s="16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9"/>
      <c r="O941" s="9"/>
      <c r="P941" s="9"/>
      <c r="Q941" s="9"/>
      <c r="R941" s="10"/>
      <c r="S941" s="9"/>
      <c r="T941" s="9"/>
      <c r="U941" s="9"/>
      <c r="V941" s="9"/>
      <c r="W941" s="10"/>
      <c r="X941" s="9"/>
      <c r="Y941" s="9"/>
      <c r="Z941" s="10"/>
      <c r="AA941" s="10"/>
      <c r="AB941" s="10"/>
      <c r="AC941" s="10"/>
      <c r="AD941" s="10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ht="12.75" customHeight="1">
      <c r="A942" s="16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9"/>
      <c r="O942" s="9"/>
      <c r="P942" s="9"/>
      <c r="Q942" s="9"/>
      <c r="R942" s="10"/>
      <c r="S942" s="9"/>
      <c r="T942" s="9"/>
      <c r="U942" s="9"/>
      <c r="V942" s="9"/>
      <c r="W942" s="10"/>
      <c r="X942" s="9"/>
      <c r="Y942" s="9"/>
      <c r="Z942" s="10"/>
      <c r="AA942" s="10"/>
      <c r="AB942" s="10"/>
      <c r="AC942" s="10"/>
      <c r="AD942" s="10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ht="12.75" customHeight="1">
      <c r="A943" s="16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9"/>
      <c r="O943" s="9"/>
      <c r="P943" s="9"/>
      <c r="Q943" s="9"/>
      <c r="R943" s="10"/>
      <c r="S943" s="9"/>
      <c r="T943" s="9"/>
      <c r="U943" s="9"/>
      <c r="V943" s="9"/>
      <c r="W943" s="10"/>
      <c r="X943" s="9"/>
      <c r="Y943" s="9"/>
      <c r="Z943" s="10"/>
      <c r="AA943" s="10"/>
      <c r="AB943" s="10"/>
      <c r="AC943" s="10"/>
      <c r="AD943" s="10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ht="12.75" customHeight="1">
      <c r="A944" s="16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9"/>
      <c r="O944" s="9"/>
      <c r="P944" s="9"/>
      <c r="Q944" s="9"/>
      <c r="R944" s="10"/>
      <c r="S944" s="9"/>
      <c r="T944" s="9"/>
      <c r="U944" s="9"/>
      <c r="V944" s="9"/>
      <c r="W944" s="10"/>
      <c r="X944" s="9"/>
      <c r="Y944" s="9"/>
      <c r="Z944" s="10"/>
      <c r="AA944" s="10"/>
      <c r="AB944" s="10"/>
      <c r="AC944" s="10"/>
      <c r="AD944" s="10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ht="12.75" customHeight="1">
      <c r="A945" s="16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9"/>
      <c r="O945" s="9"/>
      <c r="P945" s="9"/>
      <c r="Q945" s="9"/>
      <c r="R945" s="10"/>
      <c r="S945" s="9"/>
      <c r="T945" s="9"/>
      <c r="U945" s="9"/>
      <c r="V945" s="9"/>
      <c r="W945" s="10"/>
      <c r="X945" s="9"/>
      <c r="Y945" s="9"/>
      <c r="Z945" s="10"/>
      <c r="AA945" s="10"/>
      <c r="AB945" s="10"/>
      <c r="AC945" s="10"/>
      <c r="AD945" s="10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ht="12.75" customHeight="1">
      <c r="A946" s="16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9"/>
      <c r="O946" s="9"/>
      <c r="P946" s="9"/>
      <c r="Q946" s="9"/>
      <c r="R946" s="10"/>
      <c r="S946" s="9"/>
      <c r="T946" s="9"/>
      <c r="U946" s="9"/>
      <c r="V946" s="9"/>
      <c r="W946" s="10"/>
      <c r="X946" s="9"/>
      <c r="Y946" s="9"/>
      <c r="Z946" s="10"/>
      <c r="AA946" s="10"/>
      <c r="AB946" s="10"/>
      <c r="AC946" s="10"/>
      <c r="AD946" s="10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ht="12.75" customHeight="1">
      <c r="A947" s="16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9"/>
      <c r="O947" s="9"/>
      <c r="P947" s="9"/>
      <c r="Q947" s="9"/>
      <c r="R947" s="10"/>
      <c r="S947" s="9"/>
      <c r="T947" s="9"/>
      <c r="U947" s="9"/>
      <c r="V947" s="9"/>
      <c r="W947" s="10"/>
      <c r="X947" s="9"/>
      <c r="Y947" s="9"/>
      <c r="Z947" s="10"/>
      <c r="AA947" s="10"/>
      <c r="AB947" s="10"/>
      <c r="AC947" s="10"/>
      <c r="AD947" s="10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ht="12.75" customHeight="1">
      <c r="A948" s="16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9"/>
      <c r="O948" s="9"/>
      <c r="P948" s="9"/>
      <c r="Q948" s="9"/>
      <c r="R948" s="10"/>
      <c r="S948" s="9"/>
      <c r="T948" s="9"/>
      <c r="U948" s="9"/>
      <c r="V948" s="9"/>
      <c r="W948" s="10"/>
      <c r="X948" s="9"/>
      <c r="Y948" s="9"/>
      <c r="Z948" s="10"/>
      <c r="AA948" s="10"/>
      <c r="AB948" s="10"/>
      <c r="AC948" s="10"/>
      <c r="AD948" s="10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1:40" ht="12.75" customHeight="1">
      <c r="A949" s="16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9"/>
      <c r="O949" s="9"/>
      <c r="P949" s="9"/>
      <c r="Q949" s="9"/>
      <c r="R949" s="10"/>
      <c r="S949" s="9"/>
      <c r="T949" s="9"/>
      <c r="U949" s="9"/>
      <c r="V949" s="9"/>
      <c r="W949" s="10"/>
      <c r="X949" s="9"/>
      <c r="Y949" s="9"/>
      <c r="Z949" s="10"/>
      <c r="AA949" s="10"/>
      <c r="AB949" s="10"/>
      <c r="AC949" s="10"/>
      <c r="AD949" s="10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ht="12.75" customHeight="1">
      <c r="A950" s="16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9"/>
      <c r="O950" s="9"/>
      <c r="P950" s="9"/>
      <c r="Q950" s="9"/>
      <c r="R950" s="10"/>
      <c r="S950" s="9"/>
      <c r="T950" s="9"/>
      <c r="U950" s="9"/>
      <c r="V950" s="9"/>
      <c r="W950" s="10"/>
      <c r="X950" s="9"/>
      <c r="Y950" s="9"/>
      <c r="Z950" s="10"/>
      <c r="AA950" s="10"/>
      <c r="AB950" s="10"/>
      <c r="AC950" s="10"/>
      <c r="AD950" s="10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ht="12.75" customHeight="1">
      <c r="A951" s="16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9"/>
      <c r="O951" s="9"/>
      <c r="P951" s="9"/>
      <c r="Q951" s="9"/>
      <c r="R951" s="10"/>
      <c r="S951" s="9"/>
      <c r="T951" s="9"/>
      <c r="U951" s="9"/>
      <c r="V951" s="9"/>
      <c r="W951" s="10"/>
      <c r="X951" s="9"/>
      <c r="Y951" s="9"/>
      <c r="Z951" s="10"/>
      <c r="AA951" s="10"/>
      <c r="AB951" s="10"/>
      <c r="AC951" s="10"/>
      <c r="AD951" s="10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ht="12.75" customHeight="1">
      <c r="A952" s="16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9"/>
      <c r="O952" s="9"/>
      <c r="P952" s="9"/>
      <c r="Q952" s="9"/>
      <c r="R952" s="10"/>
      <c r="S952" s="9"/>
      <c r="T952" s="9"/>
      <c r="U952" s="9"/>
      <c r="V952" s="9"/>
      <c r="W952" s="10"/>
      <c r="X952" s="9"/>
      <c r="Y952" s="9"/>
      <c r="Z952" s="10"/>
      <c r="AA952" s="10"/>
      <c r="AB952" s="10"/>
      <c r="AC952" s="10"/>
      <c r="AD952" s="10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1:40" ht="12.75" customHeight="1">
      <c r="A953" s="16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9"/>
      <c r="O953" s="9"/>
      <c r="P953" s="9"/>
      <c r="Q953" s="9"/>
      <c r="R953" s="10"/>
      <c r="S953" s="9"/>
      <c r="T953" s="9"/>
      <c r="U953" s="9"/>
      <c r="V953" s="9"/>
      <c r="W953" s="10"/>
      <c r="X953" s="9"/>
      <c r="Y953" s="9"/>
      <c r="Z953" s="10"/>
      <c r="AA953" s="10"/>
      <c r="AB953" s="10"/>
      <c r="AC953" s="10"/>
      <c r="AD953" s="10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1:40" ht="12.75" customHeight="1">
      <c r="A954" s="16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9"/>
      <c r="O954" s="9"/>
      <c r="P954" s="9"/>
      <c r="Q954" s="9"/>
      <c r="R954" s="10"/>
      <c r="S954" s="9"/>
      <c r="T954" s="9"/>
      <c r="U954" s="9"/>
      <c r="V954" s="9"/>
      <c r="W954" s="10"/>
      <c r="X954" s="9"/>
      <c r="Y954" s="9"/>
      <c r="Z954" s="10"/>
      <c r="AA954" s="10"/>
      <c r="AB954" s="10"/>
      <c r="AC954" s="10"/>
      <c r="AD954" s="10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ht="12.75" customHeight="1">
      <c r="A955" s="16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9"/>
      <c r="O955" s="9"/>
      <c r="P955" s="9"/>
      <c r="Q955" s="9"/>
      <c r="R955" s="10"/>
      <c r="S955" s="9"/>
      <c r="T955" s="9"/>
      <c r="U955" s="9"/>
      <c r="V955" s="9"/>
      <c r="W955" s="10"/>
      <c r="X955" s="9"/>
      <c r="Y955" s="9"/>
      <c r="Z955" s="10"/>
      <c r="AA955" s="10"/>
      <c r="AB955" s="10"/>
      <c r="AC955" s="10"/>
      <c r="AD955" s="10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ht="12.75" customHeight="1">
      <c r="A956" s="16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9"/>
      <c r="O956" s="9"/>
      <c r="P956" s="9"/>
      <c r="Q956" s="9"/>
      <c r="R956" s="10"/>
      <c r="S956" s="9"/>
      <c r="T956" s="9"/>
      <c r="U956" s="9"/>
      <c r="V956" s="9"/>
      <c r="W956" s="10"/>
      <c r="X956" s="9"/>
      <c r="Y956" s="9"/>
      <c r="Z956" s="10"/>
      <c r="AA956" s="10"/>
      <c r="AB956" s="10"/>
      <c r="AC956" s="10"/>
      <c r="AD956" s="10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ht="12.75" customHeight="1">
      <c r="A957" s="16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9"/>
      <c r="O957" s="9"/>
      <c r="P957" s="9"/>
      <c r="Q957" s="9"/>
      <c r="R957" s="10"/>
      <c r="S957" s="9"/>
      <c r="T957" s="9"/>
      <c r="U957" s="9"/>
      <c r="V957" s="9"/>
      <c r="W957" s="10"/>
      <c r="X957" s="9"/>
      <c r="Y957" s="9"/>
      <c r="Z957" s="10"/>
      <c r="AA957" s="10"/>
      <c r="AB957" s="10"/>
      <c r="AC957" s="10"/>
      <c r="AD957" s="10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1:40" ht="12.75" customHeight="1">
      <c r="A958" s="16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9"/>
      <c r="O958" s="9"/>
      <c r="P958" s="9"/>
      <c r="Q958" s="9"/>
      <c r="R958" s="10"/>
      <c r="S958" s="9"/>
      <c r="T958" s="9"/>
      <c r="U958" s="9"/>
      <c r="V958" s="9"/>
      <c r="W958" s="10"/>
      <c r="X958" s="9"/>
      <c r="Y958" s="9"/>
      <c r="Z958" s="10"/>
      <c r="AA958" s="10"/>
      <c r="AB958" s="10"/>
      <c r="AC958" s="10"/>
      <c r="AD958" s="10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ht="12.75" customHeight="1">
      <c r="A959" s="16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9"/>
      <c r="O959" s="9"/>
      <c r="P959" s="9"/>
      <c r="Q959" s="9"/>
      <c r="R959" s="10"/>
      <c r="S959" s="9"/>
      <c r="T959" s="9"/>
      <c r="U959" s="9"/>
      <c r="V959" s="9"/>
      <c r="W959" s="10"/>
      <c r="X959" s="9"/>
      <c r="Y959" s="9"/>
      <c r="Z959" s="10"/>
      <c r="AA959" s="10"/>
      <c r="AB959" s="10"/>
      <c r="AC959" s="10"/>
      <c r="AD959" s="10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ht="12.75" customHeight="1">
      <c r="A960" s="16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9"/>
      <c r="O960" s="9"/>
      <c r="P960" s="9"/>
      <c r="Q960" s="9"/>
      <c r="R960" s="10"/>
      <c r="S960" s="9"/>
      <c r="T960" s="9"/>
      <c r="U960" s="9"/>
      <c r="V960" s="9"/>
      <c r="W960" s="10"/>
      <c r="X960" s="9"/>
      <c r="Y960" s="9"/>
      <c r="Z960" s="10"/>
      <c r="AA960" s="10"/>
      <c r="AB960" s="10"/>
      <c r="AC960" s="10"/>
      <c r="AD960" s="10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ht="12.75" customHeight="1">
      <c r="A961" s="16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9"/>
      <c r="O961" s="9"/>
      <c r="P961" s="9"/>
      <c r="Q961" s="9"/>
      <c r="R961" s="10"/>
      <c r="S961" s="9"/>
      <c r="T961" s="9"/>
      <c r="U961" s="9"/>
      <c r="V961" s="9"/>
      <c r="W961" s="10"/>
      <c r="X961" s="9"/>
      <c r="Y961" s="9"/>
      <c r="Z961" s="10"/>
      <c r="AA961" s="10"/>
      <c r="AB961" s="10"/>
      <c r="AC961" s="10"/>
      <c r="AD961" s="10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ht="12.75" customHeight="1">
      <c r="A962" s="16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9"/>
      <c r="O962" s="9"/>
      <c r="P962" s="9"/>
      <c r="Q962" s="9"/>
      <c r="R962" s="10"/>
      <c r="S962" s="9"/>
      <c r="T962" s="9"/>
      <c r="U962" s="9"/>
      <c r="V962" s="9"/>
      <c r="W962" s="10"/>
      <c r="X962" s="9"/>
      <c r="Y962" s="9"/>
      <c r="Z962" s="10"/>
      <c r="AA962" s="10"/>
      <c r="AB962" s="10"/>
      <c r="AC962" s="10"/>
      <c r="AD962" s="10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ht="12.75" customHeight="1">
      <c r="A963" s="16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9"/>
      <c r="O963" s="9"/>
      <c r="P963" s="9"/>
      <c r="Q963" s="9"/>
      <c r="R963" s="10"/>
      <c r="S963" s="9"/>
      <c r="T963" s="9"/>
      <c r="U963" s="9"/>
      <c r="V963" s="9"/>
      <c r="W963" s="10"/>
      <c r="X963" s="9"/>
      <c r="Y963" s="9"/>
      <c r="Z963" s="10"/>
      <c r="AA963" s="10"/>
      <c r="AB963" s="10"/>
      <c r="AC963" s="10"/>
      <c r="AD963" s="10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ht="12.75" customHeight="1">
      <c r="A964" s="16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9"/>
      <c r="O964" s="9"/>
      <c r="P964" s="9"/>
      <c r="Q964" s="9"/>
      <c r="R964" s="10"/>
      <c r="S964" s="9"/>
      <c r="T964" s="9"/>
      <c r="U964" s="9"/>
      <c r="V964" s="9"/>
      <c r="W964" s="10"/>
      <c r="X964" s="9"/>
      <c r="Y964" s="9"/>
      <c r="Z964" s="10"/>
      <c r="AA964" s="10"/>
      <c r="AB964" s="10"/>
      <c r="AC964" s="10"/>
      <c r="AD964" s="10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ht="12.75" customHeight="1">
      <c r="A965" s="16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9"/>
      <c r="O965" s="9"/>
      <c r="P965" s="9"/>
      <c r="Q965" s="9"/>
      <c r="R965" s="10"/>
      <c r="S965" s="9"/>
      <c r="T965" s="9"/>
      <c r="U965" s="9"/>
      <c r="V965" s="9"/>
      <c r="W965" s="10"/>
      <c r="X965" s="9"/>
      <c r="Y965" s="9"/>
      <c r="Z965" s="10"/>
      <c r="AA965" s="10"/>
      <c r="AB965" s="10"/>
      <c r="AC965" s="10"/>
      <c r="AD965" s="10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ht="12.75" customHeight="1">
      <c r="A966" s="16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9"/>
      <c r="O966" s="9"/>
      <c r="P966" s="9"/>
      <c r="Q966" s="9"/>
      <c r="R966" s="10"/>
      <c r="S966" s="9"/>
      <c r="T966" s="9"/>
      <c r="U966" s="9"/>
      <c r="V966" s="9"/>
      <c r="W966" s="10"/>
      <c r="X966" s="9"/>
      <c r="Y966" s="9"/>
      <c r="Z966" s="10"/>
      <c r="AA966" s="10"/>
      <c r="AB966" s="10"/>
      <c r="AC966" s="10"/>
      <c r="AD966" s="10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ht="12.75" customHeight="1">
      <c r="A967" s="16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9"/>
      <c r="O967" s="9"/>
      <c r="P967" s="9"/>
      <c r="Q967" s="9"/>
      <c r="R967" s="10"/>
      <c r="S967" s="9"/>
      <c r="T967" s="9"/>
      <c r="U967" s="9"/>
      <c r="V967" s="9"/>
      <c r="W967" s="10"/>
      <c r="X967" s="9"/>
      <c r="Y967" s="9"/>
      <c r="Z967" s="10"/>
      <c r="AA967" s="10"/>
      <c r="AB967" s="10"/>
      <c r="AC967" s="10"/>
      <c r="AD967" s="10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ht="12.75" customHeight="1">
      <c r="A968" s="16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9"/>
      <c r="O968" s="9"/>
      <c r="P968" s="9"/>
      <c r="Q968" s="9"/>
      <c r="R968" s="10"/>
      <c r="S968" s="9"/>
      <c r="T968" s="9"/>
      <c r="U968" s="9"/>
      <c r="V968" s="9"/>
      <c r="W968" s="10"/>
      <c r="X968" s="9"/>
      <c r="Y968" s="9"/>
      <c r="Z968" s="10"/>
      <c r="AA968" s="10"/>
      <c r="AB968" s="10"/>
      <c r="AC968" s="10"/>
      <c r="AD968" s="10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ht="12.75" customHeight="1">
      <c r="A969" s="16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9"/>
      <c r="O969" s="9"/>
      <c r="P969" s="9"/>
      <c r="Q969" s="9"/>
      <c r="R969" s="10"/>
      <c r="S969" s="9"/>
      <c r="T969" s="9"/>
      <c r="U969" s="9"/>
      <c r="V969" s="9"/>
      <c r="W969" s="10"/>
      <c r="X969" s="9"/>
      <c r="Y969" s="9"/>
      <c r="Z969" s="10"/>
      <c r="AA969" s="10"/>
      <c r="AB969" s="10"/>
      <c r="AC969" s="10"/>
      <c r="AD969" s="10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ht="12.75" customHeight="1">
      <c r="A970" s="16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9"/>
      <c r="O970" s="9"/>
      <c r="P970" s="9"/>
      <c r="Q970" s="9"/>
      <c r="R970" s="10"/>
      <c r="S970" s="9"/>
      <c r="T970" s="9"/>
      <c r="U970" s="9"/>
      <c r="V970" s="9"/>
      <c r="W970" s="10"/>
      <c r="X970" s="9"/>
      <c r="Y970" s="9"/>
      <c r="Z970" s="10"/>
      <c r="AA970" s="10"/>
      <c r="AB970" s="10"/>
      <c r="AC970" s="10"/>
      <c r="AD970" s="10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ht="12.75" customHeight="1">
      <c r="A971" s="16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9"/>
      <c r="O971" s="9"/>
      <c r="P971" s="9"/>
      <c r="Q971" s="9"/>
      <c r="R971" s="10"/>
      <c r="S971" s="9"/>
      <c r="T971" s="9"/>
      <c r="U971" s="9"/>
      <c r="V971" s="9"/>
      <c r="W971" s="10"/>
      <c r="X971" s="9"/>
      <c r="Y971" s="9"/>
      <c r="Z971" s="10"/>
      <c r="AA971" s="10"/>
      <c r="AB971" s="10"/>
      <c r="AC971" s="10"/>
      <c r="AD971" s="10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ht="12.75" customHeight="1">
      <c r="A972" s="16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9"/>
      <c r="O972" s="9"/>
      <c r="P972" s="9"/>
      <c r="Q972" s="9"/>
      <c r="R972" s="10"/>
      <c r="S972" s="9"/>
      <c r="T972" s="9"/>
      <c r="U972" s="9"/>
      <c r="V972" s="9"/>
      <c r="W972" s="10"/>
      <c r="X972" s="9"/>
      <c r="Y972" s="9"/>
      <c r="Z972" s="10"/>
      <c r="AA972" s="10"/>
      <c r="AB972" s="10"/>
      <c r="AC972" s="10"/>
      <c r="AD972" s="10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ht="12.75" customHeight="1">
      <c r="A973" s="16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9"/>
      <c r="O973" s="9"/>
      <c r="P973" s="9"/>
      <c r="Q973" s="9"/>
      <c r="R973" s="10"/>
      <c r="S973" s="9"/>
      <c r="T973" s="9"/>
      <c r="U973" s="9"/>
      <c r="V973" s="9"/>
      <c r="W973" s="10"/>
      <c r="X973" s="9"/>
      <c r="Y973" s="9"/>
      <c r="Z973" s="10"/>
      <c r="AA973" s="10"/>
      <c r="AB973" s="10"/>
      <c r="AC973" s="10"/>
      <c r="AD973" s="10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ht="12.75" customHeight="1">
      <c r="A974" s="16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9"/>
      <c r="O974" s="9"/>
      <c r="P974" s="9"/>
      <c r="Q974" s="9"/>
      <c r="R974" s="10"/>
      <c r="S974" s="9"/>
      <c r="T974" s="9"/>
      <c r="U974" s="9"/>
      <c r="V974" s="9"/>
      <c r="W974" s="10"/>
      <c r="X974" s="9"/>
      <c r="Y974" s="9"/>
      <c r="Z974" s="10"/>
      <c r="AA974" s="10"/>
      <c r="AB974" s="10"/>
      <c r="AC974" s="10"/>
      <c r="AD974" s="10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ht="12.75" customHeight="1">
      <c r="A975" s="16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9"/>
      <c r="O975" s="9"/>
      <c r="P975" s="9"/>
      <c r="Q975" s="9"/>
      <c r="R975" s="10"/>
      <c r="S975" s="9"/>
      <c r="T975" s="9"/>
      <c r="U975" s="9"/>
      <c r="V975" s="9"/>
      <c r="W975" s="10"/>
      <c r="X975" s="9"/>
      <c r="Y975" s="9"/>
      <c r="Z975" s="10"/>
      <c r="AA975" s="10"/>
      <c r="AB975" s="10"/>
      <c r="AC975" s="10"/>
      <c r="AD975" s="10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ht="12.75" customHeight="1">
      <c r="A976" s="16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9"/>
      <c r="O976" s="9"/>
      <c r="P976" s="9"/>
      <c r="Q976" s="9"/>
      <c r="R976" s="10"/>
      <c r="S976" s="9"/>
      <c r="T976" s="9"/>
      <c r="U976" s="9"/>
      <c r="V976" s="9"/>
      <c r="W976" s="10"/>
      <c r="X976" s="9"/>
      <c r="Y976" s="9"/>
      <c r="Z976" s="10"/>
      <c r="AA976" s="10"/>
      <c r="AB976" s="10"/>
      <c r="AC976" s="10"/>
      <c r="AD976" s="10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ht="12.75" customHeight="1">
      <c r="A977" s="16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9"/>
      <c r="O977" s="9"/>
      <c r="P977" s="9"/>
      <c r="Q977" s="9"/>
      <c r="R977" s="10"/>
      <c r="S977" s="9"/>
      <c r="T977" s="9"/>
      <c r="U977" s="9"/>
      <c r="V977" s="9"/>
      <c r="W977" s="10"/>
      <c r="X977" s="9"/>
      <c r="Y977" s="9"/>
      <c r="Z977" s="10"/>
      <c r="AA977" s="10"/>
      <c r="AB977" s="10"/>
      <c r="AC977" s="10"/>
      <c r="AD977" s="10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ht="12.75" customHeight="1">
      <c r="A978" s="16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9"/>
      <c r="O978" s="9"/>
      <c r="P978" s="9"/>
      <c r="Q978" s="9"/>
      <c r="R978" s="10"/>
      <c r="S978" s="9"/>
      <c r="T978" s="9"/>
      <c r="U978" s="9"/>
      <c r="V978" s="9"/>
      <c r="W978" s="10"/>
      <c r="X978" s="9"/>
      <c r="Y978" s="9"/>
      <c r="Z978" s="10"/>
      <c r="AA978" s="10"/>
      <c r="AB978" s="10"/>
      <c r="AC978" s="10"/>
      <c r="AD978" s="10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ht="12.75" customHeight="1">
      <c r="A979" s="16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9"/>
      <c r="O979" s="9"/>
      <c r="P979" s="9"/>
      <c r="Q979" s="9"/>
      <c r="R979" s="10"/>
      <c r="S979" s="9"/>
      <c r="T979" s="9"/>
      <c r="U979" s="9"/>
      <c r="V979" s="9"/>
      <c r="W979" s="10"/>
      <c r="X979" s="9"/>
      <c r="Y979" s="9"/>
      <c r="Z979" s="10"/>
      <c r="AA979" s="10"/>
      <c r="AB979" s="10"/>
      <c r="AC979" s="10"/>
      <c r="AD979" s="10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ht="12.75" customHeight="1">
      <c r="A980" s="16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9"/>
      <c r="O980" s="9"/>
      <c r="P980" s="9"/>
      <c r="Q980" s="9"/>
      <c r="R980" s="10"/>
      <c r="S980" s="9"/>
      <c r="T980" s="9"/>
      <c r="U980" s="9"/>
      <c r="V980" s="9"/>
      <c r="W980" s="10"/>
      <c r="X980" s="9"/>
      <c r="Y980" s="9"/>
      <c r="Z980" s="10"/>
      <c r="AA980" s="10"/>
      <c r="AB980" s="10"/>
      <c r="AC980" s="10"/>
      <c r="AD980" s="10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ht="12.75" customHeight="1">
      <c r="A981" s="16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9"/>
      <c r="O981" s="9"/>
      <c r="P981" s="9"/>
      <c r="Q981" s="9"/>
      <c r="R981" s="10"/>
      <c r="S981" s="9"/>
      <c r="T981" s="9"/>
      <c r="U981" s="9"/>
      <c r="V981" s="9"/>
      <c r="W981" s="10"/>
      <c r="X981" s="9"/>
      <c r="Y981" s="9"/>
      <c r="Z981" s="10"/>
      <c r="AA981" s="10"/>
      <c r="AB981" s="10"/>
      <c r="AC981" s="10"/>
      <c r="AD981" s="10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ht="12.75" customHeight="1">
      <c r="A982" s="16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9"/>
      <c r="O982" s="9"/>
      <c r="P982" s="9"/>
      <c r="Q982" s="9"/>
      <c r="R982" s="10"/>
      <c r="S982" s="9"/>
      <c r="T982" s="9"/>
      <c r="U982" s="9"/>
      <c r="V982" s="9"/>
      <c r="W982" s="10"/>
      <c r="X982" s="9"/>
      <c r="Y982" s="9"/>
      <c r="Z982" s="10"/>
      <c r="AA982" s="10"/>
      <c r="AB982" s="10"/>
      <c r="AC982" s="10"/>
      <c r="AD982" s="10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ht="12.75" customHeight="1">
      <c r="A983" s="16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9"/>
      <c r="O983" s="9"/>
      <c r="P983" s="9"/>
      <c r="Q983" s="9"/>
      <c r="R983" s="10"/>
      <c r="S983" s="9"/>
      <c r="T983" s="9"/>
      <c r="U983" s="9"/>
      <c r="V983" s="9"/>
      <c r="W983" s="10"/>
      <c r="X983" s="9"/>
      <c r="Y983" s="9"/>
      <c r="Z983" s="10"/>
      <c r="AA983" s="10"/>
      <c r="AB983" s="10"/>
      <c r="AC983" s="10"/>
      <c r="AD983" s="10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ht="12.75" customHeight="1">
      <c r="A984" s="16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9"/>
      <c r="O984" s="9"/>
      <c r="P984" s="9"/>
      <c r="Q984" s="9"/>
      <c r="R984" s="10"/>
      <c r="S984" s="9"/>
      <c r="T984" s="9"/>
      <c r="U984" s="9"/>
      <c r="V984" s="9"/>
      <c r="W984" s="10"/>
      <c r="X984" s="9"/>
      <c r="Y984" s="9"/>
      <c r="Z984" s="10"/>
      <c r="AA984" s="10"/>
      <c r="AB984" s="10"/>
      <c r="AC984" s="10"/>
      <c r="AD984" s="10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ht="12.75" customHeight="1">
      <c r="A985" s="16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9"/>
      <c r="O985" s="9"/>
      <c r="P985" s="9"/>
      <c r="Q985" s="9"/>
      <c r="R985" s="10"/>
      <c r="S985" s="9"/>
      <c r="T985" s="9"/>
      <c r="U985" s="9"/>
      <c r="V985" s="9"/>
      <c r="W985" s="10"/>
      <c r="X985" s="9"/>
      <c r="Y985" s="9"/>
      <c r="Z985" s="10"/>
      <c r="AA985" s="10"/>
      <c r="AB985" s="10"/>
      <c r="AC985" s="10"/>
      <c r="AD985" s="10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ht="12.75" customHeight="1">
      <c r="A986" s="16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9"/>
      <c r="O986" s="9"/>
      <c r="P986" s="9"/>
      <c r="Q986" s="9"/>
      <c r="R986" s="10"/>
      <c r="S986" s="9"/>
      <c r="T986" s="9"/>
      <c r="U986" s="9"/>
      <c r="V986" s="9"/>
      <c r="W986" s="10"/>
      <c r="X986" s="9"/>
      <c r="Y986" s="9"/>
      <c r="Z986" s="10"/>
      <c r="AA986" s="10"/>
      <c r="AB986" s="10"/>
      <c r="AC986" s="10"/>
      <c r="AD986" s="10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ht="12.75" customHeight="1">
      <c r="A987" s="16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9"/>
      <c r="O987" s="9"/>
      <c r="P987" s="9"/>
      <c r="Q987" s="9"/>
      <c r="R987" s="10"/>
      <c r="S987" s="9"/>
      <c r="T987" s="9"/>
      <c r="U987" s="9"/>
      <c r="V987" s="9"/>
      <c r="W987" s="10"/>
      <c r="X987" s="9"/>
      <c r="Y987" s="9"/>
      <c r="Z987" s="10"/>
      <c r="AA987" s="10"/>
      <c r="AB987" s="10"/>
      <c r="AC987" s="10"/>
      <c r="AD987" s="10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ht="12.75" customHeight="1">
      <c r="A988" s="16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9"/>
      <c r="O988" s="9"/>
      <c r="P988" s="9"/>
      <c r="Q988" s="9"/>
      <c r="R988" s="10"/>
      <c r="S988" s="9"/>
      <c r="T988" s="9"/>
      <c r="U988" s="9"/>
      <c r="V988" s="9"/>
      <c r="W988" s="10"/>
      <c r="X988" s="9"/>
      <c r="Y988" s="9"/>
      <c r="Z988" s="10"/>
      <c r="AA988" s="10"/>
      <c r="AB988" s="10"/>
      <c r="AC988" s="10"/>
      <c r="AD988" s="10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ht="12.75" customHeight="1">
      <c r="A989" s="16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9"/>
      <c r="O989" s="9"/>
      <c r="P989" s="9"/>
      <c r="Q989" s="9"/>
      <c r="R989" s="10"/>
      <c r="S989" s="9"/>
      <c r="T989" s="9"/>
      <c r="U989" s="9"/>
      <c r="V989" s="9"/>
      <c r="W989" s="10"/>
      <c r="X989" s="9"/>
      <c r="Y989" s="9"/>
      <c r="Z989" s="10"/>
      <c r="AA989" s="10"/>
      <c r="AB989" s="10"/>
      <c r="AC989" s="10"/>
      <c r="AD989" s="10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ht="12.75" customHeight="1">
      <c r="A990" s="16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9"/>
      <c r="O990" s="9"/>
      <c r="P990" s="9"/>
      <c r="Q990" s="9"/>
      <c r="R990" s="10"/>
      <c r="S990" s="9"/>
      <c r="T990" s="9"/>
      <c r="U990" s="9"/>
      <c r="V990" s="9"/>
      <c r="W990" s="10"/>
      <c r="X990" s="9"/>
      <c r="Y990" s="9"/>
      <c r="Z990" s="10"/>
      <c r="AA990" s="10"/>
      <c r="AB990" s="10"/>
      <c r="AC990" s="10"/>
      <c r="AD990" s="10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ht="12.75" customHeight="1">
      <c r="A991" s="16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9"/>
      <c r="O991" s="9"/>
      <c r="P991" s="9"/>
      <c r="Q991" s="9"/>
      <c r="R991" s="10"/>
      <c r="S991" s="9"/>
      <c r="T991" s="9"/>
      <c r="U991" s="9"/>
      <c r="V991" s="9"/>
      <c r="W991" s="10"/>
      <c r="X991" s="9"/>
      <c r="Y991" s="9"/>
      <c r="Z991" s="10"/>
      <c r="AA991" s="10"/>
      <c r="AB991" s="10"/>
      <c r="AC991" s="10"/>
      <c r="AD991" s="10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ht="12.75" customHeight="1">
      <c r="A992" s="16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9"/>
      <c r="O992" s="9"/>
      <c r="P992" s="9"/>
      <c r="Q992" s="9"/>
      <c r="R992" s="10"/>
      <c r="S992" s="9"/>
      <c r="T992" s="9"/>
      <c r="U992" s="9"/>
      <c r="V992" s="9"/>
      <c r="W992" s="10"/>
      <c r="X992" s="9"/>
      <c r="Y992" s="9"/>
      <c r="Z992" s="10"/>
      <c r="AA992" s="10"/>
      <c r="AB992" s="10"/>
      <c r="AC992" s="10"/>
      <c r="AD992" s="10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ht="12.75" customHeight="1">
      <c r="A993" s="16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9"/>
      <c r="O993" s="9"/>
      <c r="P993" s="9"/>
      <c r="Q993" s="9"/>
      <c r="R993" s="10"/>
      <c r="S993" s="9"/>
      <c r="T993" s="9"/>
      <c r="U993" s="9"/>
      <c r="V993" s="9"/>
      <c r="W993" s="10"/>
      <c r="X993" s="9"/>
      <c r="Y993" s="9"/>
      <c r="Z993" s="10"/>
      <c r="AA993" s="10"/>
      <c r="AB993" s="10"/>
      <c r="AC993" s="10"/>
      <c r="AD993" s="10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1:40" ht="12.75" customHeight="1">
      <c r="A994" s="16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9"/>
      <c r="O994" s="9"/>
      <c r="P994" s="9"/>
      <c r="Q994" s="9"/>
      <c r="R994" s="10"/>
      <c r="S994" s="9"/>
      <c r="T994" s="9"/>
      <c r="U994" s="9"/>
      <c r="V994" s="9"/>
      <c r="W994" s="10"/>
      <c r="X994" s="9"/>
      <c r="Y994" s="9"/>
      <c r="Z994" s="10"/>
      <c r="AA994" s="10"/>
      <c r="AB994" s="10"/>
      <c r="AC994" s="10"/>
      <c r="AD994" s="10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ht="12.75" customHeight="1">
      <c r="A995" s="16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9"/>
      <c r="O995" s="9"/>
      <c r="P995" s="9"/>
      <c r="Q995" s="9"/>
      <c r="R995" s="10"/>
      <c r="S995" s="9"/>
      <c r="T995" s="9"/>
      <c r="U995" s="9"/>
      <c r="V995" s="9"/>
      <c r="W995" s="10"/>
      <c r="X995" s="9"/>
      <c r="Y995" s="9"/>
      <c r="Z995" s="10"/>
      <c r="AA995" s="10"/>
      <c r="AB995" s="10"/>
      <c r="AC995" s="10"/>
      <c r="AD995" s="10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ht="12.75" customHeight="1">
      <c r="A996" s="16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9"/>
      <c r="O996" s="9"/>
      <c r="P996" s="9"/>
      <c r="Q996" s="9"/>
      <c r="R996" s="10"/>
      <c r="S996" s="9"/>
      <c r="T996" s="9"/>
      <c r="U996" s="9"/>
      <c r="V996" s="9"/>
      <c r="W996" s="10"/>
      <c r="X996" s="9"/>
      <c r="Y996" s="9"/>
      <c r="Z996" s="10"/>
      <c r="AA996" s="10"/>
      <c r="AB996" s="10"/>
      <c r="AC996" s="10"/>
      <c r="AD996" s="10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ht="12.75" customHeight="1">
      <c r="A997" s="16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9"/>
      <c r="O997" s="9"/>
      <c r="P997" s="9"/>
      <c r="Q997" s="9"/>
      <c r="R997" s="10"/>
      <c r="S997" s="9"/>
      <c r="T997" s="9"/>
      <c r="U997" s="9"/>
      <c r="V997" s="9"/>
      <c r="W997" s="10"/>
      <c r="X997" s="9"/>
      <c r="Y997" s="9"/>
      <c r="Z997" s="10"/>
      <c r="AA997" s="10"/>
      <c r="AB997" s="10"/>
      <c r="AC997" s="10"/>
      <c r="AD997" s="10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ht="12.75" customHeight="1">
      <c r="A998" s="16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9"/>
      <c r="O998" s="9"/>
      <c r="P998" s="9"/>
      <c r="Q998" s="9"/>
      <c r="R998" s="10"/>
      <c r="S998" s="9"/>
      <c r="T998" s="9"/>
      <c r="U998" s="9"/>
      <c r="V998" s="9"/>
      <c r="W998" s="10"/>
      <c r="X998" s="9"/>
      <c r="Y998" s="9"/>
      <c r="Z998" s="10"/>
      <c r="AA998" s="10"/>
      <c r="AB998" s="10"/>
      <c r="AC998" s="10"/>
      <c r="AD998" s="10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ht="12.75" customHeight="1">
      <c r="A999" s="16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9"/>
      <c r="O999" s="9"/>
      <c r="P999" s="9"/>
      <c r="Q999" s="9"/>
      <c r="R999" s="10"/>
      <c r="S999" s="9"/>
      <c r="T999" s="9"/>
      <c r="U999" s="9"/>
      <c r="V999" s="9"/>
      <c r="W999" s="10"/>
      <c r="X999" s="9"/>
      <c r="Y999" s="9"/>
      <c r="Z999" s="10"/>
      <c r="AA999" s="10"/>
      <c r="AB999" s="10"/>
      <c r="AC999" s="10"/>
      <c r="AD999" s="10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1:40" ht="12.75" customHeight="1">
      <c r="A1000" s="16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9"/>
      <c r="O1000" s="9"/>
      <c r="P1000" s="9"/>
      <c r="Q1000" s="9"/>
      <c r="R1000" s="10"/>
      <c r="S1000" s="9"/>
      <c r="T1000" s="9"/>
      <c r="U1000" s="9"/>
      <c r="V1000" s="9"/>
      <c r="W1000" s="10"/>
      <c r="X1000" s="9"/>
      <c r="Y1000" s="9"/>
      <c r="Z1000" s="10"/>
      <c r="AA1000" s="10"/>
      <c r="AB1000" s="10"/>
      <c r="AC1000" s="10"/>
      <c r="AD1000" s="10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</sheetData>
  <mergeCells count="12">
    <mergeCell ref="B31:P31"/>
    <mergeCell ref="J9:K9"/>
    <mergeCell ref="D9:H9"/>
    <mergeCell ref="B10:P11"/>
    <mergeCell ref="L9:N9"/>
    <mergeCell ref="B14:P15"/>
    <mergeCell ref="B13:P13"/>
    <mergeCell ref="L8:N8"/>
    <mergeCell ref="B1:P1"/>
    <mergeCell ref="B2:P5"/>
    <mergeCell ref="B7:P7"/>
    <mergeCell ref="J8:K8"/>
  </mergeCells>
  <conditionalFormatting sqref="I9">
    <cfRule type="expression" dxfId="210" priority="1">
      <formula>AND($I$9&lt;&gt;"O",$I$9&lt;&gt;"oui",$I$9&lt;&gt;"n",$I$9&lt;&gt;"non")</formula>
    </cfRule>
  </conditionalFormatting>
  <conditionalFormatting sqref="E16:F30 J17:J27 J28:K30 K17:K26 J16:K16 O16:P30">
    <cfRule type="expression" dxfId="209" priority="2">
      <formula>OR($I$9="o",$I$9="oui")</formula>
    </cfRule>
  </conditionalFormatting>
  <conditionalFormatting sqref="K27">
    <cfRule type="expression" dxfId="208" priority="3">
      <formula>OR($I$9="o",$I$9="oui")</formula>
    </cfRule>
  </conditionalFormatting>
  <conditionalFormatting sqref="B14">
    <cfRule type="expression" dxfId="207" priority="4">
      <formula>$B$14="Jours d'alerte bien renseignés"</formula>
    </cfRule>
  </conditionalFormatting>
  <conditionalFormatting sqref="B17">
    <cfRule type="cellIs" dxfId="206" priority="5" operator="equal">
      <formula>1</formula>
    </cfRule>
  </conditionalFormatting>
  <conditionalFormatting sqref="B18">
    <cfRule type="cellIs" dxfId="205" priority="6" operator="equal">
      <formula>2</formula>
    </cfRule>
  </conditionalFormatting>
  <conditionalFormatting sqref="B19">
    <cfRule type="cellIs" dxfId="204" priority="7" operator="equal">
      <formula>3</formula>
    </cfRule>
  </conditionalFormatting>
  <conditionalFormatting sqref="B20">
    <cfRule type="cellIs" dxfId="203" priority="8" operator="equal">
      <formula>4</formula>
    </cfRule>
  </conditionalFormatting>
  <conditionalFormatting sqref="B21">
    <cfRule type="cellIs" dxfId="202" priority="9" operator="equal">
      <formula>5</formula>
    </cfRule>
  </conditionalFormatting>
  <conditionalFormatting sqref="B22">
    <cfRule type="cellIs" dxfId="201" priority="10" operator="equal">
      <formula>6</formula>
    </cfRule>
  </conditionalFormatting>
  <conditionalFormatting sqref="B23">
    <cfRule type="cellIs" dxfId="200" priority="11" operator="equal">
      <formula>7</formula>
    </cfRule>
  </conditionalFormatting>
  <conditionalFormatting sqref="B24">
    <cfRule type="cellIs" dxfId="199" priority="12" operator="equal">
      <formula>8</formula>
    </cfRule>
  </conditionalFormatting>
  <conditionalFormatting sqref="B25">
    <cfRule type="cellIs" dxfId="198" priority="13" operator="equal">
      <formula>9</formula>
    </cfRule>
  </conditionalFormatting>
  <conditionalFormatting sqref="B26">
    <cfRule type="cellIs" dxfId="197" priority="14" operator="equal">
      <formula>10</formula>
    </cfRule>
  </conditionalFormatting>
  <conditionalFormatting sqref="B27">
    <cfRule type="cellIs" dxfId="196" priority="15" operator="equal">
      <formula>11</formula>
    </cfRule>
  </conditionalFormatting>
  <conditionalFormatting sqref="B28">
    <cfRule type="cellIs" dxfId="195" priority="16" operator="equal">
      <formula>12</formula>
    </cfRule>
  </conditionalFormatting>
  <conditionalFormatting sqref="B29">
    <cfRule type="cellIs" dxfId="194" priority="17" operator="equal">
      <formula>13</formula>
    </cfRule>
  </conditionalFormatting>
  <conditionalFormatting sqref="B30">
    <cfRule type="cellIs" dxfId="193" priority="18" operator="equal">
      <formula>14</formula>
    </cfRule>
  </conditionalFormatting>
  <conditionalFormatting sqref="G17">
    <cfRule type="cellIs" dxfId="192" priority="19" operator="equal">
      <formula>15</formula>
    </cfRule>
  </conditionalFormatting>
  <conditionalFormatting sqref="G18">
    <cfRule type="cellIs" dxfId="191" priority="20" operator="equal">
      <formula>16</formula>
    </cfRule>
  </conditionalFormatting>
  <conditionalFormatting sqref="G19">
    <cfRule type="cellIs" dxfId="190" priority="21" operator="equal">
      <formula>17</formula>
    </cfRule>
  </conditionalFormatting>
  <conditionalFormatting sqref="G20">
    <cfRule type="cellIs" dxfId="189" priority="22" operator="equal">
      <formula>18</formula>
    </cfRule>
  </conditionalFormatting>
  <conditionalFormatting sqref="G21">
    <cfRule type="cellIs" dxfId="188" priority="23" operator="equal">
      <formula>19</formula>
    </cfRule>
  </conditionalFormatting>
  <conditionalFormatting sqref="G22">
    <cfRule type="cellIs" dxfId="187" priority="24" operator="equal">
      <formula>20</formula>
    </cfRule>
  </conditionalFormatting>
  <conditionalFormatting sqref="G23">
    <cfRule type="cellIs" dxfId="186" priority="25" operator="equal">
      <formula>21</formula>
    </cfRule>
  </conditionalFormatting>
  <conditionalFormatting sqref="G24">
    <cfRule type="cellIs" dxfId="185" priority="26" operator="equal">
      <formula>22</formula>
    </cfRule>
  </conditionalFormatting>
  <conditionalFormatting sqref="G25">
    <cfRule type="cellIs" dxfId="184" priority="27" operator="equal">
      <formula>23</formula>
    </cfRule>
  </conditionalFormatting>
  <conditionalFormatting sqref="G26">
    <cfRule type="cellIs" dxfId="183" priority="28" operator="equal">
      <formula>24</formula>
    </cfRule>
  </conditionalFormatting>
  <conditionalFormatting sqref="G27">
    <cfRule type="cellIs" dxfId="182" priority="29" operator="equal">
      <formula>25</formula>
    </cfRule>
  </conditionalFormatting>
  <conditionalFormatting sqref="G28">
    <cfRule type="cellIs" dxfId="181" priority="30" operator="equal">
      <formula>26</formula>
    </cfRule>
  </conditionalFormatting>
  <conditionalFormatting sqref="G29">
    <cfRule type="cellIs" dxfId="180" priority="31" operator="equal">
      <formula>27</formula>
    </cfRule>
  </conditionalFormatting>
  <conditionalFormatting sqref="G30">
    <cfRule type="cellIs" dxfId="179" priority="32" operator="equal">
      <formula>28</formula>
    </cfRule>
  </conditionalFormatting>
  <conditionalFormatting sqref="L17">
    <cfRule type="cellIs" dxfId="178" priority="33" operator="equal">
      <formula>29</formula>
    </cfRule>
  </conditionalFormatting>
  <conditionalFormatting sqref="L18">
    <cfRule type="cellIs" dxfId="177" priority="34" operator="equal">
      <formula>30</formula>
    </cfRule>
  </conditionalFormatting>
  <conditionalFormatting sqref="L19">
    <cfRule type="cellIs" dxfId="176" priority="35" operator="equal">
      <formula>31</formula>
    </cfRule>
  </conditionalFormatting>
  <conditionalFormatting sqref="L20">
    <cfRule type="cellIs" dxfId="175" priority="36" operator="equal">
      <formula>32</formula>
    </cfRule>
  </conditionalFormatting>
  <conditionalFormatting sqref="L21">
    <cfRule type="cellIs" dxfId="174" priority="37" operator="equal">
      <formula>33</formula>
    </cfRule>
  </conditionalFormatting>
  <conditionalFormatting sqref="L22">
    <cfRule type="cellIs" dxfId="173" priority="38" operator="equal">
      <formula>34</formula>
    </cfRule>
  </conditionalFormatting>
  <conditionalFormatting sqref="L23">
    <cfRule type="cellIs" dxfId="172" priority="39" operator="equal">
      <formula>35</formula>
    </cfRule>
  </conditionalFormatting>
  <conditionalFormatting sqref="L24">
    <cfRule type="cellIs" dxfId="171" priority="40" operator="equal">
      <formula>36</formula>
    </cfRule>
  </conditionalFormatting>
  <conditionalFormatting sqref="L25">
    <cfRule type="cellIs" dxfId="170" priority="41" operator="equal">
      <formula>37</formula>
    </cfRule>
  </conditionalFormatting>
  <conditionalFormatting sqref="L26">
    <cfRule type="cellIs" dxfId="169" priority="42" operator="equal">
      <formula>38</formula>
    </cfRule>
  </conditionalFormatting>
  <conditionalFormatting sqref="L27">
    <cfRule type="cellIs" dxfId="168" priority="43" operator="equal">
      <formula>39</formula>
    </cfRule>
  </conditionalFormatting>
  <conditionalFormatting sqref="L28">
    <cfRule type="cellIs" dxfId="167" priority="44" operator="equal">
      <formula>40</formula>
    </cfRule>
  </conditionalFormatting>
  <conditionalFormatting sqref="L29">
    <cfRule type="cellIs" dxfId="166" priority="45" operator="equal">
      <formula>41</formula>
    </cfRule>
  </conditionalFormatting>
  <conditionalFormatting sqref="L30">
    <cfRule type="cellIs" dxfId="165" priority="46" operator="equal">
      <formula>42</formula>
    </cfRule>
  </conditionalFormatting>
  <conditionalFormatting sqref="B10:P11">
    <cfRule type="expression" dxfId="164" priority="47">
      <formula>OR($B$10="Alertes identique pour toutes les allées",$B$10="Alertes à définir pour chaque allée")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F1000"/>
  <sheetViews>
    <sheetView workbookViewId="0">
      <pane ySplit="12" topLeftCell="A13" activePane="bottomLeft" state="frozen"/>
      <selection pane="bottomLeft" activeCell="A12" sqref="A12:F12"/>
    </sheetView>
  </sheetViews>
  <sheetFormatPr baseColWidth="10" defaultColWidth="14.42578125" defaultRowHeight="15" customHeight="1"/>
  <cols>
    <col min="1" max="2" width="12.5703125" customWidth="1"/>
    <col min="3" max="3" width="9.5703125" customWidth="1"/>
    <col min="4" max="4" width="49.42578125" customWidth="1"/>
    <col min="5" max="5" width="17.85546875" customWidth="1"/>
    <col min="6" max="7" width="7.7109375" customWidth="1"/>
    <col min="8" max="8" width="15.5703125" customWidth="1"/>
    <col min="9" max="9" width="9.85546875" customWidth="1"/>
    <col min="10" max="10" width="15.7109375" customWidth="1"/>
    <col min="11" max="11" width="8.85546875" customWidth="1"/>
    <col min="12" max="12" width="15.42578125" customWidth="1"/>
    <col min="13" max="13" width="9.140625" customWidth="1"/>
    <col min="14" max="14" width="10" customWidth="1"/>
    <col min="15" max="17" width="11.42578125" customWidth="1"/>
    <col min="18" max="18" width="10" customWidth="1"/>
    <col min="19" max="19" width="34.140625" customWidth="1"/>
    <col min="20" max="20" width="34" customWidth="1"/>
    <col min="21" max="21" width="14.85546875" customWidth="1"/>
    <col min="22" max="22" width="11.42578125" customWidth="1"/>
    <col min="23" max="23" width="16.85546875" customWidth="1"/>
    <col min="24" max="32" width="11.42578125" customWidth="1"/>
  </cols>
  <sheetData>
    <row r="1" spans="1:32" ht="12.75" customHeight="1">
      <c r="A1" s="178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43"/>
      <c r="O1" s="43"/>
      <c r="P1" s="44"/>
      <c r="Q1" s="44"/>
      <c r="R1" s="45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1:32" ht="12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43"/>
      <c r="O2" s="43"/>
      <c r="P2" s="44"/>
      <c r="Q2" s="44"/>
      <c r="R2" s="45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</row>
    <row r="3" spans="1:32" ht="13.5" customHeight="1">
      <c r="A3" s="43"/>
      <c r="B3" s="43"/>
      <c r="C3" s="43"/>
      <c r="D3" s="43"/>
      <c r="E3" s="46"/>
      <c r="F3" s="43"/>
      <c r="G3" s="43"/>
      <c r="H3" s="47"/>
      <c r="I3" s="43"/>
      <c r="J3" s="43"/>
      <c r="K3" s="48"/>
      <c r="L3" s="43"/>
      <c r="M3" s="35"/>
      <c r="O3" s="43"/>
      <c r="P3" s="44"/>
      <c r="Q3" s="44"/>
      <c r="R3" s="45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</row>
    <row r="4" spans="1:32" ht="15" customHeight="1">
      <c r="A4" s="177" t="s">
        <v>39</v>
      </c>
      <c r="B4" s="142"/>
      <c r="C4" s="180" t="str">
        <f>Reglage!B17</f>
        <v>PA</v>
      </c>
      <c r="D4" s="49"/>
      <c r="E4" s="50"/>
      <c r="F4" s="49"/>
      <c r="G4" s="49"/>
      <c r="H4" s="51"/>
      <c r="I4" s="52"/>
      <c r="J4" s="52"/>
      <c r="K4" s="53"/>
      <c r="L4" s="49"/>
      <c r="M4" s="54"/>
      <c r="O4" s="43"/>
      <c r="P4" s="44"/>
      <c r="Q4" s="44"/>
      <c r="R4" s="45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</row>
    <row r="5" spans="1:32" ht="15" customHeight="1">
      <c r="A5" s="145"/>
      <c r="B5" s="146"/>
      <c r="C5" s="175"/>
      <c r="D5" s="49"/>
      <c r="E5" s="50"/>
      <c r="F5" s="49"/>
      <c r="G5" s="49"/>
      <c r="H5" s="51"/>
      <c r="I5" s="52"/>
      <c r="J5" s="52"/>
      <c r="K5" s="53"/>
      <c r="L5" s="54"/>
      <c r="M5" s="54"/>
      <c r="O5" s="43"/>
      <c r="P5" s="44"/>
      <c r="Q5" s="44"/>
      <c r="R5" s="45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</row>
    <row r="6" spans="1:32" ht="15.75" customHeight="1">
      <c r="A6" s="52"/>
      <c r="B6" s="52"/>
      <c r="C6" s="52"/>
      <c r="D6" s="52"/>
      <c r="E6" s="50"/>
      <c r="F6" s="52"/>
      <c r="G6" s="52"/>
      <c r="H6" s="55"/>
      <c r="I6" s="52"/>
      <c r="J6" s="52"/>
      <c r="K6" s="53"/>
      <c r="L6" s="56"/>
      <c r="M6" s="56"/>
      <c r="O6" s="43"/>
      <c r="P6" s="44"/>
      <c r="Q6" s="44"/>
      <c r="R6" s="45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</row>
    <row r="7" spans="1:32" ht="15" customHeight="1">
      <c r="A7" s="172" t="str">
        <f>Reglage!B2</f>
        <v>OCTOBRE</v>
      </c>
      <c r="B7" s="125"/>
      <c r="C7" s="125"/>
      <c r="D7" s="142"/>
      <c r="E7" s="50"/>
      <c r="F7" s="57"/>
      <c r="G7" s="58"/>
      <c r="H7" s="173" t="str">
        <f>IF(COUNTIF(B13:B56,"Doublons")&gt;0,"DOUBLONS","")</f>
        <v/>
      </c>
      <c r="I7" s="131"/>
      <c r="J7" s="131"/>
      <c r="K7" s="53"/>
      <c r="L7" s="59"/>
      <c r="M7" s="59"/>
      <c r="O7" s="43"/>
      <c r="P7" s="44"/>
      <c r="Q7" s="44"/>
      <c r="R7" s="60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</row>
    <row r="8" spans="1:32" ht="15" customHeight="1">
      <c r="A8" s="143"/>
      <c r="B8" s="131"/>
      <c r="C8" s="131"/>
      <c r="D8" s="144"/>
      <c r="E8" s="50"/>
      <c r="F8" s="57"/>
      <c r="G8" s="58"/>
      <c r="H8" s="131"/>
      <c r="I8" s="131"/>
      <c r="J8" s="131"/>
      <c r="K8" s="53"/>
      <c r="L8" s="61" t="s">
        <v>40</v>
      </c>
      <c r="M8" s="61">
        <f>IF(OR(Reglage!I9="oui",Reglage!I9="o"),Reglage!J9,IF(OR(Reglage!I9="non",Reglage!I9="n"),Reglage!E17,"Pb configuration"))</f>
        <v>75</v>
      </c>
      <c r="O8" s="43"/>
      <c r="P8" s="44"/>
      <c r="Q8" s="44"/>
      <c r="R8" s="174" t="str">
        <f>C4</f>
        <v>PA</v>
      </c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</row>
    <row r="9" spans="1:32" ht="15.75" customHeight="1">
      <c r="A9" s="145"/>
      <c r="B9" s="127"/>
      <c r="C9" s="127"/>
      <c r="D9" s="146"/>
      <c r="E9" s="50"/>
      <c r="F9" s="57"/>
      <c r="G9" s="58"/>
      <c r="H9" s="131"/>
      <c r="I9" s="131"/>
      <c r="J9" s="131"/>
      <c r="K9" s="53"/>
      <c r="L9" s="61" t="s">
        <v>41</v>
      </c>
      <c r="M9" s="61">
        <f>IF(OR(Reglage!I9="oui",Reglage!I9="o"),Reglage!L9,IF(OR(Reglage!I9="non",Reglage!I9="n"),Reglage!F17,"Pb configuration"))</f>
        <v>30</v>
      </c>
      <c r="O9" s="43"/>
      <c r="P9" s="44"/>
      <c r="Q9" s="44"/>
      <c r="R9" s="175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</row>
    <row r="10" spans="1:32" ht="15.75" customHeight="1">
      <c r="A10" s="171">
        <f ca="1">TODAY()</f>
        <v>43063</v>
      </c>
      <c r="B10" s="131"/>
      <c r="C10" s="62"/>
      <c r="D10" s="62"/>
      <c r="E10" s="50"/>
      <c r="F10" s="63"/>
      <c r="G10" s="63"/>
      <c r="H10" s="64"/>
      <c r="I10" s="63"/>
      <c r="J10" s="63"/>
      <c r="K10" s="65"/>
      <c r="L10" s="66"/>
      <c r="M10" s="67"/>
      <c r="O10" s="43"/>
      <c r="P10" s="44"/>
      <c r="Q10" s="44"/>
      <c r="R10" s="45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</row>
    <row r="11" spans="1:32" ht="16.5" customHeight="1">
      <c r="A11" s="176" t="s">
        <v>42</v>
      </c>
      <c r="B11" s="167"/>
      <c r="C11" s="167"/>
      <c r="D11" s="168"/>
      <c r="E11" s="68"/>
      <c r="F11" s="179" t="s">
        <v>43</v>
      </c>
      <c r="G11" s="167"/>
      <c r="H11" s="168"/>
      <c r="I11" s="166"/>
      <c r="J11" s="167"/>
      <c r="K11" s="168"/>
      <c r="L11" s="169" t="s">
        <v>12</v>
      </c>
      <c r="M11" s="170"/>
      <c r="O11" s="43"/>
      <c r="P11" s="44"/>
      <c r="Q11" s="44"/>
      <c r="R11" s="69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</row>
    <row r="12" spans="1:32" ht="33" customHeight="1">
      <c r="A12" s="70" t="s">
        <v>44</v>
      </c>
      <c r="B12" s="71" t="s">
        <v>45</v>
      </c>
      <c r="C12" s="71" t="s">
        <v>46</v>
      </c>
      <c r="D12" s="71" t="s">
        <v>47</v>
      </c>
      <c r="E12" s="72" t="s">
        <v>48</v>
      </c>
      <c r="F12" s="73" t="s">
        <v>49</v>
      </c>
      <c r="G12" s="73" t="s">
        <v>50</v>
      </c>
      <c r="H12" s="74"/>
      <c r="I12" s="75"/>
      <c r="J12" s="76"/>
      <c r="K12" s="77"/>
      <c r="L12" s="78" t="s">
        <v>51</v>
      </c>
      <c r="M12" s="79" t="s">
        <v>52</v>
      </c>
      <c r="N12" s="80"/>
      <c r="O12" s="44"/>
      <c r="P12" s="80"/>
      <c r="Q12" s="80"/>
      <c r="R12" s="81" t="s">
        <v>53</v>
      </c>
      <c r="S12" s="82" t="s">
        <v>54</v>
      </c>
      <c r="T12" s="82" t="s">
        <v>55</v>
      </c>
      <c r="U12" s="82" t="s">
        <v>56</v>
      </c>
      <c r="V12" s="83" t="s">
        <v>52</v>
      </c>
      <c r="W12" s="84"/>
      <c r="X12" s="84"/>
      <c r="Y12" s="84"/>
      <c r="Z12" s="84"/>
      <c r="AA12" s="84"/>
      <c r="AB12" s="84"/>
      <c r="AC12" s="84"/>
      <c r="AD12" s="84"/>
      <c r="AE12" s="84"/>
      <c r="AF12" s="84"/>
    </row>
    <row r="13" spans="1:32" ht="24.75" customHeight="1">
      <c r="A13" s="85">
        <v>10136</v>
      </c>
      <c r="B13" s="86" t="s">
        <v>78</v>
      </c>
      <c r="C13" s="71"/>
      <c r="D13" s="86" t="str">
        <f>IF(A13&lt;&gt;"",IF(ISNA(VLOOKUP(A13,Sheet1!A:C,1, )),IF(ISNA(VLOOKUP(A13,Sheet1!A:C,2, )),"Cug incorect ou rapport obsolète",VLOOKUP(A13,Sheet1!A:C,1, )),VLOOKUP(A13,Sheet1!A:C,2, )),"")</f>
        <v>Cug incorect ou rapport obsolète</v>
      </c>
      <c r="E13" s="87">
        <v>43081</v>
      </c>
      <c r="F13" s="88"/>
      <c r="G13" s="73" t="s">
        <v>62</v>
      </c>
      <c r="H13" s="74" t="s">
        <v>62</v>
      </c>
      <c r="I13" s="89" t="s">
        <v>57</v>
      </c>
      <c r="J13" s="90" t="s">
        <v>57</v>
      </c>
      <c r="K13" s="77" t="s">
        <v>57</v>
      </c>
      <c r="L13" s="91" t="s">
        <v>57</v>
      </c>
      <c r="M13" s="92" t="s">
        <v>57</v>
      </c>
      <c r="N13" s="93">
        <f>COUNTIF(A13:A56,A13)</f>
        <v>1</v>
      </c>
      <c r="O13" s="44"/>
      <c r="P13" s="94" t="str">
        <f>IF(OR(Reglage!I9="o",Reglage!I9="oui"),IF(E13="","1",IF(E13&lt;=A10+M9,IF(M13&lt;&gt;"","2",IF(AND(I13="o",AND(E13&gt;A10,J13&gt;A10)),"destockage","Attention")),IF(OR(M13&lt;&gt;"",E13&gt;A10+M8),"3",IF(AND(I13="O",J13&gt;A10),"4",IF(AND(I13="n",J13=""),"5",IF(J13="","cagnottage",IF(J13-A10&lt;=0,"cagnottage","77"))))))),"88")</f>
        <v>88</v>
      </c>
      <c r="Q13" s="95" t="str">
        <f ca="1">IF(OR(Reglage!I9="n",Reglage!I9="non"),IF(E13="","11",IF(E13&lt;=A10+M9,IF(M13&lt;&gt;"","22",IF(AND(I13="o",AND(E13&gt;A10,J13&gt;A10)),"destockage","Attention")),IF(OR(M13&lt;&gt;"",E13&gt;A10+M8),"33",IF(AND(I13="O",J13&gt;A10),"44",IF(AND(I13="n",J13=""),"55",IF(J13="","cagnottage",IF(J13-A10&lt;=0,"cagnottage","77"))))))),"88")</f>
        <v>Attention</v>
      </c>
      <c r="R13" s="96">
        <f>Reglage!C17</f>
        <v>0</v>
      </c>
      <c r="S13" s="97"/>
      <c r="T13" s="97"/>
      <c r="U13" s="98"/>
      <c r="V13" s="98"/>
      <c r="W13" s="99"/>
      <c r="X13" s="99"/>
      <c r="Y13" s="99"/>
      <c r="Z13" s="99"/>
      <c r="AA13" s="99"/>
      <c r="AB13" s="99"/>
      <c r="AC13" s="99"/>
      <c r="AD13" s="99"/>
      <c r="AE13" s="99"/>
      <c r="AF13" s="99"/>
    </row>
    <row r="14" spans="1:32" ht="24.75" customHeight="1">
      <c r="A14" s="85">
        <v>23456</v>
      </c>
      <c r="B14" s="71" t="str">
        <f>IF(A14&lt;&gt;"",IF(N14&gt;1,"Doublons",IF(ISNA(VLOOKUP(A14,Sheet1!A:C,3, )),IF(ISNA(VLOOKUP(A14,Sheet1!A:C,2, )),"cug non trouvé",VLOOKUP(A14,Sheet1!A:C,2, )),VLOOKUP(A14,Sheet1!A:C,3, ))),"")</f>
        <v>cug non trouvé</v>
      </c>
      <c r="C14" s="71"/>
      <c r="D14" s="71" t="str">
        <f>IF(A14&lt;&gt;"",IF(ISNA(VLOOKUP(A14,Sheet1!A:C,1, )),IF(ISNA(VLOOKUP(A14,Sheet1!A:C,2, )),"Cug incorect ou rapport obsolète",VLOOKUP(A14,Sheet1!A:C,1, )),VLOOKUP(A14,Sheet1!A:C,2, )),"")</f>
        <v>Cug incorect ou rapport obsolète</v>
      </c>
      <c r="E14" s="100">
        <v>43100</v>
      </c>
      <c r="F14" s="88"/>
      <c r="G14" s="73" t="s">
        <v>57</v>
      </c>
      <c r="H14" s="74" t="s">
        <v>57</v>
      </c>
      <c r="I14" s="89" t="s">
        <v>57</v>
      </c>
      <c r="J14" s="90" t="s">
        <v>57</v>
      </c>
      <c r="K14" s="77" t="s">
        <v>57</v>
      </c>
      <c r="L14" s="91" t="s">
        <v>57</v>
      </c>
      <c r="M14" s="92" t="s">
        <v>57</v>
      </c>
      <c r="N14" s="93">
        <f>COUNTIF(A13:A56,A14)</f>
        <v>1</v>
      </c>
      <c r="O14" s="44"/>
      <c r="P14" s="94" t="str">
        <f>IF(OR(Reglage!I9="o",Reglage!I9="oui"),IF(E14="","1",IF(E14&lt;=A10+M9,IF(M14&lt;&gt;"","2",IF(AND(I14="o",AND(E14&gt;A10,J14&gt;A10)),"destockage","Attention")),IF(OR(M14&lt;&gt;"",E14&gt;A10+M8),"3",IF(AND(I14="O",J14&gt;A10),"4",IF(AND(I14="n",J14=""),"5",IF(J14="","cagnottage",IF(J14-A10&lt;=0,"cagnottage","77"))))))),"88")</f>
        <v>88</v>
      </c>
      <c r="Q14" s="95" t="str">
        <f ca="1">IF(OR(Reglage!I9="n",Reglage!I9="non"),IF(E14="","11",IF(E14&lt;=A10+M9,IF(M14&lt;&gt;"","22",IF(AND(I14="o",AND(E14&gt;A10,J14&gt;A10)),"destockage","Attention")),IF(OR(M14&lt;&gt;"",E14&gt;A10+M8),"33",IF(AND(I14="O",J14&gt;A10),"44",IF(AND(I14="n",J14=""),"55",IF(J14="","cagnottage",IF(J14-A10&lt;=0,"cagnottage","77"))))))),"88")</f>
        <v>cagnottage</v>
      </c>
      <c r="R14" s="96">
        <f>IF(R13&lt;Reglage!D17,R13+1,"")</f>
        <v>1</v>
      </c>
      <c r="S14" s="97"/>
      <c r="T14" s="97"/>
      <c r="U14" s="98"/>
      <c r="V14" s="98"/>
      <c r="W14" s="99"/>
      <c r="X14" s="99"/>
      <c r="Y14" s="99"/>
      <c r="Z14" s="99"/>
      <c r="AA14" s="99"/>
      <c r="AB14" s="99"/>
      <c r="AC14" s="99"/>
      <c r="AD14" s="99"/>
      <c r="AE14" s="99"/>
      <c r="AF14" s="99"/>
    </row>
    <row r="15" spans="1:32" ht="24.75" customHeight="1">
      <c r="A15" s="85"/>
      <c r="B15" s="71" t="str">
        <f>IF(A15&lt;&gt;"",IF(N15&gt;1,"Doublons",IF(ISNA(VLOOKUP(A15,Sheet1!A:C,3, )),IF(ISNA(VLOOKUP(A15,Sheet1!A:C,2, )),"cug non trouvé",VLOOKUP(A15,Sheet1!A:C,2, )),VLOOKUP(A15,Sheet1!A:C,3, ))),"")</f>
        <v/>
      </c>
      <c r="C15" s="71"/>
      <c r="D15" s="71" t="str">
        <f>IF(A15&lt;&gt;"",IF(ISNA(VLOOKUP(A15,Sheet1!A:C,1, )),IF(ISNA(VLOOKUP(A15,Sheet1!A:C,2, )),"Cug incorect ou rapport obsolète",VLOOKUP(A15,Sheet1!A:C,1, )),VLOOKUP(A15,Sheet1!A:C,2, )),"")</f>
        <v/>
      </c>
      <c r="E15" s="100"/>
      <c r="F15" s="88"/>
      <c r="G15" s="73" t="s">
        <v>57</v>
      </c>
      <c r="H15" s="74" t="s">
        <v>57</v>
      </c>
      <c r="I15" s="89" t="s">
        <v>57</v>
      </c>
      <c r="J15" s="90" t="s">
        <v>57</v>
      </c>
      <c r="K15" s="77" t="s">
        <v>57</v>
      </c>
      <c r="L15" s="91" t="s">
        <v>57</v>
      </c>
      <c r="M15" s="92" t="s">
        <v>57</v>
      </c>
      <c r="N15" s="93">
        <f>COUNTIF(A13:A56,A15)</f>
        <v>0</v>
      </c>
      <c r="O15" s="44"/>
      <c r="P15" s="94" t="str">
        <f>IF(OR(Reglage!I9="o",Reglage!I9="oui"),IF(E15="","1",IF(E15&lt;=A10+M9,IF(M15&lt;&gt;"","2",IF(AND(I15="o",AND(E15&gt;A10,J15&gt;A10)),"destockage","Attention")),IF(OR(M15&lt;&gt;"",E15&gt;A10+M8),"3",IF(AND(I15="O",J15&gt;A10),"4",IF(AND(I15="n",J15=""),"5",IF(J15="","cagnottage",IF(J15-A10&lt;=0,"cagnottage","77"))))))),"88")</f>
        <v>88</v>
      </c>
      <c r="Q15" s="95" t="str">
        <f>IF(OR(Reglage!I9="n",Reglage!I9="non"),IF(E15="","11",IF(E15&lt;=A10+M9,IF(M15&lt;&gt;"","22",IF(AND(I15="o",AND(E15&gt;A10,J15&gt;A10)),"destockage","Attention")),IF(OR(M15&lt;&gt;"",E15&gt;A10+M8),"33",IF(AND(I15="O",J15&gt;A10),"44",IF(AND(I15="n",J15=""),"55",IF(J15="","cagnottage",IF(J15-A10&lt;=0,"cagnottage","77"))))))),"88")</f>
        <v>11</v>
      </c>
      <c r="R15" s="96">
        <f>IF(R14&lt;Reglage!D17,R14+1,"")</f>
        <v>2</v>
      </c>
      <c r="S15" s="97"/>
      <c r="T15" s="97"/>
      <c r="U15" s="98"/>
      <c r="V15" s="98"/>
      <c r="W15" s="99"/>
      <c r="X15" s="99"/>
      <c r="Y15" s="99"/>
      <c r="Z15" s="99"/>
      <c r="AA15" s="99"/>
      <c r="AB15" s="99"/>
      <c r="AC15" s="99"/>
      <c r="AD15" s="99"/>
      <c r="AE15" s="99"/>
      <c r="AF15" s="99"/>
    </row>
    <row r="16" spans="1:32" ht="24.75" customHeight="1">
      <c r="A16" s="85"/>
      <c r="B16" s="71" t="str">
        <f>IF(A16&lt;&gt;"",IF(N16&gt;1,"Doublons",IF(ISNA(VLOOKUP(A16,Sheet1!A:C,3, )),IF(ISNA(VLOOKUP(A16,Sheet1!A:C,2, )),"cug non trouvé",VLOOKUP(A16,Sheet1!A:C,2, )),VLOOKUP(A16,Sheet1!A:C,3, ))),"")</f>
        <v/>
      </c>
      <c r="C16" s="71"/>
      <c r="D16" s="71" t="str">
        <f>IF(A16&lt;&gt;"",IF(ISNA(VLOOKUP(A16,Sheet1!A:C,1, )),IF(ISNA(VLOOKUP(A16,Sheet1!A:C,2, )),"Cug incorect ou rapport obsolète",VLOOKUP(A16,Sheet1!A:C,1, )),VLOOKUP(A16,Sheet1!A:C,2, )),"")</f>
        <v/>
      </c>
      <c r="E16" s="100"/>
      <c r="F16" s="88"/>
      <c r="G16" s="73" t="s">
        <v>57</v>
      </c>
      <c r="H16" s="74" t="s">
        <v>57</v>
      </c>
      <c r="I16" s="89" t="s">
        <v>57</v>
      </c>
      <c r="J16" s="90" t="s">
        <v>57</v>
      </c>
      <c r="K16" s="77" t="s">
        <v>57</v>
      </c>
      <c r="L16" s="91" t="s">
        <v>57</v>
      </c>
      <c r="M16" s="92" t="s">
        <v>57</v>
      </c>
      <c r="N16" s="93">
        <f>COUNTIF(A13:A56,A16)</f>
        <v>0</v>
      </c>
      <c r="O16" s="44"/>
      <c r="P16" s="94" t="str">
        <f>IF(OR(Reglage!I9="o",Reglage!I9="oui"),IF(E16="","1",IF(E16&lt;=A10+M9,IF(M16&lt;&gt;"","2",IF(AND(I16="o",AND(E16&gt;A10,J16&gt;A10)),"destockage","Attention")),IF(OR(M16&lt;&gt;"",E16&gt;A10+M8),"3",IF(AND(I16="O",J16&gt;A10),"4",IF(AND(I16="n",J16=""),"5",IF(J16="","cagnottage",IF(J16-A10&lt;=0,"cagnottage","77"))))))),"88")</f>
        <v>88</v>
      </c>
      <c r="Q16" s="95" t="str">
        <f>IF(OR(Reglage!I9="n",Reglage!I9="non"),IF(E16="","11",IF(E16&lt;=A10+M9,IF(M16&lt;&gt;"","22",IF(AND(I16="o",AND(E16&gt;A10,J16&gt;A10)),"destockage","Attention")),IF(OR(M16&lt;&gt;"",E16&gt;A10+M8),"33",IF(AND(I16="O",J16&gt;A10),"44",IF(AND(I16="n",J16=""),"55",IF(J16="","cagnottage",IF(J16-A10&lt;=0,"cagnottage","77"))))))),"88")</f>
        <v>11</v>
      </c>
      <c r="R16" s="96" t="str">
        <f>IF(R15&lt;Reglage!D17,R15+1,"")</f>
        <v/>
      </c>
      <c r="S16" s="97"/>
      <c r="T16" s="97"/>
      <c r="U16" s="98"/>
      <c r="V16" s="98"/>
      <c r="W16" s="99"/>
      <c r="X16" s="99"/>
      <c r="Y16" s="99"/>
      <c r="Z16" s="99"/>
      <c r="AA16" s="99"/>
      <c r="AB16" s="99"/>
      <c r="AC16" s="99"/>
      <c r="AD16" s="99"/>
      <c r="AE16" s="99"/>
      <c r="AF16" s="99"/>
    </row>
    <row r="17" spans="1:32" ht="24.75" customHeight="1">
      <c r="A17" s="85"/>
      <c r="B17" s="71" t="str">
        <f>IF(A17&lt;&gt;"",IF(N17&gt;1,"Doublons",IF(ISNA(VLOOKUP(A17,Sheet1!A:C,3, )),IF(ISNA(VLOOKUP(A17,Sheet1!A:C,2, )),"cug non trouvé",VLOOKUP(A17,Sheet1!A:C,2, )),VLOOKUP(A17,Sheet1!A:C,3, ))),"")</f>
        <v/>
      </c>
      <c r="C17" s="71"/>
      <c r="D17" s="71" t="str">
        <f>IF(A17&lt;&gt;"",IF(ISNA(VLOOKUP(A17,Sheet1!A:C,1, )),IF(ISNA(VLOOKUP(A17,Sheet1!A:C,2, )),"Cug incorect ou rapport obsolète",VLOOKUP(A17,Sheet1!A:C,1, )),VLOOKUP(A17,Sheet1!A:C,2, )),"")</f>
        <v/>
      </c>
      <c r="E17" s="100"/>
      <c r="F17" s="88"/>
      <c r="G17" s="73" t="s">
        <v>57</v>
      </c>
      <c r="H17" s="74" t="s">
        <v>57</v>
      </c>
      <c r="I17" s="89" t="s">
        <v>57</v>
      </c>
      <c r="J17" s="90" t="s">
        <v>57</v>
      </c>
      <c r="K17" s="77" t="s">
        <v>57</v>
      </c>
      <c r="L17" s="91" t="s">
        <v>57</v>
      </c>
      <c r="M17" s="92" t="s">
        <v>57</v>
      </c>
      <c r="N17" s="93">
        <f>COUNTIF(A13:A56,A17)</f>
        <v>0</v>
      </c>
      <c r="O17" s="44"/>
      <c r="P17" s="94" t="str">
        <f>IF(OR(Reglage!I9="o",Reglage!I9="oui"),IF(E17="","1",IF(E17&lt;=A10+M9,IF(M17&lt;&gt;"","2",IF(AND(I17="o",AND(E17&gt;A10,J17&gt;A10)),"destockage","Attention")),IF(OR(M17&lt;&gt;"",E17&gt;A10+M8),"3",IF(AND(I17="O",J17&gt;A10),"4",IF(AND(I17="n",J17=""),"5",IF(J17="","cagnottage",IF(J17-A10&lt;=0,"cagnottage","77"))))))),"88")</f>
        <v>88</v>
      </c>
      <c r="Q17" s="95" t="str">
        <f>IF(OR(Reglage!I9="n",Reglage!I9="non"),IF(E17="","11",IF(E17&lt;=A10+M9,IF(M17&lt;&gt;"","22",IF(AND(I17="o",AND(E17&gt;A10,J17&gt;A10)),"destockage","Attention")),IF(OR(M17&lt;&gt;"",E17&gt;A10+M8),"33",IF(AND(I17="O",J17&gt;A10),"44",IF(AND(I17="n",J17=""),"55",IF(J17="","cagnottage",IF(J17-A10&lt;=0,"cagnottage","77"))))))),"88")</f>
        <v>11</v>
      </c>
      <c r="R17" s="96" t="str">
        <f>IF(R16&lt;Reglage!D17,R16+1,"")</f>
        <v/>
      </c>
      <c r="S17" s="97"/>
      <c r="T17" s="97"/>
      <c r="U17" s="98"/>
      <c r="V17" s="98"/>
      <c r="W17" s="99"/>
      <c r="X17" s="99"/>
      <c r="Y17" s="99"/>
      <c r="Z17" s="99"/>
      <c r="AA17" s="99"/>
      <c r="AB17" s="99"/>
      <c r="AC17" s="99"/>
      <c r="AD17" s="99"/>
      <c r="AE17" s="99"/>
      <c r="AF17" s="99"/>
    </row>
    <row r="18" spans="1:32" ht="24.75" customHeight="1">
      <c r="A18" s="85"/>
      <c r="B18" s="71" t="str">
        <f>IF(A18&lt;&gt;"",IF(N18&gt;1,"Doublons",IF(ISNA(VLOOKUP(A18,Sheet1!A:C,3, )),IF(ISNA(VLOOKUP(A18,Sheet1!A:C,2, )),"cug non trouvé",VLOOKUP(A18,Sheet1!A:C,2, )),VLOOKUP(A18,Sheet1!A:C,3, ))),"")</f>
        <v/>
      </c>
      <c r="C18" s="71"/>
      <c r="D18" s="71" t="str">
        <f>IF(A18&lt;&gt;"",IF(ISNA(VLOOKUP(A18,Sheet1!A:C,1, )),IF(ISNA(VLOOKUP(A18,Sheet1!A:C,2, )),"Cug incorect ou rapport obsolète",VLOOKUP(A18,Sheet1!A:C,1, )),VLOOKUP(A18,Sheet1!A:C,2, )),"")</f>
        <v/>
      </c>
      <c r="E18" s="100"/>
      <c r="F18" s="88"/>
      <c r="G18" s="73" t="s">
        <v>57</v>
      </c>
      <c r="H18" s="74" t="s">
        <v>57</v>
      </c>
      <c r="I18" s="89" t="s">
        <v>57</v>
      </c>
      <c r="J18" s="90" t="s">
        <v>57</v>
      </c>
      <c r="K18" s="77" t="s">
        <v>57</v>
      </c>
      <c r="L18" s="91" t="s">
        <v>57</v>
      </c>
      <c r="M18" s="92" t="s">
        <v>57</v>
      </c>
      <c r="N18" s="93">
        <f>COUNTIF(A13:A56,A18)</f>
        <v>0</v>
      </c>
      <c r="O18" s="43"/>
      <c r="P18" s="94" t="str">
        <f>IF(OR(Reglage!I9="o",Reglage!I9="oui"),IF(E18="","1",IF(E18&lt;=A10+M9,IF(M18&lt;&gt;"","2",IF(AND(I18="o",AND(E18&gt;A10,J18&gt;A10)),"destockage","Attention")),IF(OR(M18&lt;&gt;"",E18&gt;A10+M8),"3",IF(AND(I18="O",J18&gt;A10),"4",IF(AND(I18="n",J18=""),"5",IF(J18="","cagnottage",IF(J18-A10&lt;=0,"cagnottage","77"))))))),"88")</f>
        <v>88</v>
      </c>
      <c r="Q18" s="95" t="str">
        <f>IF(OR(Reglage!I9="n",Reglage!I9="non"),IF(E18="","11",IF(E18&lt;=A10+M9,IF(M18&lt;&gt;"","22",IF(AND(I18="o",AND(E18&gt;A10,J18&gt;A10)),"destockage","Attention")),IF(OR(M18&lt;&gt;"",E18&gt;A10+M8),"33",IF(AND(I18="O",J18&gt;A10),"44",IF(AND(I18="n",J18=""),"55",IF(J18="","cagnottage",IF(J18-A10&lt;=0,"cagnottage","77"))))))),"88")</f>
        <v>11</v>
      </c>
      <c r="R18" s="96" t="str">
        <f>IF(R17&lt;Reglage!D17,R17+1,"")</f>
        <v/>
      </c>
      <c r="S18" s="97"/>
      <c r="T18" s="97"/>
      <c r="U18" s="98"/>
      <c r="V18" s="98"/>
      <c r="W18" s="99"/>
      <c r="X18" s="99"/>
      <c r="Y18" s="99"/>
      <c r="Z18" s="99"/>
      <c r="AA18" s="99"/>
      <c r="AB18" s="99"/>
      <c r="AC18" s="99"/>
      <c r="AD18" s="99"/>
      <c r="AE18" s="99"/>
      <c r="AF18" s="99"/>
    </row>
    <row r="19" spans="1:32" ht="24.75" customHeight="1">
      <c r="A19" s="85"/>
      <c r="B19" s="71" t="str">
        <f>IF(A19&lt;&gt;"",IF(N19&gt;1,"Doublons",IF(ISNA(VLOOKUP(A19,Sheet1!A:C,3, )),IF(ISNA(VLOOKUP(A19,Sheet1!A:C,2, )),"cug non trouvé",VLOOKUP(A19,Sheet1!A:C,2, )),VLOOKUP(A19,Sheet1!A:C,3, ))),"")</f>
        <v/>
      </c>
      <c r="C19" s="71"/>
      <c r="D19" s="71" t="str">
        <f>IF(A19&lt;&gt;"",IF(ISNA(VLOOKUP(A19,Sheet1!A:C,1, )),IF(ISNA(VLOOKUP(A19,Sheet1!A:C,2, )),"Cug incorect ou rapport obsolète",VLOOKUP(A19,Sheet1!A:C,1, )),VLOOKUP(A19,Sheet1!A:C,2, )),"")</f>
        <v/>
      </c>
      <c r="E19" s="100"/>
      <c r="F19" s="88"/>
      <c r="G19" s="73" t="s">
        <v>57</v>
      </c>
      <c r="H19" s="74" t="s">
        <v>57</v>
      </c>
      <c r="I19" s="89" t="s">
        <v>57</v>
      </c>
      <c r="J19" s="90" t="s">
        <v>57</v>
      </c>
      <c r="K19" s="77" t="s">
        <v>57</v>
      </c>
      <c r="L19" s="91" t="s">
        <v>57</v>
      </c>
      <c r="M19" s="92" t="s">
        <v>57</v>
      </c>
      <c r="N19" s="93">
        <f>COUNTIF(A13:A56,A19)</f>
        <v>0</v>
      </c>
      <c r="O19" s="43"/>
      <c r="P19" s="94" t="str">
        <f>IF(OR(Reglage!I9="o",Reglage!I9="oui"),IF(E20="","1",IF(E20&lt;=A10+M9,IF(M20&lt;&gt;"","2",IF(AND(I20="o",AND(E20&gt;A10,J20&gt;A10)),"destockage","Attention")),IF(OR(M20&lt;&gt;"",E20&gt;A10+M8),"3",IF(AND(I20="O",J20&gt;A10),"4",IF(AND(I20="n",J20=""),"5",IF(J20="","cagnottage",IF(J20-A10&lt;=0,"cagnottage","77"))))))),"88")</f>
        <v>88</v>
      </c>
      <c r="Q19" s="95" t="str">
        <f>IF(OR(Reglage!I9="n",Reglage!I9="non"),IF(E19="","11",IF(E19&lt;=A10+M9,IF(M19&lt;&gt;"","22",IF(AND(I19="o",AND(E19&gt;A10,J19&gt;A10)),"destockage","Attention")),IF(OR(M19&lt;&gt;"",E19&gt;A10+M8),"33",IF(AND(I19="O",J19&gt;A10),"44",IF(AND(I19="n",J19=""),"55",IF(J19="","cagnottage",IF(J19-A10&lt;=0,"cagnottage","77"))))))),"88")</f>
        <v>11</v>
      </c>
      <c r="R19" s="96" t="str">
        <f>IF(R18&lt;Reglage!D17,R18+1,"")</f>
        <v/>
      </c>
      <c r="S19" s="97"/>
      <c r="T19" s="97"/>
      <c r="U19" s="98"/>
      <c r="V19" s="98"/>
      <c r="W19" s="99"/>
      <c r="X19" s="99"/>
      <c r="Y19" s="99"/>
      <c r="Z19" s="99"/>
      <c r="AA19" s="99"/>
      <c r="AB19" s="99"/>
      <c r="AC19" s="99"/>
      <c r="AD19" s="99"/>
      <c r="AE19" s="99"/>
      <c r="AF19" s="99"/>
    </row>
    <row r="20" spans="1:32" ht="24.75" customHeight="1">
      <c r="A20" s="85"/>
      <c r="B20" s="71" t="str">
        <f>IF(A20&lt;&gt;"",IF(N20&gt;1,"Doublons",IF(ISNA(VLOOKUP(A20,Sheet1!A:C,3, )),IF(ISNA(VLOOKUP(A20,Sheet1!A:C,2, )),"cug non trouvé",VLOOKUP(A20,Sheet1!A:C,2, )),VLOOKUP(A20,Sheet1!A:C,3, ))),"")</f>
        <v/>
      </c>
      <c r="C20" s="71"/>
      <c r="D20" s="71" t="str">
        <f>IF(A20&lt;&gt;"",IF(ISNA(VLOOKUP(A20,Sheet1!A:C,1, )),IF(ISNA(VLOOKUP(A20,Sheet1!A:C,2, )),"Cug incorect ou rapport obsolète",VLOOKUP(A20,Sheet1!A:C,1, )),VLOOKUP(A20,Sheet1!A:C,2, )),"")</f>
        <v/>
      </c>
      <c r="E20" s="100"/>
      <c r="F20" s="88"/>
      <c r="G20" s="73" t="s">
        <v>57</v>
      </c>
      <c r="H20" s="74" t="s">
        <v>57</v>
      </c>
      <c r="I20" s="89" t="s">
        <v>57</v>
      </c>
      <c r="J20" s="90" t="s">
        <v>57</v>
      </c>
      <c r="K20" s="77" t="s">
        <v>57</v>
      </c>
      <c r="L20" s="91" t="s">
        <v>57</v>
      </c>
      <c r="M20" s="92" t="s">
        <v>57</v>
      </c>
      <c r="N20" s="93">
        <f>COUNTIF(A13:A56,A20)</f>
        <v>0</v>
      </c>
      <c r="O20" s="43"/>
      <c r="P20" s="94" t="str">
        <f>IF(OR(Reglage!I9="o",Reglage!I9="oui"),IF(E21="","1",IF(E21&lt;=A10+M9,IF(M21&lt;&gt;"","2",IF(AND(I21="o",AND(E21&gt;A10,J21&gt;A10)),"destockage","Attention")),IF(OR(M21&lt;&gt;"",E21&gt;A10+M8),"3",IF(AND(I21="O",J21&gt;A10),"4",IF(AND(I21="n",J21=""),"5",IF(J21="","cagnottage",IF(J21-A10&lt;=0,"cagnottage","77"))))))),"88")</f>
        <v>88</v>
      </c>
      <c r="Q20" s="95" t="str">
        <f>IF(OR(Reglage!I9="n",Reglage!I9="non"),IF(E20="","11",IF(E20&lt;=A10+M9,IF(M20&lt;&gt;"","22",IF(AND(I20="o",AND(E20&gt;A10,J20&gt;A10)),"destockage","Attention")),IF(OR(M20&lt;&gt;"",E20&gt;A10+M8),"33",IF(AND(I20="O",J20&gt;A10),"44",IF(AND(I20="n",J20=""),"55",IF(J20="","cagnottage",IF(J20-A10&lt;=0,"cagnottage","77"))))))),"88")</f>
        <v>11</v>
      </c>
      <c r="R20" s="96" t="str">
        <f>IF(R19&lt;Reglage!D17,R19+1,"")</f>
        <v/>
      </c>
      <c r="S20" s="97"/>
      <c r="T20" s="97"/>
      <c r="U20" s="98"/>
      <c r="V20" s="98"/>
      <c r="W20" s="99"/>
      <c r="X20" s="99"/>
      <c r="Y20" s="99"/>
      <c r="Z20" s="99"/>
      <c r="AA20" s="99"/>
      <c r="AB20" s="99"/>
      <c r="AC20" s="99"/>
      <c r="AD20" s="99"/>
      <c r="AE20" s="99"/>
      <c r="AF20" s="99"/>
    </row>
    <row r="21" spans="1:32" ht="24.75" customHeight="1">
      <c r="A21" s="85"/>
      <c r="B21" s="71" t="str">
        <f>IF(A21&lt;&gt;"",IF(N21&gt;1,"Doublons",IF(ISNA(VLOOKUP(A21,Sheet1!A:C,3, )),IF(ISNA(VLOOKUP(A21,Sheet1!A:C,2, )),"cug non trouvé",VLOOKUP(A21,Sheet1!A:C,2, )),VLOOKUP(A21,Sheet1!A:C,3, ))),"")</f>
        <v/>
      </c>
      <c r="C21" s="71"/>
      <c r="D21" s="71" t="str">
        <f>IF(A21&lt;&gt;"",IF(ISNA(VLOOKUP(A21,Sheet1!A:C,1, )),IF(ISNA(VLOOKUP(A21,Sheet1!A:C,2, )),"Cug incorect ou rapport obsolète",VLOOKUP(A21,Sheet1!A:C,1, )),VLOOKUP(A21,Sheet1!A:C,2, )),"")</f>
        <v/>
      </c>
      <c r="E21" s="100"/>
      <c r="F21" s="88"/>
      <c r="G21" s="73" t="s">
        <v>57</v>
      </c>
      <c r="H21" s="74" t="s">
        <v>57</v>
      </c>
      <c r="I21" s="89" t="s">
        <v>57</v>
      </c>
      <c r="J21" s="90" t="s">
        <v>57</v>
      </c>
      <c r="K21" s="77" t="s">
        <v>57</v>
      </c>
      <c r="L21" s="91" t="s">
        <v>57</v>
      </c>
      <c r="M21" s="92" t="s">
        <v>57</v>
      </c>
      <c r="N21" s="93">
        <f>COUNTIF(A13:A56,A21)</f>
        <v>0</v>
      </c>
      <c r="O21" s="43"/>
      <c r="P21" s="94" t="str">
        <f>IF(OR(Reglage!I9="o",Reglage!I9="oui"),IF(E22="","1",IF(E22&lt;=A10+M9,IF(M22&lt;&gt;"","2",IF(AND(I22="o",AND(E22&gt;A10,J22&gt;A10)),"destockage","Attention")),IF(OR(M22&lt;&gt;"",E22&gt;A10+M8),"3",IF(AND(I22="O",J22&gt;A10),"4",IF(AND(I22="n",J22=""),"5",IF(J22="","cagnottage",IF(J22-A10&lt;=0,"cagnottage","77"))))))),"88")</f>
        <v>88</v>
      </c>
      <c r="Q21" s="95" t="str">
        <f>IF(OR(Reglage!I9="n",Reglage!I9="non"),IF(E21="","11",IF(E21&lt;=A10+M9,IF(M21&lt;&gt;"","22",IF(AND(I21="o",AND(E21&gt;A10,J21&gt;A10)),"destockage","Attention")),IF(OR(M21&lt;&gt;"",E21&gt;A10+M8),"33",IF(AND(I21="O",J21&gt;A10),"44",IF(AND(I21="n",J21=""),"55",IF(J21="","cagnottage",IF(J21-A10&lt;=0,"cagnottage","77"))))))),"88")</f>
        <v>11</v>
      </c>
      <c r="R21" s="96" t="str">
        <f>IF(R20&lt;Reglage!D17,R20+1,"")</f>
        <v/>
      </c>
      <c r="S21" s="97"/>
      <c r="T21" s="97"/>
      <c r="U21" s="98"/>
      <c r="V21" s="98"/>
      <c r="W21" s="99"/>
      <c r="X21" s="99"/>
      <c r="Y21" s="99"/>
      <c r="Z21" s="99"/>
      <c r="AA21" s="99"/>
      <c r="AB21" s="99"/>
      <c r="AC21" s="99"/>
      <c r="AD21" s="99"/>
      <c r="AE21" s="99"/>
      <c r="AF21" s="99"/>
    </row>
    <row r="22" spans="1:32" ht="24.75" customHeight="1">
      <c r="A22" s="85"/>
      <c r="B22" s="71" t="str">
        <f>IF(A22&lt;&gt;"",IF(N22&gt;1,"Doublons",IF(ISNA(VLOOKUP(A22,Sheet1!A:C,3, )),IF(ISNA(VLOOKUP(A22,Sheet1!A:C,2, )),"cug non trouvé",VLOOKUP(A22,Sheet1!A:C,2, )),VLOOKUP(A22,Sheet1!A:C,3, ))),"")</f>
        <v/>
      </c>
      <c r="C22" s="71"/>
      <c r="D22" s="71" t="str">
        <f>IF(A22&lt;&gt;"",IF(ISNA(VLOOKUP(A22,Sheet1!A:C,1, )),IF(ISNA(VLOOKUP(A22,Sheet1!A:C,2, )),"Cug incorect ou rapport obsolète",VLOOKUP(A22,Sheet1!A:C,1, )),VLOOKUP(A22,Sheet1!A:C,2, )),"")</f>
        <v/>
      </c>
      <c r="E22" s="100"/>
      <c r="F22" s="88"/>
      <c r="G22" s="73" t="s">
        <v>57</v>
      </c>
      <c r="H22" s="74" t="s">
        <v>57</v>
      </c>
      <c r="I22" s="89" t="s">
        <v>57</v>
      </c>
      <c r="J22" s="90" t="s">
        <v>57</v>
      </c>
      <c r="K22" s="77" t="s">
        <v>57</v>
      </c>
      <c r="L22" s="91" t="s">
        <v>57</v>
      </c>
      <c r="M22" s="92" t="s">
        <v>57</v>
      </c>
      <c r="N22" s="93">
        <f>COUNTIF(A13:A56,A22)</f>
        <v>0</v>
      </c>
      <c r="O22" s="43"/>
      <c r="P22" s="94" t="str">
        <f>IF(OR(Reglage!I9="o",Reglage!I9="oui"),IF(E23="","1",IF(E23&lt;=A10+M9,IF(M23&lt;&gt;"","2",IF(AND(I23="o",AND(E23&gt;A10,J23&gt;A10)),"destockage","Attention")),IF(OR(M23&lt;&gt;"",E23&gt;A10+M8),"3",IF(AND(I23="O",J23&gt;A10),"4",IF(AND(I23="n",J23=""),"5",IF(J23="","cagnottage",IF(J23-A10&lt;=0,"cagnottage","77"))))))),"88")</f>
        <v>88</v>
      </c>
      <c r="Q22" s="95" t="str">
        <f>IF(OR(Reglage!I9="n",Reglage!I9="non"),IF(E22="","11",IF(E22&lt;=A10+M9,IF(M22&lt;&gt;"","22",IF(AND(I22="o",AND(E22&gt;A10,J22&gt;A10)),"destockage","Attention")),IF(OR(M22&lt;&gt;"",E22&gt;A10+M8),"33",IF(AND(I22="O",J22&gt;A10),"44",IF(AND(I22="n",J22=""),"55",IF(J22="","cagnottage",IF(J22-A10&lt;=0,"cagnottage","77"))))))),"88")</f>
        <v>11</v>
      </c>
      <c r="R22" s="96" t="str">
        <f>IF(R21&lt;Reglage!D17,R21+1,"")</f>
        <v/>
      </c>
      <c r="S22" s="97"/>
      <c r="T22" s="97"/>
      <c r="U22" s="98"/>
      <c r="V22" s="98"/>
      <c r="W22" s="99"/>
      <c r="X22" s="99"/>
      <c r="Y22" s="99"/>
      <c r="Z22" s="99"/>
      <c r="AA22" s="99"/>
      <c r="AB22" s="99"/>
      <c r="AC22" s="99"/>
      <c r="AD22" s="99"/>
      <c r="AE22" s="99"/>
      <c r="AF22" s="99"/>
    </row>
    <row r="23" spans="1:32" ht="24.75" customHeight="1">
      <c r="A23" s="85"/>
      <c r="B23" s="71" t="str">
        <f>IF(A23&lt;&gt;"",IF(N23&gt;1,"Doublons",IF(ISNA(VLOOKUP(A23,Sheet1!A:C,3, )),IF(ISNA(VLOOKUP(A23,Sheet1!A:C,2, )),"cug non trouvé",VLOOKUP(A23,Sheet1!A:C,2, )),VLOOKUP(A23,Sheet1!A:C,3, ))),"")</f>
        <v/>
      </c>
      <c r="C23" s="71"/>
      <c r="D23" s="71" t="str">
        <f>IF(A23&lt;&gt;"",IF(ISNA(VLOOKUP(A23,Sheet1!A:C,1, )),IF(ISNA(VLOOKUP(A23,Sheet1!A:C,2, )),"Cug incorect ou rapport obsolète",VLOOKUP(A23,Sheet1!A:C,1, )),VLOOKUP(A23,Sheet1!A:C,2, )),"")</f>
        <v/>
      </c>
      <c r="E23" s="100"/>
      <c r="F23" s="103"/>
      <c r="G23" s="73" t="s">
        <v>57</v>
      </c>
      <c r="H23" s="74" t="s">
        <v>57</v>
      </c>
      <c r="I23" s="104" t="s">
        <v>57</v>
      </c>
      <c r="J23" s="90" t="s">
        <v>57</v>
      </c>
      <c r="K23" s="77" t="s">
        <v>57</v>
      </c>
      <c r="L23" s="78" t="s">
        <v>57</v>
      </c>
      <c r="M23" s="92" t="s">
        <v>57</v>
      </c>
      <c r="N23" s="93">
        <f>COUNTIF(A13:A56,A23)</f>
        <v>0</v>
      </c>
      <c r="O23" s="43"/>
      <c r="P23" s="94" t="str">
        <f>IF(OR(Reglage!I9="o",Reglage!I9="oui"),IF(E24="","1",IF(E24&lt;=A10+M9,IF(M24&lt;&gt;"","2",IF(AND(I24="o",AND(E24&gt;A10,J24&gt;A10)),"destockage","Attention")),IF(OR(M24&lt;&gt;"",E24&gt;A10+M8),"3",IF(AND(I24="O",J24&gt;A10),"4",IF(AND(I24="n",J24=""),"5",IF(J24="","cagnottage",IF(J24-A10&lt;=0,"cagnottage","77"))))))),"88")</f>
        <v>88</v>
      </c>
      <c r="Q23" s="95" t="str">
        <f>IF(OR(Reglage!I9="n",Reglage!I9="non"),IF(E23="","11",IF(E23&lt;=A10+M9,IF(M23&lt;&gt;"","22",IF(AND(I23="o",AND(E23&gt;A10,J23&gt;A10)),"destockage","Attention")),IF(OR(M23&lt;&gt;"",E23&gt;A10+M8),"33",IF(AND(I23="O",J23&gt;A10),"44",IF(AND(I23="n",J23=""),"55",IF(J23="","cagnottage",IF(J23-A10&lt;=0,"cagnottage","77"))))))),"88")</f>
        <v>11</v>
      </c>
      <c r="R23" s="96" t="str">
        <f>IF(R22&lt;Reglage!D17,R22+1,"")</f>
        <v/>
      </c>
      <c r="S23" s="97"/>
      <c r="T23" s="97"/>
      <c r="U23" s="98"/>
      <c r="V23" s="98"/>
      <c r="W23" s="99"/>
      <c r="X23" s="99"/>
      <c r="Y23" s="99"/>
      <c r="Z23" s="99"/>
      <c r="AA23" s="99"/>
      <c r="AB23" s="99"/>
      <c r="AC23" s="99"/>
      <c r="AD23" s="99"/>
      <c r="AE23" s="99"/>
      <c r="AF23" s="99"/>
    </row>
    <row r="24" spans="1:32" ht="24.75" customHeight="1">
      <c r="A24" s="85"/>
      <c r="B24" s="71" t="str">
        <f>IF(A24&lt;&gt;"",IF(N24&gt;1,"Doublons",IF(ISNA(VLOOKUP(A24,Sheet1!A:C,3, )),IF(ISNA(VLOOKUP(A24,Sheet1!A:C,2, )),"cug non trouvé",VLOOKUP(A24,Sheet1!A:C,2, )),VLOOKUP(A24,Sheet1!A:C,3, ))),"")</f>
        <v/>
      </c>
      <c r="C24" s="71"/>
      <c r="D24" s="71" t="str">
        <f>IF(A24&lt;&gt;"",IF(ISNA(VLOOKUP(A24,Sheet1!A:C,1, )),IF(ISNA(VLOOKUP(A24,Sheet1!A:C,2, )),"Cug incorect ou rapport obsolète",VLOOKUP(A24,Sheet1!A:C,1, )),VLOOKUP(A24,Sheet1!A:C,2, )),"")</f>
        <v/>
      </c>
      <c r="E24" s="100"/>
      <c r="F24" s="103"/>
      <c r="G24" s="73" t="s">
        <v>57</v>
      </c>
      <c r="H24" s="74" t="s">
        <v>57</v>
      </c>
      <c r="I24" s="89" t="s">
        <v>57</v>
      </c>
      <c r="J24" s="90" t="s">
        <v>57</v>
      </c>
      <c r="K24" s="77" t="s">
        <v>57</v>
      </c>
      <c r="L24" s="78" t="s">
        <v>57</v>
      </c>
      <c r="M24" s="92" t="s">
        <v>57</v>
      </c>
      <c r="N24" s="93">
        <f>COUNTIF(A13:A56,A24)</f>
        <v>0</v>
      </c>
      <c r="O24" s="43"/>
      <c r="P24" s="94" t="str">
        <f>IF(OR(Reglage!I9="o",Reglage!I9="oui"),IF(E25="","1",IF(E25&lt;=A10+M9,IF(M25&lt;&gt;"","2",IF(AND(I25="o",AND(E25&gt;A10,J25&gt;A10)),"destockage","Attention")),IF(OR(M25&lt;&gt;"",E25&gt;A10+M8),"3",IF(AND(I25="O",J25&gt;A10),"4",IF(AND(I25="n",J25=""),"5",IF(J25="","cagnottage",IF(J25-A10&lt;=0,"cagnottage","77"))))))),"88")</f>
        <v>88</v>
      </c>
      <c r="Q24" s="95" t="str">
        <f>IF(OR(Reglage!I9="n",Reglage!I9="non"),IF(E24="","11",IF(E24&lt;=A10+M9,IF(M24&lt;&gt;"","22",IF(AND(I24="o",AND(E24&gt;A10,J24&gt;A10)),"destockage","Attention")),IF(OR(M24&lt;&gt;"",E24&gt;A10+M8),"33",IF(AND(I24="O",J24&gt;A10),"44",IF(AND(I24="n",J24=""),"55",IF(J24="","cagnottage",IF(J24-A10&lt;=0,"cagnottage","77"))))))),"88")</f>
        <v>11</v>
      </c>
      <c r="R24" s="96" t="str">
        <f>IF(R23&lt;Reglage!D17,R23+1,"")</f>
        <v/>
      </c>
      <c r="S24" s="97"/>
      <c r="T24" s="97"/>
      <c r="U24" s="98"/>
      <c r="V24" s="98"/>
      <c r="W24" s="99"/>
      <c r="X24" s="99"/>
      <c r="Y24" s="99"/>
      <c r="Z24" s="99"/>
      <c r="AA24" s="99"/>
      <c r="AB24" s="99"/>
      <c r="AC24" s="99"/>
      <c r="AD24" s="99"/>
      <c r="AE24" s="99"/>
      <c r="AF24" s="99"/>
    </row>
    <row r="25" spans="1:32" ht="24.75" customHeight="1">
      <c r="A25" s="85"/>
      <c r="B25" s="71" t="str">
        <f>IF(A25&lt;&gt;"",IF(N25&gt;1,"Doublons",IF(ISNA(VLOOKUP(A25,Sheet1!A:C,3, )),IF(ISNA(VLOOKUP(A25,Sheet1!A:C,2, )),"cug non trouvé",VLOOKUP(A25,Sheet1!A:C,2, )),VLOOKUP(A25,Sheet1!A:C,3, ))),"")</f>
        <v/>
      </c>
      <c r="C25" s="71"/>
      <c r="D25" s="71" t="str">
        <f>IF(A25&lt;&gt;"",IF(ISNA(VLOOKUP(A25,Sheet1!A:C,1, )),IF(ISNA(VLOOKUP(A25,Sheet1!A:C,2, )),"Cug incorect ou rapport obsolète",VLOOKUP(A25,Sheet1!A:C,1, )),VLOOKUP(A25,Sheet1!A:C,2, )),"")</f>
        <v/>
      </c>
      <c r="E25" s="100"/>
      <c r="F25" s="103"/>
      <c r="G25" s="73" t="s">
        <v>57</v>
      </c>
      <c r="H25" s="74" t="s">
        <v>57</v>
      </c>
      <c r="I25" s="89" t="s">
        <v>57</v>
      </c>
      <c r="J25" s="90" t="s">
        <v>57</v>
      </c>
      <c r="K25" s="77" t="s">
        <v>57</v>
      </c>
      <c r="L25" s="78" t="s">
        <v>57</v>
      </c>
      <c r="M25" s="92" t="s">
        <v>57</v>
      </c>
      <c r="N25" s="93">
        <f>COUNTIF(A13:A56,A25)</f>
        <v>0</v>
      </c>
      <c r="O25" s="43"/>
      <c r="P25" s="94" t="str">
        <f>IF(OR(Reglage!I9="o",Reglage!I9="oui"),IF(E26="","1",IF(E26&lt;=A10+M9,IF(M26&lt;&gt;"","2",IF(AND(I26="o",AND(E26&gt;A10,J26&gt;A10)),"destockage","Attention")),IF(OR(M26&lt;&gt;"",E26&gt;A10+M8),"3",IF(AND(I26="O",J26&gt;A10),"4",IF(AND(I26="n",J26=""),"5",IF(J26="","cagnottage",IF(J26-A10&lt;=0,"cagnottage","77"))))))),"88")</f>
        <v>88</v>
      </c>
      <c r="Q25" s="95" t="str">
        <f>IF(OR(Reglage!I9="n",Reglage!I9="non"),IF(E25="","11",IF(E25&lt;=A10+M9,IF(M25&lt;&gt;"","22",IF(AND(I25="o",AND(E25&gt;A10,J25&gt;A10)),"destockage","Attention")),IF(OR(M25&lt;&gt;"",E25&gt;A10+M8),"33",IF(AND(I25="O",J25&gt;A10),"44",IF(AND(I25="n",J25=""),"55",IF(J25="","cagnottage",IF(J25-A10&lt;=0,"cagnottage","77"))))))),"88")</f>
        <v>11</v>
      </c>
      <c r="R25" s="96" t="str">
        <f>IF(R24&lt;Reglage!D17,R24+1,"")</f>
        <v/>
      </c>
      <c r="S25" s="97"/>
      <c r="T25" s="97"/>
      <c r="U25" s="98"/>
      <c r="V25" s="98"/>
      <c r="W25" s="99"/>
      <c r="X25" s="99"/>
      <c r="Y25" s="99"/>
      <c r="Z25" s="99"/>
      <c r="AA25" s="99"/>
      <c r="AB25" s="99"/>
      <c r="AC25" s="99"/>
      <c r="AD25" s="99"/>
      <c r="AE25" s="99"/>
      <c r="AF25" s="99"/>
    </row>
    <row r="26" spans="1:32" ht="24.75" customHeight="1">
      <c r="A26" s="85"/>
      <c r="B26" s="71" t="str">
        <f>IF(A26&lt;&gt;"",IF(N26&gt;1,"Doublons",IF(ISNA(VLOOKUP(A26,Sheet1!A:C,3, )),IF(ISNA(VLOOKUP(A26,Sheet1!A:C,2, )),"cug non trouvé",VLOOKUP(A26,Sheet1!A:C,2, )),VLOOKUP(A26,Sheet1!A:C,3, ))),"")</f>
        <v/>
      </c>
      <c r="C26" s="71"/>
      <c r="D26" s="71" t="str">
        <f>IF(A26&lt;&gt;"",IF(ISNA(VLOOKUP(A26,Sheet1!A:C,1, )),IF(ISNA(VLOOKUP(A26,Sheet1!A:C,2, )),"Cug incorect ou rapport obsolète",VLOOKUP(A26,Sheet1!A:C,1, )),VLOOKUP(A26,Sheet1!A:C,2, )),"")</f>
        <v/>
      </c>
      <c r="E26" s="100"/>
      <c r="F26" s="103"/>
      <c r="G26" s="73" t="s">
        <v>57</v>
      </c>
      <c r="H26" s="74" t="s">
        <v>57</v>
      </c>
      <c r="I26" s="104" t="s">
        <v>57</v>
      </c>
      <c r="J26" s="90" t="s">
        <v>57</v>
      </c>
      <c r="K26" s="77" t="s">
        <v>57</v>
      </c>
      <c r="L26" s="78" t="s">
        <v>57</v>
      </c>
      <c r="M26" s="92" t="s">
        <v>57</v>
      </c>
      <c r="N26" s="93">
        <f>COUNTIF(A13:A56,A26)</f>
        <v>0</v>
      </c>
      <c r="O26" s="43"/>
      <c r="P26" s="94" t="str">
        <f>IF(OR(Reglage!I9="o",Reglage!I9="oui"),IF(E27="","1",IF(E27&lt;=A10+M9,IF(M27&lt;&gt;"","2",IF(AND(I27="o",AND(E27&gt;A10,J27&gt;A10)),"destockage","Attention")),IF(OR(M27&lt;&gt;"",E27&gt;A10+M8),"3",IF(AND(I27="O",J27&gt;A10),"4",IF(AND(I27="n",J27=""),"5",IF(J27="","cagnottage",IF(J27-A10&lt;=0,"cagnottage","77"))))))),"88")</f>
        <v>88</v>
      </c>
      <c r="Q26" s="95" t="str">
        <f>IF(OR(Reglage!I9="n",Reglage!I9="non"),IF(E26="","11",IF(E26&lt;=A10+M9,IF(M26&lt;&gt;"","22",IF(AND(I26="o",AND(E26&gt;A10,J26&gt;A10)),"destockage","Attention")),IF(OR(M26&lt;&gt;"",E26&gt;A10+M8),"33",IF(AND(I26="O",J26&gt;A10),"44",IF(AND(I26="n",J26=""),"55",IF(J26="","cagnottage",IF(J26-A10&lt;=0,"cagnottage","77"))))))),"88")</f>
        <v>11</v>
      </c>
      <c r="R26" s="96" t="str">
        <f>IF(R25&lt;Reglage!D17,R25+1,"")</f>
        <v/>
      </c>
      <c r="S26" s="97"/>
      <c r="T26" s="97"/>
      <c r="U26" s="98"/>
      <c r="V26" s="98"/>
      <c r="W26" s="99"/>
      <c r="X26" s="99"/>
      <c r="Y26" s="99"/>
      <c r="Z26" s="99"/>
      <c r="AA26" s="99"/>
      <c r="AB26" s="99"/>
      <c r="AC26" s="99"/>
      <c r="AD26" s="99"/>
      <c r="AE26" s="99"/>
      <c r="AF26" s="99"/>
    </row>
    <row r="27" spans="1:32" ht="24.75" customHeight="1">
      <c r="A27" s="85"/>
      <c r="B27" s="71" t="str">
        <f>IF(A27&lt;&gt;"",IF(N27&gt;1,"Doublons",IF(ISNA(VLOOKUP(A27,Sheet1!A:C,3, )),IF(ISNA(VLOOKUP(A27,Sheet1!A:C,2, )),"cug non trouvé",VLOOKUP(A27,Sheet1!A:C,2, )),VLOOKUP(A27,Sheet1!A:C,3, ))),"")</f>
        <v/>
      </c>
      <c r="C27" s="71"/>
      <c r="D27" s="71" t="str">
        <f>IF(A27&lt;&gt;"",IF(ISNA(VLOOKUP(A27,Sheet1!A:C,1, )),IF(ISNA(VLOOKUP(A27,Sheet1!A:C,2, )),"Cug incorect ou rapport obsolète",VLOOKUP(A27,Sheet1!A:C,1, )),VLOOKUP(A27,Sheet1!A:C,2, )),"")</f>
        <v/>
      </c>
      <c r="E27" s="100"/>
      <c r="F27" s="103"/>
      <c r="G27" s="73" t="s">
        <v>57</v>
      </c>
      <c r="H27" s="74" t="s">
        <v>57</v>
      </c>
      <c r="I27" s="104" t="s">
        <v>57</v>
      </c>
      <c r="J27" s="90" t="s">
        <v>57</v>
      </c>
      <c r="K27" s="77" t="s">
        <v>57</v>
      </c>
      <c r="L27" s="78" t="s">
        <v>57</v>
      </c>
      <c r="M27" s="92" t="s">
        <v>57</v>
      </c>
      <c r="N27" s="93">
        <f>COUNTIF(A13:A56,A27)</f>
        <v>0</v>
      </c>
      <c r="O27" s="43"/>
      <c r="P27" s="94" t="str">
        <f>IF(OR(Reglage!I9="o",Reglage!I9="oui"),IF(E28="","1",IF(E28&lt;=A10+M9,IF(M28&lt;&gt;"","2",IF(AND(I28="o",AND(E28&gt;A10,J28&gt;A10)),"destockage","Attention")),IF(OR(M28&lt;&gt;"",E28&gt;A10+M8),"3",IF(AND(I28="O",J28&gt;A10),"4",IF(AND(I28="n",J28=""),"5",IF(J28="","cagnottage",IF(J28-A10&lt;=0,"cagnottage","77"))))))),"88")</f>
        <v>88</v>
      </c>
      <c r="Q27" s="95" t="str">
        <f>IF(OR(Reglage!I9="n",Reglage!I9="non"),IF(E27="","11",IF(E27&lt;=A10+M9,IF(M27&lt;&gt;"","22",IF(AND(I27="o",AND(E27&gt;A10,J27&gt;A10)),"destockage","Attention")),IF(OR(M27&lt;&gt;"",E27&gt;A10+M8),"33",IF(AND(I27="O",J27&gt;A10),"44",IF(AND(I27="n",J27=""),"55",IF(J27="","cagnottage",IF(J27-A10&lt;=0,"cagnottage","77"))))))),"88")</f>
        <v>11</v>
      </c>
      <c r="R27" s="96" t="str">
        <f>IF(R26&lt;Reglage!D17,R26+1,"")</f>
        <v/>
      </c>
      <c r="S27" s="97"/>
      <c r="T27" s="97"/>
      <c r="U27" s="98"/>
      <c r="V27" s="98"/>
      <c r="W27" s="99"/>
      <c r="X27" s="99"/>
      <c r="Y27" s="99"/>
      <c r="Z27" s="99"/>
      <c r="AA27" s="99"/>
      <c r="AB27" s="99"/>
      <c r="AC27" s="99"/>
      <c r="AD27" s="99"/>
      <c r="AE27" s="99"/>
      <c r="AF27" s="99"/>
    </row>
    <row r="28" spans="1:32" ht="24.75" customHeight="1">
      <c r="A28" s="85"/>
      <c r="B28" s="71" t="str">
        <f>IF(A28&lt;&gt;"",IF(N28&gt;1,"Doublons",IF(ISNA(VLOOKUP(A28,Sheet1!A:C,3, )),IF(ISNA(VLOOKUP(A28,Sheet1!A:C,2, )),"cug non trouvé",VLOOKUP(A28,Sheet1!A:C,2, )),VLOOKUP(A28,Sheet1!A:C,3, ))),"")</f>
        <v/>
      </c>
      <c r="C28" s="71"/>
      <c r="D28" s="71" t="str">
        <f>IF(A28&lt;&gt;"",IF(ISNA(VLOOKUP(A28,Sheet1!A:C,1, )),IF(ISNA(VLOOKUP(A28,Sheet1!A:C,2, )),"Cug incorect ou rapport obsolète",VLOOKUP(A28,Sheet1!A:C,1, )),VLOOKUP(A28,Sheet1!A:C,2, )),"")</f>
        <v/>
      </c>
      <c r="E28" s="100"/>
      <c r="F28" s="103"/>
      <c r="G28" s="73" t="s">
        <v>57</v>
      </c>
      <c r="H28" s="74" t="s">
        <v>57</v>
      </c>
      <c r="I28" s="89" t="s">
        <v>57</v>
      </c>
      <c r="J28" s="90" t="s">
        <v>57</v>
      </c>
      <c r="K28" s="77" t="s">
        <v>57</v>
      </c>
      <c r="L28" s="78" t="s">
        <v>57</v>
      </c>
      <c r="M28" s="92" t="s">
        <v>57</v>
      </c>
      <c r="N28" s="93">
        <f>COUNTIF(A13:A56,A28)</f>
        <v>0</v>
      </c>
      <c r="O28" s="43"/>
      <c r="P28" s="94" t="str">
        <f>IF(OR(Reglage!I9="o",Reglage!I9="oui"),IF(E29="","1",IF(E29&lt;=A10+M9,IF(M29&lt;&gt;"","2",IF(AND(I29="o",AND(E29&gt;A10,J29&gt;A10)),"destockage","Attention")),IF(OR(M29&lt;&gt;"",E29&gt;A10+M8),"3",IF(AND(I29="O",J29&gt;A10),"4",IF(AND(I29="n",J29=""),"5",IF(J29="","cagnottage",IF(J29-A10&lt;=0,"cagnottage","77"))))))),"88")</f>
        <v>88</v>
      </c>
      <c r="Q28" s="95" t="str">
        <f>IF(OR(Reglage!I9="n",Reglage!I9="non"),IF(E28="","11",IF(E28&lt;=A10+M9,IF(M28&lt;&gt;"","22",IF(AND(I28="o",AND(E28&gt;A10,J28&gt;A10)),"destockage","Attention")),IF(OR(M28&lt;&gt;"",E28&gt;A10+M8),"33",IF(AND(I28="O",J28&gt;A10),"44",IF(AND(I28="n",J28=""),"55",IF(J28="","cagnottage",IF(J28-A10&lt;=0,"cagnottage","77"))))))),"88")</f>
        <v>11</v>
      </c>
      <c r="R28" s="96" t="str">
        <f>IF(R27&lt;Reglage!D17,R27+1,"")</f>
        <v/>
      </c>
      <c r="S28" s="97"/>
      <c r="T28" s="97"/>
      <c r="U28" s="98"/>
      <c r="V28" s="98"/>
      <c r="W28" s="43"/>
      <c r="X28" s="43"/>
      <c r="Y28" s="43"/>
      <c r="Z28" s="43"/>
      <c r="AA28" s="43"/>
      <c r="AB28" s="43"/>
      <c r="AC28" s="43"/>
      <c r="AD28" s="43"/>
      <c r="AE28" s="43"/>
      <c r="AF28" s="43"/>
    </row>
    <row r="29" spans="1:32" ht="24.75" customHeight="1">
      <c r="A29" s="85"/>
      <c r="B29" s="71" t="str">
        <f>IF(A29&lt;&gt;"",IF(N29&gt;1,"Doublons",IF(ISNA(VLOOKUP(A29,Sheet1!A:C,3, )),IF(ISNA(VLOOKUP(A29,Sheet1!A:C,2, )),"cug non trouvé",VLOOKUP(A29,Sheet1!A:C,2, )),VLOOKUP(A29,Sheet1!A:C,3, ))),"")</f>
        <v/>
      </c>
      <c r="C29" s="71"/>
      <c r="D29" s="71" t="str">
        <f>IF(A29&lt;&gt;"",IF(ISNA(VLOOKUP(A29,Sheet1!A:C,1, )),IF(ISNA(VLOOKUP(A29,Sheet1!A:C,2, )),"Cug incorect ou rapport obsolète",VLOOKUP(A29,Sheet1!A:C,1, )),VLOOKUP(A29,Sheet1!A:C,2, )),"")</f>
        <v/>
      </c>
      <c r="E29" s="100"/>
      <c r="F29" s="103"/>
      <c r="G29" s="73" t="s">
        <v>57</v>
      </c>
      <c r="H29" s="74" t="s">
        <v>57</v>
      </c>
      <c r="I29" s="89" t="s">
        <v>57</v>
      </c>
      <c r="J29" s="90" t="s">
        <v>57</v>
      </c>
      <c r="K29" s="77" t="s">
        <v>57</v>
      </c>
      <c r="L29" s="78" t="s">
        <v>57</v>
      </c>
      <c r="M29" s="92" t="s">
        <v>57</v>
      </c>
      <c r="N29" s="93">
        <f>COUNTIF(A13:A56,A29)</f>
        <v>0</v>
      </c>
      <c r="O29" s="43"/>
      <c r="P29" s="94" t="str">
        <f>IF(OR(Reglage!I9="o",Reglage!I9="oui"),IF(E30="","1",IF(E30&lt;=A10+M9,IF(M30&lt;&gt;"","2",IF(AND(I30="o",AND(E30&gt;A10,J30&gt;A10)),"destockage","Attention")),IF(OR(M30&lt;&gt;"",E30&gt;A10+M8),"3",IF(AND(I30="O",J30&gt;A10),"4",IF(AND(I30="n",J30=""),"5",IF(J30="","cagnottage",IF(J30-A10&lt;=0,"cagnottage","77"))))))),"88")</f>
        <v>88</v>
      </c>
      <c r="Q29" s="95" t="str">
        <f>IF(OR(Reglage!I9="n",Reglage!I9="non"),IF(E29="","11",IF(E29&lt;=A10+M9,IF(M29&lt;&gt;"","22",IF(AND(I29="o",AND(E29&gt;A10,J29&gt;A10)),"destockage","Attention")),IF(OR(M29&lt;&gt;"",E29&gt;A10+M8),"33",IF(AND(I29="O",J29&gt;A10),"44",IF(AND(I29="n",J29=""),"55",IF(J29="","cagnottage",IF(J29-A10&lt;=0,"cagnottage","77"))))))),"88")</f>
        <v>11</v>
      </c>
      <c r="R29" s="96" t="str">
        <f>IF(R28&lt;Reglage!D17,R28+1,"")</f>
        <v/>
      </c>
      <c r="S29" s="97"/>
      <c r="T29" s="97"/>
      <c r="U29" s="98"/>
      <c r="V29" s="98"/>
      <c r="W29" s="43"/>
      <c r="X29" s="43"/>
      <c r="Y29" s="43"/>
      <c r="Z29" s="43"/>
      <c r="AA29" s="43"/>
      <c r="AB29" s="43"/>
      <c r="AC29" s="43"/>
      <c r="AD29" s="43"/>
      <c r="AE29" s="43"/>
      <c r="AF29" s="43"/>
    </row>
    <row r="30" spans="1:32" ht="24.75" customHeight="1">
      <c r="A30" s="85"/>
      <c r="B30" s="71" t="str">
        <f>IF(A30&lt;&gt;"",IF(N30&gt;1,"Doublons",IF(ISNA(VLOOKUP(A30,Sheet1!A:C,3, )),IF(ISNA(VLOOKUP(A30,Sheet1!A:C,2, )),"cug non trouvé",VLOOKUP(A30,Sheet1!A:C,2, )),VLOOKUP(A30,Sheet1!A:C,3, ))),"")</f>
        <v/>
      </c>
      <c r="C30" s="71"/>
      <c r="D30" s="71" t="str">
        <f>IF(A30&lt;&gt;"",IF(ISNA(VLOOKUP(A30,Sheet1!A:C,1, )),IF(ISNA(VLOOKUP(A30,Sheet1!A:C,2, )),"Cug incorect ou rapport obsolète",VLOOKUP(A30,Sheet1!A:C,1, )),VLOOKUP(A30,Sheet1!A:C,2, )),"")</f>
        <v/>
      </c>
      <c r="E30" s="100"/>
      <c r="F30" s="88"/>
      <c r="G30" s="73" t="s">
        <v>57</v>
      </c>
      <c r="H30" s="74" t="s">
        <v>57</v>
      </c>
      <c r="I30" s="89" t="s">
        <v>57</v>
      </c>
      <c r="J30" s="90" t="s">
        <v>57</v>
      </c>
      <c r="K30" s="77" t="s">
        <v>57</v>
      </c>
      <c r="L30" s="91" t="s">
        <v>57</v>
      </c>
      <c r="M30" s="92" t="s">
        <v>57</v>
      </c>
      <c r="N30" s="93">
        <f>COUNTIF(A13:A56,A30)</f>
        <v>0</v>
      </c>
      <c r="O30" s="43"/>
      <c r="P30" s="94" t="str">
        <f>IF(OR(Reglage!I9="o",Reglage!I9="oui"),IF(E31="","1",IF(E31&lt;=A10+M9,IF(M31&lt;&gt;"","2",IF(AND(I31="o",AND(E31&gt;A10,J31&gt;A10)),"destockage","Attention")),IF(OR(M31&lt;&gt;"",E31&gt;A10+M8),"3",IF(AND(I31="O",J31&gt;A10),"4",IF(AND(I31="n",J31=""),"5",IF(J31="","cagnottage",IF(J31-A10&lt;=0,"cagnottage","77"))))))),"88")</f>
        <v>88</v>
      </c>
      <c r="Q30" s="95" t="str">
        <f>IF(OR(Reglage!I9="n",Reglage!I9="non"),IF(E30="","11",IF(E30&lt;=A10+M9,IF(M30&lt;&gt;"","22",IF(AND(I30="o",AND(E30&gt;A10,J30&gt;A10)),"destockage","Attention")),IF(OR(M30&lt;&gt;"",E30&gt;A10+M8),"33",IF(AND(I30="O",J30&gt;A10),"44",IF(AND(I30="n",J30=""),"55",IF(J30="","cagnottage",IF(J30-A10&lt;=0,"cagnottage","77"))))))),"88")</f>
        <v>11</v>
      </c>
      <c r="R30" s="96" t="str">
        <f>IF(R29&lt;Reglage!D17,R29+1,"")</f>
        <v/>
      </c>
      <c r="S30" s="97"/>
      <c r="T30" s="97"/>
      <c r="U30" s="98"/>
      <c r="V30" s="98"/>
      <c r="W30" s="43"/>
      <c r="X30" s="43"/>
      <c r="Y30" s="43"/>
      <c r="Z30" s="43"/>
      <c r="AA30" s="43"/>
      <c r="AB30" s="43"/>
      <c r="AC30" s="43"/>
      <c r="AD30" s="43"/>
      <c r="AE30" s="43"/>
      <c r="AF30" s="43"/>
    </row>
    <row r="31" spans="1:32" ht="24.75" customHeight="1">
      <c r="A31" s="85"/>
      <c r="B31" s="71" t="str">
        <f>IF(A31&lt;&gt;"",IF(N31&gt;1,"Doublons",IF(ISNA(VLOOKUP(A31,Sheet1!A:C,3, )),IF(ISNA(VLOOKUP(A31,Sheet1!A:C,2, )),"cug non trouvé",VLOOKUP(A31,Sheet1!A:C,2, )),VLOOKUP(A31,Sheet1!A:C,3, ))),"")</f>
        <v/>
      </c>
      <c r="C31" s="71"/>
      <c r="D31" s="71" t="str">
        <f>IF(A31&lt;&gt;"",IF(ISNA(VLOOKUP(A31,Sheet1!A:C,1, )),IF(ISNA(VLOOKUP(A31,Sheet1!A:C,2, )),"Cug incorect ou rapport obsolète",VLOOKUP(A31,Sheet1!A:C,1, )),VLOOKUP(A31,Sheet1!A:C,2, )),"")</f>
        <v/>
      </c>
      <c r="E31" s="100"/>
      <c r="F31" s="88"/>
      <c r="G31" s="73" t="s">
        <v>57</v>
      </c>
      <c r="H31" s="74" t="s">
        <v>57</v>
      </c>
      <c r="I31" s="89" t="s">
        <v>57</v>
      </c>
      <c r="J31" s="90" t="s">
        <v>57</v>
      </c>
      <c r="K31" s="77" t="s">
        <v>57</v>
      </c>
      <c r="L31" s="91" t="s">
        <v>57</v>
      </c>
      <c r="M31" s="92" t="s">
        <v>57</v>
      </c>
      <c r="N31" s="93">
        <f>COUNTIF(A13:A56,A31)</f>
        <v>0</v>
      </c>
      <c r="O31" s="43"/>
      <c r="P31" s="94" t="str">
        <f>IF(OR(Reglage!I9="o",Reglage!I9="oui"),IF(E32="","1",IF(E32&lt;=A10+M9,IF(M32&lt;&gt;"","2",IF(AND(I32="o",AND(E32&gt;A10,J32&gt;A10)),"destockage","Attention")),IF(OR(M32&lt;&gt;"",E32&gt;A10+M8),"3",IF(AND(I32="O",J32&gt;A10),"4",IF(AND(I32="n",J32=""),"5",IF(J32="","cagnottage",IF(J32-A10&lt;=0,"cagnottage","77"))))))),"88")</f>
        <v>88</v>
      </c>
      <c r="Q31" s="95" t="str">
        <f>IF(OR(Reglage!I9="n",Reglage!I9="non"),IF(E31="","11",IF(E31&lt;=A10+M9,IF(M31&lt;&gt;"","22",IF(AND(I31="o",AND(E31&gt;A10,J31&gt;A10)),"destockage","Attention")),IF(OR(M31&lt;&gt;"",E31&gt;A10+M8),"33",IF(AND(I31="O",J31&gt;A10),"44",IF(AND(I31="n",J31=""),"55",IF(J31="","cagnottage",IF(J31-A10&lt;=0,"cagnottage","77"))))))),"88")</f>
        <v>11</v>
      </c>
      <c r="R31" s="96" t="str">
        <f>IF(R30&lt;Reglage!D17,R30+1,"")</f>
        <v/>
      </c>
      <c r="S31" s="97"/>
      <c r="T31" s="97"/>
      <c r="U31" s="98"/>
      <c r="V31" s="98"/>
      <c r="W31" s="43"/>
      <c r="X31" s="43"/>
      <c r="Y31" s="43"/>
      <c r="Z31" s="43"/>
      <c r="AA31" s="43"/>
      <c r="AB31" s="43"/>
      <c r="AC31" s="43"/>
      <c r="AD31" s="43"/>
      <c r="AE31" s="43"/>
      <c r="AF31" s="43"/>
    </row>
    <row r="32" spans="1:32" ht="24.75" customHeight="1">
      <c r="A32" s="85"/>
      <c r="B32" s="71" t="str">
        <f>IF(A32&lt;&gt;"",IF(N32&gt;1,"Doublons",IF(ISNA(VLOOKUP(A32,Sheet1!A:C,3, )),IF(ISNA(VLOOKUP(A32,Sheet1!A:C,2, )),"cug non trouvé",VLOOKUP(A32,Sheet1!A:C,2, )),VLOOKUP(A32,Sheet1!A:C,3, ))),"")</f>
        <v/>
      </c>
      <c r="C32" s="71"/>
      <c r="D32" s="71" t="str">
        <f>IF(A32&lt;&gt;"",IF(ISNA(VLOOKUP(A32,Sheet1!A:C,1, )),IF(ISNA(VLOOKUP(A32,Sheet1!A:C,2, )),"Cug incorect ou rapport obsolète",VLOOKUP(A32,Sheet1!A:C,1, )),VLOOKUP(A32,Sheet1!A:C,2, )),"")</f>
        <v/>
      </c>
      <c r="E32" s="100"/>
      <c r="F32" s="103"/>
      <c r="G32" s="73" t="s">
        <v>57</v>
      </c>
      <c r="H32" s="74" t="s">
        <v>57</v>
      </c>
      <c r="I32" s="89" t="s">
        <v>57</v>
      </c>
      <c r="J32" s="90" t="s">
        <v>57</v>
      </c>
      <c r="K32" s="77" t="s">
        <v>57</v>
      </c>
      <c r="L32" s="78" t="s">
        <v>57</v>
      </c>
      <c r="M32" s="92" t="s">
        <v>57</v>
      </c>
      <c r="N32" s="93">
        <f>COUNTIF(A13:A56,A32)</f>
        <v>0</v>
      </c>
      <c r="O32" s="43"/>
      <c r="P32" s="94" t="str">
        <f>IF(OR(Reglage!I9="o",Reglage!I9="oui"),IF(E33="","1",IF(E33&lt;=A10+M9,IF(M33&lt;&gt;"","2",IF(AND(I33="o",AND(E33&gt;A10,J33&gt;A10)),"destockage","Attention")),IF(OR(M33&lt;&gt;"",E33&gt;A10+M8),"3",IF(AND(I33="O",J33&gt;A10),"4",IF(AND(I33="n",J33=""),"5",IF(J33="","cagnottage",IF(J33-A10&lt;=0,"cagnottage","77"))))))),"88")</f>
        <v>88</v>
      </c>
      <c r="Q32" s="95" t="str">
        <f>IF(OR(Reglage!I9="n",Reglage!I9="non"),IF(E32="","11",IF(E32&lt;=A10+M9,IF(M32&lt;&gt;"","22",IF(AND(I32="o",AND(E32&gt;A10,J32&gt;A10)),"destockage","Attention")),IF(OR(M32&lt;&gt;"",E32&gt;A10+M8),"33",IF(AND(I32="O",J32&gt;A10),"44",IF(AND(I32="n",J32=""),"55",IF(J32="","cagnottage",IF(J32-A10&lt;=0,"cagnottage","77"))))))),"88")</f>
        <v>11</v>
      </c>
      <c r="R32" s="96" t="str">
        <f>IF(R31&lt;Reglage!D17,R31+1,"")</f>
        <v/>
      </c>
      <c r="S32" s="97"/>
      <c r="T32" s="97"/>
      <c r="U32" s="98"/>
      <c r="V32" s="98"/>
      <c r="W32" s="43"/>
      <c r="X32" s="43"/>
      <c r="Y32" s="43"/>
      <c r="Z32" s="43"/>
      <c r="AA32" s="43"/>
      <c r="AB32" s="43"/>
      <c r="AC32" s="43"/>
      <c r="AD32" s="43"/>
      <c r="AE32" s="43"/>
      <c r="AF32" s="43"/>
    </row>
    <row r="33" spans="1:32" ht="24.75" customHeight="1">
      <c r="A33" s="85"/>
      <c r="B33" s="71" t="str">
        <f>IF(A33&lt;&gt;"",IF(N33&gt;1,"Doublons",IF(ISNA(VLOOKUP(A33,Sheet1!A:C,3, )),IF(ISNA(VLOOKUP(A33,Sheet1!A:C,2, )),"cug non trouvé",VLOOKUP(A33,Sheet1!A:C,2, )),VLOOKUP(A33,Sheet1!A:C,3, ))),"")</f>
        <v/>
      </c>
      <c r="C33" s="71"/>
      <c r="D33" s="71" t="str">
        <f>IF(A33&lt;&gt;"",IF(ISNA(VLOOKUP(A33,Sheet1!A:C,1, )),IF(ISNA(VLOOKUP(A33,Sheet1!A:C,2, )),"Cug incorect ou rapport obsolète",VLOOKUP(A33,Sheet1!A:C,1, )),VLOOKUP(A33,Sheet1!A:C,2, )),"")</f>
        <v/>
      </c>
      <c r="E33" s="100"/>
      <c r="F33" s="88" t="s">
        <v>57</v>
      </c>
      <c r="G33" s="73" t="s">
        <v>57</v>
      </c>
      <c r="H33" s="74" t="s">
        <v>57</v>
      </c>
      <c r="I33" s="89" t="s">
        <v>57</v>
      </c>
      <c r="J33" s="90" t="s">
        <v>57</v>
      </c>
      <c r="K33" s="77" t="s">
        <v>57</v>
      </c>
      <c r="L33" s="91" t="s">
        <v>57</v>
      </c>
      <c r="M33" s="92" t="s">
        <v>57</v>
      </c>
      <c r="N33" s="93">
        <f>COUNTIF(A13:A56,A33)</f>
        <v>0</v>
      </c>
      <c r="O33" s="43"/>
      <c r="P33" s="94" t="str">
        <f>IF(OR(Reglage!I9="o",Reglage!I9="oui"),IF(E34="","1",IF(E34&lt;=A10+M9,IF(M34&lt;&gt;"","2",IF(AND(I34="o",AND(E34&gt;A10,J34&gt;A10)),"destockage","Attention")),IF(OR(M34&lt;&gt;"",E34&gt;A10+M8),"3",IF(AND(I34="O",J34&gt;A10),"4",IF(AND(I34="n",J34=""),"5",IF(J34="","cagnottage",IF(J34-A10&lt;=0,"cagnottage","77"))))))),"88")</f>
        <v>88</v>
      </c>
      <c r="Q33" s="95" t="str">
        <f>IF(OR(Reglage!I9="n",Reglage!I9="non"),IF(E33="","11",IF(E33&lt;=A10+M9,IF(M33&lt;&gt;"","22",IF(AND(I33="o",AND(E33&gt;A10,J33&gt;A10)),"destockage","Attention")),IF(OR(M33&lt;&gt;"",E33&gt;A10+M8),"33",IF(AND(I33="O",J33&gt;A10),"44",IF(AND(I33="n",J33=""),"55",IF(J33="","cagnottage",IF(J33-A10&lt;=0,"cagnottage","77"))))))),"88")</f>
        <v>11</v>
      </c>
      <c r="R33" s="96" t="str">
        <f>IF(R32&lt;Reglage!D17,R32+1,"")</f>
        <v/>
      </c>
      <c r="S33" s="97"/>
      <c r="T33" s="97"/>
      <c r="U33" s="98"/>
      <c r="V33" s="98"/>
      <c r="W33" s="43"/>
      <c r="X33" s="43"/>
      <c r="Y33" s="43"/>
      <c r="Z33" s="43"/>
      <c r="AA33" s="43"/>
      <c r="AB33" s="43"/>
      <c r="AC33" s="43"/>
      <c r="AD33" s="43"/>
      <c r="AE33" s="43"/>
      <c r="AF33" s="43"/>
    </row>
    <row r="34" spans="1:32" ht="24.75" customHeight="1">
      <c r="A34" s="85"/>
      <c r="B34" s="71" t="str">
        <f>IF(A34&lt;&gt;"",IF(N34&gt;1,"Doublons",IF(ISNA(VLOOKUP(A34,Sheet1!A:C,3, )),IF(ISNA(VLOOKUP(A34,Sheet1!A:C,2, )),"cug non trouvé",VLOOKUP(A34,Sheet1!A:C,2, )),VLOOKUP(A34,Sheet1!A:C,3, ))),"")</f>
        <v/>
      </c>
      <c r="C34" s="71"/>
      <c r="D34" s="71" t="str">
        <f>IF(A34&lt;&gt;"",IF(ISNA(VLOOKUP(A34,Sheet1!A:C,1, )),IF(ISNA(VLOOKUP(A34,Sheet1!A:C,2, )),"Cug incorect ou rapport obsolète",VLOOKUP(A34,Sheet1!A:C,1, )),VLOOKUP(A34,Sheet1!A:C,2, )),"")</f>
        <v/>
      </c>
      <c r="E34" s="100"/>
      <c r="F34" s="103" t="s">
        <v>57</v>
      </c>
      <c r="G34" s="73" t="s">
        <v>57</v>
      </c>
      <c r="H34" s="74" t="s">
        <v>57</v>
      </c>
      <c r="I34" s="89" t="s">
        <v>57</v>
      </c>
      <c r="J34" s="90" t="s">
        <v>57</v>
      </c>
      <c r="K34" s="77" t="s">
        <v>57</v>
      </c>
      <c r="L34" s="78" t="s">
        <v>57</v>
      </c>
      <c r="M34" s="92" t="s">
        <v>57</v>
      </c>
      <c r="N34" s="93">
        <f>COUNTIF(A13:A56,A34)</f>
        <v>0</v>
      </c>
      <c r="O34" s="43"/>
      <c r="P34" s="94" t="str">
        <f>IF(OR(Reglage!I9="o",Reglage!I9="oui"),IF(E35="","1",IF(E35&lt;=A10+M9,IF(M35&lt;&gt;"","2",IF(AND(I35="o",AND(E35&gt;A10,J35&gt;A10)),"destockage","Attention")),IF(OR(M35&lt;&gt;"",E35&gt;A10+M8),"3",IF(AND(I35="O",J35&gt;A10),"4",IF(AND(I35="n",J35=""),"5",IF(J35="","cagnottage",IF(J35-A10&lt;=0,"cagnottage","77"))))))),"88")</f>
        <v>88</v>
      </c>
      <c r="Q34" s="95" t="str">
        <f>IF(OR(Reglage!I9="n",Reglage!I9="non"),IF(E34="","11",IF(E34&lt;=A10+M9,IF(M34&lt;&gt;"","22",IF(AND(I34="o",AND(E34&gt;A10,J34&gt;A10)),"destockage","Attention")),IF(OR(M34&lt;&gt;"",E34&gt;A10+M8),"33",IF(AND(I34="O",J34&gt;A10),"44",IF(AND(I34="n",J34=""),"55",IF(J34="","cagnottage",IF(J34-A10&lt;=0,"cagnottage","77"))))))),"88")</f>
        <v>11</v>
      </c>
      <c r="R34" s="96" t="str">
        <f>IF(R33&lt;Reglage!D17,R33+1,"")</f>
        <v/>
      </c>
      <c r="S34" s="97"/>
      <c r="T34" s="97"/>
      <c r="U34" s="98"/>
      <c r="V34" s="98"/>
      <c r="W34" s="43"/>
      <c r="X34" s="43"/>
      <c r="Y34" s="43"/>
      <c r="Z34" s="43"/>
      <c r="AA34" s="43"/>
      <c r="AB34" s="43"/>
      <c r="AC34" s="43"/>
      <c r="AD34" s="43"/>
      <c r="AE34" s="43"/>
      <c r="AF34" s="43"/>
    </row>
    <row r="35" spans="1:32" ht="24.75" customHeight="1">
      <c r="A35" s="85"/>
      <c r="B35" s="71" t="str">
        <f>IF(A35&lt;&gt;"",IF(N35&gt;1,"Doublons",IF(ISNA(VLOOKUP(A35,Sheet1!A:C,3, )),IF(ISNA(VLOOKUP(A35,Sheet1!A:C,2, )),"cug non trouvé",VLOOKUP(A35,Sheet1!A:C,2, )),VLOOKUP(A35,Sheet1!A:C,3, ))),"")</f>
        <v/>
      </c>
      <c r="C35" s="71"/>
      <c r="D35" s="71" t="str">
        <f>IF(A35&lt;&gt;"",IF(ISNA(VLOOKUP(A35,Sheet1!A:C,1, )),IF(ISNA(VLOOKUP(A35,Sheet1!A:C,2, )),"Cug incorect ou rapport obsolète",VLOOKUP(A35,Sheet1!A:C,1, )),VLOOKUP(A35,Sheet1!A:C,2, )),"")</f>
        <v/>
      </c>
      <c r="E35" s="100"/>
      <c r="F35" s="103" t="s">
        <v>57</v>
      </c>
      <c r="G35" s="73" t="s">
        <v>57</v>
      </c>
      <c r="H35" s="74" t="s">
        <v>57</v>
      </c>
      <c r="I35" s="89" t="s">
        <v>57</v>
      </c>
      <c r="J35" s="90" t="s">
        <v>57</v>
      </c>
      <c r="K35" s="77" t="s">
        <v>57</v>
      </c>
      <c r="L35" s="78" t="s">
        <v>57</v>
      </c>
      <c r="M35" s="92" t="s">
        <v>57</v>
      </c>
      <c r="N35" s="93">
        <f>COUNTIF(A13:A56,A35)</f>
        <v>0</v>
      </c>
      <c r="O35" s="43"/>
      <c r="P35" s="94" t="str">
        <f>IF(OR(Reglage!I9="o",Reglage!I9="oui"),IF(E36="","1",IF(E36&lt;=A10+M9,IF(M36&lt;&gt;"","2",IF(AND(I36="o",AND(E36&gt;A10,J36&gt;A10)),"destockage","Attention")),IF(OR(M36&lt;&gt;"",E36&gt;A10+M8),"3",IF(AND(I36="O",J36&gt;A10),"4",IF(AND(I36="n",J36=""),"5",IF(J36="","cagnottage",IF(J36-A10&lt;=0,"cagnottage","77"))))))),"88")</f>
        <v>88</v>
      </c>
      <c r="Q35" s="95" t="str">
        <f>IF(OR(Reglage!I9="n",Reglage!I9="non"),IF(E35="","11",IF(E35&lt;=A10+M9,IF(M35&lt;&gt;"","22",IF(AND(I35="o",AND(E35&gt;A10,J35&gt;A10)),"destockage","Attention")),IF(OR(M35&lt;&gt;"",E35&gt;A10+M8),"33",IF(AND(I35="O",J35&gt;A10),"44",IF(AND(I35="n",J35=""),"55",IF(J35="","cagnottage",IF(J35-A10&lt;=0,"cagnottage","77"))))))),"88")</f>
        <v>11</v>
      </c>
      <c r="R35" s="96" t="str">
        <f>IF(R34&lt;Reglage!D17,R34+1,"")</f>
        <v/>
      </c>
      <c r="S35" s="97"/>
      <c r="T35" s="97"/>
      <c r="U35" s="98"/>
      <c r="V35" s="98"/>
      <c r="W35" s="43"/>
      <c r="X35" s="43"/>
      <c r="Y35" s="43"/>
      <c r="Z35" s="43"/>
      <c r="AA35" s="43"/>
      <c r="AB35" s="43"/>
      <c r="AC35" s="43"/>
      <c r="AD35" s="43"/>
      <c r="AE35" s="43"/>
      <c r="AF35" s="43"/>
    </row>
    <row r="36" spans="1:32" ht="24.75" customHeight="1">
      <c r="A36" s="85"/>
      <c r="B36" s="71" t="str">
        <f>IF(A36&lt;&gt;"",IF(N36&gt;1,"Doublons",IF(ISNA(VLOOKUP(A36,Sheet1!A:C,3, )),IF(ISNA(VLOOKUP(A36,Sheet1!A:C,2, )),"cug non trouvé",VLOOKUP(A36,Sheet1!A:C,2, )),VLOOKUP(A36,Sheet1!A:C,3, ))),"")</f>
        <v/>
      </c>
      <c r="C36" s="71"/>
      <c r="D36" s="71" t="str">
        <f>IF(A36&lt;&gt;"",IF(ISNA(VLOOKUP(A36,Sheet1!A:C,1, )),IF(ISNA(VLOOKUP(A36,Sheet1!A:C,2, )),"Cug incorect ou rapport obsolète",VLOOKUP(A36,Sheet1!A:C,1, )),VLOOKUP(A36,Sheet1!A:C,2, )),"")</f>
        <v/>
      </c>
      <c r="E36" s="100"/>
      <c r="F36" s="88" t="s">
        <v>57</v>
      </c>
      <c r="G36" s="73" t="s">
        <v>57</v>
      </c>
      <c r="H36" s="74" t="s">
        <v>57</v>
      </c>
      <c r="I36" s="89" t="s">
        <v>57</v>
      </c>
      <c r="J36" s="90" t="s">
        <v>57</v>
      </c>
      <c r="K36" s="77" t="s">
        <v>57</v>
      </c>
      <c r="L36" s="91" t="s">
        <v>57</v>
      </c>
      <c r="M36" s="92" t="s">
        <v>57</v>
      </c>
      <c r="N36" s="93">
        <f>COUNTIF(A13:A56,A36)</f>
        <v>0</v>
      </c>
      <c r="O36" s="43"/>
      <c r="P36" s="94" t="str">
        <f>IF(OR(Reglage!I9="o",Reglage!I9="oui"),IF(E37="","1",IF(E37&lt;=A10+M9,IF(M37&lt;&gt;"","2",IF(AND(I37="o",AND(E37&gt;A10,J37&gt;A10)),"destockage","Attention")),IF(OR(M37&lt;&gt;"",E37&gt;A10+M8),"3",IF(AND(I37="O",J37&gt;A10),"4",IF(AND(I37="n",J37=""),"5",IF(J37="","cagnottage",IF(J37-A10&lt;=0,"cagnottage","77"))))))),"88")</f>
        <v>88</v>
      </c>
      <c r="Q36" s="95" t="str">
        <f>IF(OR(Reglage!I9="n",Reglage!I9="non"),IF(E36="","11",IF(E36&lt;=A10+M9,IF(M36&lt;&gt;"","22",IF(AND(I36="o",AND(E36&gt;A10,J36&gt;A10)),"destockage","Attention")),IF(OR(M36&lt;&gt;"",E36&gt;A10+M8),"33",IF(AND(I36="O",J36&gt;A10),"44",IF(AND(I36="n",J36=""),"55",IF(J36="","cagnottage",IF(J36-A10&lt;=0,"cagnottage","77"))))))),"88")</f>
        <v>11</v>
      </c>
      <c r="R36" s="96" t="str">
        <f>IF(R35&lt;Reglage!D17,R35+1,"")</f>
        <v/>
      </c>
      <c r="S36" s="97"/>
      <c r="T36" s="97"/>
      <c r="U36" s="98"/>
      <c r="V36" s="98"/>
      <c r="W36" s="43"/>
      <c r="X36" s="43"/>
      <c r="Y36" s="43"/>
      <c r="Z36" s="43"/>
      <c r="AA36" s="43"/>
      <c r="AB36" s="43"/>
      <c r="AC36" s="43"/>
      <c r="AD36" s="43"/>
      <c r="AE36" s="43"/>
      <c r="AF36" s="43"/>
    </row>
    <row r="37" spans="1:32" ht="24.75" customHeight="1">
      <c r="A37" s="85"/>
      <c r="B37" s="71" t="str">
        <f>IF(A37&lt;&gt;"",IF(N37&gt;1,"Doublons",IF(ISNA(VLOOKUP(A37,Sheet1!A:C,3, )),IF(ISNA(VLOOKUP(A37,Sheet1!A:C,2, )),"cug non trouvé",VLOOKUP(A37,Sheet1!A:C,2, )),VLOOKUP(A37,Sheet1!A:C,3, ))),"")</f>
        <v/>
      </c>
      <c r="C37" s="71"/>
      <c r="D37" s="71" t="str">
        <f>IF(A37&lt;&gt;"",IF(ISNA(VLOOKUP(A37,Sheet1!A:C,1, )),IF(ISNA(VLOOKUP(A37,Sheet1!A:C,2, )),"Cug incorect ou rapport obsolète",VLOOKUP(A37,Sheet1!A:C,1, )),VLOOKUP(A37,Sheet1!A:C,2, )),"")</f>
        <v/>
      </c>
      <c r="E37" s="100"/>
      <c r="F37" s="103" t="s">
        <v>57</v>
      </c>
      <c r="G37" s="73" t="s">
        <v>57</v>
      </c>
      <c r="H37" s="74" t="s">
        <v>57</v>
      </c>
      <c r="I37" s="89" t="s">
        <v>57</v>
      </c>
      <c r="J37" s="90" t="s">
        <v>57</v>
      </c>
      <c r="K37" s="77" t="s">
        <v>57</v>
      </c>
      <c r="L37" s="78" t="s">
        <v>57</v>
      </c>
      <c r="M37" s="92" t="s">
        <v>57</v>
      </c>
      <c r="N37" s="93">
        <f>COUNTIF(A13:A56,A37)</f>
        <v>0</v>
      </c>
      <c r="O37" s="43"/>
      <c r="P37" s="94" t="str">
        <f>IF(OR(Reglage!I9="o",Reglage!I9="oui"),IF(E38="","1",IF(E38&lt;=A10+M9,IF(M38&lt;&gt;"","2",IF(AND(I38="o",AND(E38&gt;A10,J38&gt;A10)),"destockage","Attention")),IF(OR(M38&lt;&gt;"",E38&gt;A10+M8),"3",IF(AND(I38="O",J38&gt;A10),"4",IF(AND(I38="n",J38=""),"5",IF(J38="","cagnottage",IF(J38-A10&lt;=0,"cagnottage","77"))))))),"88")</f>
        <v>88</v>
      </c>
      <c r="Q37" s="95" t="str">
        <f>IF(OR(Reglage!I9="n",Reglage!I9="non"),IF(E37="","11",IF(E37&lt;=A10+M9,IF(M37&lt;&gt;"","22",IF(AND(I37="o",AND(E37&gt;A10,J37&gt;A10)),"destockage","Attention")),IF(OR(M37&lt;&gt;"",E37&gt;A10+M8),"33",IF(AND(I37="O",J37&gt;A10),"44",IF(AND(I37="n",J37=""),"55",IF(J37="","cagnottage",IF(J37-A10&lt;=0,"cagnottage","77"))))))),"88")</f>
        <v>11</v>
      </c>
      <c r="R37" s="96" t="str">
        <f>IF(R36&lt;Reglage!D17,R36+1,"")</f>
        <v/>
      </c>
      <c r="S37" s="97"/>
      <c r="T37" s="97"/>
      <c r="U37" s="98"/>
      <c r="V37" s="98"/>
      <c r="W37" s="43"/>
      <c r="X37" s="43"/>
      <c r="Y37" s="43"/>
      <c r="Z37" s="43"/>
      <c r="AA37" s="43"/>
      <c r="AB37" s="43"/>
      <c r="AC37" s="43"/>
      <c r="AD37" s="43"/>
      <c r="AE37" s="43"/>
      <c r="AF37" s="43"/>
    </row>
    <row r="38" spans="1:32" ht="24.75" customHeight="1">
      <c r="A38" s="85"/>
      <c r="B38" s="71" t="str">
        <f>IF(A38&lt;&gt;"",IF(N38&gt;1,"Doublons",IF(ISNA(VLOOKUP(A38,Sheet1!A:C,3, )),IF(ISNA(VLOOKUP(A38,Sheet1!A:C,2, )),"cug non trouvé",VLOOKUP(A38,Sheet1!A:C,2, )),VLOOKUP(A38,Sheet1!A:C,3, ))),"")</f>
        <v/>
      </c>
      <c r="C38" s="71"/>
      <c r="D38" s="71" t="str">
        <f>IF(A38&lt;&gt;"",IF(ISNA(VLOOKUP(A38,Sheet1!A:C,1, )),IF(ISNA(VLOOKUP(A38,Sheet1!A:C,2, )),"Cug incorect ou rapport obsolète",VLOOKUP(A38,Sheet1!A:C,1, )),VLOOKUP(A38,Sheet1!A:C,2, )),"")</f>
        <v/>
      </c>
      <c r="E38" s="100"/>
      <c r="F38" s="103" t="s">
        <v>57</v>
      </c>
      <c r="G38" s="73" t="s">
        <v>57</v>
      </c>
      <c r="H38" s="74" t="s">
        <v>57</v>
      </c>
      <c r="I38" s="89" t="s">
        <v>57</v>
      </c>
      <c r="J38" s="90" t="s">
        <v>57</v>
      </c>
      <c r="K38" s="77" t="s">
        <v>57</v>
      </c>
      <c r="L38" s="78" t="s">
        <v>57</v>
      </c>
      <c r="M38" s="92" t="s">
        <v>57</v>
      </c>
      <c r="N38" s="93">
        <f>COUNTIF(A13:A56,A38)</f>
        <v>0</v>
      </c>
      <c r="O38" s="43"/>
      <c r="P38" s="94" t="str">
        <f>IF(OR(Reglage!I9="o",Reglage!I9="oui"),IF(E39="","1",IF(E39&lt;=A10+M9,IF(M39&lt;&gt;"","2",IF(AND(I39="o",AND(E39&gt;A10,J39&gt;A10)),"destockage","Attention")),IF(OR(M39&lt;&gt;"",E39&gt;A10+M8),"3",IF(AND(I39="O",J39&gt;A10),"4",IF(AND(I39="n",J39=""),"5",IF(J39="","cagnottage",IF(J39-A10&lt;=0,"cagnottage","77"))))))),"88")</f>
        <v>88</v>
      </c>
      <c r="Q38" s="95" t="str">
        <f>IF(OR(Reglage!I9="n",Reglage!I9="non"),IF(E38="","11",IF(E38&lt;=A10+M9,IF(M38&lt;&gt;"","22",IF(AND(I38="o",AND(E38&gt;A10,J38&gt;A10)),"destockage","Attention")),IF(OR(M38&lt;&gt;"",E38&gt;A10+M8),"33",IF(AND(I38="O",J38&gt;A10),"44",IF(AND(I38="n",J38=""),"55",IF(J38="","cagnottage",IF(J38-A10&lt;=0,"cagnottage","77"))))))),"88")</f>
        <v>11</v>
      </c>
      <c r="R38" s="96" t="str">
        <f>IF(R37&lt;Reglage!D17,R37+1,"")</f>
        <v/>
      </c>
      <c r="S38" s="97"/>
      <c r="T38" s="97"/>
      <c r="U38" s="98"/>
      <c r="V38" s="98"/>
      <c r="W38" s="43"/>
      <c r="X38" s="43"/>
      <c r="Y38" s="43"/>
      <c r="Z38" s="43"/>
      <c r="AA38" s="43"/>
      <c r="AB38" s="43"/>
      <c r="AC38" s="43"/>
      <c r="AD38" s="43"/>
      <c r="AE38" s="43"/>
      <c r="AF38" s="43"/>
    </row>
    <row r="39" spans="1:32" ht="24.75" customHeight="1">
      <c r="A39" s="85"/>
      <c r="B39" s="71" t="str">
        <f>IF(A39&lt;&gt;"",IF(N39&gt;1,"Doublons",IF(ISNA(VLOOKUP(A39,Sheet1!A:C,3, )),IF(ISNA(VLOOKUP(A39,Sheet1!A:C,2, )),"cug non trouvé",VLOOKUP(A39,Sheet1!A:C,2, )),VLOOKUP(A39,Sheet1!A:C,3, ))),"")</f>
        <v/>
      </c>
      <c r="C39" s="71"/>
      <c r="D39" s="71" t="str">
        <f>IF(A39&lt;&gt;"",IF(ISNA(VLOOKUP(A39,Sheet1!A:C,1, )),IF(ISNA(VLOOKUP(A39,Sheet1!A:C,2, )),"Cug incorect ou rapport obsolète",VLOOKUP(A39,Sheet1!A:C,1, )),VLOOKUP(A39,Sheet1!A:C,2, )),"")</f>
        <v/>
      </c>
      <c r="E39" s="100"/>
      <c r="F39" s="103" t="s">
        <v>57</v>
      </c>
      <c r="G39" s="73" t="s">
        <v>57</v>
      </c>
      <c r="H39" s="74" t="s">
        <v>57</v>
      </c>
      <c r="I39" s="89" t="s">
        <v>57</v>
      </c>
      <c r="J39" s="90" t="s">
        <v>57</v>
      </c>
      <c r="K39" s="77" t="s">
        <v>57</v>
      </c>
      <c r="L39" s="78" t="s">
        <v>57</v>
      </c>
      <c r="M39" s="92" t="s">
        <v>57</v>
      </c>
      <c r="N39" s="93">
        <f>COUNTIF(A13:A56,A39)</f>
        <v>0</v>
      </c>
      <c r="O39" s="43"/>
      <c r="P39" s="94" t="str">
        <f>IF(OR(Reglage!I9="o",Reglage!I9="oui"),IF(E40="","1",IF(E40&lt;=A10+M9,IF(M40&lt;&gt;"","2",IF(AND(I40="o",AND(E40&gt;A10,J40&gt;A10)),"destockage","Attention")),IF(OR(M40&lt;&gt;"",E40&gt;A10+M8),"3",IF(AND(I40="O",J40&gt;A10),"4",IF(AND(I40="n",J40=""),"5",IF(J40="","cagnottage",IF(J40-A10&lt;=0,"cagnottage","77"))))))),"88")</f>
        <v>88</v>
      </c>
      <c r="Q39" s="95" t="str">
        <f>IF(OR(Reglage!I9="n",Reglage!I9="non"),IF(E39="","11",IF(E39&lt;=A10+M9,IF(M39&lt;&gt;"","22",IF(AND(I39="o",AND(E39&gt;A10,J39&gt;A10)),"destockage","Attention")),IF(OR(M39&lt;&gt;"",E39&gt;A10+M8),"33",IF(AND(I39="O",J39&gt;A10),"44",IF(AND(I39="n",J39=""),"55",IF(J39="","cagnottage",IF(J39-A10&lt;=0,"cagnottage","77"))))))),"88")</f>
        <v>11</v>
      </c>
      <c r="R39" s="96" t="str">
        <f>IF(R38&lt;Reglage!D17,R38+1,"")</f>
        <v/>
      </c>
      <c r="S39" s="97"/>
      <c r="T39" s="97"/>
      <c r="U39" s="98"/>
      <c r="V39" s="98"/>
      <c r="W39" s="43"/>
      <c r="X39" s="43"/>
      <c r="Y39" s="43"/>
      <c r="Z39" s="43"/>
      <c r="AA39" s="43"/>
      <c r="AB39" s="43"/>
      <c r="AC39" s="43"/>
      <c r="AD39" s="43"/>
      <c r="AE39" s="43"/>
      <c r="AF39" s="43"/>
    </row>
    <row r="40" spans="1:32" ht="24.75" customHeight="1">
      <c r="A40" s="85"/>
      <c r="B40" s="71" t="str">
        <f>IF(A40&lt;&gt;"",IF(N40&gt;1,"Doublons",IF(ISNA(VLOOKUP(A40,Sheet1!A:C,3, )),IF(ISNA(VLOOKUP(A40,Sheet1!A:C,2, )),"cug non trouvé",VLOOKUP(A40,Sheet1!A:C,2, )),VLOOKUP(A40,Sheet1!A:C,3, ))),"")</f>
        <v/>
      </c>
      <c r="C40" s="71"/>
      <c r="D40" s="71" t="str">
        <f>IF(A40&lt;&gt;"",IF(ISNA(VLOOKUP(A40,Sheet1!A:C,1, )),IF(ISNA(VLOOKUP(A40,Sheet1!A:C,2, )),"Cug incorect ou rapport obsolète",VLOOKUP(A40,Sheet1!A:C,1, )),VLOOKUP(A40,Sheet1!A:C,2, )),"")</f>
        <v/>
      </c>
      <c r="E40" s="100"/>
      <c r="F40" s="103" t="s">
        <v>57</v>
      </c>
      <c r="G40" s="73" t="s">
        <v>57</v>
      </c>
      <c r="H40" s="74" t="s">
        <v>57</v>
      </c>
      <c r="I40" s="89" t="s">
        <v>57</v>
      </c>
      <c r="J40" s="90" t="s">
        <v>57</v>
      </c>
      <c r="K40" s="77" t="s">
        <v>57</v>
      </c>
      <c r="L40" s="78" t="s">
        <v>57</v>
      </c>
      <c r="M40" s="92" t="s">
        <v>57</v>
      </c>
      <c r="N40" s="93">
        <f>COUNTIF(A13:A56,A40)</f>
        <v>0</v>
      </c>
      <c r="O40" s="43"/>
      <c r="P40" s="94" t="str">
        <f>IF(OR(Reglage!I9="o",Reglage!I9="oui"),IF(E41="","1",IF(E41&lt;=A10+M9,IF(M41&lt;&gt;"","2",IF(AND(I41="o",AND(E41&gt;A10,J41&gt;A10)),"destockage","Attention")),IF(OR(M41&lt;&gt;"",E41&gt;A10+M8),"3",IF(AND(I41="O",J41&gt;A10),"4",IF(AND(I41="n",J41=""),"5",IF(J41="","cagnottage",IF(J41-A10&lt;=0,"cagnottage","77"))))))),"88")</f>
        <v>88</v>
      </c>
      <c r="Q40" s="95" t="str">
        <f>IF(OR(Reglage!I9="n",Reglage!I9="non"),IF(E40="","11",IF(E40&lt;=A10+M9,IF(M40&lt;&gt;"","22",IF(AND(I40="o",AND(E40&gt;A10,J40&gt;A10)),"destockage","Attention")),IF(OR(M40&lt;&gt;"",E40&gt;A10+M8),"33",IF(AND(I40="O",J40&gt;A10),"44",IF(AND(I40="n",J40=""),"55",IF(J40="","cagnottage",IF(J40-A10&lt;=0,"cagnottage","77"))))))),"88")</f>
        <v>11</v>
      </c>
      <c r="R40" s="96" t="str">
        <f>IF(R39&lt;Reglage!D17,R39+1,"")</f>
        <v/>
      </c>
      <c r="S40" s="97"/>
      <c r="T40" s="97"/>
      <c r="U40" s="98"/>
      <c r="V40" s="98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41" spans="1:32" ht="24.75" customHeight="1">
      <c r="A41" s="85"/>
      <c r="B41" s="71" t="str">
        <f>IF(A41&lt;&gt;"",IF(N41&gt;1,"Doublons",IF(ISNA(VLOOKUP(A41,Sheet1!A:C,3, )),IF(ISNA(VLOOKUP(A41,Sheet1!A:C,2, )),"cug non trouvé",VLOOKUP(A41,Sheet1!A:C,2, )),VLOOKUP(A41,Sheet1!A:C,3, ))),"")</f>
        <v/>
      </c>
      <c r="C41" s="71"/>
      <c r="D41" s="71" t="str">
        <f>IF(A41&lt;&gt;"",IF(ISNA(VLOOKUP(A41,Sheet1!A:C,1, )),IF(ISNA(VLOOKUP(A41,Sheet1!A:C,2, )),"Cug incorect ou rapport obsolète",VLOOKUP(A41,Sheet1!A:C,1, )),VLOOKUP(A41,Sheet1!A:C,2, )),"")</f>
        <v/>
      </c>
      <c r="E41" s="100"/>
      <c r="F41" s="103" t="s">
        <v>57</v>
      </c>
      <c r="G41" s="73" t="s">
        <v>57</v>
      </c>
      <c r="H41" s="74" t="s">
        <v>57</v>
      </c>
      <c r="I41" s="89" t="s">
        <v>57</v>
      </c>
      <c r="J41" s="90" t="s">
        <v>57</v>
      </c>
      <c r="K41" s="77" t="s">
        <v>57</v>
      </c>
      <c r="L41" s="78" t="s">
        <v>57</v>
      </c>
      <c r="M41" s="92" t="s">
        <v>57</v>
      </c>
      <c r="N41" s="93">
        <f>COUNTIF(A13:A56,A41)</f>
        <v>0</v>
      </c>
      <c r="O41" s="43"/>
      <c r="P41" s="94" t="str">
        <f>IF(OR(Reglage!I9="o",Reglage!I9="oui"),IF(E42="","1",IF(E42&lt;=A10+M9,IF(M42&lt;&gt;"","2",IF(AND(I42="o",AND(E42&gt;A10,J42&gt;A10)),"destockage","Attention")),IF(OR(M42&lt;&gt;"",E42&gt;A10+M8),"3",IF(AND(I42="O",J42&gt;A10),"4",IF(AND(I42="n",J42=""),"5",IF(J42="","cagnottage",IF(J42-A10&lt;=0,"cagnottage","77"))))))),"88")</f>
        <v>88</v>
      </c>
      <c r="Q41" s="95" t="str">
        <f>IF(OR(Reglage!I9="n",Reglage!I9="non"),IF(E41="","11",IF(E41&lt;=A10+M9,IF(M41&lt;&gt;"","22",IF(AND(I41="o",AND(E41&gt;A10,J41&gt;A10)),"destockage","Attention")),IF(OR(M41&lt;&gt;"",E41&gt;A10+M8),"33",IF(AND(I41="O",J41&gt;A10),"44",IF(AND(I41="n",J41=""),"55",IF(J41="","cagnottage",IF(J41-A10&lt;=0,"cagnottage","77"))))))),"88")</f>
        <v>11</v>
      </c>
      <c r="R41" s="96" t="str">
        <f>IF(R40&lt;Reglage!D17,R40+1,"")</f>
        <v/>
      </c>
      <c r="S41" s="97"/>
      <c r="T41" s="97"/>
      <c r="U41" s="98"/>
      <c r="V41" s="98"/>
      <c r="W41" s="43"/>
      <c r="X41" s="43"/>
      <c r="Y41" s="43"/>
      <c r="Z41" s="43"/>
      <c r="AA41" s="43"/>
      <c r="AB41" s="43"/>
      <c r="AC41" s="43"/>
      <c r="AD41" s="43"/>
      <c r="AE41" s="43"/>
      <c r="AF41" s="43"/>
    </row>
    <row r="42" spans="1:32" ht="24.75" customHeight="1">
      <c r="A42" s="85"/>
      <c r="B42" s="71" t="str">
        <f>IF(A42&lt;&gt;"",IF(N42&gt;1,"Doublons",IF(ISNA(VLOOKUP(A42,Sheet1!A:C,3, )),IF(ISNA(VLOOKUP(A42,Sheet1!A:C,2, )),"cug non trouvé",VLOOKUP(A42,Sheet1!A:C,2, )),VLOOKUP(A42,Sheet1!A:C,3, ))),"")</f>
        <v/>
      </c>
      <c r="C42" s="71"/>
      <c r="D42" s="71" t="str">
        <f>IF(A42&lt;&gt;"",IF(ISNA(VLOOKUP(A42,Sheet1!A:C,1, )),IF(ISNA(VLOOKUP(A42,Sheet1!A:C,2, )),"Cug incorect ou rapport obsolète",VLOOKUP(A42,Sheet1!A:C,1, )),VLOOKUP(A42,Sheet1!A:C,2, )),"")</f>
        <v/>
      </c>
      <c r="E42" s="100"/>
      <c r="F42" s="88" t="s">
        <v>57</v>
      </c>
      <c r="G42" s="73" t="s">
        <v>57</v>
      </c>
      <c r="H42" s="74" t="s">
        <v>57</v>
      </c>
      <c r="I42" s="89" t="s">
        <v>57</v>
      </c>
      <c r="J42" s="90" t="s">
        <v>57</v>
      </c>
      <c r="K42" s="77" t="s">
        <v>57</v>
      </c>
      <c r="L42" s="91" t="s">
        <v>57</v>
      </c>
      <c r="M42" s="92" t="s">
        <v>57</v>
      </c>
      <c r="N42" s="93">
        <f>COUNTIF(A13:A56,A42)</f>
        <v>0</v>
      </c>
      <c r="O42" s="43"/>
      <c r="P42" s="94" t="str">
        <f>IF(OR(Reglage!I9="o",Reglage!I9="oui"),IF(E43="","1",IF(E43&lt;=A10+M9,IF(M43&lt;&gt;"","2",IF(AND(I43="o",AND(E43&gt;A10,J43&gt;A10)),"destockage","Attention")),IF(OR(M43&lt;&gt;"",E43&gt;A10+M8),"3",IF(AND(I43="O",J43&gt;A10),"4",IF(AND(I43="n",J43=""),"5",IF(J43="","cagnottage",IF(J43-A10&lt;=0,"cagnottage","77"))))))),"88")</f>
        <v>88</v>
      </c>
      <c r="Q42" s="95" t="str">
        <f>IF(OR(Reglage!I9="n",Reglage!I9="non"),IF(E42="","11",IF(E42&lt;=A10+M9,IF(M42&lt;&gt;"","22",IF(AND(I42="o",AND(E42&gt;A10,J42&gt;A10)),"destockage","Attention")),IF(OR(M42&lt;&gt;"",E42&gt;A10+M8),"33",IF(AND(I42="O",J42&gt;A10),"44",IF(AND(I42="n",J42=""),"55",IF(J42="","cagnottage",IF(J42-A10&lt;=0,"cagnottage","77"))))))),"88")</f>
        <v>11</v>
      </c>
      <c r="R42" s="96" t="str">
        <f>IF(R41&lt;Reglage!D17,R41+1,"")</f>
        <v/>
      </c>
      <c r="S42" s="97"/>
      <c r="T42" s="97"/>
      <c r="U42" s="98"/>
      <c r="V42" s="98"/>
      <c r="W42" s="43"/>
      <c r="X42" s="43"/>
      <c r="Y42" s="43"/>
      <c r="Z42" s="43"/>
      <c r="AA42" s="43"/>
      <c r="AB42" s="43"/>
      <c r="AC42" s="43"/>
      <c r="AD42" s="43"/>
      <c r="AE42" s="43"/>
      <c r="AF42" s="43"/>
    </row>
    <row r="43" spans="1:32" ht="24.75" customHeight="1">
      <c r="A43" s="85"/>
      <c r="B43" s="71" t="str">
        <f>IF(A43&lt;&gt;"",IF(N43&gt;1,"Doublons",IF(ISNA(VLOOKUP(A43,Sheet1!A:C,3, )),IF(ISNA(VLOOKUP(A43,Sheet1!A:C,2, )),"cug non trouvé",VLOOKUP(A43,Sheet1!A:C,2, )),VLOOKUP(A43,Sheet1!A:C,3, ))),"")</f>
        <v/>
      </c>
      <c r="C43" s="71"/>
      <c r="D43" s="71" t="str">
        <f>IF(A43&lt;&gt;"",IF(ISNA(VLOOKUP(A43,Sheet1!A:C,1, )),IF(ISNA(VLOOKUP(A43,Sheet1!A:C,2, )),"Cug incorect ou rapport obsolète",VLOOKUP(A43,Sheet1!A:C,1, )),VLOOKUP(A43,Sheet1!A:C,2, )),"")</f>
        <v/>
      </c>
      <c r="E43" s="100"/>
      <c r="F43" s="88" t="s">
        <v>57</v>
      </c>
      <c r="G43" s="73" t="s">
        <v>57</v>
      </c>
      <c r="H43" s="74" t="s">
        <v>57</v>
      </c>
      <c r="I43" s="89" t="s">
        <v>57</v>
      </c>
      <c r="J43" s="90" t="s">
        <v>57</v>
      </c>
      <c r="K43" s="77" t="s">
        <v>57</v>
      </c>
      <c r="L43" s="91" t="s">
        <v>57</v>
      </c>
      <c r="M43" s="92" t="s">
        <v>57</v>
      </c>
      <c r="N43" s="93">
        <f>COUNTIF(A13:A56,A43)</f>
        <v>0</v>
      </c>
      <c r="O43" s="43"/>
      <c r="P43" s="94" t="str">
        <f>IF(OR(Reglage!I9="o",Reglage!I9="oui"),IF(E44="","1",IF(E44&lt;=A10+M9,IF(M44&lt;&gt;"","2",IF(AND(I44="o",AND(E44&gt;A10,J44&gt;A10)),"destockage","Attention")),IF(OR(M44&lt;&gt;"",E44&gt;A10+M8),"3",IF(AND(I44="O",J44&gt;A10),"4",IF(AND(I44="n",J44=""),"5",IF(J44="","cagnottage",IF(J44-A10&lt;=0,"cagnottage","77"))))))),"88")</f>
        <v>88</v>
      </c>
      <c r="Q43" s="95" t="str">
        <f>IF(OR(Reglage!I9="n",Reglage!I9="non"),IF(E43="","11",IF(E43&lt;=A10+M9,IF(M43&lt;&gt;"","22",IF(AND(I43="o",AND(E43&gt;A10,J43&gt;A10)),"destockage","Attention")),IF(OR(M43&lt;&gt;"",E43&gt;A10+M8),"33",IF(AND(I43="O",J43&gt;A10),"44",IF(AND(I43="n",J43=""),"55",IF(J43="","cagnottage",IF(J43-A10&lt;=0,"cagnottage","77"))))))),"88")</f>
        <v>11</v>
      </c>
      <c r="R43" s="96" t="str">
        <f>IF(R42&lt;Reglage!D17,R42+1,"")</f>
        <v/>
      </c>
      <c r="S43" s="97"/>
      <c r="T43" s="97"/>
      <c r="U43" s="98"/>
      <c r="V43" s="98"/>
      <c r="W43" s="43"/>
      <c r="X43" s="43"/>
      <c r="Y43" s="43"/>
      <c r="Z43" s="43"/>
      <c r="AA43" s="43"/>
      <c r="AB43" s="43"/>
      <c r="AC43" s="43"/>
      <c r="AD43" s="43"/>
      <c r="AE43" s="43"/>
      <c r="AF43" s="43"/>
    </row>
    <row r="44" spans="1:32" ht="24.75" customHeight="1">
      <c r="A44" s="85"/>
      <c r="B44" s="71" t="str">
        <f>IF(A44&lt;&gt;"",IF(N44&gt;1,"Doublons",IF(ISNA(VLOOKUP(A44,Sheet1!A:C,3, )),IF(ISNA(VLOOKUP(A44,Sheet1!A:C,2, )),"cug non trouvé",VLOOKUP(A44,Sheet1!A:C,2, )),VLOOKUP(A44,Sheet1!A:C,3, ))),"")</f>
        <v/>
      </c>
      <c r="C44" s="71"/>
      <c r="D44" s="71" t="str">
        <f>IF(A44&lt;&gt;"",IF(ISNA(VLOOKUP(A44,Sheet1!A:C,1, )),IF(ISNA(VLOOKUP(A44,Sheet1!A:C,2, )),"Cug incorect ou rapport obsolète",VLOOKUP(A44,Sheet1!A:C,1, )),VLOOKUP(A44,Sheet1!A:C,2, )),"")</f>
        <v/>
      </c>
      <c r="E44" s="100"/>
      <c r="F44" s="88" t="s">
        <v>57</v>
      </c>
      <c r="G44" s="73" t="s">
        <v>57</v>
      </c>
      <c r="H44" s="74" t="s">
        <v>57</v>
      </c>
      <c r="I44" s="89" t="s">
        <v>57</v>
      </c>
      <c r="J44" s="90" t="s">
        <v>57</v>
      </c>
      <c r="K44" s="77" t="s">
        <v>57</v>
      </c>
      <c r="L44" s="91" t="s">
        <v>57</v>
      </c>
      <c r="M44" s="92" t="s">
        <v>57</v>
      </c>
      <c r="N44" s="93">
        <f>COUNTIF(A13:A56,A44)</f>
        <v>0</v>
      </c>
      <c r="O44" s="43"/>
      <c r="P44" s="94" t="str">
        <f>IF(OR(Reglage!I9="o",Reglage!I9="oui"),IF(E45="","1",IF(E45&lt;=A10+M9,IF(M45&lt;&gt;"","2",IF(AND(I45="o",AND(E45&gt;A10,J45&gt;A10)),"destockage","Attention")),IF(OR(M45&lt;&gt;"",E45&gt;A10+M8),"3",IF(AND(I45="O",J45&gt;A10),"4",IF(AND(I45="n",J45=""),"5",IF(J45="","cagnottage",IF(J45-A10&lt;=0,"cagnottage","77"))))))),"88")</f>
        <v>88</v>
      </c>
      <c r="Q44" s="95" t="str">
        <f>IF(OR(Reglage!I9="n",Reglage!I9="non"),IF(E44="","11",IF(E44&lt;=A10+M9,IF(M44&lt;&gt;"","22",IF(AND(I44="o",AND(E44&gt;A10,J44&gt;A10)),"destockage","Attention")),IF(OR(M44&lt;&gt;"",E44&gt;A10+M8),"33",IF(AND(I44="O",J44&gt;A10),"44",IF(AND(I44="n",J44=""),"55",IF(J44="","cagnottage",IF(J44-A10&lt;=0,"cagnottage","77"))))))),"88")</f>
        <v>11</v>
      </c>
      <c r="R44" s="96" t="str">
        <f>IF(R43&lt;Reglage!D17,R43+1,"")</f>
        <v/>
      </c>
      <c r="S44" s="97"/>
      <c r="T44" s="97"/>
      <c r="U44" s="98"/>
      <c r="V44" s="98"/>
      <c r="W44" s="43"/>
      <c r="X44" s="43"/>
      <c r="Y44" s="43"/>
      <c r="Z44" s="43"/>
      <c r="AA44" s="43"/>
      <c r="AB44" s="43"/>
      <c r="AC44" s="43"/>
      <c r="AD44" s="43"/>
      <c r="AE44" s="43"/>
      <c r="AF44" s="43"/>
    </row>
    <row r="45" spans="1:32" ht="24.75" customHeight="1">
      <c r="A45" s="85"/>
      <c r="B45" s="71" t="str">
        <f>IF(A45&lt;&gt;"",IF(N45&gt;1,"Doublons",IF(ISNA(VLOOKUP(A45,Sheet1!A:C,3, )),IF(ISNA(VLOOKUP(A45,Sheet1!A:C,2, )),"cug non trouvé",VLOOKUP(A45,Sheet1!A:C,2, )),VLOOKUP(A45,Sheet1!A:C,3, ))),"")</f>
        <v/>
      </c>
      <c r="C45" s="71"/>
      <c r="D45" s="71" t="str">
        <f>IF(A45&lt;&gt;"",IF(ISNA(VLOOKUP(A45,Sheet1!A:C,1, )),IF(ISNA(VLOOKUP(A45,Sheet1!A:C,2, )),"Cug incorect ou rapport obsolète",VLOOKUP(A45,Sheet1!A:C,1, )),VLOOKUP(A45,Sheet1!A:C,2, )),"")</f>
        <v/>
      </c>
      <c r="E45" s="100"/>
      <c r="F45" s="88" t="s">
        <v>57</v>
      </c>
      <c r="G45" s="73" t="s">
        <v>57</v>
      </c>
      <c r="H45" s="74" t="s">
        <v>57</v>
      </c>
      <c r="I45" s="89" t="s">
        <v>57</v>
      </c>
      <c r="J45" s="90" t="s">
        <v>57</v>
      </c>
      <c r="K45" s="77" t="s">
        <v>57</v>
      </c>
      <c r="L45" s="91" t="s">
        <v>57</v>
      </c>
      <c r="M45" s="92" t="s">
        <v>57</v>
      </c>
      <c r="N45" s="93">
        <f>COUNTIF(A13:A56,A45)</f>
        <v>0</v>
      </c>
      <c r="O45" s="43"/>
      <c r="P45" s="94" t="str">
        <f>IF(OR(Reglage!I9="o",Reglage!I9="oui"),IF(E46="","1",IF(E46&lt;=A10+M9,IF(M46&lt;&gt;"","2",IF(AND(I46="o",AND(E46&gt;A10,J46&gt;A10)),"destockage","Attention")),IF(OR(M46&lt;&gt;"",E46&gt;A10+M8),"3",IF(AND(I46="O",J46&gt;A10),"4",IF(AND(I46="n",J46=""),"5",IF(J46="","cagnottage",IF(J46-A10&lt;=0,"cagnottage","77"))))))),"88")</f>
        <v>88</v>
      </c>
      <c r="Q45" s="95" t="str">
        <f>IF(OR(Reglage!I9="n",Reglage!I9="non"),IF(E45="","11",IF(E45&lt;=A10+M9,IF(M45&lt;&gt;"","22",IF(AND(I45="o",AND(E45&gt;A10,J45&gt;A10)),"destockage","Attention")),IF(OR(M45&lt;&gt;"",E45&gt;A10+M8),"33",IF(AND(I45="O",J45&gt;A10),"44",IF(AND(I45="n",J45=""),"55",IF(J45="","cagnottage",IF(J45-A10&lt;=0,"cagnottage","77"))))))),"88")</f>
        <v>11</v>
      </c>
      <c r="R45" s="96" t="str">
        <f>IF(R44&lt;Reglage!D17,R44+1,"")</f>
        <v/>
      </c>
      <c r="S45" s="97"/>
      <c r="T45" s="97"/>
      <c r="U45" s="98"/>
      <c r="V45" s="98"/>
      <c r="W45" s="43"/>
      <c r="X45" s="43"/>
      <c r="Y45" s="43"/>
      <c r="Z45" s="43"/>
      <c r="AA45" s="43"/>
      <c r="AB45" s="43"/>
      <c r="AC45" s="43"/>
      <c r="AD45" s="43"/>
      <c r="AE45" s="43"/>
      <c r="AF45" s="43"/>
    </row>
    <row r="46" spans="1:32" ht="24.75" customHeight="1">
      <c r="A46" s="85"/>
      <c r="B46" s="71" t="str">
        <f>IF(A46&lt;&gt;"",IF(N46&gt;1,"Doublons",IF(ISNA(VLOOKUP(A46,Sheet1!A:C,3, )),IF(ISNA(VLOOKUP(A46,Sheet1!A:C,2, )),"cug non trouvé",VLOOKUP(A46,Sheet1!A:C,2, )),VLOOKUP(A46,Sheet1!A:C,3, ))),"")</f>
        <v/>
      </c>
      <c r="C46" s="71"/>
      <c r="D46" s="71" t="str">
        <f>IF(A46&lt;&gt;"",IF(ISNA(VLOOKUP(A46,Sheet1!A:C,1, )),IF(ISNA(VLOOKUP(A46,Sheet1!A:C,2, )),"Cug incorect ou rapport obsolète",VLOOKUP(A46,Sheet1!A:C,1, )),VLOOKUP(A46,Sheet1!A:C,2, )),"")</f>
        <v/>
      </c>
      <c r="E46" s="100"/>
      <c r="F46" s="88" t="s">
        <v>57</v>
      </c>
      <c r="G46" s="73" t="s">
        <v>57</v>
      </c>
      <c r="H46" s="74" t="s">
        <v>57</v>
      </c>
      <c r="I46" s="89" t="s">
        <v>57</v>
      </c>
      <c r="J46" s="90" t="s">
        <v>57</v>
      </c>
      <c r="K46" s="77" t="s">
        <v>57</v>
      </c>
      <c r="L46" s="91" t="s">
        <v>57</v>
      </c>
      <c r="M46" s="92" t="s">
        <v>57</v>
      </c>
      <c r="N46" s="93">
        <f>COUNTIF(A13:A56,A46)</f>
        <v>0</v>
      </c>
      <c r="O46" s="43"/>
      <c r="P46" s="94" t="str">
        <f>IF(OR(Reglage!I9="o",Reglage!I9="oui"),IF(E47="","1",IF(E47&lt;=A10+M9,IF(M47&lt;&gt;"","2",IF(AND(I47="o",AND(E47&gt;A10,J47&gt;A10)),"destockage","Attention")),IF(OR(M47&lt;&gt;"",E47&gt;A10+M8),"3",IF(AND(I47="O",J47&gt;A10),"4",IF(AND(I47="n",J47=""),"5",IF(J47="","cagnottage",IF(J47-A10&lt;=0,"cagnottage","77"))))))),"88")</f>
        <v>88</v>
      </c>
      <c r="Q46" s="95" t="str">
        <f>IF(OR(Reglage!I9="n",Reglage!I9="non"),IF(E46="","11",IF(E46&lt;=A10+M9,IF(M46&lt;&gt;"","22",IF(AND(I46="o",AND(E46&gt;A10,J46&gt;A10)),"destockage","Attention")),IF(OR(M46&lt;&gt;"",E46&gt;A10+M8),"33",IF(AND(I46="O",J46&gt;A10),"44",IF(AND(I46="n",J46=""),"55",IF(J46="","cagnottage",IF(J46-A10&lt;=0,"cagnottage","77"))))))),"88")</f>
        <v>11</v>
      </c>
      <c r="R46" s="96" t="str">
        <f>IF(R45&lt;Reglage!D17,R45+1,"")</f>
        <v/>
      </c>
      <c r="S46" s="97"/>
      <c r="T46" s="97"/>
      <c r="U46" s="98"/>
      <c r="V46" s="98"/>
      <c r="W46" s="43"/>
      <c r="X46" s="43"/>
      <c r="Y46" s="43"/>
      <c r="Z46" s="43"/>
      <c r="AA46" s="43"/>
      <c r="AB46" s="43"/>
      <c r="AC46" s="43"/>
      <c r="AD46" s="43"/>
      <c r="AE46" s="43"/>
      <c r="AF46" s="43"/>
    </row>
    <row r="47" spans="1:32" ht="24.75" customHeight="1">
      <c r="A47" s="85"/>
      <c r="B47" s="71" t="str">
        <f>IF(A47&lt;&gt;"",IF(N47&gt;1,"Doublons",IF(ISNA(VLOOKUP(A47,Sheet1!A:C,3, )),IF(ISNA(VLOOKUP(A47,Sheet1!A:C,2, )),"cug non trouvé",VLOOKUP(A47,Sheet1!A:C,2, )),VLOOKUP(A47,Sheet1!A:C,3, ))),"")</f>
        <v/>
      </c>
      <c r="C47" s="71"/>
      <c r="D47" s="71" t="str">
        <f>IF(A47&lt;&gt;"",IF(ISNA(VLOOKUP(A47,Sheet1!A:C,1, )),IF(ISNA(VLOOKUP(A47,Sheet1!A:C,2, )),"Cug incorect ou rapport obsolète",VLOOKUP(A47,Sheet1!A:C,1, )),VLOOKUP(A47,Sheet1!A:C,2, )),"")</f>
        <v/>
      </c>
      <c r="E47" s="100"/>
      <c r="F47" s="88" t="s">
        <v>57</v>
      </c>
      <c r="G47" s="73" t="s">
        <v>57</v>
      </c>
      <c r="H47" s="74" t="s">
        <v>57</v>
      </c>
      <c r="I47" s="89" t="s">
        <v>57</v>
      </c>
      <c r="J47" s="90" t="s">
        <v>57</v>
      </c>
      <c r="K47" s="77" t="s">
        <v>57</v>
      </c>
      <c r="L47" s="91" t="s">
        <v>57</v>
      </c>
      <c r="M47" s="92" t="s">
        <v>57</v>
      </c>
      <c r="N47" s="93">
        <f>COUNTIF(A13:A56,A47)</f>
        <v>0</v>
      </c>
      <c r="O47" s="43"/>
      <c r="P47" s="94" t="str">
        <f>IF(OR(Reglage!I9="o",Reglage!I9="oui"),IF(E48="","1",IF(E48&lt;=A10+M9,IF(M48&lt;&gt;"","2",IF(AND(I48="o",AND(E48&gt;A10,J48&gt;A10)),"destockage","Attention")),IF(OR(M48&lt;&gt;"",E48&gt;A10+M8),"3",IF(AND(I48="O",J48&gt;A10),"4",IF(AND(I48="n",J48=""),"5",IF(J48="","cagnottage",IF(J48-A10&lt;=0,"cagnottage","77"))))))),"88")</f>
        <v>88</v>
      </c>
      <c r="Q47" s="95" t="str">
        <f>IF(OR(Reglage!I9="n",Reglage!I9="non"),IF(E47="","11",IF(E47&lt;=A10+M9,IF(M47&lt;&gt;"","22",IF(AND(I47="o",AND(E47&gt;A10,J47&gt;A10)),"destockage","Attention")),IF(OR(M47&lt;&gt;"",E47&gt;A10+M8),"33",IF(AND(I47="O",J47&gt;A10),"44",IF(AND(I47="n",J47=""),"55",IF(J47="","cagnottage",IF(J47-A10&lt;=0,"cagnottage","77"))))))),"88")</f>
        <v>11</v>
      </c>
      <c r="R47" s="96" t="str">
        <f>IF(R46&lt;Reglage!D17,R46+1,"")</f>
        <v/>
      </c>
      <c r="S47" s="97"/>
      <c r="T47" s="97"/>
      <c r="U47" s="98"/>
      <c r="V47" s="98"/>
      <c r="W47" s="43"/>
      <c r="X47" s="43"/>
      <c r="Y47" s="43"/>
      <c r="Z47" s="43"/>
      <c r="AA47" s="43"/>
      <c r="AB47" s="43"/>
      <c r="AC47" s="43"/>
      <c r="AD47" s="43"/>
      <c r="AE47" s="43"/>
      <c r="AF47" s="43"/>
    </row>
    <row r="48" spans="1:32" ht="24.75" customHeight="1">
      <c r="A48" s="85"/>
      <c r="B48" s="71" t="str">
        <f>IF(A48&lt;&gt;"",IF(N48&gt;1,"Doublons",IF(ISNA(VLOOKUP(A48,Sheet1!A:C,3, )),IF(ISNA(VLOOKUP(A48,Sheet1!A:C,2, )),"cug non trouvé",VLOOKUP(A48,Sheet1!A:C,2, )),VLOOKUP(A48,Sheet1!A:C,3, ))),"")</f>
        <v/>
      </c>
      <c r="C48" s="71"/>
      <c r="D48" s="71" t="str">
        <f>IF(A48&lt;&gt;"",IF(ISNA(VLOOKUP(A48,Sheet1!A:C,1, )),IF(ISNA(VLOOKUP(A48,Sheet1!A:C,2, )),"Cug incorect ou rapport obsolète",VLOOKUP(A48,Sheet1!A:C,1, )),VLOOKUP(A48,Sheet1!A:C,2, )),"")</f>
        <v/>
      </c>
      <c r="E48" s="100"/>
      <c r="F48" s="88" t="s">
        <v>57</v>
      </c>
      <c r="G48" s="73" t="s">
        <v>57</v>
      </c>
      <c r="H48" s="74" t="s">
        <v>57</v>
      </c>
      <c r="I48" s="89" t="s">
        <v>57</v>
      </c>
      <c r="J48" s="90" t="s">
        <v>57</v>
      </c>
      <c r="K48" s="77" t="s">
        <v>57</v>
      </c>
      <c r="L48" s="91" t="s">
        <v>57</v>
      </c>
      <c r="M48" s="92" t="s">
        <v>57</v>
      </c>
      <c r="N48" s="93">
        <f>COUNTIF(A13:A56,A48)</f>
        <v>0</v>
      </c>
      <c r="O48" s="43"/>
      <c r="P48" s="94" t="str">
        <f>IF(OR(Reglage!I9="o",Reglage!I9="oui"),IF(E49="","1",IF(E49&lt;=A10+M9,IF(M49&lt;&gt;"","2",IF(AND(I49="o",AND(E49&gt;A10,J49&gt;A10)),"destockage","Attention")),IF(OR(M49&lt;&gt;"",E49&gt;A10+M8),"3",IF(AND(I49="O",J49&gt;A10),"4",IF(AND(I49="n",J49=""),"5",IF(J49="","cagnottage",IF(J49-A10&lt;=0,"cagnottage","77"))))))),"88")</f>
        <v>88</v>
      </c>
      <c r="Q48" s="95" t="str">
        <f>IF(OR(Reglage!I9="n",Reglage!I9="non"),IF(E48="","11",IF(E48&lt;=A10+M9,IF(M48&lt;&gt;"","22",IF(AND(I48="o",AND(E48&gt;A10,J48&gt;A10)),"destockage","Attention")),IF(OR(M48&lt;&gt;"",E48&gt;A10+M8),"33",IF(AND(I48="O",J48&gt;A10),"44",IF(AND(I48="n",J48=""),"55",IF(J48="","cagnottage",IF(J48-A10&lt;=0,"cagnottage","77"))))))),"88")</f>
        <v>11</v>
      </c>
      <c r="R48" s="96" t="str">
        <f>IF(R47&lt;Reglage!D17,R47+1,"")</f>
        <v/>
      </c>
      <c r="S48" s="97"/>
      <c r="T48" s="97"/>
      <c r="U48" s="98"/>
      <c r="V48" s="98"/>
      <c r="W48" s="43"/>
      <c r="X48" s="43"/>
      <c r="Y48" s="43"/>
      <c r="Z48" s="43"/>
      <c r="AA48" s="43"/>
      <c r="AB48" s="43"/>
      <c r="AC48" s="43"/>
      <c r="AD48" s="43"/>
      <c r="AE48" s="43"/>
      <c r="AF48" s="43"/>
    </row>
    <row r="49" spans="1:32" ht="24.75" customHeight="1">
      <c r="A49" s="85"/>
      <c r="B49" s="71" t="str">
        <f>IF(A49&lt;&gt;"",IF(N49&gt;1,"Doublons",IF(ISNA(VLOOKUP(A49,Sheet1!A:C,3, )),IF(ISNA(VLOOKUP(A49,Sheet1!A:C,2, )),"cug non trouvé",VLOOKUP(A49,Sheet1!A:C,2, )),VLOOKUP(A49,Sheet1!A:C,3, ))),"")</f>
        <v/>
      </c>
      <c r="C49" s="71"/>
      <c r="D49" s="71" t="str">
        <f>IF(A49&lt;&gt;"",IF(ISNA(VLOOKUP(A49,Sheet1!A:C,1, )),IF(ISNA(VLOOKUP(A49,Sheet1!A:C,2, )),"Cug incorect ou rapport obsolète",VLOOKUP(A49,Sheet1!A:C,1, )),VLOOKUP(A49,Sheet1!A:C,2, )),"")</f>
        <v/>
      </c>
      <c r="E49" s="100"/>
      <c r="F49" s="88" t="s">
        <v>57</v>
      </c>
      <c r="G49" s="73" t="s">
        <v>57</v>
      </c>
      <c r="H49" s="74" t="s">
        <v>57</v>
      </c>
      <c r="I49" s="89" t="s">
        <v>57</v>
      </c>
      <c r="J49" s="90" t="s">
        <v>57</v>
      </c>
      <c r="K49" s="77" t="s">
        <v>57</v>
      </c>
      <c r="L49" s="91" t="s">
        <v>57</v>
      </c>
      <c r="M49" s="92" t="s">
        <v>57</v>
      </c>
      <c r="N49" s="93">
        <f>COUNTIF(A13:A56,A49)</f>
        <v>0</v>
      </c>
      <c r="O49" s="43"/>
      <c r="P49" s="94" t="str">
        <f>IF(OR(Reglage!I9="o",Reglage!I9="oui"),IF(E50="","1",IF(E50&lt;=A10+M9,IF(M50&lt;&gt;"","2",IF(AND(I50="o",AND(E50&gt;A10,J50&gt;A10)),"destockage","Attention")),IF(OR(M50&lt;&gt;"",E50&gt;A10+M8),"3",IF(AND(I50="O",J50&gt;A10),"4",IF(AND(I50="n",J50=""),"5",IF(J50="","cagnottage",IF(J50-A10&lt;=0,"cagnottage","77"))))))),"88")</f>
        <v>88</v>
      </c>
      <c r="Q49" s="95" t="str">
        <f>IF(OR(Reglage!I9="n",Reglage!I9="non"),IF(E49="","11",IF(E49&lt;=A10+M9,IF(M49&lt;&gt;"","22",IF(AND(I49="o",AND(E49&gt;A10,J49&gt;A10)),"destockage","Attention")),IF(OR(M49&lt;&gt;"",E49&gt;A10+M8),"33",IF(AND(I49="O",J49&gt;A10),"44",IF(AND(I49="n",J49=""),"55",IF(J49="","cagnottage",IF(J49-A10&lt;=0,"cagnottage","77"))))))),"88")</f>
        <v>11</v>
      </c>
      <c r="R49" s="96" t="str">
        <f>IF(R48&lt;Reglage!D17,R48+1,"")</f>
        <v/>
      </c>
      <c r="S49" s="97"/>
      <c r="T49" s="97"/>
      <c r="U49" s="98"/>
      <c r="V49" s="98"/>
      <c r="W49" s="43"/>
      <c r="X49" s="43"/>
      <c r="Y49" s="43"/>
      <c r="Z49" s="43"/>
      <c r="AA49" s="43"/>
      <c r="AB49" s="43"/>
      <c r="AC49" s="43"/>
      <c r="AD49" s="43"/>
      <c r="AE49" s="43"/>
      <c r="AF49" s="43"/>
    </row>
    <row r="50" spans="1:32" ht="24.75" customHeight="1">
      <c r="A50" s="85"/>
      <c r="B50" s="71" t="str">
        <f>IF(A50&lt;&gt;"",IF(N50&gt;1,"Doublons",IF(ISNA(VLOOKUP(A50,Sheet1!A:C,3, )),IF(ISNA(VLOOKUP(A50,Sheet1!A:C,2, )),"cug non trouvé",VLOOKUP(A50,Sheet1!A:C,2, )),VLOOKUP(A50,Sheet1!A:C,3, ))),"")</f>
        <v/>
      </c>
      <c r="C50" s="71"/>
      <c r="D50" s="71" t="str">
        <f>IF(A50&lt;&gt;"",IF(ISNA(VLOOKUP(A50,Sheet1!A:C,1, )),IF(ISNA(VLOOKUP(A50,Sheet1!A:C,2, )),"Cug incorect ou rapport obsolète",VLOOKUP(A50,Sheet1!A:C,1, )),VLOOKUP(A50,Sheet1!A:C,2, )),"")</f>
        <v/>
      </c>
      <c r="E50" s="100"/>
      <c r="F50" s="88" t="s">
        <v>57</v>
      </c>
      <c r="G50" s="73" t="s">
        <v>57</v>
      </c>
      <c r="H50" s="74" t="s">
        <v>57</v>
      </c>
      <c r="I50" s="89" t="s">
        <v>57</v>
      </c>
      <c r="J50" s="90" t="s">
        <v>57</v>
      </c>
      <c r="K50" s="77" t="s">
        <v>57</v>
      </c>
      <c r="L50" s="91" t="s">
        <v>57</v>
      </c>
      <c r="M50" s="92" t="s">
        <v>57</v>
      </c>
      <c r="N50" s="93">
        <f>COUNTIF(A13:A56,A50)</f>
        <v>0</v>
      </c>
      <c r="O50" s="43"/>
      <c r="P50" s="94" t="str">
        <f>IF(OR(Reglage!I9="o",Reglage!I9="oui"),IF(E50="","1",IF(E50&lt;=A10+M9,IF(M50&lt;&gt;"","2",IF(AND(I50="o",AND(E50&gt;A10,J50&gt;A10)),"destockage","Attention")),IF(OR(M50&lt;&gt;"",E50&gt;A10+M8),"3",IF(AND(I50="O",J50&gt;A10),"4",IF(AND(I50="n",J50=""),"5",IF(J50="","cagnottage",IF(J50-A10&lt;=0,"cagnottage","77"))))))),"88")</f>
        <v>88</v>
      </c>
      <c r="Q50" s="95" t="str">
        <f>IF(OR(Reglage!I9="n",Reglage!I9="non"),IF(E50="","11",IF(E50&lt;=A10+M9,IF(M50&lt;&gt;"","22",IF(AND(I50="o",AND(E50&gt;A10,J50&gt;A10)),"destockage","Attention")),IF(OR(M50&lt;&gt;"",E50&gt;A10+M8),"33",IF(AND(I50="O",J50&gt;A10),"44",IF(AND(I50="n",J50=""),"55",IF(J50="","cagnottage",IF(J50-A10&lt;=0,"cagnottage","77"))))))),"88")</f>
        <v>11</v>
      </c>
      <c r="R50" s="96" t="str">
        <f>IF(R49&lt;Reglage!D17,R49+1,"")</f>
        <v/>
      </c>
      <c r="S50" s="97"/>
      <c r="T50" s="97"/>
      <c r="U50" s="98"/>
      <c r="V50" s="98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  <row r="51" spans="1:32" ht="24.75" customHeight="1">
      <c r="A51" s="85"/>
      <c r="B51" s="71" t="str">
        <f>IF(A51&lt;&gt;"",IF(N51&gt;1,"Doublons",IF(ISNA(VLOOKUP(A51,Sheet1!A:C,3, )),IF(ISNA(VLOOKUP(A51,Sheet1!A:C,2, )),"cug non trouvé",VLOOKUP(A51,Sheet1!A:C,2, )),VLOOKUP(A51,Sheet1!A:C,3, ))),"")</f>
        <v/>
      </c>
      <c r="C51" s="71"/>
      <c r="D51" s="71" t="str">
        <f>IF(A51&lt;&gt;"",IF(ISNA(VLOOKUP(A51,Sheet1!A:C,1, )),IF(ISNA(VLOOKUP(A51,Sheet1!A:C,2, )),"Cug incorect ou rapport obsolète",VLOOKUP(A51,Sheet1!A:C,1, )),VLOOKUP(A51,Sheet1!A:C,2, )),"")</f>
        <v/>
      </c>
      <c r="E51" s="100"/>
      <c r="F51" s="88" t="s">
        <v>57</v>
      </c>
      <c r="G51" s="73" t="s">
        <v>57</v>
      </c>
      <c r="H51" s="74" t="s">
        <v>57</v>
      </c>
      <c r="I51" s="89" t="s">
        <v>57</v>
      </c>
      <c r="J51" s="90" t="s">
        <v>57</v>
      </c>
      <c r="K51" s="77" t="s">
        <v>57</v>
      </c>
      <c r="L51" s="91" t="s">
        <v>57</v>
      </c>
      <c r="M51" s="92" t="s">
        <v>57</v>
      </c>
      <c r="N51" s="93">
        <f>COUNTIF(A13:A56,A51)</f>
        <v>0</v>
      </c>
      <c r="O51" s="43"/>
      <c r="P51" s="94" t="str">
        <f>IF(OR(Reglage!I9="o",Reglage!I9="oui"),IF(E51="","1",IF(E51&lt;=A10+M9,IF(M51&lt;&gt;"","2",IF(AND(I51="o",AND(E51&gt;A10,J51&gt;A10)),"destockage","Attention")),IF(OR(M51&lt;&gt;"",E51&gt;A10+M8),"3",IF(AND(I51="O",J51&gt;A10),"4",IF(AND(I51="n",J51=""),"5",IF(J51="","cagnottage",IF(J51-A10&lt;=0,"cagnottage","77"))))))),"88")</f>
        <v>88</v>
      </c>
      <c r="Q51" s="95" t="str">
        <f>IF(OR(Reglage!I9="n",Reglage!I9="non"),IF(E51="","11",IF(E51&lt;=A10+M9,IF(M51&lt;&gt;"","22",IF(AND(I51="o",AND(E51&gt;A10,J51&gt;A10)),"destockage","Attention")),IF(OR(M51&lt;&gt;"",E51&gt;A10+M8),"33",IF(AND(I51="O",J51&gt;A10),"44",IF(AND(I51="n",J51=""),"55",IF(J51="","cagnottage",IF(J51-A10&lt;=0,"cagnottage","77"))))))),"88")</f>
        <v>11</v>
      </c>
      <c r="R51" s="96" t="str">
        <f>IF(R50&lt;Reglage!D17,R50+1,"")</f>
        <v/>
      </c>
      <c r="S51" s="97"/>
      <c r="T51" s="97"/>
      <c r="U51" s="98"/>
      <c r="V51" s="98"/>
      <c r="W51" s="43"/>
      <c r="X51" s="43"/>
      <c r="Y51" s="43"/>
      <c r="Z51" s="43"/>
      <c r="AA51" s="43"/>
      <c r="AB51" s="43"/>
      <c r="AC51" s="43"/>
      <c r="AD51" s="43"/>
      <c r="AE51" s="43"/>
      <c r="AF51" s="43"/>
    </row>
    <row r="52" spans="1:32" ht="24.75" customHeight="1">
      <c r="A52" s="85"/>
      <c r="B52" s="71" t="str">
        <f>IF(A52&lt;&gt;"",IF(N52&gt;1,"Doublons",IF(ISNA(VLOOKUP(A52,Sheet1!A:C,3, )),IF(ISNA(VLOOKUP(A52,Sheet1!A:C,2, )),"cug non trouvé",VLOOKUP(A52,Sheet1!A:C,2, )),VLOOKUP(A52,Sheet1!A:C,3, ))),"")</f>
        <v/>
      </c>
      <c r="C52" s="71"/>
      <c r="D52" s="71" t="str">
        <f>IF(A52&lt;&gt;"",IF(ISNA(VLOOKUP(A52,Sheet1!A:C,1, )),IF(ISNA(VLOOKUP(A52,Sheet1!A:C,2, )),"Cug incorect ou rapport obsolète",VLOOKUP(A52,Sheet1!A:C,1, )),VLOOKUP(A52,Sheet1!A:C,2, )),"")</f>
        <v/>
      </c>
      <c r="E52" s="100"/>
      <c r="F52" s="88" t="s">
        <v>57</v>
      </c>
      <c r="G52" s="73" t="s">
        <v>57</v>
      </c>
      <c r="H52" s="74" t="s">
        <v>57</v>
      </c>
      <c r="I52" s="89" t="s">
        <v>57</v>
      </c>
      <c r="J52" s="90" t="s">
        <v>57</v>
      </c>
      <c r="K52" s="77" t="s">
        <v>57</v>
      </c>
      <c r="L52" s="91" t="s">
        <v>57</v>
      </c>
      <c r="M52" s="92" t="s">
        <v>57</v>
      </c>
      <c r="N52" s="93">
        <f>COUNTIF(A13:A56,A52)</f>
        <v>0</v>
      </c>
      <c r="O52" s="43"/>
      <c r="P52" s="94" t="str">
        <f>IF(OR(Reglage!I9="o",Reglage!I9="oui"),IF(E52="","1",IF(E52&lt;=A10+M9,IF(M52&lt;&gt;"","2",IF(AND(I52="o",AND(E52&gt;A10,J52&gt;A10)),"destockage","Attention")),IF(OR(M52&lt;&gt;"",E52&gt;A10+M8),"3",IF(AND(I52="O",J52&gt;A10),"4",IF(AND(I52="n",J52=""),"5",IF(J52="","cagnottage",IF(J52-A10&lt;=0,"cagnottage","77"))))))),"88")</f>
        <v>88</v>
      </c>
      <c r="Q52" s="95" t="str">
        <f>IF(OR(Reglage!I9="n",Reglage!I9="non"),IF(E52="","11",IF(E52&lt;=A10+M9,IF(M52&lt;&gt;"","22",IF(AND(I52="o",AND(E52&gt;A10,J52&gt;A10)),"destockage","Attention")),IF(OR(M52&lt;&gt;"",E52&gt;A10+M8),"33",IF(AND(I52="O",J52&gt;A10),"44",IF(AND(I52="n",J52=""),"55",IF(J52="","cagnottage",IF(J52-A10&lt;=0,"cagnottage","77"))))))),"88")</f>
        <v>11</v>
      </c>
      <c r="R52" s="96" t="str">
        <f>IF(R51&lt;Reglage!D17,R51+1,"")</f>
        <v/>
      </c>
      <c r="S52" s="97"/>
      <c r="T52" s="97"/>
      <c r="U52" s="98"/>
      <c r="V52" s="98"/>
      <c r="W52" s="43"/>
      <c r="X52" s="43"/>
      <c r="Y52" s="43"/>
      <c r="Z52" s="43"/>
      <c r="AA52" s="43"/>
      <c r="AB52" s="43"/>
      <c r="AC52" s="43"/>
      <c r="AD52" s="43"/>
      <c r="AE52" s="43"/>
      <c r="AF52" s="43"/>
    </row>
    <row r="53" spans="1:32" ht="24.75" customHeight="1">
      <c r="A53" s="85"/>
      <c r="B53" s="71" t="str">
        <f>IF(A53&lt;&gt;"",IF(N53&gt;1,"Doublons",IF(ISNA(VLOOKUP(A53,Sheet1!A:C,3, )),IF(ISNA(VLOOKUP(A53,Sheet1!A:C,2, )),"cug non trouvé",VLOOKUP(A53,Sheet1!A:C,2, )),VLOOKUP(A53,Sheet1!A:C,3, ))),"")</f>
        <v/>
      </c>
      <c r="C53" s="71"/>
      <c r="D53" s="71" t="str">
        <f>IF(A53&lt;&gt;"",IF(ISNA(VLOOKUP(A53,Sheet1!A:C,1, )),IF(ISNA(VLOOKUP(A53,Sheet1!A:C,2, )),"Cug incorect ou rapport obsolète",VLOOKUP(A53,Sheet1!A:C,1, )),VLOOKUP(A53,Sheet1!A:C,2, )),"")</f>
        <v/>
      </c>
      <c r="E53" s="100"/>
      <c r="F53" s="88" t="s">
        <v>57</v>
      </c>
      <c r="G53" s="73" t="s">
        <v>57</v>
      </c>
      <c r="H53" s="74" t="s">
        <v>57</v>
      </c>
      <c r="I53" s="89" t="s">
        <v>57</v>
      </c>
      <c r="J53" s="90" t="s">
        <v>57</v>
      </c>
      <c r="K53" s="77" t="s">
        <v>57</v>
      </c>
      <c r="L53" s="91" t="s">
        <v>57</v>
      </c>
      <c r="M53" s="92" t="s">
        <v>57</v>
      </c>
      <c r="N53" s="93">
        <f>COUNTIF(A13:A56,A53)</f>
        <v>0</v>
      </c>
      <c r="O53" s="43"/>
      <c r="P53" s="94" t="str">
        <f>IF(OR(Reglage!I9="o",Reglage!I9="oui"),IF(E53="","1",IF(E53&lt;=A10+M9,IF(M53&lt;&gt;"","2",IF(AND(I53="o",AND(E53&gt;A10,J53&gt;A10)),"destockage","Attention")),IF(OR(M53&lt;&gt;"",E53&gt;A10+M8),"3",IF(AND(I53="O",J53&gt;A10),"4",IF(AND(I53="n",J53=""),"5",IF(J53="","cagnottage",IF(J53-A10&lt;=0,"cagnottage","77"))))))),"88")</f>
        <v>88</v>
      </c>
      <c r="Q53" s="95" t="str">
        <f>IF(OR(Reglage!I9="n",Reglage!I9="non"),IF(E53="","11",IF(E53&lt;=A10+M9,IF(M53&lt;&gt;"","22",IF(AND(I53="o",AND(E53&gt;A10,J53&gt;A10)),"destockage","Attention")),IF(OR(M53&lt;&gt;"",E53&gt;A10+M8),"33",IF(AND(I53="O",J53&gt;A10),"44",IF(AND(I53="n",J53=""),"55",IF(J53="","cagnottage",IF(J53-A10&lt;=0,"cagnottage","77"))))))),"88")</f>
        <v>11</v>
      </c>
      <c r="R53" s="96" t="str">
        <f>IF(R52&lt;Reglage!D17,R52+1,"")</f>
        <v/>
      </c>
      <c r="S53" s="97"/>
      <c r="T53" s="97"/>
      <c r="U53" s="98"/>
      <c r="V53" s="98"/>
      <c r="W53" s="43"/>
      <c r="X53" s="43"/>
      <c r="Y53" s="43"/>
      <c r="Z53" s="43"/>
      <c r="AA53" s="43"/>
      <c r="AB53" s="43"/>
      <c r="AC53" s="43"/>
      <c r="AD53" s="43"/>
      <c r="AE53" s="43"/>
      <c r="AF53" s="43"/>
    </row>
    <row r="54" spans="1:32" ht="24.75" customHeight="1">
      <c r="A54" s="85"/>
      <c r="B54" s="71" t="str">
        <f>IF(A54&lt;&gt;"",IF(N54&gt;1,"Doublons",IF(ISNA(VLOOKUP(A54,Sheet1!A:C,3, )),IF(ISNA(VLOOKUP(A54,Sheet1!A:C,2, )),"cug non trouvé",VLOOKUP(A54,Sheet1!A:C,2, )),VLOOKUP(A54,Sheet1!A:C,3, ))),"")</f>
        <v/>
      </c>
      <c r="C54" s="71"/>
      <c r="D54" s="71" t="str">
        <f>IF(A54&lt;&gt;"",IF(ISNA(VLOOKUP(A54,Sheet1!A:C,1, )),IF(ISNA(VLOOKUP(A54,Sheet1!A:C,2, )),"Cug incorect ou rapport obsolète",VLOOKUP(A54,Sheet1!A:C,1, )),VLOOKUP(A54,Sheet1!A:C,2, )),"")</f>
        <v/>
      </c>
      <c r="E54" s="100"/>
      <c r="F54" s="88" t="s">
        <v>57</v>
      </c>
      <c r="G54" s="73" t="s">
        <v>57</v>
      </c>
      <c r="H54" s="74" t="s">
        <v>57</v>
      </c>
      <c r="I54" s="89" t="s">
        <v>57</v>
      </c>
      <c r="J54" s="90" t="s">
        <v>57</v>
      </c>
      <c r="K54" s="77" t="s">
        <v>57</v>
      </c>
      <c r="L54" s="91" t="s">
        <v>57</v>
      </c>
      <c r="M54" s="92" t="s">
        <v>57</v>
      </c>
      <c r="N54" s="93">
        <f>COUNTIF(A13:A56,A54)</f>
        <v>0</v>
      </c>
      <c r="O54" s="43"/>
      <c r="P54" s="94" t="str">
        <f>IF(OR(Reglage!I9="o",Reglage!I9="oui"),IF(E54="","1",IF(E54&lt;=A10+M9,IF(M54&lt;&gt;"","2",IF(AND(I54="o",AND(E54&gt;A10,J54&gt;A10)),"destockage","Attention")),IF(OR(M54&lt;&gt;"",E54&gt;A10+M8),"3",IF(AND(I54="O",J54&gt;A10),"4",IF(AND(I54="n",J54=""),"5",IF(J54="","cagnottage",IF(J54-A10&lt;=0,"cagnottage","77"))))))),"88")</f>
        <v>88</v>
      </c>
      <c r="Q54" s="95" t="str">
        <f>IF(OR(Reglage!I9="n",Reglage!I9="non"),IF(E54="","11",IF(E54&lt;=A10+M9,IF(M54&lt;&gt;"","22",IF(AND(I54="o",AND(E54&gt;A10,J54&gt;A10)),"destockage","Attention")),IF(OR(M54&lt;&gt;"",E54&gt;A10+M8),"33",IF(AND(I54="O",J54&gt;A10),"44",IF(AND(I54="n",J54=""),"55",IF(J54="","cagnottage",IF(J54-A10&lt;=0,"cagnottage","77"))))))),"88")</f>
        <v>11</v>
      </c>
      <c r="R54" s="96" t="str">
        <f>IF(R53&lt;Reglage!D17,R53+1,"")</f>
        <v/>
      </c>
      <c r="S54" s="97"/>
      <c r="T54" s="97"/>
      <c r="U54" s="98"/>
      <c r="V54" s="98"/>
      <c r="W54" s="43"/>
      <c r="X54" s="43"/>
      <c r="Y54" s="43"/>
      <c r="Z54" s="43"/>
      <c r="AA54" s="43"/>
      <c r="AB54" s="43"/>
      <c r="AC54" s="43"/>
      <c r="AD54" s="43"/>
      <c r="AE54" s="43"/>
      <c r="AF54" s="43"/>
    </row>
    <row r="55" spans="1:32" ht="24.75" customHeight="1">
      <c r="A55" s="85"/>
      <c r="B55" s="71" t="str">
        <f>IF(A55&lt;&gt;"",IF(N55&gt;1,"Doublons",IF(ISNA(VLOOKUP(A55,Sheet1!A:C,3, )),IF(ISNA(VLOOKUP(A55,Sheet1!A:C,2, )),"cug non trouvé",VLOOKUP(A55,Sheet1!A:C,2, )),VLOOKUP(A55,Sheet1!A:C,3, ))),"")</f>
        <v/>
      </c>
      <c r="C55" s="71"/>
      <c r="D55" s="71" t="str">
        <f>IF(A55&lt;&gt;"",IF(ISNA(VLOOKUP(A55,Sheet1!A:C,1, )),IF(ISNA(VLOOKUP(A55,Sheet1!A:C,2, )),"Cug incorect ou rapport obsolète",VLOOKUP(A55,Sheet1!A:C,1, )),VLOOKUP(A55,Sheet1!A:C,2, )),"")</f>
        <v/>
      </c>
      <c r="E55" s="100"/>
      <c r="F55" s="88" t="s">
        <v>57</v>
      </c>
      <c r="G55" s="73" t="s">
        <v>57</v>
      </c>
      <c r="H55" s="74" t="s">
        <v>57</v>
      </c>
      <c r="I55" s="89" t="s">
        <v>57</v>
      </c>
      <c r="J55" s="90" t="s">
        <v>57</v>
      </c>
      <c r="K55" s="77" t="s">
        <v>57</v>
      </c>
      <c r="L55" s="91" t="s">
        <v>57</v>
      </c>
      <c r="M55" s="92" t="s">
        <v>57</v>
      </c>
      <c r="N55" s="93">
        <f>COUNTIF(A13:A56,A55)</f>
        <v>0</v>
      </c>
      <c r="O55" s="43"/>
      <c r="P55" s="94" t="str">
        <f>IF(OR(Reglage!I9="o",Reglage!I9="oui"),IF(E55="","1",IF(E55&lt;=A10+M9,IF(M55&lt;&gt;"","2",IF(AND(I55="o",AND(E55&gt;A10,J55&gt;A10)),"destockage","Attention")),IF(OR(M55&lt;&gt;"",E55&gt;A10+M8),"3",IF(AND(I55="O",J55&gt;A10),"4",IF(AND(I55="n",J55=""),"5",IF(J55="","cagnottage",IF(J55-A10&lt;=0,"cagnottage","77"))))))),"88")</f>
        <v>88</v>
      </c>
      <c r="Q55" s="95" t="str">
        <f>IF(OR(Reglage!I9="n",Reglage!I9="non"),IF(E55="","11",IF(E55&lt;=A10+M9,IF(M55&lt;&gt;"","22",IF(AND(I55="o",AND(E55&gt;A10,J55&gt;A10)),"destockage","Attention")),IF(OR(M55&lt;&gt;"",E55&gt;A10+M8),"33",IF(AND(I55="O",J55&gt;A10),"44",IF(AND(I55="n",J55=""),"55",IF(J55="","cagnottage",IF(J55-A10&lt;=0,"cagnottage","77"))))))),"88")</f>
        <v>11</v>
      </c>
      <c r="R55" s="96" t="str">
        <f>IF(R54&lt;Reglage!D17,R54+1,"")</f>
        <v/>
      </c>
      <c r="S55" s="97"/>
      <c r="T55" s="97"/>
      <c r="U55" s="98"/>
      <c r="V55" s="98"/>
      <c r="W55" s="43"/>
      <c r="X55" s="43"/>
      <c r="Y55" s="43"/>
      <c r="Z55" s="43"/>
      <c r="AA55" s="43"/>
      <c r="AB55" s="43"/>
      <c r="AC55" s="43"/>
      <c r="AD55" s="43"/>
      <c r="AE55" s="43"/>
      <c r="AF55" s="43"/>
    </row>
    <row r="56" spans="1:32" ht="24.75" customHeight="1">
      <c r="A56" s="85"/>
      <c r="B56" s="71" t="str">
        <f>IF(A56&lt;&gt;"",IF(N56&gt;1,"Doublons",IF(ISNA(VLOOKUP(A56,Sheet1!A:C,3, )),IF(ISNA(VLOOKUP(A56,Sheet1!A:C,2, )),"cug non trouvé",VLOOKUP(A56,Sheet1!A:C,2, )),VLOOKUP(A56,Sheet1!A:C,3, ))),"")</f>
        <v/>
      </c>
      <c r="C56" s="71"/>
      <c r="D56" s="71" t="str">
        <f>IF(A56&lt;&gt;"",IF(ISNA(VLOOKUP(A56,Sheet1!A:C,1, )),IF(ISNA(VLOOKUP(A56,Sheet1!A:C,2, )),"Cug incorect ou rapport obsolète",VLOOKUP(A56,Sheet1!A:C,1, )),VLOOKUP(A56,Sheet1!A:C,2, )),"")</f>
        <v/>
      </c>
      <c r="E56" s="105"/>
      <c r="F56" s="106" t="s">
        <v>57</v>
      </c>
      <c r="G56" s="107" t="s">
        <v>57</v>
      </c>
      <c r="H56" s="108" t="s">
        <v>57</v>
      </c>
      <c r="I56" s="109" t="s">
        <v>57</v>
      </c>
      <c r="J56" s="110" t="s">
        <v>57</v>
      </c>
      <c r="K56" s="111" t="s">
        <v>57</v>
      </c>
      <c r="L56" s="112" t="s">
        <v>57</v>
      </c>
      <c r="M56" s="113" t="s">
        <v>57</v>
      </c>
      <c r="N56" s="93">
        <f>COUNTIF(A13:A56,A56)</f>
        <v>0</v>
      </c>
      <c r="O56" s="43"/>
      <c r="P56" s="94" t="str">
        <f>IF(OR(Reglage!I9="o",Reglage!I9="oui"),IF(E56="","1",IF(E56&lt;=A10+M9,IF(M56&lt;&gt;"","2",IF(AND(I56="o",AND(E56&gt;A10,J56&gt;A10)),"destockage","Attention")),IF(OR(M56&lt;&gt;"",E56&gt;A10+M8),"3",IF(AND(I56="O",J56&gt;A10),"4",IF(AND(I56="n",J56=""),"5",IF(J56="","cagnottage",IF(J56-A10&lt;=0,"cagnottage","77"))))))),"88")</f>
        <v>88</v>
      </c>
      <c r="Q56" s="95" t="str">
        <f>IF(OR(Reglage!I9="n",Reglage!I9="non"),IF(E56="","11",IF(E56&lt;=A10+M9,IF(M56&lt;&gt;"","22",IF(AND(I56="o",AND(E56&gt;A10,J56&gt;A10)),"destockage","Attention")),IF(OR(M56&lt;&gt;"",E56&gt;A10+M8),"33",IF(AND(I56="O",J56&gt;A10),"44",IF(AND(I56="n",J56=""),"55",IF(J56="","cagnottage",IF(J56-A10&lt;=0,"cagnottage","77"))))))),"88")</f>
        <v>11</v>
      </c>
      <c r="R56" s="96" t="str">
        <f>IF(R55&lt;Reglage!D17,R55+1,"")</f>
        <v/>
      </c>
      <c r="S56" s="97"/>
      <c r="T56" s="97"/>
      <c r="U56" s="98"/>
      <c r="V56" s="98"/>
      <c r="W56" s="43"/>
      <c r="X56" s="43"/>
      <c r="Y56" s="43"/>
      <c r="Z56" s="43"/>
      <c r="AA56" s="43"/>
      <c r="AB56" s="43"/>
      <c r="AC56" s="43"/>
      <c r="AD56" s="43"/>
      <c r="AE56" s="43"/>
      <c r="AF56" s="43"/>
    </row>
    <row r="57" spans="1:32" ht="15" customHeight="1">
      <c r="A57" s="114"/>
      <c r="B57" s="115"/>
      <c r="C57" s="115"/>
      <c r="D57" s="115"/>
      <c r="E57" s="50"/>
      <c r="F57" s="115"/>
      <c r="G57" s="115"/>
      <c r="H57" s="115"/>
      <c r="I57" s="115"/>
      <c r="J57" s="116"/>
      <c r="K57" s="116"/>
      <c r="L57" s="117"/>
      <c r="M57" s="117"/>
      <c r="O57" s="43"/>
      <c r="P57" s="44"/>
      <c r="Q57" s="44"/>
      <c r="R57" s="45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</row>
    <row r="58" spans="1:32" ht="15" customHeight="1">
      <c r="A58" s="114"/>
      <c r="B58" s="115"/>
      <c r="C58" s="115"/>
      <c r="D58" s="115"/>
      <c r="E58" s="50"/>
      <c r="F58" s="115"/>
      <c r="G58" s="115"/>
      <c r="H58" s="115"/>
      <c r="I58" s="115"/>
      <c r="J58" s="116"/>
      <c r="K58" s="116"/>
      <c r="L58" s="117"/>
      <c r="M58" s="117"/>
      <c r="O58" s="43"/>
      <c r="P58" s="44"/>
      <c r="Q58" s="44"/>
      <c r="R58" s="45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</row>
    <row r="59" spans="1:32" ht="15" customHeight="1">
      <c r="A59" s="114"/>
      <c r="B59" s="115"/>
      <c r="C59" s="115"/>
      <c r="D59" s="115"/>
      <c r="E59" s="50"/>
      <c r="F59" s="115"/>
      <c r="G59" s="115"/>
      <c r="H59" s="115"/>
      <c r="I59" s="115"/>
      <c r="J59" s="116"/>
      <c r="K59" s="116"/>
      <c r="L59" s="117"/>
      <c r="M59" s="117"/>
      <c r="O59" s="43"/>
      <c r="P59" s="44"/>
      <c r="Q59" s="44"/>
      <c r="R59" s="45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</row>
    <row r="60" spans="1:32" ht="15" customHeight="1">
      <c r="A60" s="114"/>
      <c r="B60" s="115"/>
      <c r="C60" s="115"/>
      <c r="D60" s="115"/>
      <c r="E60" s="50"/>
      <c r="F60" s="115"/>
      <c r="G60" s="115"/>
      <c r="H60" s="115"/>
      <c r="I60" s="115"/>
      <c r="J60" s="116"/>
      <c r="K60" s="116"/>
      <c r="L60" s="117"/>
      <c r="M60" s="117"/>
      <c r="O60" s="43"/>
      <c r="P60" s="44"/>
      <c r="Q60" s="44"/>
      <c r="R60" s="4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</row>
    <row r="61" spans="1:32" ht="15" customHeight="1">
      <c r="A61" s="114"/>
      <c r="B61" s="115"/>
      <c r="C61" s="115"/>
      <c r="D61" s="115"/>
      <c r="E61" s="50"/>
      <c r="F61" s="115"/>
      <c r="G61" s="115"/>
      <c r="H61" s="115"/>
      <c r="I61" s="115"/>
      <c r="J61" s="116"/>
      <c r="K61" s="116"/>
      <c r="L61" s="117"/>
      <c r="M61" s="117"/>
      <c r="O61" s="43"/>
      <c r="P61" s="44"/>
      <c r="Q61" s="44"/>
      <c r="R61" s="45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</row>
    <row r="62" spans="1:32" ht="16.5" customHeight="1">
      <c r="A62" s="43"/>
      <c r="B62" s="43"/>
      <c r="C62" s="43"/>
      <c r="D62" s="43"/>
      <c r="E62" s="46"/>
      <c r="F62" s="114"/>
      <c r="G62" s="43"/>
      <c r="H62" s="47"/>
      <c r="I62" s="43"/>
      <c r="J62" s="43"/>
      <c r="K62" s="48"/>
      <c r="L62" s="43"/>
      <c r="M62" s="35"/>
      <c r="O62" s="43"/>
      <c r="P62" s="44"/>
      <c r="Q62" s="44"/>
      <c r="R62" s="45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</row>
    <row r="63" spans="1:32" ht="16.5" customHeight="1">
      <c r="A63" s="43"/>
      <c r="B63" s="43"/>
      <c r="C63" s="43"/>
      <c r="D63" s="43"/>
      <c r="E63" s="46"/>
      <c r="F63" s="114"/>
      <c r="G63" s="43"/>
      <c r="H63" s="47"/>
      <c r="I63" s="43"/>
      <c r="J63" s="43"/>
      <c r="K63" s="48"/>
      <c r="L63" s="43"/>
      <c r="M63" s="35"/>
      <c r="O63" s="43"/>
      <c r="P63" s="44"/>
      <c r="Q63" s="44"/>
      <c r="R63" s="45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</row>
    <row r="64" spans="1:32" ht="16.5" customHeight="1">
      <c r="A64" s="43"/>
      <c r="B64" s="43"/>
      <c r="C64" s="43"/>
      <c r="D64" s="43"/>
      <c r="E64" s="46"/>
      <c r="F64" s="114"/>
      <c r="G64" s="43"/>
      <c r="H64" s="47"/>
      <c r="I64" s="43"/>
      <c r="J64" s="43"/>
      <c r="K64" s="48"/>
      <c r="L64" s="43"/>
      <c r="M64" s="35"/>
      <c r="O64" s="43"/>
      <c r="P64" s="44"/>
      <c r="Q64" s="44"/>
      <c r="R64" s="45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</row>
    <row r="65" spans="1:32" ht="16.5" customHeight="1">
      <c r="A65" s="43"/>
      <c r="B65" s="43"/>
      <c r="C65" s="43"/>
      <c r="D65" s="43"/>
      <c r="E65" s="46"/>
      <c r="F65" s="114"/>
      <c r="G65" s="43"/>
      <c r="H65" s="47"/>
      <c r="I65" s="43"/>
      <c r="J65" s="43"/>
      <c r="K65" s="48"/>
      <c r="L65" s="43"/>
      <c r="M65" s="35"/>
      <c r="O65" s="43"/>
      <c r="P65" s="44"/>
      <c r="Q65" s="44"/>
      <c r="R65" s="4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</row>
    <row r="66" spans="1:32" ht="16.5" customHeight="1">
      <c r="A66" s="43"/>
      <c r="B66" s="43"/>
      <c r="C66" s="43"/>
      <c r="D66" s="43"/>
      <c r="E66" s="46"/>
      <c r="F66" s="114"/>
      <c r="G66" s="43"/>
      <c r="H66" s="47"/>
      <c r="I66" s="43"/>
      <c r="J66" s="43"/>
      <c r="K66" s="48"/>
      <c r="L66" s="43"/>
      <c r="M66" s="35"/>
      <c r="O66" s="43"/>
      <c r="P66" s="44"/>
      <c r="Q66" s="44"/>
      <c r="R66" s="45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</row>
    <row r="67" spans="1:32" ht="69" customHeight="1">
      <c r="A67" s="43"/>
      <c r="B67" s="43"/>
      <c r="C67" s="43"/>
      <c r="D67" s="118" t="s">
        <v>61</v>
      </c>
      <c r="E67" s="46"/>
      <c r="F67" s="114"/>
      <c r="G67" s="43"/>
      <c r="H67" s="47"/>
      <c r="I67" s="43"/>
      <c r="J67" s="43"/>
      <c r="K67" s="48"/>
      <c r="L67" s="43"/>
      <c r="M67" s="35"/>
      <c r="O67" s="43"/>
      <c r="P67" s="44"/>
      <c r="Q67" s="44"/>
      <c r="R67" s="45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</row>
    <row r="68" spans="1:32" ht="16.5" customHeight="1">
      <c r="A68" s="43"/>
      <c r="B68" s="43"/>
      <c r="C68" s="43"/>
      <c r="D68" s="43"/>
      <c r="E68" s="46"/>
      <c r="F68" s="114"/>
      <c r="G68" s="43"/>
      <c r="H68" s="47"/>
      <c r="I68" s="43"/>
      <c r="J68" s="43"/>
      <c r="K68" s="48"/>
      <c r="L68" s="43"/>
      <c r="M68" s="35"/>
      <c r="O68" s="43"/>
      <c r="P68" s="44"/>
      <c r="Q68" s="44"/>
      <c r="R68" s="45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</row>
    <row r="69" spans="1:32" ht="16.5" customHeight="1">
      <c r="A69" s="43"/>
      <c r="B69" s="43"/>
      <c r="C69" s="43"/>
      <c r="D69" s="43"/>
      <c r="E69" s="46"/>
      <c r="F69" s="114"/>
      <c r="G69" s="43"/>
      <c r="H69" s="47"/>
      <c r="I69" s="43"/>
      <c r="J69" s="43"/>
      <c r="K69" s="48"/>
      <c r="L69" s="43"/>
      <c r="M69" s="35"/>
      <c r="O69" s="43"/>
      <c r="P69" s="44"/>
      <c r="Q69" s="44"/>
      <c r="R69" s="45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</row>
    <row r="70" spans="1:32" ht="16.5" customHeight="1">
      <c r="A70" s="43"/>
      <c r="B70" s="43"/>
      <c r="C70" s="43"/>
      <c r="D70" s="43"/>
      <c r="E70" s="46"/>
      <c r="F70" s="114"/>
      <c r="G70" s="43"/>
      <c r="H70" s="47"/>
      <c r="I70" s="43"/>
      <c r="J70" s="43"/>
      <c r="K70" s="48"/>
      <c r="L70" s="43"/>
      <c r="M70" s="35"/>
      <c r="O70" s="43"/>
      <c r="P70" s="44"/>
      <c r="Q70" s="44"/>
      <c r="R70" s="4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</row>
    <row r="71" spans="1:32" ht="16.5" customHeight="1">
      <c r="A71" s="43"/>
      <c r="B71" s="43"/>
      <c r="C71" s="43"/>
      <c r="D71" s="43"/>
      <c r="E71" s="46"/>
      <c r="F71" s="114"/>
      <c r="G71" s="43"/>
      <c r="H71" s="47"/>
      <c r="I71" s="43"/>
      <c r="J71" s="43"/>
      <c r="K71" s="48"/>
      <c r="L71" s="43"/>
      <c r="M71" s="35"/>
      <c r="O71" s="43"/>
      <c r="P71" s="44"/>
      <c r="Q71" s="44"/>
      <c r="R71" s="45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</row>
    <row r="72" spans="1:32" ht="16.5" customHeight="1">
      <c r="A72" s="43"/>
      <c r="B72" s="43"/>
      <c r="C72" s="43"/>
      <c r="D72" s="43"/>
      <c r="E72" s="46"/>
      <c r="F72" s="114"/>
      <c r="G72" s="43"/>
      <c r="H72" s="47"/>
      <c r="I72" s="43"/>
      <c r="J72" s="43"/>
      <c r="K72" s="48"/>
      <c r="L72" s="43"/>
      <c r="M72" s="35"/>
      <c r="O72" s="43"/>
      <c r="P72" s="44"/>
      <c r="Q72" s="44"/>
      <c r="R72" s="45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</row>
    <row r="73" spans="1:32" ht="12.75" customHeight="1">
      <c r="A73" s="43"/>
      <c r="B73" s="43"/>
      <c r="C73" s="43"/>
      <c r="D73" s="43"/>
      <c r="E73" s="46"/>
      <c r="F73" s="43"/>
      <c r="G73" s="43"/>
      <c r="H73" s="47"/>
      <c r="I73" s="43"/>
      <c r="J73" s="43"/>
      <c r="K73" s="48"/>
      <c r="L73" s="43"/>
      <c r="M73" s="35"/>
      <c r="O73" s="43"/>
      <c r="P73" s="44"/>
      <c r="Q73" s="44"/>
      <c r="R73" s="45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</row>
    <row r="74" spans="1:32" ht="12.75" customHeight="1">
      <c r="A74" s="43"/>
      <c r="B74" s="43"/>
      <c r="C74" s="43"/>
      <c r="D74" s="43"/>
      <c r="E74" s="46"/>
      <c r="F74" s="43"/>
      <c r="G74" s="43"/>
      <c r="H74" s="47"/>
      <c r="I74" s="43"/>
      <c r="J74" s="43"/>
      <c r="K74" s="48"/>
      <c r="L74" s="43"/>
      <c r="M74" s="35"/>
      <c r="O74" s="43"/>
      <c r="P74" s="44"/>
      <c r="Q74" s="44"/>
      <c r="R74" s="45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</row>
    <row r="75" spans="1:32" ht="12.75" customHeight="1">
      <c r="A75" s="43"/>
      <c r="B75" s="43"/>
      <c r="C75" s="43"/>
      <c r="D75" s="43"/>
      <c r="E75" s="46"/>
      <c r="F75" s="43"/>
      <c r="G75" s="43"/>
      <c r="H75" s="47"/>
      <c r="I75" s="43"/>
      <c r="J75" s="43"/>
      <c r="K75" s="48"/>
      <c r="L75" s="43"/>
      <c r="M75" s="35"/>
      <c r="O75" s="43"/>
      <c r="P75" s="44"/>
      <c r="Q75" s="44"/>
      <c r="R75" s="45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</row>
    <row r="76" spans="1:32" ht="12.75" customHeight="1">
      <c r="A76" s="43"/>
      <c r="B76" s="43"/>
      <c r="C76" s="43"/>
      <c r="D76" s="43"/>
      <c r="E76" s="46"/>
      <c r="F76" s="43"/>
      <c r="G76" s="43"/>
      <c r="H76" s="47"/>
      <c r="I76" s="43"/>
      <c r="J76" s="43"/>
      <c r="K76" s="48"/>
      <c r="L76" s="43"/>
      <c r="M76" s="35"/>
      <c r="O76" s="43"/>
      <c r="P76" s="44"/>
      <c r="Q76" s="44"/>
      <c r="R76" s="45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</row>
    <row r="77" spans="1:32" ht="12.75" customHeight="1">
      <c r="A77" s="43"/>
      <c r="B77" s="43"/>
      <c r="C77" s="43"/>
      <c r="D77" s="43"/>
      <c r="E77" s="46"/>
      <c r="F77" s="43"/>
      <c r="G77" s="43"/>
      <c r="H77" s="47"/>
      <c r="I77" s="43"/>
      <c r="J77" s="43"/>
      <c r="K77" s="48"/>
      <c r="L77" s="43"/>
      <c r="M77" s="35"/>
      <c r="O77" s="43"/>
      <c r="P77" s="44"/>
      <c r="Q77" s="44"/>
      <c r="R77" s="45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</row>
    <row r="78" spans="1:32" ht="12.75" customHeight="1">
      <c r="A78" s="43"/>
      <c r="B78" s="43"/>
      <c r="C78" s="43"/>
      <c r="D78" s="43"/>
      <c r="E78" s="46"/>
      <c r="F78" s="43"/>
      <c r="G78" s="43"/>
      <c r="H78" s="47"/>
      <c r="I78" s="43"/>
      <c r="J78" s="43"/>
      <c r="K78" s="48"/>
      <c r="L78" s="43"/>
      <c r="M78" s="35"/>
      <c r="O78" s="43"/>
      <c r="P78" s="44"/>
      <c r="Q78" s="44"/>
      <c r="R78" s="45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</row>
    <row r="79" spans="1:32" ht="12.75" customHeight="1">
      <c r="A79" s="43"/>
      <c r="B79" s="43"/>
      <c r="C79" s="43"/>
      <c r="D79" s="43"/>
      <c r="E79" s="46"/>
      <c r="F79" s="43"/>
      <c r="G79" s="43"/>
      <c r="H79" s="47"/>
      <c r="I79" s="43"/>
      <c r="J79" s="43"/>
      <c r="K79" s="48"/>
      <c r="L79" s="43"/>
      <c r="M79" s="35"/>
      <c r="O79" s="43"/>
      <c r="P79" s="44"/>
      <c r="Q79" s="44"/>
      <c r="R79" s="45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</row>
    <row r="80" spans="1:32" ht="12.75" customHeight="1">
      <c r="A80" s="43"/>
      <c r="B80" s="43"/>
      <c r="C80" s="43"/>
      <c r="D80" s="43"/>
      <c r="E80" s="46"/>
      <c r="F80" s="43"/>
      <c r="G80" s="43"/>
      <c r="H80" s="47"/>
      <c r="I80" s="43"/>
      <c r="J80" s="43"/>
      <c r="K80" s="48"/>
      <c r="L80" s="43"/>
      <c r="M80" s="35"/>
      <c r="O80" s="43"/>
      <c r="P80" s="44"/>
      <c r="Q80" s="44"/>
      <c r="R80" s="45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</row>
    <row r="81" spans="1:32" ht="12.75" customHeight="1">
      <c r="A81" s="43"/>
      <c r="B81" s="43"/>
      <c r="C81" s="43"/>
      <c r="D81" s="43"/>
      <c r="E81" s="46"/>
      <c r="F81" s="43"/>
      <c r="G81" s="43"/>
      <c r="H81" s="47"/>
      <c r="I81" s="43"/>
      <c r="J81" s="43"/>
      <c r="K81" s="48"/>
      <c r="L81" s="43"/>
      <c r="M81" s="35"/>
      <c r="O81" s="43"/>
      <c r="P81" s="44"/>
      <c r="Q81" s="44"/>
      <c r="R81" s="45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</row>
    <row r="82" spans="1:32" ht="12.75" customHeight="1">
      <c r="A82" s="43"/>
      <c r="B82" s="43"/>
      <c r="C82" s="43"/>
      <c r="D82" s="43"/>
      <c r="E82" s="46"/>
      <c r="F82" s="43"/>
      <c r="G82" s="43"/>
      <c r="H82" s="47"/>
      <c r="I82" s="43"/>
      <c r="J82" s="43"/>
      <c r="K82" s="48"/>
      <c r="L82" s="43"/>
      <c r="M82" s="35"/>
      <c r="O82" s="43"/>
      <c r="P82" s="44"/>
      <c r="Q82" s="44"/>
      <c r="R82" s="45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</row>
    <row r="83" spans="1:32" ht="12.75" customHeight="1">
      <c r="A83" s="43"/>
      <c r="B83" s="43"/>
      <c r="C83" s="43"/>
      <c r="D83" s="43"/>
      <c r="E83" s="46"/>
      <c r="F83" s="43"/>
      <c r="G83" s="43"/>
      <c r="H83" s="47"/>
      <c r="I83" s="43"/>
      <c r="J83" s="43"/>
      <c r="K83" s="48"/>
      <c r="L83" s="43"/>
      <c r="M83" s="35"/>
      <c r="O83" s="43"/>
      <c r="P83" s="44"/>
      <c r="Q83" s="44"/>
      <c r="R83" s="45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</row>
    <row r="84" spans="1:32" ht="12.75" customHeight="1">
      <c r="A84" s="43"/>
      <c r="B84" s="43"/>
      <c r="C84" s="43"/>
      <c r="D84" s="43"/>
      <c r="E84" s="46"/>
      <c r="F84" s="43"/>
      <c r="G84" s="43"/>
      <c r="H84" s="47"/>
      <c r="I84" s="43"/>
      <c r="J84" s="43"/>
      <c r="K84" s="48"/>
      <c r="L84" s="43"/>
      <c r="M84" s="35"/>
      <c r="O84" s="43"/>
      <c r="P84" s="44"/>
      <c r="Q84" s="44"/>
      <c r="R84" s="45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</row>
    <row r="85" spans="1:32" ht="12.75" customHeight="1">
      <c r="A85" s="43"/>
      <c r="B85" s="43"/>
      <c r="C85" s="43"/>
      <c r="D85" s="43"/>
      <c r="E85" s="46"/>
      <c r="F85" s="43"/>
      <c r="G85" s="43"/>
      <c r="H85" s="47"/>
      <c r="I85" s="43"/>
      <c r="J85" s="43"/>
      <c r="K85" s="48"/>
      <c r="L85" s="43"/>
      <c r="M85" s="35"/>
      <c r="O85" s="43"/>
      <c r="P85" s="44"/>
      <c r="Q85" s="44"/>
      <c r="R85" s="4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</row>
    <row r="86" spans="1:32" ht="12.75" customHeight="1">
      <c r="A86" s="43"/>
      <c r="B86" s="43"/>
      <c r="C86" s="43"/>
      <c r="D86" s="43"/>
      <c r="E86" s="46"/>
      <c r="F86" s="43"/>
      <c r="G86" s="43"/>
      <c r="H86" s="47"/>
      <c r="I86" s="43"/>
      <c r="J86" s="43"/>
      <c r="K86" s="48"/>
      <c r="L86" s="43"/>
      <c r="M86" s="35"/>
      <c r="O86" s="43"/>
      <c r="P86" s="44"/>
      <c r="Q86" s="44"/>
      <c r="R86" s="45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</row>
    <row r="87" spans="1:32" ht="12.75" customHeight="1">
      <c r="A87" s="43"/>
      <c r="B87" s="43"/>
      <c r="C87" s="43"/>
      <c r="D87" s="43"/>
      <c r="E87" s="46"/>
      <c r="F87" s="43"/>
      <c r="G87" s="43"/>
      <c r="H87" s="47"/>
      <c r="I87" s="43"/>
      <c r="J87" s="43"/>
      <c r="K87" s="48"/>
      <c r="L87" s="43"/>
      <c r="M87" s="35"/>
      <c r="O87" s="43"/>
      <c r="P87" s="44"/>
      <c r="Q87" s="44"/>
      <c r="R87" s="45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</row>
    <row r="88" spans="1:32" ht="12.75" customHeight="1">
      <c r="A88" s="43"/>
      <c r="B88" s="43"/>
      <c r="C88" s="43"/>
      <c r="D88" s="43"/>
      <c r="E88" s="46"/>
      <c r="F88" s="43"/>
      <c r="G88" s="43"/>
      <c r="H88" s="47"/>
      <c r="I88" s="43"/>
      <c r="J88" s="43"/>
      <c r="K88" s="48"/>
      <c r="L88" s="43"/>
      <c r="M88" s="35"/>
      <c r="O88" s="43"/>
      <c r="P88" s="44"/>
      <c r="Q88" s="44"/>
      <c r="R88" s="45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</row>
    <row r="89" spans="1:32" ht="12.75" customHeight="1">
      <c r="A89" s="43"/>
      <c r="B89" s="43"/>
      <c r="C89" s="43"/>
      <c r="D89" s="43"/>
      <c r="E89" s="46"/>
      <c r="F89" s="43"/>
      <c r="G89" s="43"/>
      <c r="H89" s="47"/>
      <c r="I89" s="43"/>
      <c r="J89" s="43"/>
      <c r="K89" s="48"/>
      <c r="L89" s="43"/>
      <c r="M89" s="35"/>
      <c r="O89" s="43"/>
      <c r="P89" s="44"/>
      <c r="Q89" s="44"/>
      <c r="R89" s="45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</row>
    <row r="90" spans="1:32" ht="12.75" customHeight="1">
      <c r="A90" s="43"/>
      <c r="B90" s="43"/>
      <c r="C90" s="43"/>
      <c r="D90" s="43"/>
      <c r="E90" s="46"/>
      <c r="F90" s="43"/>
      <c r="G90" s="43"/>
      <c r="H90" s="47"/>
      <c r="I90" s="43"/>
      <c r="J90" s="43"/>
      <c r="K90" s="48"/>
      <c r="L90" s="43"/>
      <c r="M90" s="35"/>
      <c r="O90" s="43"/>
      <c r="P90" s="44"/>
      <c r="Q90" s="44"/>
      <c r="R90" s="4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</row>
    <row r="91" spans="1:32" ht="12.75" customHeight="1">
      <c r="A91" s="43"/>
      <c r="B91" s="43"/>
      <c r="C91" s="43"/>
      <c r="D91" s="43"/>
      <c r="E91" s="46"/>
      <c r="F91" s="43"/>
      <c r="G91" s="43"/>
      <c r="H91" s="47"/>
      <c r="I91" s="43"/>
      <c r="J91" s="43"/>
      <c r="K91" s="48"/>
      <c r="L91" s="43"/>
      <c r="M91" s="35"/>
      <c r="O91" s="43"/>
      <c r="P91" s="44"/>
      <c r="Q91" s="44"/>
      <c r="R91" s="45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</row>
    <row r="92" spans="1:32" ht="12.75" customHeight="1">
      <c r="A92" s="43"/>
      <c r="B92" s="43"/>
      <c r="C92" s="43"/>
      <c r="D92" s="43"/>
      <c r="E92" s="46"/>
      <c r="F92" s="43"/>
      <c r="G92" s="43"/>
      <c r="H92" s="47"/>
      <c r="I92" s="43"/>
      <c r="J92" s="43"/>
      <c r="K92" s="48"/>
      <c r="L92" s="43"/>
      <c r="M92" s="35"/>
      <c r="O92" s="43"/>
      <c r="P92" s="44"/>
      <c r="Q92" s="44"/>
      <c r="R92" s="45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</row>
    <row r="93" spans="1:32" ht="12.75" customHeight="1">
      <c r="A93" s="43"/>
      <c r="B93" s="43"/>
      <c r="C93" s="43"/>
      <c r="D93" s="43"/>
      <c r="E93" s="46"/>
      <c r="F93" s="43"/>
      <c r="G93" s="43"/>
      <c r="H93" s="47"/>
      <c r="I93" s="43"/>
      <c r="J93" s="43"/>
      <c r="K93" s="48"/>
      <c r="L93" s="43"/>
      <c r="M93" s="35"/>
      <c r="O93" s="43"/>
      <c r="P93" s="44"/>
      <c r="Q93" s="44"/>
      <c r="R93" s="45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</row>
    <row r="94" spans="1:32" ht="12.75" customHeight="1">
      <c r="A94" s="43"/>
      <c r="B94" s="43"/>
      <c r="C94" s="43"/>
      <c r="D94" s="43"/>
      <c r="E94" s="46"/>
      <c r="F94" s="43"/>
      <c r="G94" s="43"/>
      <c r="H94" s="47"/>
      <c r="I94" s="43"/>
      <c r="J94" s="43"/>
      <c r="K94" s="48"/>
      <c r="L94" s="43"/>
      <c r="M94" s="35"/>
      <c r="O94" s="43"/>
      <c r="P94" s="44"/>
      <c r="Q94" s="44"/>
      <c r="R94" s="45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</row>
    <row r="95" spans="1:32" ht="12.75" customHeight="1">
      <c r="A95" s="43"/>
      <c r="B95" s="43"/>
      <c r="C95" s="43"/>
      <c r="D95" s="43"/>
      <c r="E95" s="46"/>
      <c r="F95" s="43"/>
      <c r="G95" s="43"/>
      <c r="H95" s="47"/>
      <c r="I95" s="43"/>
      <c r="J95" s="43"/>
      <c r="K95" s="48"/>
      <c r="L95" s="43"/>
      <c r="M95" s="35"/>
      <c r="O95" s="43"/>
      <c r="P95" s="44"/>
      <c r="Q95" s="44"/>
      <c r="R95" s="45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</row>
    <row r="96" spans="1:32" ht="12.75" customHeight="1">
      <c r="A96" s="43"/>
      <c r="B96" s="43"/>
      <c r="C96" s="43"/>
      <c r="D96" s="43"/>
      <c r="E96" s="46"/>
      <c r="F96" s="43"/>
      <c r="G96" s="43"/>
      <c r="H96" s="47"/>
      <c r="I96" s="43"/>
      <c r="J96" s="43"/>
      <c r="K96" s="48"/>
      <c r="L96" s="43"/>
      <c r="M96" s="35"/>
      <c r="O96" s="43"/>
      <c r="P96" s="44"/>
      <c r="Q96" s="44"/>
      <c r="R96" s="45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</row>
    <row r="97" spans="1:32" ht="12.75" customHeight="1">
      <c r="A97" s="43"/>
      <c r="B97" s="43"/>
      <c r="C97" s="43"/>
      <c r="D97" s="43"/>
      <c r="E97" s="46"/>
      <c r="F97" s="43"/>
      <c r="G97" s="43"/>
      <c r="H97" s="47"/>
      <c r="I97" s="43"/>
      <c r="J97" s="43"/>
      <c r="K97" s="48"/>
      <c r="L97" s="43"/>
      <c r="M97" s="35"/>
      <c r="O97" s="43"/>
      <c r="P97" s="44"/>
      <c r="Q97" s="44"/>
      <c r="R97" s="45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</row>
    <row r="98" spans="1:32" ht="12.75" customHeight="1">
      <c r="A98" s="43"/>
      <c r="B98" s="43"/>
      <c r="C98" s="43"/>
      <c r="D98" s="43"/>
      <c r="E98" s="46"/>
      <c r="F98" s="43"/>
      <c r="G98" s="43"/>
      <c r="H98" s="47"/>
      <c r="I98" s="43"/>
      <c r="J98" s="43"/>
      <c r="K98" s="48"/>
      <c r="L98" s="43"/>
      <c r="M98" s="35"/>
      <c r="O98" s="43"/>
      <c r="P98" s="44"/>
      <c r="Q98" s="44"/>
      <c r="R98" s="45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</row>
    <row r="99" spans="1:32" ht="12.75" customHeight="1">
      <c r="A99" s="43"/>
      <c r="B99" s="43"/>
      <c r="C99" s="43"/>
      <c r="D99" s="43"/>
      <c r="E99" s="46"/>
      <c r="F99" s="43"/>
      <c r="G99" s="43"/>
      <c r="H99" s="47"/>
      <c r="I99" s="43"/>
      <c r="J99" s="43"/>
      <c r="K99" s="48"/>
      <c r="L99" s="43"/>
      <c r="M99" s="35"/>
      <c r="O99" s="43"/>
      <c r="P99" s="44"/>
      <c r="Q99" s="44"/>
      <c r="R99" s="45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</row>
    <row r="100" spans="1:32" ht="12.75" customHeight="1">
      <c r="A100" s="43"/>
      <c r="B100" s="43"/>
      <c r="C100" s="43"/>
      <c r="D100" s="43"/>
      <c r="E100" s="46"/>
      <c r="F100" s="43"/>
      <c r="G100" s="43"/>
      <c r="H100" s="47"/>
      <c r="I100" s="43"/>
      <c r="J100" s="43"/>
      <c r="K100" s="48"/>
      <c r="L100" s="43"/>
      <c r="M100" s="35"/>
      <c r="O100" s="43"/>
      <c r="P100" s="44"/>
      <c r="Q100" s="44"/>
      <c r="R100" s="45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</row>
    <row r="101" spans="1:32" ht="12.75" customHeight="1">
      <c r="A101" s="43"/>
      <c r="B101" s="43"/>
      <c r="C101" s="43"/>
      <c r="D101" s="43"/>
      <c r="E101" s="46"/>
      <c r="F101" s="43"/>
      <c r="G101" s="43"/>
      <c r="H101" s="47"/>
      <c r="I101" s="43"/>
      <c r="J101" s="43"/>
      <c r="K101" s="48"/>
      <c r="L101" s="43"/>
      <c r="M101" s="35"/>
      <c r="O101" s="43"/>
      <c r="P101" s="44"/>
      <c r="Q101" s="44"/>
      <c r="R101" s="45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</row>
    <row r="102" spans="1:32" ht="12.75" customHeight="1">
      <c r="A102" s="43"/>
      <c r="B102" s="43"/>
      <c r="C102" s="43"/>
      <c r="D102" s="43"/>
      <c r="E102" s="46"/>
      <c r="F102" s="43"/>
      <c r="G102" s="43"/>
      <c r="H102" s="47"/>
      <c r="I102" s="43"/>
      <c r="J102" s="43"/>
      <c r="K102" s="48"/>
      <c r="L102" s="43"/>
      <c r="M102" s="35"/>
      <c r="O102" s="43"/>
      <c r="P102" s="44"/>
      <c r="Q102" s="44"/>
      <c r="R102" s="45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</row>
    <row r="103" spans="1:32" ht="12.75" customHeight="1">
      <c r="A103" s="43"/>
      <c r="B103" s="43"/>
      <c r="C103" s="43"/>
      <c r="D103" s="43"/>
      <c r="E103" s="46"/>
      <c r="F103" s="43"/>
      <c r="G103" s="43"/>
      <c r="H103" s="47"/>
      <c r="I103" s="43"/>
      <c r="J103" s="43"/>
      <c r="K103" s="48"/>
      <c r="L103" s="43"/>
      <c r="M103" s="35"/>
      <c r="O103" s="43"/>
      <c r="P103" s="44"/>
      <c r="Q103" s="44"/>
      <c r="R103" s="45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</row>
    <row r="104" spans="1:32" ht="12.75" customHeight="1">
      <c r="A104" s="43"/>
      <c r="B104" s="43"/>
      <c r="C104" s="43"/>
      <c r="D104" s="43"/>
      <c r="E104" s="46"/>
      <c r="F104" s="43"/>
      <c r="G104" s="43"/>
      <c r="H104" s="47"/>
      <c r="I104" s="43"/>
      <c r="J104" s="43"/>
      <c r="K104" s="48"/>
      <c r="L104" s="43"/>
      <c r="M104" s="35"/>
      <c r="O104" s="43"/>
      <c r="P104" s="44"/>
      <c r="Q104" s="44"/>
      <c r="R104" s="45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</row>
    <row r="105" spans="1:32" ht="12.75" customHeight="1">
      <c r="A105" s="43"/>
      <c r="B105" s="43"/>
      <c r="C105" s="43"/>
      <c r="D105" s="43"/>
      <c r="E105" s="46"/>
      <c r="F105" s="43"/>
      <c r="G105" s="43"/>
      <c r="H105" s="47"/>
      <c r="I105" s="43"/>
      <c r="J105" s="43"/>
      <c r="K105" s="48"/>
      <c r="L105" s="43"/>
      <c r="M105" s="35"/>
      <c r="O105" s="43"/>
      <c r="P105" s="44"/>
      <c r="Q105" s="44"/>
      <c r="R105" s="45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</row>
    <row r="106" spans="1:32" ht="12.75" customHeight="1">
      <c r="A106" s="43"/>
      <c r="B106" s="43"/>
      <c r="C106" s="43"/>
      <c r="D106" s="43"/>
      <c r="E106" s="46"/>
      <c r="F106" s="43"/>
      <c r="G106" s="43"/>
      <c r="H106" s="47"/>
      <c r="I106" s="43"/>
      <c r="J106" s="43"/>
      <c r="K106" s="48"/>
      <c r="L106" s="43"/>
      <c r="M106" s="35"/>
      <c r="O106" s="43"/>
      <c r="P106" s="44"/>
      <c r="Q106" s="44"/>
      <c r="R106" s="45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</row>
    <row r="107" spans="1:32" ht="12.75" customHeight="1">
      <c r="A107" s="43"/>
      <c r="B107" s="43"/>
      <c r="C107" s="43"/>
      <c r="D107" s="43"/>
      <c r="E107" s="46"/>
      <c r="F107" s="43"/>
      <c r="G107" s="43"/>
      <c r="H107" s="47"/>
      <c r="I107" s="43"/>
      <c r="J107" s="43"/>
      <c r="K107" s="48"/>
      <c r="L107" s="43"/>
      <c r="M107" s="35"/>
      <c r="O107" s="43"/>
      <c r="P107" s="44"/>
      <c r="Q107" s="44"/>
      <c r="R107" s="45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</row>
    <row r="108" spans="1:32" ht="12.75" customHeight="1">
      <c r="A108" s="43"/>
      <c r="B108" s="43"/>
      <c r="C108" s="43"/>
      <c r="D108" s="43"/>
      <c r="E108" s="46"/>
      <c r="F108" s="43"/>
      <c r="G108" s="43"/>
      <c r="H108" s="47"/>
      <c r="I108" s="43"/>
      <c r="J108" s="43"/>
      <c r="K108" s="48"/>
      <c r="L108" s="43"/>
      <c r="M108" s="35"/>
      <c r="O108" s="43"/>
      <c r="P108" s="44"/>
      <c r="Q108" s="44"/>
      <c r="R108" s="45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</row>
    <row r="109" spans="1:32" ht="12.75" customHeight="1">
      <c r="A109" s="43"/>
      <c r="B109" s="43"/>
      <c r="C109" s="43"/>
      <c r="D109" s="43"/>
      <c r="E109" s="46"/>
      <c r="F109" s="43"/>
      <c r="G109" s="43"/>
      <c r="H109" s="47"/>
      <c r="I109" s="43"/>
      <c r="J109" s="43"/>
      <c r="K109" s="48"/>
      <c r="L109" s="43"/>
      <c r="M109" s="35"/>
      <c r="O109" s="43"/>
      <c r="P109" s="44"/>
      <c r="Q109" s="44"/>
      <c r="R109" s="45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</row>
    <row r="110" spans="1:32" ht="12.75" customHeight="1">
      <c r="A110" s="43"/>
      <c r="B110" s="43"/>
      <c r="C110" s="43"/>
      <c r="D110" s="43"/>
      <c r="E110" s="46"/>
      <c r="F110" s="43"/>
      <c r="G110" s="43"/>
      <c r="H110" s="47"/>
      <c r="I110" s="43"/>
      <c r="J110" s="43"/>
      <c r="K110" s="48"/>
      <c r="L110" s="43"/>
      <c r="M110" s="35"/>
      <c r="O110" s="43"/>
      <c r="P110" s="44"/>
      <c r="Q110" s="44"/>
      <c r="R110" s="45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</row>
    <row r="111" spans="1:32" ht="12.75" customHeight="1">
      <c r="A111" s="43"/>
      <c r="B111" s="43"/>
      <c r="C111" s="43"/>
      <c r="D111" s="43"/>
      <c r="E111" s="46"/>
      <c r="F111" s="43"/>
      <c r="G111" s="43"/>
      <c r="H111" s="47"/>
      <c r="I111" s="43"/>
      <c r="J111" s="43"/>
      <c r="K111" s="48"/>
      <c r="L111" s="43"/>
      <c r="M111" s="35"/>
      <c r="O111" s="43"/>
      <c r="P111" s="44"/>
      <c r="Q111" s="44"/>
      <c r="R111" s="45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</row>
    <row r="112" spans="1:32" ht="12.75" customHeight="1">
      <c r="A112" s="43"/>
      <c r="B112" s="43"/>
      <c r="C112" s="43"/>
      <c r="D112" s="43"/>
      <c r="E112" s="46"/>
      <c r="F112" s="43"/>
      <c r="G112" s="43"/>
      <c r="H112" s="47"/>
      <c r="I112" s="43"/>
      <c r="J112" s="43"/>
      <c r="K112" s="48"/>
      <c r="L112" s="43"/>
      <c r="M112" s="35"/>
      <c r="O112" s="43"/>
      <c r="P112" s="44"/>
      <c r="Q112" s="44"/>
      <c r="R112" s="45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</row>
    <row r="113" spans="1:32" ht="12.75" customHeight="1">
      <c r="A113" s="43"/>
      <c r="B113" s="43"/>
      <c r="C113" s="43"/>
      <c r="D113" s="43"/>
      <c r="E113" s="46"/>
      <c r="F113" s="43"/>
      <c r="G113" s="43"/>
      <c r="H113" s="47"/>
      <c r="I113" s="43"/>
      <c r="J113" s="43"/>
      <c r="K113" s="48"/>
      <c r="L113" s="43"/>
      <c r="M113" s="35"/>
      <c r="O113" s="43"/>
      <c r="P113" s="44"/>
      <c r="Q113" s="44"/>
      <c r="R113" s="45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</row>
    <row r="114" spans="1:32" ht="12.75" customHeight="1">
      <c r="A114" s="43"/>
      <c r="B114" s="43"/>
      <c r="C114" s="43"/>
      <c r="D114" s="43"/>
      <c r="E114" s="46"/>
      <c r="F114" s="43"/>
      <c r="G114" s="43"/>
      <c r="H114" s="47"/>
      <c r="I114" s="43"/>
      <c r="J114" s="43"/>
      <c r="K114" s="48"/>
      <c r="L114" s="43"/>
      <c r="M114" s="35"/>
      <c r="O114" s="43"/>
      <c r="P114" s="44"/>
      <c r="Q114" s="44"/>
      <c r="R114" s="45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</row>
    <row r="115" spans="1:32" ht="12.75" customHeight="1">
      <c r="A115" s="43"/>
      <c r="B115" s="43"/>
      <c r="C115" s="43"/>
      <c r="D115" s="43"/>
      <c r="E115" s="46"/>
      <c r="F115" s="43"/>
      <c r="G115" s="43"/>
      <c r="H115" s="47"/>
      <c r="I115" s="43"/>
      <c r="J115" s="43"/>
      <c r="K115" s="48"/>
      <c r="L115" s="43"/>
      <c r="M115" s="35"/>
      <c r="O115" s="43"/>
      <c r="P115" s="44"/>
      <c r="Q115" s="44"/>
      <c r="R115" s="45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</row>
    <row r="116" spans="1:32" ht="12.75" customHeight="1">
      <c r="A116" s="43"/>
      <c r="B116" s="43"/>
      <c r="C116" s="43"/>
      <c r="D116" s="43"/>
      <c r="E116" s="46"/>
      <c r="F116" s="43"/>
      <c r="G116" s="43"/>
      <c r="H116" s="47"/>
      <c r="I116" s="43"/>
      <c r="J116" s="43"/>
      <c r="K116" s="48"/>
      <c r="L116" s="43"/>
      <c r="M116" s="35"/>
      <c r="O116" s="43"/>
      <c r="P116" s="44"/>
      <c r="Q116" s="44"/>
      <c r="R116" s="45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</row>
    <row r="117" spans="1:32" ht="12.75" customHeight="1">
      <c r="A117" s="43"/>
      <c r="B117" s="43"/>
      <c r="C117" s="43"/>
      <c r="D117" s="43"/>
      <c r="E117" s="46"/>
      <c r="F117" s="43"/>
      <c r="G117" s="43"/>
      <c r="H117" s="47"/>
      <c r="I117" s="43"/>
      <c r="J117" s="43"/>
      <c r="K117" s="48"/>
      <c r="L117" s="43"/>
      <c r="M117" s="35"/>
      <c r="O117" s="43"/>
      <c r="P117" s="44"/>
      <c r="Q117" s="44"/>
      <c r="R117" s="45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</row>
    <row r="118" spans="1:32" ht="12.75" customHeight="1">
      <c r="A118" s="43"/>
      <c r="B118" s="43"/>
      <c r="C118" s="43"/>
      <c r="D118" s="43"/>
      <c r="E118" s="46"/>
      <c r="F118" s="43"/>
      <c r="G118" s="43"/>
      <c r="H118" s="47"/>
      <c r="I118" s="43"/>
      <c r="J118" s="43"/>
      <c r="K118" s="48"/>
      <c r="L118" s="43"/>
      <c r="M118" s="35"/>
      <c r="O118" s="43"/>
      <c r="P118" s="44"/>
      <c r="Q118" s="44"/>
      <c r="R118" s="45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</row>
    <row r="119" spans="1:32" ht="12.75" customHeight="1">
      <c r="A119" s="43"/>
      <c r="B119" s="43"/>
      <c r="C119" s="43"/>
      <c r="D119" s="43"/>
      <c r="E119" s="46"/>
      <c r="F119" s="43"/>
      <c r="G119" s="43"/>
      <c r="H119" s="47"/>
      <c r="I119" s="43"/>
      <c r="J119" s="43"/>
      <c r="K119" s="48"/>
      <c r="L119" s="43"/>
      <c r="M119" s="35"/>
      <c r="O119" s="43"/>
      <c r="P119" s="44"/>
      <c r="Q119" s="44"/>
      <c r="R119" s="45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</row>
    <row r="120" spans="1:32" ht="12.75" customHeight="1">
      <c r="A120" s="43"/>
      <c r="B120" s="43"/>
      <c r="C120" s="43"/>
      <c r="D120" s="43"/>
      <c r="E120" s="46"/>
      <c r="F120" s="43"/>
      <c r="G120" s="43"/>
      <c r="H120" s="47"/>
      <c r="I120" s="43"/>
      <c r="J120" s="43"/>
      <c r="K120" s="48"/>
      <c r="L120" s="43"/>
      <c r="M120" s="35"/>
      <c r="O120" s="43"/>
      <c r="P120" s="44"/>
      <c r="Q120" s="44"/>
      <c r="R120" s="45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</row>
    <row r="121" spans="1:32" ht="12.75" customHeight="1">
      <c r="A121" s="43"/>
      <c r="B121" s="43"/>
      <c r="C121" s="43"/>
      <c r="D121" s="43"/>
      <c r="E121" s="46"/>
      <c r="F121" s="43"/>
      <c r="G121" s="43"/>
      <c r="H121" s="47"/>
      <c r="I121" s="43"/>
      <c r="J121" s="43"/>
      <c r="K121" s="48"/>
      <c r="L121" s="43"/>
      <c r="M121" s="35"/>
      <c r="O121" s="43"/>
      <c r="P121" s="44"/>
      <c r="Q121" s="44"/>
      <c r="R121" s="45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</row>
    <row r="122" spans="1:32" ht="12.75" customHeight="1">
      <c r="A122" s="43"/>
      <c r="B122" s="43"/>
      <c r="C122" s="43"/>
      <c r="D122" s="43"/>
      <c r="E122" s="46"/>
      <c r="F122" s="43"/>
      <c r="G122" s="43"/>
      <c r="H122" s="47"/>
      <c r="I122" s="43"/>
      <c r="J122" s="43"/>
      <c r="K122" s="48"/>
      <c r="L122" s="43"/>
      <c r="M122" s="35"/>
      <c r="O122" s="43"/>
      <c r="P122" s="44"/>
      <c r="Q122" s="44"/>
      <c r="R122" s="45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</row>
    <row r="123" spans="1:32" ht="12.75" customHeight="1">
      <c r="A123" s="43"/>
      <c r="B123" s="43"/>
      <c r="C123" s="43"/>
      <c r="D123" s="43"/>
      <c r="E123" s="46"/>
      <c r="F123" s="43"/>
      <c r="G123" s="43"/>
      <c r="H123" s="47"/>
      <c r="I123" s="43"/>
      <c r="J123" s="43"/>
      <c r="K123" s="48"/>
      <c r="L123" s="43"/>
      <c r="M123" s="35"/>
      <c r="O123" s="43"/>
      <c r="P123" s="44"/>
      <c r="Q123" s="44"/>
      <c r="R123" s="45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</row>
    <row r="124" spans="1:32" ht="12.75" customHeight="1">
      <c r="A124" s="43"/>
      <c r="B124" s="43"/>
      <c r="C124" s="43"/>
      <c r="D124" s="43"/>
      <c r="E124" s="46"/>
      <c r="F124" s="43"/>
      <c r="G124" s="43"/>
      <c r="H124" s="47"/>
      <c r="I124" s="43"/>
      <c r="J124" s="43"/>
      <c r="K124" s="48"/>
      <c r="L124" s="43"/>
      <c r="M124" s="35"/>
      <c r="O124" s="43"/>
      <c r="P124" s="44"/>
      <c r="Q124" s="44"/>
      <c r="R124" s="45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</row>
    <row r="125" spans="1:32" ht="12.75" customHeight="1">
      <c r="A125" s="43"/>
      <c r="B125" s="43"/>
      <c r="C125" s="43"/>
      <c r="D125" s="43"/>
      <c r="E125" s="46"/>
      <c r="F125" s="43"/>
      <c r="G125" s="43"/>
      <c r="H125" s="47"/>
      <c r="I125" s="43"/>
      <c r="J125" s="43"/>
      <c r="K125" s="48"/>
      <c r="L125" s="43"/>
      <c r="M125" s="35"/>
      <c r="O125" s="43"/>
      <c r="P125" s="44"/>
      <c r="Q125" s="44"/>
      <c r="R125" s="45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</row>
    <row r="126" spans="1:32" ht="12.75" customHeight="1">
      <c r="A126" s="43"/>
      <c r="B126" s="43"/>
      <c r="C126" s="43"/>
      <c r="D126" s="43"/>
      <c r="E126" s="46"/>
      <c r="F126" s="43"/>
      <c r="G126" s="43"/>
      <c r="H126" s="47"/>
      <c r="I126" s="43"/>
      <c r="J126" s="43"/>
      <c r="K126" s="48"/>
      <c r="L126" s="43"/>
      <c r="M126" s="35"/>
      <c r="O126" s="43"/>
      <c r="P126" s="44"/>
      <c r="Q126" s="44"/>
      <c r="R126" s="45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</row>
    <row r="127" spans="1:32" ht="12.75" customHeight="1">
      <c r="A127" s="43"/>
      <c r="B127" s="43"/>
      <c r="C127" s="43"/>
      <c r="D127" s="43"/>
      <c r="E127" s="46"/>
      <c r="F127" s="43"/>
      <c r="G127" s="43"/>
      <c r="H127" s="47"/>
      <c r="I127" s="43"/>
      <c r="J127" s="43"/>
      <c r="K127" s="48"/>
      <c r="L127" s="43"/>
      <c r="M127" s="35"/>
      <c r="O127" s="43"/>
      <c r="P127" s="44"/>
      <c r="Q127" s="44"/>
      <c r="R127" s="45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</row>
    <row r="128" spans="1:32" ht="12.75" customHeight="1">
      <c r="A128" s="43"/>
      <c r="B128" s="43"/>
      <c r="C128" s="43"/>
      <c r="D128" s="43"/>
      <c r="E128" s="46"/>
      <c r="F128" s="43"/>
      <c r="G128" s="43"/>
      <c r="H128" s="47"/>
      <c r="I128" s="43"/>
      <c r="J128" s="43"/>
      <c r="K128" s="48"/>
      <c r="L128" s="43"/>
      <c r="M128" s="35"/>
      <c r="O128" s="43"/>
      <c r="P128" s="44"/>
      <c r="Q128" s="44"/>
      <c r="R128" s="45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</row>
    <row r="129" spans="1:32" ht="12.75" customHeight="1">
      <c r="A129" s="43"/>
      <c r="B129" s="43"/>
      <c r="C129" s="43"/>
      <c r="D129" s="43"/>
      <c r="E129" s="46"/>
      <c r="F129" s="43"/>
      <c r="G129" s="43"/>
      <c r="H129" s="47"/>
      <c r="I129" s="43"/>
      <c r="J129" s="43"/>
      <c r="K129" s="48"/>
      <c r="L129" s="43"/>
      <c r="M129" s="35"/>
      <c r="O129" s="43"/>
      <c r="P129" s="44"/>
      <c r="Q129" s="44"/>
      <c r="R129" s="45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</row>
    <row r="130" spans="1:32" ht="12.75" customHeight="1">
      <c r="A130" s="43"/>
      <c r="B130" s="43"/>
      <c r="C130" s="43"/>
      <c r="D130" s="43"/>
      <c r="E130" s="46"/>
      <c r="F130" s="43"/>
      <c r="G130" s="43"/>
      <c r="H130" s="47"/>
      <c r="I130" s="43"/>
      <c r="J130" s="43"/>
      <c r="K130" s="48"/>
      <c r="L130" s="43"/>
      <c r="M130" s="35"/>
      <c r="O130" s="43"/>
      <c r="P130" s="44"/>
      <c r="Q130" s="44"/>
      <c r="R130" s="45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</row>
    <row r="131" spans="1:32" ht="12.75" customHeight="1">
      <c r="A131" s="43"/>
      <c r="B131" s="43"/>
      <c r="C131" s="43"/>
      <c r="D131" s="43"/>
      <c r="E131" s="46"/>
      <c r="F131" s="43"/>
      <c r="G131" s="43"/>
      <c r="H131" s="47"/>
      <c r="I131" s="43"/>
      <c r="J131" s="43"/>
      <c r="K131" s="48"/>
      <c r="L131" s="43"/>
      <c r="M131" s="35"/>
      <c r="O131" s="43"/>
      <c r="P131" s="44"/>
      <c r="Q131" s="44"/>
      <c r="R131" s="45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</row>
    <row r="132" spans="1:32" ht="12.75" customHeight="1">
      <c r="A132" s="43"/>
      <c r="B132" s="43"/>
      <c r="C132" s="43"/>
      <c r="D132" s="43"/>
      <c r="E132" s="46"/>
      <c r="F132" s="43"/>
      <c r="G132" s="43"/>
      <c r="H132" s="47"/>
      <c r="I132" s="43"/>
      <c r="J132" s="43"/>
      <c r="K132" s="48"/>
      <c r="L132" s="43"/>
      <c r="M132" s="35"/>
      <c r="O132" s="43"/>
      <c r="P132" s="44"/>
      <c r="Q132" s="44"/>
      <c r="R132" s="45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</row>
    <row r="133" spans="1:32" ht="12.75" customHeight="1">
      <c r="A133" s="43"/>
      <c r="B133" s="43"/>
      <c r="C133" s="43"/>
      <c r="D133" s="43"/>
      <c r="E133" s="46"/>
      <c r="F133" s="43"/>
      <c r="G133" s="43"/>
      <c r="H133" s="47"/>
      <c r="I133" s="43"/>
      <c r="J133" s="43"/>
      <c r="K133" s="48"/>
      <c r="L133" s="43"/>
      <c r="M133" s="35"/>
      <c r="O133" s="43"/>
      <c r="P133" s="44"/>
      <c r="Q133" s="44"/>
      <c r="R133" s="45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</row>
    <row r="134" spans="1:32" ht="12.75" customHeight="1">
      <c r="A134" s="43"/>
      <c r="B134" s="43"/>
      <c r="C134" s="43"/>
      <c r="D134" s="43"/>
      <c r="E134" s="46"/>
      <c r="F134" s="43"/>
      <c r="G134" s="43"/>
      <c r="H134" s="47"/>
      <c r="I134" s="43"/>
      <c r="J134" s="43"/>
      <c r="K134" s="48"/>
      <c r="L134" s="43"/>
      <c r="M134" s="35"/>
      <c r="O134" s="43"/>
      <c r="P134" s="44"/>
      <c r="Q134" s="44"/>
      <c r="R134" s="45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</row>
    <row r="135" spans="1:32" ht="12.75" customHeight="1">
      <c r="A135" s="43"/>
      <c r="B135" s="43"/>
      <c r="C135" s="43"/>
      <c r="D135" s="43"/>
      <c r="E135" s="46"/>
      <c r="F135" s="43"/>
      <c r="G135" s="43"/>
      <c r="H135" s="47"/>
      <c r="I135" s="43"/>
      <c r="J135" s="43"/>
      <c r="K135" s="48"/>
      <c r="L135" s="43"/>
      <c r="M135" s="35"/>
      <c r="O135" s="43"/>
      <c r="P135" s="44"/>
      <c r="Q135" s="44"/>
      <c r="R135" s="45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</row>
    <row r="136" spans="1:32" ht="12.75" customHeight="1">
      <c r="A136" s="43"/>
      <c r="B136" s="43"/>
      <c r="C136" s="43"/>
      <c r="D136" s="43"/>
      <c r="E136" s="46"/>
      <c r="F136" s="43"/>
      <c r="G136" s="43"/>
      <c r="H136" s="47"/>
      <c r="I136" s="43"/>
      <c r="J136" s="43"/>
      <c r="K136" s="48"/>
      <c r="L136" s="43"/>
      <c r="M136" s="35"/>
      <c r="O136" s="43"/>
      <c r="P136" s="44"/>
      <c r="Q136" s="44"/>
      <c r="R136" s="45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</row>
    <row r="137" spans="1:32" ht="12.75" customHeight="1">
      <c r="A137" s="43"/>
      <c r="B137" s="43"/>
      <c r="C137" s="43"/>
      <c r="D137" s="43"/>
      <c r="E137" s="46"/>
      <c r="F137" s="43"/>
      <c r="G137" s="43"/>
      <c r="H137" s="47"/>
      <c r="I137" s="43"/>
      <c r="J137" s="43"/>
      <c r="K137" s="48"/>
      <c r="L137" s="43"/>
      <c r="M137" s="35"/>
      <c r="O137" s="43"/>
      <c r="P137" s="44"/>
      <c r="Q137" s="44"/>
      <c r="R137" s="45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</row>
    <row r="138" spans="1:32" ht="12.75" customHeight="1">
      <c r="A138" s="43"/>
      <c r="B138" s="43"/>
      <c r="C138" s="43"/>
      <c r="D138" s="43"/>
      <c r="E138" s="46"/>
      <c r="F138" s="43"/>
      <c r="G138" s="43"/>
      <c r="H138" s="47"/>
      <c r="I138" s="43"/>
      <c r="J138" s="43"/>
      <c r="K138" s="48"/>
      <c r="L138" s="43"/>
      <c r="M138" s="35"/>
      <c r="O138" s="43"/>
      <c r="P138" s="44"/>
      <c r="Q138" s="44"/>
      <c r="R138" s="45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</row>
    <row r="139" spans="1:32" ht="12.75" customHeight="1">
      <c r="A139" s="43"/>
      <c r="B139" s="43"/>
      <c r="C139" s="43"/>
      <c r="D139" s="43"/>
      <c r="E139" s="46"/>
      <c r="F139" s="43"/>
      <c r="G139" s="43"/>
      <c r="H139" s="47"/>
      <c r="I139" s="43"/>
      <c r="J139" s="43"/>
      <c r="K139" s="48"/>
      <c r="L139" s="43"/>
      <c r="M139" s="35"/>
      <c r="O139" s="43"/>
      <c r="P139" s="44"/>
      <c r="Q139" s="44"/>
      <c r="R139" s="45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</row>
    <row r="140" spans="1:32" ht="12.75" customHeight="1">
      <c r="A140" s="43"/>
      <c r="B140" s="43"/>
      <c r="C140" s="43"/>
      <c r="D140" s="43"/>
      <c r="E140" s="46"/>
      <c r="F140" s="43"/>
      <c r="G140" s="43"/>
      <c r="H140" s="47"/>
      <c r="I140" s="43"/>
      <c r="J140" s="43"/>
      <c r="K140" s="48"/>
      <c r="L140" s="43"/>
      <c r="M140" s="35"/>
      <c r="O140" s="43"/>
      <c r="P140" s="44"/>
      <c r="Q140" s="44"/>
      <c r="R140" s="45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</row>
    <row r="141" spans="1:32" ht="12.75" customHeight="1">
      <c r="A141" s="43"/>
      <c r="B141" s="43"/>
      <c r="C141" s="43"/>
      <c r="D141" s="43"/>
      <c r="E141" s="46"/>
      <c r="F141" s="43"/>
      <c r="G141" s="43"/>
      <c r="H141" s="47"/>
      <c r="I141" s="43"/>
      <c r="J141" s="43"/>
      <c r="K141" s="48"/>
      <c r="L141" s="43"/>
      <c r="M141" s="35"/>
      <c r="O141" s="43"/>
      <c r="P141" s="44"/>
      <c r="Q141" s="44"/>
      <c r="R141" s="45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</row>
    <row r="142" spans="1:32" ht="12.75" customHeight="1">
      <c r="A142" s="43"/>
      <c r="B142" s="43"/>
      <c r="C142" s="43"/>
      <c r="D142" s="43"/>
      <c r="E142" s="46"/>
      <c r="F142" s="43"/>
      <c r="G142" s="43"/>
      <c r="H142" s="47"/>
      <c r="I142" s="43"/>
      <c r="J142" s="43"/>
      <c r="K142" s="48"/>
      <c r="L142" s="43"/>
      <c r="M142" s="35"/>
      <c r="O142" s="43"/>
      <c r="P142" s="44"/>
      <c r="Q142" s="44"/>
      <c r="R142" s="45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</row>
    <row r="143" spans="1:32" ht="12.75" customHeight="1">
      <c r="A143" s="43"/>
      <c r="B143" s="43"/>
      <c r="C143" s="43"/>
      <c r="D143" s="43"/>
      <c r="E143" s="46"/>
      <c r="F143" s="43"/>
      <c r="G143" s="43"/>
      <c r="H143" s="47"/>
      <c r="I143" s="43"/>
      <c r="J143" s="43"/>
      <c r="K143" s="48"/>
      <c r="L143" s="43"/>
      <c r="M143" s="35"/>
      <c r="O143" s="43"/>
      <c r="P143" s="44"/>
      <c r="Q143" s="44"/>
      <c r="R143" s="45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</row>
    <row r="144" spans="1:32" ht="12.75" customHeight="1">
      <c r="A144" s="43"/>
      <c r="B144" s="43"/>
      <c r="C144" s="43"/>
      <c r="D144" s="43"/>
      <c r="E144" s="46"/>
      <c r="F144" s="43"/>
      <c r="G144" s="43"/>
      <c r="H144" s="47"/>
      <c r="I144" s="43"/>
      <c r="J144" s="43"/>
      <c r="K144" s="48"/>
      <c r="L144" s="43"/>
      <c r="M144" s="35"/>
      <c r="O144" s="43"/>
      <c r="P144" s="44"/>
      <c r="Q144" s="44"/>
      <c r="R144" s="45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</row>
    <row r="145" spans="1:32" ht="12.75" customHeight="1">
      <c r="A145" s="43"/>
      <c r="B145" s="43"/>
      <c r="C145" s="43"/>
      <c r="D145" s="43"/>
      <c r="E145" s="46"/>
      <c r="F145" s="43"/>
      <c r="G145" s="43"/>
      <c r="H145" s="47"/>
      <c r="I145" s="43"/>
      <c r="J145" s="43"/>
      <c r="K145" s="48"/>
      <c r="L145" s="43"/>
      <c r="M145" s="35"/>
      <c r="O145" s="43"/>
      <c r="P145" s="44"/>
      <c r="Q145" s="44"/>
      <c r="R145" s="45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</row>
    <row r="146" spans="1:32" ht="12.75" customHeight="1">
      <c r="A146" s="43"/>
      <c r="B146" s="43"/>
      <c r="C146" s="43"/>
      <c r="D146" s="43"/>
      <c r="E146" s="46"/>
      <c r="F146" s="43"/>
      <c r="G146" s="43"/>
      <c r="H146" s="47"/>
      <c r="I146" s="43"/>
      <c r="J146" s="43"/>
      <c r="K146" s="48"/>
      <c r="L146" s="43"/>
      <c r="M146" s="35"/>
      <c r="O146" s="43"/>
      <c r="P146" s="44"/>
      <c r="Q146" s="44"/>
      <c r="R146" s="45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</row>
    <row r="147" spans="1:32" ht="12.75" customHeight="1">
      <c r="A147" s="43"/>
      <c r="B147" s="43"/>
      <c r="C147" s="43"/>
      <c r="D147" s="43"/>
      <c r="E147" s="46"/>
      <c r="F147" s="43"/>
      <c r="G147" s="43"/>
      <c r="H147" s="47"/>
      <c r="I147" s="43"/>
      <c r="J147" s="43"/>
      <c r="K147" s="48"/>
      <c r="L147" s="43"/>
      <c r="M147" s="35"/>
      <c r="O147" s="43"/>
      <c r="P147" s="44"/>
      <c r="Q147" s="44"/>
      <c r="R147" s="45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</row>
    <row r="148" spans="1:32" ht="12.75" customHeight="1">
      <c r="A148" s="43"/>
      <c r="B148" s="43"/>
      <c r="C148" s="43"/>
      <c r="D148" s="43"/>
      <c r="E148" s="46"/>
      <c r="F148" s="43"/>
      <c r="G148" s="43"/>
      <c r="H148" s="47"/>
      <c r="I148" s="43"/>
      <c r="J148" s="43"/>
      <c r="K148" s="48"/>
      <c r="L148" s="43"/>
      <c r="M148" s="35"/>
      <c r="O148" s="43"/>
      <c r="P148" s="44"/>
      <c r="Q148" s="44"/>
      <c r="R148" s="45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</row>
    <row r="149" spans="1:32" ht="12.75" customHeight="1">
      <c r="A149" s="43"/>
      <c r="B149" s="43"/>
      <c r="C149" s="43"/>
      <c r="D149" s="43"/>
      <c r="E149" s="46"/>
      <c r="F149" s="43"/>
      <c r="G149" s="43"/>
      <c r="H149" s="47"/>
      <c r="I149" s="43"/>
      <c r="J149" s="43"/>
      <c r="K149" s="48"/>
      <c r="L149" s="43"/>
      <c r="M149" s="35"/>
      <c r="O149" s="43"/>
      <c r="P149" s="44"/>
      <c r="Q149" s="44"/>
      <c r="R149" s="45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</row>
    <row r="150" spans="1:32" ht="12.75" customHeight="1">
      <c r="A150" s="43"/>
      <c r="B150" s="43"/>
      <c r="C150" s="43"/>
      <c r="D150" s="43"/>
      <c r="E150" s="46"/>
      <c r="F150" s="43"/>
      <c r="G150" s="43"/>
      <c r="H150" s="47"/>
      <c r="I150" s="43"/>
      <c r="J150" s="43"/>
      <c r="K150" s="48"/>
      <c r="L150" s="43"/>
      <c r="M150" s="35"/>
      <c r="O150" s="43"/>
      <c r="P150" s="44"/>
      <c r="Q150" s="44"/>
      <c r="R150" s="45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</row>
    <row r="151" spans="1:32" ht="12.75" customHeight="1">
      <c r="A151" s="43"/>
      <c r="B151" s="43"/>
      <c r="C151" s="43"/>
      <c r="D151" s="43"/>
      <c r="E151" s="46"/>
      <c r="F151" s="43"/>
      <c r="G151" s="43"/>
      <c r="H151" s="47"/>
      <c r="I151" s="43"/>
      <c r="J151" s="43"/>
      <c r="K151" s="48"/>
      <c r="L151" s="43"/>
      <c r="M151" s="35"/>
      <c r="O151" s="43"/>
      <c r="P151" s="44"/>
      <c r="Q151" s="44"/>
      <c r="R151" s="45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</row>
    <row r="152" spans="1:32" ht="12.75" customHeight="1">
      <c r="A152" s="43"/>
      <c r="B152" s="43"/>
      <c r="C152" s="43"/>
      <c r="D152" s="43"/>
      <c r="E152" s="46"/>
      <c r="F152" s="43"/>
      <c r="G152" s="43"/>
      <c r="H152" s="47"/>
      <c r="I152" s="43"/>
      <c r="J152" s="43"/>
      <c r="K152" s="48"/>
      <c r="L152" s="43"/>
      <c r="M152" s="35"/>
      <c r="O152" s="43"/>
      <c r="P152" s="44"/>
      <c r="Q152" s="44"/>
      <c r="R152" s="45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</row>
    <row r="153" spans="1:32" ht="12.75" customHeight="1">
      <c r="A153" s="43"/>
      <c r="B153" s="43"/>
      <c r="C153" s="43"/>
      <c r="D153" s="43"/>
      <c r="E153" s="46"/>
      <c r="F153" s="43"/>
      <c r="G153" s="43"/>
      <c r="H153" s="47"/>
      <c r="I153" s="43"/>
      <c r="J153" s="43"/>
      <c r="K153" s="48"/>
      <c r="L153" s="43"/>
      <c r="M153" s="35"/>
      <c r="O153" s="43"/>
      <c r="P153" s="44"/>
      <c r="Q153" s="44"/>
      <c r="R153" s="45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</row>
    <row r="154" spans="1:32" ht="12.75" customHeight="1">
      <c r="A154" s="43"/>
      <c r="B154" s="43"/>
      <c r="C154" s="43"/>
      <c r="D154" s="43"/>
      <c r="E154" s="46"/>
      <c r="F154" s="43"/>
      <c r="G154" s="43"/>
      <c r="H154" s="47"/>
      <c r="I154" s="43"/>
      <c r="J154" s="43"/>
      <c r="K154" s="48"/>
      <c r="L154" s="43"/>
      <c r="M154" s="35"/>
      <c r="O154" s="43"/>
      <c r="P154" s="44"/>
      <c r="Q154" s="44"/>
      <c r="R154" s="45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</row>
    <row r="155" spans="1:32" ht="12.75" customHeight="1">
      <c r="A155" s="43"/>
      <c r="B155" s="43"/>
      <c r="C155" s="43"/>
      <c r="D155" s="43"/>
      <c r="E155" s="46"/>
      <c r="F155" s="43"/>
      <c r="G155" s="43"/>
      <c r="H155" s="47"/>
      <c r="I155" s="43"/>
      <c r="J155" s="43"/>
      <c r="K155" s="48"/>
      <c r="L155" s="43"/>
      <c r="M155" s="35"/>
      <c r="O155" s="43"/>
      <c r="P155" s="44"/>
      <c r="Q155" s="44"/>
      <c r="R155" s="45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</row>
    <row r="156" spans="1:32" ht="12.75" customHeight="1">
      <c r="A156" s="43"/>
      <c r="B156" s="43"/>
      <c r="C156" s="43"/>
      <c r="D156" s="43"/>
      <c r="E156" s="46"/>
      <c r="F156" s="43"/>
      <c r="G156" s="43"/>
      <c r="H156" s="47"/>
      <c r="I156" s="43"/>
      <c r="J156" s="43"/>
      <c r="K156" s="48"/>
      <c r="L156" s="43"/>
      <c r="M156" s="35"/>
      <c r="O156" s="43"/>
      <c r="P156" s="44"/>
      <c r="Q156" s="44"/>
      <c r="R156" s="45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</row>
    <row r="157" spans="1:32" ht="12.75" customHeight="1">
      <c r="A157" s="43"/>
      <c r="B157" s="43"/>
      <c r="C157" s="43"/>
      <c r="D157" s="43"/>
      <c r="E157" s="46"/>
      <c r="F157" s="43"/>
      <c r="G157" s="43"/>
      <c r="H157" s="47"/>
      <c r="I157" s="43"/>
      <c r="J157" s="43"/>
      <c r="K157" s="48"/>
      <c r="L157" s="43"/>
      <c r="M157" s="35"/>
      <c r="O157" s="43"/>
      <c r="P157" s="44"/>
      <c r="Q157" s="44"/>
      <c r="R157" s="45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</row>
    <row r="158" spans="1:32" ht="12.75" customHeight="1">
      <c r="A158" s="43"/>
      <c r="B158" s="43"/>
      <c r="C158" s="43"/>
      <c r="D158" s="43"/>
      <c r="E158" s="46"/>
      <c r="F158" s="43"/>
      <c r="G158" s="43"/>
      <c r="H158" s="47"/>
      <c r="I158" s="43"/>
      <c r="J158" s="43"/>
      <c r="K158" s="48"/>
      <c r="L158" s="43"/>
      <c r="M158" s="35"/>
      <c r="O158" s="43"/>
      <c r="P158" s="44"/>
      <c r="Q158" s="44"/>
      <c r="R158" s="45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</row>
    <row r="159" spans="1:32" ht="12.75" customHeight="1">
      <c r="A159" s="43"/>
      <c r="B159" s="43"/>
      <c r="C159" s="43"/>
      <c r="D159" s="43"/>
      <c r="E159" s="46"/>
      <c r="F159" s="43"/>
      <c r="G159" s="43"/>
      <c r="H159" s="47"/>
      <c r="I159" s="43"/>
      <c r="J159" s="43"/>
      <c r="K159" s="48"/>
      <c r="L159" s="43"/>
      <c r="M159" s="35"/>
      <c r="O159" s="43"/>
      <c r="P159" s="44"/>
      <c r="Q159" s="44"/>
      <c r="R159" s="45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</row>
    <row r="160" spans="1:32" ht="12.75" customHeight="1">
      <c r="A160" s="43"/>
      <c r="B160" s="43"/>
      <c r="C160" s="43"/>
      <c r="D160" s="43"/>
      <c r="E160" s="46"/>
      <c r="F160" s="43"/>
      <c r="G160" s="43"/>
      <c r="H160" s="47"/>
      <c r="I160" s="43"/>
      <c r="J160" s="43"/>
      <c r="K160" s="48"/>
      <c r="L160" s="43"/>
      <c r="M160" s="35"/>
      <c r="O160" s="43"/>
      <c r="P160" s="44"/>
      <c r="Q160" s="44"/>
      <c r="R160" s="45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</row>
    <row r="161" spans="1:32" ht="12.75" customHeight="1">
      <c r="A161" s="43"/>
      <c r="B161" s="43"/>
      <c r="C161" s="43"/>
      <c r="D161" s="43"/>
      <c r="E161" s="46"/>
      <c r="F161" s="43"/>
      <c r="G161" s="43"/>
      <c r="H161" s="47"/>
      <c r="I161" s="43"/>
      <c r="J161" s="43"/>
      <c r="K161" s="48"/>
      <c r="L161" s="43"/>
      <c r="M161" s="35"/>
      <c r="O161" s="43"/>
      <c r="P161" s="44"/>
      <c r="Q161" s="44"/>
      <c r="R161" s="45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</row>
    <row r="162" spans="1:32" ht="12.75" customHeight="1">
      <c r="A162" s="43"/>
      <c r="B162" s="43"/>
      <c r="C162" s="43"/>
      <c r="D162" s="43"/>
      <c r="E162" s="46"/>
      <c r="F162" s="43"/>
      <c r="G162" s="43"/>
      <c r="H162" s="47"/>
      <c r="I162" s="43"/>
      <c r="J162" s="43"/>
      <c r="K162" s="48"/>
      <c r="L162" s="43"/>
      <c r="M162" s="35"/>
      <c r="O162" s="43"/>
      <c r="P162" s="44"/>
      <c r="Q162" s="44"/>
      <c r="R162" s="45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</row>
    <row r="163" spans="1:32" ht="12.75" customHeight="1">
      <c r="A163" s="43"/>
      <c r="B163" s="43"/>
      <c r="C163" s="43"/>
      <c r="D163" s="43"/>
      <c r="E163" s="46"/>
      <c r="F163" s="43"/>
      <c r="G163" s="43"/>
      <c r="H163" s="47"/>
      <c r="I163" s="43"/>
      <c r="J163" s="43"/>
      <c r="K163" s="48"/>
      <c r="L163" s="43"/>
      <c r="M163" s="35"/>
      <c r="O163" s="43"/>
      <c r="P163" s="44"/>
      <c r="Q163" s="44"/>
      <c r="R163" s="45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</row>
    <row r="164" spans="1:32" ht="12.75" customHeight="1">
      <c r="A164" s="43"/>
      <c r="B164" s="43"/>
      <c r="C164" s="43"/>
      <c r="D164" s="43"/>
      <c r="E164" s="46"/>
      <c r="F164" s="43"/>
      <c r="G164" s="43"/>
      <c r="H164" s="47"/>
      <c r="I164" s="43"/>
      <c r="J164" s="43"/>
      <c r="K164" s="48"/>
      <c r="L164" s="43"/>
      <c r="M164" s="35"/>
      <c r="O164" s="43"/>
      <c r="P164" s="44"/>
      <c r="Q164" s="44"/>
      <c r="R164" s="45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</row>
    <row r="165" spans="1:32" ht="12.75" customHeight="1">
      <c r="A165" s="43"/>
      <c r="B165" s="43"/>
      <c r="C165" s="43"/>
      <c r="D165" s="43"/>
      <c r="E165" s="46"/>
      <c r="F165" s="43"/>
      <c r="G165" s="43"/>
      <c r="H165" s="47"/>
      <c r="I165" s="43"/>
      <c r="J165" s="43"/>
      <c r="K165" s="48"/>
      <c r="L165" s="43"/>
      <c r="M165" s="35"/>
      <c r="O165" s="43"/>
      <c r="P165" s="44"/>
      <c r="Q165" s="44"/>
      <c r="R165" s="45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</row>
    <row r="166" spans="1:32" ht="12.75" customHeight="1">
      <c r="A166" s="43"/>
      <c r="B166" s="43"/>
      <c r="C166" s="43"/>
      <c r="D166" s="43"/>
      <c r="E166" s="46"/>
      <c r="F166" s="43"/>
      <c r="G166" s="43"/>
      <c r="H166" s="47"/>
      <c r="I166" s="43"/>
      <c r="J166" s="43"/>
      <c r="K166" s="48"/>
      <c r="L166" s="43"/>
      <c r="M166" s="35"/>
      <c r="O166" s="43"/>
      <c r="P166" s="44"/>
      <c r="Q166" s="44"/>
      <c r="R166" s="45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</row>
    <row r="167" spans="1:32" ht="12.75" customHeight="1">
      <c r="A167" s="43"/>
      <c r="B167" s="43"/>
      <c r="C167" s="43"/>
      <c r="D167" s="43"/>
      <c r="E167" s="46"/>
      <c r="F167" s="43"/>
      <c r="G167" s="43"/>
      <c r="H167" s="47"/>
      <c r="I167" s="43"/>
      <c r="J167" s="43"/>
      <c r="K167" s="48"/>
      <c r="L167" s="43"/>
      <c r="M167" s="35"/>
      <c r="O167" s="43"/>
      <c r="P167" s="44"/>
      <c r="Q167" s="44"/>
      <c r="R167" s="45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</row>
    <row r="168" spans="1:32" ht="12.75" customHeight="1">
      <c r="A168" s="43"/>
      <c r="B168" s="43"/>
      <c r="C168" s="43"/>
      <c r="D168" s="43"/>
      <c r="E168" s="46"/>
      <c r="F168" s="43"/>
      <c r="G168" s="43"/>
      <c r="H168" s="47"/>
      <c r="I168" s="43"/>
      <c r="J168" s="43"/>
      <c r="K168" s="48"/>
      <c r="L168" s="43"/>
      <c r="M168" s="35"/>
      <c r="O168" s="43"/>
      <c r="P168" s="44"/>
      <c r="Q168" s="44"/>
      <c r="R168" s="45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</row>
    <row r="169" spans="1:32" ht="12.75" customHeight="1">
      <c r="A169" s="43"/>
      <c r="B169" s="43"/>
      <c r="C169" s="43"/>
      <c r="D169" s="43"/>
      <c r="E169" s="46"/>
      <c r="F169" s="43"/>
      <c r="G169" s="43"/>
      <c r="H169" s="47"/>
      <c r="I169" s="43"/>
      <c r="J169" s="43"/>
      <c r="K169" s="48"/>
      <c r="L169" s="43"/>
      <c r="M169" s="35"/>
      <c r="O169" s="43"/>
      <c r="P169" s="44"/>
      <c r="Q169" s="44"/>
      <c r="R169" s="45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</row>
    <row r="170" spans="1:32" ht="12.75" customHeight="1">
      <c r="A170" s="43"/>
      <c r="B170" s="43"/>
      <c r="C170" s="43"/>
      <c r="D170" s="43"/>
      <c r="E170" s="46"/>
      <c r="F170" s="43"/>
      <c r="G170" s="43"/>
      <c r="H170" s="47"/>
      <c r="I170" s="43"/>
      <c r="J170" s="43"/>
      <c r="K170" s="48"/>
      <c r="L170" s="43"/>
      <c r="M170" s="35"/>
      <c r="O170" s="43"/>
      <c r="P170" s="44"/>
      <c r="Q170" s="44"/>
      <c r="R170" s="45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</row>
    <row r="171" spans="1:32" ht="12.75" customHeight="1">
      <c r="A171" s="43"/>
      <c r="B171" s="43"/>
      <c r="C171" s="43"/>
      <c r="D171" s="43"/>
      <c r="E171" s="46"/>
      <c r="F171" s="43"/>
      <c r="G171" s="43"/>
      <c r="H171" s="47"/>
      <c r="I171" s="43"/>
      <c r="J171" s="43"/>
      <c r="K171" s="48"/>
      <c r="L171" s="43"/>
      <c r="M171" s="35"/>
      <c r="O171" s="43"/>
      <c r="P171" s="44"/>
      <c r="Q171" s="44"/>
      <c r="R171" s="45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</row>
    <row r="172" spans="1:32" ht="12.75" customHeight="1">
      <c r="A172" s="43"/>
      <c r="B172" s="43"/>
      <c r="C172" s="43"/>
      <c r="D172" s="43"/>
      <c r="E172" s="46"/>
      <c r="F172" s="43"/>
      <c r="G172" s="43"/>
      <c r="H172" s="47"/>
      <c r="I172" s="43"/>
      <c r="J172" s="43"/>
      <c r="K172" s="48"/>
      <c r="L172" s="43"/>
      <c r="M172" s="35"/>
      <c r="O172" s="43"/>
      <c r="P172" s="44"/>
      <c r="Q172" s="44"/>
      <c r="R172" s="45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</row>
    <row r="173" spans="1:32" ht="12.75" customHeight="1">
      <c r="A173" s="43"/>
      <c r="B173" s="43"/>
      <c r="C173" s="43"/>
      <c r="D173" s="43"/>
      <c r="E173" s="46"/>
      <c r="F173" s="43"/>
      <c r="G173" s="43"/>
      <c r="H173" s="47"/>
      <c r="I173" s="43"/>
      <c r="J173" s="43"/>
      <c r="K173" s="48"/>
      <c r="L173" s="43"/>
      <c r="M173" s="35"/>
      <c r="O173" s="43"/>
      <c r="P173" s="44"/>
      <c r="Q173" s="44"/>
      <c r="R173" s="45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</row>
    <row r="174" spans="1:32" ht="12.75" customHeight="1">
      <c r="A174" s="43"/>
      <c r="B174" s="43"/>
      <c r="C174" s="43"/>
      <c r="D174" s="43"/>
      <c r="E174" s="46"/>
      <c r="F174" s="43"/>
      <c r="G174" s="43"/>
      <c r="H174" s="47"/>
      <c r="I174" s="43"/>
      <c r="J174" s="43"/>
      <c r="K174" s="48"/>
      <c r="L174" s="43"/>
      <c r="M174" s="35"/>
      <c r="O174" s="43"/>
      <c r="P174" s="44"/>
      <c r="Q174" s="44"/>
      <c r="R174" s="45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</row>
    <row r="175" spans="1:32" ht="12.75" customHeight="1">
      <c r="A175" s="43"/>
      <c r="B175" s="43"/>
      <c r="C175" s="43"/>
      <c r="D175" s="43"/>
      <c r="E175" s="46"/>
      <c r="F175" s="43"/>
      <c r="G175" s="43"/>
      <c r="H175" s="47"/>
      <c r="I175" s="43"/>
      <c r="J175" s="43"/>
      <c r="K175" s="48"/>
      <c r="L175" s="43"/>
      <c r="M175" s="35"/>
      <c r="O175" s="43"/>
      <c r="P175" s="44"/>
      <c r="Q175" s="44"/>
      <c r="R175" s="45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</row>
    <row r="176" spans="1:32" ht="12.75" customHeight="1">
      <c r="A176" s="43"/>
      <c r="B176" s="43"/>
      <c r="C176" s="43"/>
      <c r="D176" s="43"/>
      <c r="E176" s="46"/>
      <c r="F176" s="43"/>
      <c r="G176" s="43"/>
      <c r="H176" s="47"/>
      <c r="I176" s="43"/>
      <c r="J176" s="43"/>
      <c r="K176" s="48"/>
      <c r="L176" s="43"/>
      <c r="M176" s="35"/>
      <c r="O176" s="43"/>
      <c r="P176" s="44"/>
      <c r="Q176" s="44"/>
      <c r="R176" s="45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</row>
    <row r="177" spans="1:32" ht="12.75" customHeight="1">
      <c r="A177" s="43"/>
      <c r="B177" s="43"/>
      <c r="C177" s="43"/>
      <c r="D177" s="43"/>
      <c r="E177" s="46"/>
      <c r="F177" s="43"/>
      <c r="G177" s="43"/>
      <c r="H177" s="47"/>
      <c r="I177" s="43"/>
      <c r="J177" s="43"/>
      <c r="K177" s="48"/>
      <c r="L177" s="43"/>
      <c r="M177" s="35"/>
      <c r="O177" s="43"/>
      <c r="P177" s="44"/>
      <c r="Q177" s="44"/>
      <c r="R177" s="45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</row>
    <row r="178" spans="1:32" ht="12.75" customHeight="1">
      <c r="A178" s="43"/>
      <c r="B178" s="43"/>
      <c r="C178" s="43"/>
      <c r="D178" s="43"/>
      <c r="E178" s="46"/>
      <c r="F178" s="43"/>
      <c r="G178" s="43"/>
      <c r="H178" s="47"/>
      <c r="I178" s="43"/>
      <c r="J178" s="43"/>
      <c r="K178" s="48"/>
      <c r="L178" s="43"/>
      <c r="M178" s="35"/>
      <c r="O178" s="43"/>
      <c r="P178" s="44"/>
      <c r="Q178" s="44"/>
      <c r="R178" s="45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</row>
    <row r="179" spans="1:32" ht="12.75" customHeight="1">
      <c r="A179" s="43"/>
      <c r="B179" s="43"/>
      <c r="C179" s="43"/>
      <c r="D179" s="43"/>
      <c r="E179" s="46"/>
      <c r="F179" s="43"/>
      <c r="G179" s="43"/>
      <c r="H179" s="47"/>
      <c r="I179" s="43"/>
      <c r="J179" s="43"/>
      <c r="K179" s="48"/>
      <c r="L179" s="43"/>
      <c r="M179" s="35"/>
      <c r="O179" s="43"/>
      <c r="P179" s="44"/>
      <c r="Q179" s="44"/>
      <c r="R179" s="45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</row>
    <row r="180" spans="1:32" ht="12.75" customHeight="1">
      <c r="A180" s="43"/>
      <c r="B180" s="43"/>
      <c r="C180" s="43"/>
      <c r="D180" s="43"/>
      <c r="E180" s="46"/>
      <c r="F180" s="43"/>
      <c r="G180" s="43"/>
      <c r="H180" s="47"/>
      <c r="I180" s="43"/>
      <c r="J180" s="43"/>
      <c r="K180" s="48"/>
      <c r="L180" s="43"/>
      <c r="M180" s="35"/>
      <c r="O180" s="43"/>
      <c r="P180" s="44"/>
      <c r="Q180" s="44"/>
      <c r="R180" s="45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</row>
    <row r="181" spans="1:32" ht="12.75" customHeight="1">
      <c r="A181" s="43"/>
      <c r="B181" s="43"/>
      <c r="C181" s="43"/>
      <c r="D181" s="43"/>
      <c r="E181" s="46"/>
      <c r="F181" s="43"/>
      <c r="G181" s="43"/>
      <c r="H181" s="47"/>
      <c r="I181" s="43"/>
      <c r="J181" s="43"/>
      <c r="K181" s="48"/>
      <c r="L181" s="43"/>
      <c r="M181" s="35"/>
      <c r="O181" s="43"/>
      <c r="P181" s="44"/>
      <c r="Q181" s="44"/>
      <c r="R181" s="45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</row>
    <row r="182" spans="1:32" ht="12.75" customHeight="1">
      <c r="A182" s="43"/>
      <c r="B182" s="43"/>
      <c r="C182" s="43"/>
      <c r="D182" s="43"/>
      <c r="E182" s="46"/>
      <c r="F182" s="43"/>
      <c r="G182" s="43"/>
      <c r="H182" s="47"/>
      <c r="I182" s="43"/>
      <c r="J182" s="43"/>
      <c r="K182" s="48"/>
      <c r="L182" s="43"/>
      <c r="M182" s="35"/>
      <c r="O182" s="43"/>
      <c r="P182" s="44"/>
      <c r="Q182" s="44"/>
      <c r="R182" s="45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</row>
    <row r="183" spans="1:32" ht="12.75" customHeight="1">
      <c r="A183" s="43"/>
      <c r="B183" s="43"/>
      <c r="C183" s="43"/>
      <c r="D183" s="43"/>
      <c r="E183" s="46"/>
      <c r="F183" s="43"/>
      <c r="G183" s="43"/>
      <c r="H183" s="47"/>
      <c r="I183" s="43"/>
      <c r="J183" s="43"/>
      <c r="K183" s="48"/>
      <c r="L183" s="43"/>
      <c r="M183" s="35"/>
      <c r="O183" s="43"/>
      <c r="P183" s="44"/>
      <c r="Q183" s="44"/>
      <c r="R183" s="45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2" ht="12.75" customHeight="1">
      <c r="A184" s="43"/>
      <c r="B184" s="43"/>
      <c r="C184" s="43"/>
      <c r="D184" s="43"/>
      <c r="E184" s="46"/>
      <c r="F184" s="43"/>
      <c r="G184" s="43"/>
      <c r="H184" s="47"/>
      <c r="I184" s="43"/>
      <c r="J184" s="43"/>
      <c r="K184" s="48"/>
      <c r="L184" s="43"/>
      <c r="M184" s="35"/>
      <c r="O184" s="43"/>
      <c r="P184" s="44"/>
      <c r="Q184" s="44"/>
      <c r="R184" s="45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</row>
    <row r="185" spans="1:32" ht="12.75" customHeight="1">
      <c r="A185" s="43"/>
      <c r="B185" s="43"/>
      <c r="C185" s="43"/>
      <c r="D185" s="43"/>
      <c r="E185" s="46"/>
      <c r="F185" s="43"/>
      <c r="G185" s="43"/>
      <c r="H185" s="47"/>
      <c r="I185" s="43"/>
      <c r="J185" s="43"/>
      <c r="K185" s="48"/>
      <c r="L185" s="43"/>
      <c r="M185" s="35"/>
      <c r="O185" s="43"/>
      <c r="P185" s="44"/>
      <c r="Q185" s="44"/>
      <c r="R185" s="45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</row>
    <row r="186" spans="1:32" ht="12.75" customHeight="1">
      <c r="A186" s="43"/>
      <c r="B186" s="43"/>
      <c r="C186" s="43"/>
      <c r="D186" s="43"/>
      <c r="E186" s="46"/>
      <c r="F186" s="43"/>
      <c r="G186" s="43"/>
      <c r="H186" s="47"/>
      <c r="I186" s="43"/>
      <c r="J186" s="43"/>
      <c r="K186" s="48"/>
      <c r="L186" s="43"/>
      <c r="M186" s="35"/>
      <c r="O186" s="43"/>
      <c r="P186" s="44"/>
      <c r="Q186" s="44"/>
      <c r="R186" s="45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</row>
    <row r="187" spans="1:32" ht="12.75" customHeight="1">
      <c r="A187" s="43"/>
      <c r="B187" s="43"/>
      <c r="C187" s="43"/>
      <c r="D187" s="43"/>
      <c r="E187" s="46"/>
      <c r="F187" s="43"/>
      <c r="G187" s="43"/>
      <c r="H187" s="47"/>
      <c r="I187" s="43"/>
      <c r="J187" s="43"/>
      <c r="K187" s="48"/>
      <c r="L187" s="43"/>
      <c r="M187" s="35"/>
      <c r="O187" s="43"/>
      <c r="P187" s="44"/>
      <c r="Q187" s="44"/>
      <c r="R187" s="45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</row>
    <row r="188" spans="1:32" ht="12.75" customHeight="1">
      <c r="A188" s="43"/>
      <c r="B188" s="43"/>
      <c r="C188" s="43"/>
      <c r="D188" s="43"/>
      <c r="E188" s="46"/>
      <c r="F188" s="43"/>
      <c r="G188" s="43"/>
      <c r="H188" s="47"/>
      <c r="I188" s="43"/>
      <c r="J188" s="43"/>
      <c r="K188" s="48"/>
      <c r="L188" s="43"/>
      <c r="M188" s="35"/>
      <c r="O188" s="43"/>
      <c r="P188" s="44"/>
      <c r="Q188" s="44"/>
      <c r="R188" s="45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</row>
    <row r="189" spans="1:32" ht="12.75" customHeight="1">
      <c r="A189" s="43"/>
      <c r="B189" s="43"/>
      <c r="C189" s="43"/>
      <c r="D189" s="43"/>
      <c r="E189" s="46"/>
      <c r="F189" s="43"/>
      <c r="G189" s="43"/>
      <c r="H189" s="47"/>
      <c r="I189" s="43"/>
      <c r="J189" s="43"/>
      <c r="K189" s="48"/>
      <c r="L189" s="43"/>
      <c r="M189" s="35"/>
      <c r="O189" s="43"/>
      <c r="P189" s="44"/>
      <c r="Q189" s="44"/>
      <c r="R189" s="45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</row>
    <row r="190" spans="1:32" ht="12.75" customHeight="1">
      <c r="A190" s="43"/>
      <c r="B190" s="43"/>
      <c r="C190" s="43"/>
      <c r="D190" s="43"/>
      <c r="E190" s="46"/>
      <c r="F190" s="43"/>
      <c r="G190" s="43"/>
      <c r="H190" s="47"/>
      <c r="I190" s="43"/>
      <c r="J190" s="43"/>
      <c r="K190" s="48"/>
      <c r="L190" s="43"/>
      <c r="M190" s="35"/>
      <c r="O190" s="43"/>
      <c r="P190" s="44"/>
      <c r="Q190" s="44"/>
      <c r="R190" s="45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</row>
    <row r="191" spans="1:32" ht="12.75" customHeight="1">
      <c r="A191" s="43"/>
      <c r="B191" s="43"/>
      <c r="C191" s="43"/>
      <c r="D191" s="43"/>
      <c r="E191" s="46"/>
      <c r="F191" s="43"/>
      <c r="G191" s="43"/>
      <c r="H191" s="47"/>
      <c r="I191" s="43"/>
      <c r="J191" s="43"/>
      <c r="K191" s="48"/>
      <c r="L191" s="43"/>
      <c r="M191" s="35"/>
      <c r="O191" s="43"/>
      <c r="P191" s="44"/>
      <c r="Q191" s="44"/>
      <c r="R191" s="45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</row>
    <row r="192" spans="1:32" ht="12.75" customHeight="1">
      <c r="A192" s="43"/>
      <c r="B192" s="43"/>
      <c r="C192" s="43"/>
      <c r="D192" s="43"/>
      <c r="E192" s="46"/>
      <c r="F192" s="43"/>
      <c r="G192" s="43"/>
      <c r="H192" s="47"/>
      <c r="I192" s="43"/>
      <c r="J192" s="43"/>
      <c r="K192" s="48"/>
      <c r="L192" s="43"/>
      <c r="M192" s="35"/>
      <c r="O192" s="43"/>
      <c r="P192" s="44"/>
      <c r="Q192" s="44"/>
      <c r="R192" s="45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</row>
    <row r="193" spans="1:32" ht="12.75" customHeight="1">
      <c r="A193" s="43"/>
      <c r="B193" s="43"/>
      <c r="C193" s="43"/>
      <c r="D193" s="43"/>
      <c r="E193" s="46"/>
      <c r="F193" s="43"/>
      <c r="G193" s="43"/>
      <c r="H193" s="47"/>
      <c r="I193" s="43"/>
      <c r="J193" s="43"/>
      <c r="K193" s="48"/>
      <c r="L193" s="43"/>
      <c r="M193" s="35"/>
      <c r="O193" s="43"/>
      <c r="P193" s="44"/>
      <c r="Q193" s="44"/>
      <c r="R193" s="45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</row>
    <row r="194" spans="1:32" ht="12.75" customHeight="1">
      <c r="A194" s="43"/>
      <c r="B194" s="43"/>
      <c r="C194" s="43"/>
      <c r="D194" s="43"/>
      <c r="E194" s="46"/>
      <c r="F194" s="43"/>
      <c r="G194" s="43"/>
      <c r="H194" s="47"/>
      <c r="I194" s="43"/>
      <c r="J194" s="43"/>
      <c r="K194" s="48"/>
      <c r="L194" s="43"/>
      <c r="M194" s="35"/>
      <c r="O194" s="43"/>
      <c r="P194" s="44"/>
      <c r="Q194" s="44"/>
      <c r="R194" s="45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</row>
    <row r="195" spans="1:32" ht="12.75" customHeight="1">
      <c r="A195" s="43"/>
      <c r="B195" s="43"/>
      <c r="C195" s="43"/>
      <c r="D195" s="43"/>
      <c r="E195" s="46"/>
      <c r="F195" s="43"/>
      <c r="G195" s="43"/>
      <c r="H195" s="47"/>
      <c r="I195" s="43"/>
      <c r="J195" s="43"/>
      <c r="K195" s="48"/>
      <c r="L195" s="43"/>
      <c r="M195" s="35"/>
      <c r="O195" s="43"/>
      <c r="P195" s="44"/>
      <c r="Q195" s="44"/>
      <c r="R195" s="45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</row>
    <row r="196" spans="1:32" ht="12.75" customHeight="1">
      <c r="A196" s="43"/>
      <c r="B196" s="43"/>
      <c r="C196" s="43"/>
      <c r="D196" s="43"/>
      <c r="E196" s="46"/>
      <c r="F196" s="43"/>
      <c r="G196" s="43"/>
      <c r="H196" s="47"/>
      <c r="I196" s="43"/>
      <c r="J196" s="43"/>
      <c r="K196" s="48"/>
      <c r="L196" s="43"/>
      <c r="M196" s="35"/>
      <c r="O196" s="43"/>
      <c r="P196" s="44"/>
      <c r="Q196" s="44"/>
      <c r="R196" s="45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</row>
    <row r="197" spans="1:32" ht="12.75" customHeight="1">
      <c r="A197" s="43"/>
      <c r="B197" s="43"/>
      <c r="C197" s="43"/>
      <c r="D197" s="43"/>
      <c r="E197" s="46"/>
      <c r="F197" s="43"/>
      <c r="G197" s="43"/>
      <c r="H197" s="47"/>
      <c r="I197" s="43"/>
      <c r="J197" s="43"/>
      <c r="K197" s="48"/>
      <c r="L197" s="43"/>
      <c r="M197" s="35"/>
      <c r="O197" s="43"/>
      <c r="P197" s="44"/>
      <c r="Q197" s="44"/>
      <c r="R197" s="45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</row>
    <row r="198" spans="1:32" ht="12.75" customHeight="1">
      <c r="A198" s="43"/>
      <c r="B198" s="43"/>
      <c r="C198" s="43"/>
      <c r="D198" s="43"/>
      <c r="E198" s="46"/>
      <c r="F198" s="43"/>
      <c r="G198" s="43"/>
      <c r="H198" s="47"/>
      <c r="I198" s="43"/>
      <c r="J198" s="43"/>
      <c r="K198" s="48"/>
      <c r="L198" s="43"/>
      <c r="M198" s="35"/>
      <c r="O198" s="43"/>
      <c r="P198" s="44"/>
      <c r="Q198" s="44"/>
      <c r="R198" s="45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</row>
    <row r="199" spans="1:32" ht="12.75" customHeight="1">
      <c r="A199" s="43"/>
      <c r="B199" s="43"/>
      <c r="C199" s="43"/>
      <c r="D199" s="43"/>
      <c r="E199" s="46"/>
      <c r="F199" s="43"/>
      <c r="G199" s="43"/>
      <c r="H199" s="47"/>
      <c r="I199" s="43"/>
      <c r="J199" s="43"/>
      <c r="K199" s="48"/>
      <c r="L199" s="43"/>
      <c r="M199" s="35"/>
      <c r="O199" s="43"/>
      <c r="P199" s="44"/>
      <c r="Q199" s="44"/>
      <c r="R199" s="45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</row>
    <row r="200" spans="1:32" ht="12.75" customHeight="1">
      <c r="A200" s="43"/>
      <c r="B200" s="43"/>
      <c r="C200" s="43"/>
      <c r="D200" s="43"/>
      <c r="E200" s="46"/>
      <c r="F200" s="43"/>
      <c r="G200" s="43"/>
      <c r="H200" s="47"/>
      <c r="I200" s="43"/>
      <c r="J200" s="43"/>
      <c r="K200" s="48"/>
      <c r="L200" s="43"/>
      <c r="M200" s="35"/>
      <c r="O200" s="43"/>
      <c r="P200" s="44"/>
      <c r="Q200" s="44"/>
      <c r="R200" s="45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</row>
    <row r="201" spans="1:32" ht="12.75" customHeight="1">
      <c r="A201" s="43"/>
      <c r="B201" s="43"/>
      <c r="C201" s="43"/>
      <c r="D201" s="43"/>
      <c r="E201" s="46"/>
      <c r="F201" s="43"/>
      <c r="G201" s="43"/>
      <c r="H201" s="47"/>
      <c r="I201" s="43"/>
      <c r="J201" s="43"/>
      <c r="K201" s="48"/>
      <c r="L201" s="43"/>
      <c r="M201" s="35"/>
      <c r="O201" s="43"/>
      <c r="P201" s="44"/>
      <c r="Q201" s="44"/>
      <c r="R201" s="45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</row>
    <row r="202" spans="1:32" ht="12.75" customHeight="1">
      <c r="A202" s="43"/>
      <c r="B202" s="43"/>
      <c r="C202" s="43"/>
      <c r="D202" s="43"/>
      <c r="E202" s="46"/>
      <c r="F202" s="43"/>
      <c r="G202" s="43"/>
      <c r="H202" s="47"/>
      <c r="I202" s="43"/>
      <c r="J202" s="43"/>
      <c r="K202" s="48"/>
      <c r="L202" s="43"/>
      <c r="M202" s="35"/>
      <c r="O202" s="43"/>
      <c r="P202" s="44"/>
      <c r="Q202" s="44"/>
      <c r="R202" s="45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</row>
    <row r="203" spans="1:32" ht="12.75" customHeight="1">
      <c r="A203" s="43"/>
      <c r="B203" s="43"/>
      <c r="C203" s="43"/>
      <c r="D203" s="43"/>
      <c r="E203" s="46"/>
      <c r="F203" s="43"/>
      <c r="G203" s="43"/>
      <c r="H203" s="47"/>
      <c r="I203" s="43"/>
      <c r="J203" s="43"/>
      <c r="K203" s="48"/>
      <c r="L203" s="43"/>
      <c r="M203" s="35"/>
      <c r="O203" s="43"/>
      <c r="P203" s="44"/>
      <c r="Q203" s="44"/>
      <c r="R203" s="45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</row>
    <row r="204" spans="1:32" ht="12.75" customHeight="1">
      <c r="A204" s="43"/>
      <c r="B204" s="43"/>
      <c r="C204" s="43"/>
      <c r="D204" s="43"/>
      <c r="E204" s="46"/>
      <c r="F204" s="43"/>
      <c r="G204" s="43"/>
      <c r="H204" s="47"/>
      <c r="I204" s="43"/>
      <c r="J204" s="43"/>
      <c r="K204" s="48"/>
      <c r="L204" s="43"/>
      <c r="M204" s="35"/>
      <c r="O204" s="43"/>
      <c r="P204" s="44"/>
      <c r="Q204" s="44"/>
      <c r="R204" s="45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</row>
    <row r="205" spans="1:32" ht="12.75" customHeight="1">
      <c r="A205" s="43"/>
      <c r="B205" s="43"/>
      <c r="C205" s="43"/>
      <c r="D205" s="43"/>
      <c r="E205" s="46"/>
      <c r="F205" s="43"/>
      <c r="G205" s="43"/>
      <c r="H205" s="47"/>
      <c r="I205" s="43"/>
      <c r="J205" s="43"/>
      <c r="K205" s="48"/>
      <c r="L205" s="43"/>
      <c r="M205" s="35"/>
      <c r="O205" s="43"/>
      <c r="P205" s="44"/>
      <c r="Q205" s="44"/>
      <c r="R205" s="45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</row>
    <row r="206" spans="1:32" ht="12.75" customHeight="1">
      <c r="A206" s="43"/>
      <c r="B206" s="43"/>
      <c r="C206" s="43"/>
      <c r="D206" s="43"/>
      <c r="E206" s="46"/>
      <c r="F206" s="43"/>
      <c r="G206" s="43"/>
      <c r="H206" s="47"/>
      <c r="I206" s="43"/>
      <c r="J206" s="43"/>
      <c r="K206" s="48"/>
      <c r="L206" s="43"/>
      <c r="M206" s="35"/>
      <c r="O206" s="43"/>
      <c r="P206" s="44"/>
      <c r="Q206" s="44"/>
      <c r="R206" s="45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</row>
    <row r="207" spans="1:32" ht="12.75" customHeight="1">
      <c r="A207" s="43"/>
      <c r="B207" s="43"/>
      <c r="C207" s="43"/>
      <c r="D207" s="43"/>
      <c r="E207" s="46"/>
      <c r="F207" s="43"/>
      <c r="G207" s="43"/>
      <c r="H207" s="47"/>
      <c r="I207" s="43"/>
      <c r="J207" s="43"/>
      <c r="K207" s="48"/>
      <c r="L207" s="43"/>
      <c r="M207" s="35"/>
      <c r="O207" s="43"/>
      <c r="P207" s="44"/>
      <c r="Q207" s="44"/>
      <c r="R207" s="45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</row>
    <row r="208" spans="1:32" ht="12.75" customHeight="1">
      <c r="A208" s="43"/>
      <c r="B208" s="43"/>
      <c r="C208" s="43"/>
      <c r="D208" s="43"/>
      <c r="E208" s="46"/>
      <c r="F208" s="43"/>
      <c r="G208" s="43"/>
      <c r="H208" s="47"/>
      <c r="I208" s="43"/>
      <c r="J208" s="43"/>
      <c r="K208" s="48"/>
      <c r="L208" s="43"/>
      <c r="M208" s="35"/>
      <c r="O208" s="43"/>
      <c r="P208" s="44"/>
      <c r="Q208" s="44"/>
      <c r="R208" s="45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</row>
    <row r="209" spans="1:32" ht="12.75" customHeight="1">
      <c r="A209" s="43"/>
      <c r="B209" s="43"/>
      <c r="C209" s="43"/>
      <c r="D209" s="43"/>
      <c r="E209" s="46"/>
      <c r="F209" s="43"/>
      <c r="G209" s="43"/>
      <c r="H209" s="47"/>
      <c r="I209" s="43"/>
      <c r="J209" s="43"/>
      <c r="K209" s="48"/>
      <c r="L209" s="43"/>
      <c r="M209" s="35"/>
      <c r="O209" s="43"/>
      <c r="P209" s="44"/>
      <c r="Q209" s="44"/>
      <c r="R209" s="45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</row>
    <row r="210" spans="1:32" ht="12.75" customHeight="1">
      <c r="A210" s="43"/>
      <c r="B210" s="43"/>
      <c r="C210" s="43"/>
      <c r="D210" s="43"/>
      <c r="E210" s="46"/>
      <c r="F210" s="43"/>
      <c r="G210" s="43"/>
      <c r="H210" s="47"/>
      <c r="I210" s="43"/>
      <c r="J210" s="43"/>
      <c r="K210" s="48"/>
      <c r="L210" s="43"/>
      <c r="M210" s="35"/>
      <c r="O210" s="43"/>
      <c r="P210" s="44"/>
      <c r="Q210" s="44"/>
      <c r="R210" s="45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</row>
    <row r="211" spans="1:32" ht="12.75" customHeight="1">
      <c r="A211" s="43"/>
      <c r="B211" s="43"/>
      <c r="C211" s="43"/>
      <c r="D211" s="43"/>
      <c r="E211" s="46"/>
      <c r="F211" s="43"/>
      <c r="G211" s="43"/>
      <c r="H211" s="47"/>
      <c r="I211" s="43"/>
      <c r="J211" s="43"/>
      <c r="K211" s="48"/>
      <c r="L211" s="43"/>
      <c r="M211" s="35"/>
      <c r="O211" s="43"/>
      <c r="P211" s="44"/>
      <c r="Q211" s="44"/>
      <c r="R211" s="45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</row>
    <row r="212" spans="1:32" ht="12.75" customHeight="1">
      <c r="A212" s="43"/>
      <c r="B212" s="43"/>
      <c r="C212" s="43"/>
      <c r="D212" s="43"/>
      <c r="E212" s="46"/>
      <c r="F212" s="43"/>
      <c r="G212" s="43"/>
      <c r="H212" s="47"/>
      <c r="I212" s="43"/>
      <c r="J212" s="43"/>
      <c r="K212" s="48"/>
      <c r="L212" s="43"/>
      <c r="M212" s="35"/>
      <c r="O212" s="43"/>
      <c r="P212" s="44"/>
      <c r="Q212" s="44"/>
      <c r="R212" s="45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</row>
    <row r="213" spans="1:32" ht="12.75" customHeight="1">
      <c r="A213" s="43"/>
      <c r="B213" s="43"/>
      <c r="C213" s="43"/>
      <c r="D213" s="43"/>
      <c r="E213" s="46"/>
      <c r="F213" s="43"/>
      <c r="G213" s="43"/>
      <c r="H213" s="47"/>
      <c r="I213" s="43"/>
      <c r="J213" s="43"/>
      <c r="K213" s="48"/>
      <c r="L213" s="43"/>
      <c r="M213" s="35"/>
      <c r="O213" s="43"/>
      <c r="P213" s="44"/>
      <c r="Q213" s="44"/>
      <c r="R213" s="45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</row>
    <row r="214" spans="1:32" ht="12.75" customHeight="1">
      <c r="A214" s="43"/>
      <c r="B214" s="43"/>
      <c r="C214" s="43"/>
      <c r="D214" s="43"/>
      <c r="E214" s="46"/>
      <c r="F214" s="43"/>
      <c r="G214" s="43"/>
      <c r="H214" s="47"/>
      <c r="I214" s="43"/>
      <c r="J214" s="43"/>
      <c r="K214" s="48"/>
      <c r="L214" s="43"/>
      <c r="M214" s="35"/>
      <c r="O214" s="43"/>
      <c r="P214" s="44"/>
      <c r="Q214" s="44"/>
      <c r="R214" s="45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</row>
    <row r="215" spans="1:32" ht="12.75" customHeight="1">
      <c r="A215" s="43"/>
      <c r="B215" s="43"/>
      <c r="C215" s="43"/>
      <c r="D215" s="43"/>
      <c r="E215" s="46"/>
      <c r="F215" s="43"/>
      <c r="G215" s="43"/>
      <c r="H215" s="47"/>
      <c r="I215" s="43"/>
      <c r="J215" s="43"/>
      <c r="K215" s="48"/>
      <c r="L215" s="43"/>
      <c r="M215" s="35"/>
      <c r="O215" s="43"/>
      <c r="P215" s="44"/>
      <c r="Q215" s="44"/>
      <c r="R215" s="45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</row>
    <row r="216" spans="1:32" ht="12.75" customHeight="1">
      <c r="A216" s="43"/>
      <c r="B216" s="43"/>
      <c r="C216" s="43"/>
      <c r="D216" s="43"/>
      <c r="E216" s="46"/>
      <c r="F216" s="43"/>
      <c r="G216" s="43"/>
      <c r="H216" s="47"/>
      <c r="I216" s="43"/>
      <c r="J216" s="43"/>
      <c r="K216" s="48"/>
      <c r="L216" s="43"/>
      <c r="M216" s="35"/>
      <c r="O216" s="43"/>
      <c r="P216" s="44"/>
      <c r="Q216" s="44"/>
      <c r="R216" s="45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</row>
    <row r="217" spans="1:32" ht="12.75" customHeight="1">
      <c r="A217" s="43"/>
      <c r="B217" s="43"/>
      <c r="C217" s="43"/>
      <c r="D217" s="43"/>
      <c r="E217" s="46"/>
      <c r="F217" s="43"/>
      <c r="G217" s="43"/>
      <c r="H217" s="47"/>
      <c r="I217" s="43"/>
      <c r="J217" s="43"/>
      <c r="K217" s="48"/>
      <c r="L217" s="43"/>
      <c r="M217" s="35"/>
      <c r="O217" s="43"/>
      <c r="P217" s="44"/>
      <c r="Q217" s="44"/>
      <c r="R217" s="45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</row>
    <row r="218" spans="1:32" ht="12.75" customHeight="1">
      <c r="A218" s="43"/>
      <c r="B218" s="43"/>
      <c r="C218" s="43"/>
      <c r="D218" s="43"/>
      <c r="E218" s="46"/>
      <c r="F218" s="43"/>
      <c r="G218" s="43"/>
      <c r="H218" s="47"/>
      <c r="I218" s="43"/>
      <c r="J218" s="43"/>
      <c r="K218" s="48"/>
      <c r="L218" s="43"/>
      <c r="M218" s="35"/>
      <c r="O218" s="43"/>
      <c r="P218" s="44"/>
      <c r="Q218" s="44"/>
      <c r="R218" s="45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</row>
    <row r="219" spans="1:32" ht="12.75" customHeight="1">
      <c r="A219" s="43"/>
      <c r="B219" s="43"/>
      <c r="C219" s="43"/>
      <c r="D219" s="43"/>
      <c r="E219" s="46"/>
      <c r="F219" s="43"/>
      <c r="G219" s="43"/>
      <c r="H219" s="47"/>
      <c r="I219" s="43"/>
      <c r="J219" s="43"/>
      <c r="K219" s="48"/>
      <c r="L219" s="43"/>
      <c r="M219" s="35"/>
      <c r="O219" s="43"/>
      <c r="P219" s="44"/>
      <c r="Q219" s="44"/>
      <c r="R219" s="45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</row>
    <row r="220" spans="1:32" ht="12.75" customHeight="1">
      <c r="A220" s="43"/>
      <c r="B220" s="43"/>
      <c r="C220" s="43"/>
      <c r="D220" s="43"/>
      <c r="E220" s="46"/>
      <c r="F220" s="43"/>
      <c r="G220" s="43"/>
      <c r="H220" s="47"/>
      <c r="I220" s="43"/>
      <c r="J220" s="43"/>
      <c r="K220" s="48"/>
      <c r="L220" s="43"/>
      <c r="M220" s="35"/>
      <c r="O220" s="43"/>
      <c r="P220" s="44"/>
      <c r="Q220" s="44"/>
      <c r="R220" s="45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</row>
    <row r="221" spans="1:32" ht="12.75" customHeight="1">
      <c r="A221" s="43"/>
      <c r="B221" s="43"/>
      <c r="C221" s="43"/>
      <c r="D221" s="43"/>
      <c r="E221" s="46"/>
      <c r="F221" s="43"/>
      <c r="G221" s="43"/>
      <c r="H221" s="47"/>
      <c r="I221" s="43"/>
      <c r="J221" s="43"/>
      <c r="K221" s="48"/>
      <c r="L221" s="43"/>
      <c r="M221" s="35"/>
      <c r="O221" s="43"/>
      <c r="P221" s="44"/>
      <c r="Q221" s="44"/>
      <c r="R221" s="45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</row>
    <row r="222" spans="1:32" ht="12.75" customHeight="1">
      <c r="A222" s="43"/>
      <c r="B222" s="43"/>
      <c r="C222" s="43"/>
      <c r="D222" s="43"/>
      <c r="E222" s="46"/>
      <c r="F222" s="43"/>
      <c r="G222" s="43"/>
      <c r="H222" s="47"/>
      <c r="I222" s="43"/>
      <c r="J222" s="43"/>
      <c r="K222" s="48"/>
      <c r="L222" s="43"/>
      <c r="M222" s="35"/>
      <c r="O222" s="43"/>
      <c r="P222" s="44"/>
      <c r="Q222" s="44"/>
      <c r="R222" s="45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</row>
    <row r="223" spans="1:32" ht="12.75" customHeight="1">
      <c r="A223" s="43"/>
      <c r="B223" s="43"/>
      <c r="C223" s="43"/>
      <c r="D223" s="43"/>
      <c r="E223" s="46"/>
      <c r="F223" s="43"/>
      <c r="G223" s="43"/>
      <c r="H223" s="47"/>
      <c r="I223" s="43"/>
      <c r="J223" s="43"/>
      <c r="K223" s="48"/>
      <c r="L223" s="43"/>
      <c r="M223" s="35"/>
      <c r="O223" s="43"/>
      <c r="P223" s="44"/>
      <c r="Q223" s="44"/>
      <c r="R223" s="45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</row>
    <row r="224" spans="1:32" ht="12.75" customHeight="1">
      <c r="A224" s="43"/>
      <c r="B224" s="43"/>
      <c r="C224" s="43"/>
      <c r="D224" s="43"/>
      <c r="E224" s="46"/>
      <c r="F224" s="43"/>
      <c r="G224" s="43"/>
      <c r="H224" s="47"/>
      <c r="I224" s="43"/>
      <c r="J224" s="43"/>
      <c r="K224" s="48"/>
      <c r="L224" s="43"/>
      <c r="M224" s="35"/>
      <c r="O224" s="43"/>
      <c r="P224" s="44"/>
      <c r="Q224" s="44"/>
      <c r="R224" s="45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</row>
    <row r="225" spans="1:32" ht="12.75" customHeight="1">
      <c r="A225" s="43"/>
      <c r="B225" s="43"/>
      <c r="C225" s="43"/>
      <c r="D225" s="43"/>
      <c r="E225" s="46"/>
      <c r="F225" s="43"/>
      <c r="G225" s="43"/>
      <c r="H225" s="47"/>
      <c r="I225" s="43"/>
      <c r="J225" s="43"/>
      <c r="K225" s="48"/>
      <c r="L225" s="43"/>
      <c r="M225" s="35"/>
      <c r="O225" s="43"/>
      <c r="P225" s="44"/>
      <c r="Q225" s="44"/>
      <c r="R225" s="45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</row>
    <row r="226" spans="1:32" ht="12.75" customHeight="1">
      <c r="A226" s="43"/>
      <c r="B226" s="43"/>
      <c r="C226" s="43"/>
      <c r="D226" s="43"/>
      <c r="E226" s="46"/>
      <c r="F226" s="43"/>
      <c r="G226" s="43"/>
      <c r="H226" s="47"/>
      <c r="I226" s="43"/>
      <c r="J226" s="43"/>
      <c r="K226" s="48"/>
      <c r="L226" s="43"/>
      <c r="M226" s="35"/>
      <c r="O226" s="43"/>
      <c r="P226" s="44"/>
      <c r="Q226" s="44"/>
      <c r="R226" s="45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</row>
    <row r="227" spans="1:32" ht="12.75" customHeight="1">
      <c r="A227" s="43"/>
      <c r="B227" s="43"/>
      <c r="C227" s="43"/>
      <c r="D227" s="43"/>
      <c r="E227" s="46"/>
      <c r="F227" s="43"/>
      <c r="G227" s="43"/>
      <c r="H227" s="47"/>
      <c r="I227" s="43"/>
      <c r="J227" s="43"/>
      <c r="K227" s="48"/>
      <c r="L227" s="43"/>
      <c r="M227" s="35"/>
      <c r="O227" s="43"/>
      <c r="P227" s="44"/>
      <c r="Q227" s="44"/>
      <c r="R227" s="45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</row>
    <row r="228" spans="1:32" ht="12.75" customHeight="1">
      <c r="A228" s="43"/>
      <c r="B228" s="43"/>
      <c r="C228" s="43"/>
      <c r="D228" s="43"/>
      <c r="E228" s="46"/>
      <c r="F228" s="43"/>
      <c r="G228" s="43"/>
      <c r="H228" s="47"/>
      <c r="I228" s="43"/>
      <c r="J228" s="43"/>
      <c r="K228" s="48"/>
      <c r="L228" s="43"/>
      <c r="M228" s="35"/>
      <c r="O228" s="43"/>
      <c r="P228" s="44"/>
      <c r="Q228" s="44"/>
      <c r="R228" s="45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</row>
    <row r="229" spans="1:32" ht="12.75" customHeight="1">
      <c r="A229" s="43"/>
      <c r="B229" s="43"/>
      <c r="C229" s="43"/>
      <c r="D229" s="43"/>
      <c r="E229" s="46"/>
      <c r="F229" s="43"/>
      <c r="G229" s="43"/>
      <c r="H229" s="47"/>
      <c r="I229" s="43"/>
      <c r="J229" s="43"/>
      <c r="K229" s="48"/>
      <c r="L229" s="43"/>
      <c r="M229" s="35"/>
      <c r="O229" s="43"/>
      <c r="P229" s="44"/>
      <c r="Q229" s="44"/>
      <c r="R229" s="45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</row>
    <row r="230" spans="1:32" ht="12.75" customHeight="1">
      <c r="A230" s="43"/>
      <c r="B230" s="43"/>
      <c r="C230" s="43"/>
      <c r="D230" s="43"/>
      <c r="E230" s="46"/>
      <c r="F230" s="43"/>
      <c r="G230" s="43"/>
      <c r="H230" s="47"/>
      <c r="I230" s="43"/>
      <c r="J230" s="43"/>
      <c r="K230" s="48"/>
      <c r="L230" s="43"/>
      <c r="M230" s="35"/>
      <c r="O230" s="43"/>
      <c r="P230" s="44"/>
      <c r="Q230" s="44"/>
      <c r="R230" s="45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</row>
    <row r="231" spans="1:32" ht="12.75" customHeight="1">
      <c r="A231" s="43"/>
      <c r="B231" s="43"/>
      <c r="C231" s="43"/>
      <c r="D231" s="43"/>
      <c r="E231" s="46"/>
      <c r="F231" s="43"/>
      <c r="G231" s="43"/>
      <c r="H231" s="47"/>
      <c r="I231" s="43"/>
      <c r="J231" s="43"/>
      <c r="K231" s="48"/>
      <c r="L231" s="43"/>
      <c r="M231" s="35"/>
      <c r="O231" s="43"/>
      <c r="P231" s="44"/>
      <c r="Q231" s="44"/>
      <c r="R231" s="45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</row>
    <row r="232" spans="1:32" ht="12.75" customHeight="1">
      <c r="A232" s="43"/>
      <c r="B232" s="43"/>
      <c r="C232" s="43"/>
      <c r="D232" s="43"/>
      <c r="E232" s="46"/>
      <c r="F232" s="43"/>
      <c r="G232" s="43"/>
      <c r="H232" s="47"/>
      <c r="I232" s="43"/>
      <c r="J232" s="43"/>
      <c r="K232" s="48"/>
      <c r="L232" s="43"/>
      <c r="M232" s="35"/>
      <c r="O232" s="43"/>
      <c r="P232" s="44"/>
      <c r="Q232" s="44"/>
      <c r="R232" s="45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</row>
    <row r="233" spans="1:32" ht="12.75" customHeight="1">
      <c r="A233" s="43"/>
      <c r="B233" s="43"/>
      <c r="C233" s="43"/>
      <c r="D233" s="43"/>
      <c r="E233" s="46"/>
      <c r="F233" s="43"/>
      <c r="G233" s="43"/>
      <c r="H233" s="47"/>
      <c r="I233" s="43"/>
      <c r="J233" s="43"/>
      <c r="K233" s="48"/>
      <c r="L233" s="43"/>
      <c r="M233" s="35"/>
      <c r="O233" s="43"/>
      <c r="P233" s="44"/>
      <c r="Q233" s="44"/>
      <c r="R233" s="45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</row>
    <row r="234" spans="1:32" ht="12.75" customHeight="1">
      <c r="A234" s="43"/>
      <c r="B234" s="43"/>
      <c r="C234" s="43"/>
      <c r="D234" s="43"/>
      <c r="E234" s="46"/>
      <c r="F234" s="43"/>
      <c r="G234" s="43"/>
      <c r="H234" s="47"/>
      <c r="I234" s="43"/>
      <c r="J234" s="43"/>
      <c r="K234" s="48"/>
      <c r="L234" s="43"/>
      <c r="M234" s="35"/>
      <c r="O234" s="43"/>
      <c r="P234" s="44"/>
      <c r="Q234" s="44"/>
      <c r="R234" s="45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</row>
    <row r="235" spans="1:32" ht="12.75" customHeight="1">
      <c r="A235" s="43"/>
      <c r="B235" s="43"/>
      <c r="C235" s="43"/>
      <c r="D235" s="43"/>
      <c r="E235" s="46"/>
      <c r="F235" s="43"/>
      <c r="G235" s="43"/>
      <c r="H235" s="47"/>
      <c r="I235" s="43"/>
      <c r="J235" s="43"/>
      <c r="K235" s="48"/>
      <c r="L235" s="43"/>
      <c r="M235" s="35"/>
      <c r="O235" s="43"/>
      <c r="P235" s="44"/>
      <c r="Q235" s="44"/>
      <c r="R235" s="45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</row>
    <row r="236" spans="1:32" ht="12.75" customHeight="1">
      <c r="A236" s="43"/>
      <c r="B236" s="43"/>
      <c r="C236" s="43"/>
      <c r="D236" s="43"/>
      <c r="E236" s="46"/>
      <c r="F236" s="43"/>
      <c r="G236" s="43"/>
      <c r="H236" s="47"/>
      <c r="I236" s="43"/>
      <c r="J236" s="43"/>
      <c r="K236" s="48"/>
      <c r="L236" s="43"/>
      <c r="M236" s="35"/>
      <c r="O236" s="43"/>
      <c r="P236" s="44"/>
      <c r="Q236" s="44"/>
      <c r="R236" s="45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</row>
    <row r="237" spans="1:32" ht="12.75" customHeight="1">
      <c r="A237" s="43"/>
      <c r="B237" s="43"/>
      <c r="C237" s="43"/>
      <c r="D237" s="43"/>
      <c r="E237" s="46"/>
      <c r="F237" s="43"/>
      <c r="G237" s="43"/>
      <c r="H237" s="47"/>
      <c r="I237" s="43"/>
      <c r="J237" s="43"/>
      <c r="K237" s="48"/>
      <c r="L237" s="43"/>
      <c r="M237" s="35"/>
      <c r="O237" s="43"/>
      <c r="P237" s="44"/>
      <c r="Q237" s="44"/>
      <c r="R237" s="45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</row>
    <row r="238" spans="1:32" ht="12.75" customHeight="1">
      <c r="A238" s="43"/>
      <c r="B238" s="43"/>
      <c r="C238" s="43"/>
      <c r="D238" s="43"/>
      <c r="E238" s="46"/>
      <c r="F238" s="43"/>
      <c r="G238" s="43"/>
      <c r="H238" s="47"/>
      <c r="I238" s="43"/>
      <c r="J238" s="43"/>
      <c r="K238" s="48"/>
      <c r="L238" s="43"/>
      <c r="M238" s="35"/>
      <c r="O238" s="43"/>
      <c r="P238" s="44"/>
      <c r="Q238" s="44"/>
      <c r="R238" s="45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</row>
    <row r="239" spans="1:32" ht="12.75" customHeight="1">
      <c r="A239" s="43"/>
      <c r="B239" s="43"/>
      <c r="C239" s="43"/>
      <c r="D239" s="43"/>
      <c r="E239" s="46"/>
      <c r="F239" s="43"/>
      <c r="G239" s="43"/>
      <c r="H239" s="47"/>
      <c r="I239" s="43"/>
      <c r="J239" s="43"/>
      <c r="K239" s="48"/>
      <c r="L239" s="43"/>
      <c r="M239" s="35"/>
      <c r="O239" s="43"/>
      <c r="P239" s="44"/>
      <c r="Q239" s="44"/>
      <c r="R239" s="45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</row>
    <row r="240" spans="1:32" ht="12.75" customHeight="1">
      <c r="A240" s="43"/>
      <c r="B240" s="43"/>
      <c r="C240" s="43"/>
      <c r="D240" s="43"/>
      <c r="E240" s="46"/>
      <c r="F240" s="43"/>
      <c r="G240" s="43"/>
      <c r="H240" s="47"/>
      <c r="I240" s="43"/>
      <c r="J240" s="43"/>
      <c r="K240" s="48"/>
      <c r="L240" s="43"/>
      <c r="M240" s="35"/>
      <c r="O240" s="43"/>
      <c r="P240" s="44"/>
      <c r="Q240" s="44"/>
      <c r="R240" s="45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</row>
    <row r="241" spans="1:32" ht="12.75" customHeight="1">
      <c r="A241" s="43"/>
      <c r="B241" s="43"/>
      <c r="C241" s="43"/>
      <c r="D241" s="43"/>
      <c r="E241" s="46"/>
      <c r="F241" s="43"/>
      <c r="G241" s="43"/>
      <c r="H241" s="47"/>
      <c r="I241" s="43"/>
      <c r="J241" s="43"/>
      <c r="K241" s="48"/>
      <c r="L241" s="43"/>
      <c r="M241" s="35"/>
      <c r="O241" s="43"/>
      <c r="P241" s="44"/>
      <c r="Q241" s="44"/>
      <c r="R241" s="45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</row>
    <row r="242" spans="1:32" ht="12.75" customHeight="1">
      <c r="A242" s="43"/>
      <c r="B242" s="43"/>
      <c r="C242" s="43"/>
      <c r="D242" s="43"/>
      <c r="E242" s="46"/>
      <c r="F242" s="43"/>
      <c r="G242" s="43"/>
      <c r="H242" s="47"/>
      <c r="I242" s="43"/>
      <c r="J242" s="43"/>
      <c r="K242" s="48"/>
      <c r="L242" s="43"/>
      <c r="M242" s="35"/>
      <c r="O242" s="43"/>
      <c r="P242" s="44"/>
      <c r="Q242" s="44"/>
      <c r="R242" s="45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</row>
    <row r="243" spans="1:32" ht="12.75" customHeight="1">
      <c r="A243" s="43"/>
      <c r="B243" s="43"/>
      <c r="C243" s="43"/>
      <c r="D243" s="43"/>
      <c r="E243" s="46"/>
      <c r="F243" s="43"/>
      <c r="G243" s="43"/>
      <c r="H243" s="47"/>
      <c r="I243" s="43"/>
      <c r="J243" s="43"/>
      <c r="K243" s="48"/>
      <c r="L243" s="43"/>
      <c r="M243" s="35"/>
      <c r="O243" s="43"/>
      <c r="P243" s="44"/>
      <c r="Q243" s="44"/>
      <c r="R243" s="45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</row>
    <row r="244" spans="1:32" ht="12.75" customHeight="1">
      <c r="A244" s="43"/>
      <c r="B244" s="43"/>
      <c r="C244" s="43"/>
      <c r="D244" s="43"/>
      <c r="E244" s="46"/>
      <c r="F244" s="43"/>
      <c r="G244" s="43"/>
      <c r="H244" s="47"/>
      <c r="I244" s="43"/>
      <c r="J244" s="43"/>
      <c r="K244" s="48"/>
      <c r="L244" s="43"/>
      <c r="M244" s="35"/>
      <c r="O244" s="43"/>
      <c r="P244" s="44"/>
      <c r="Q244" s="44"/>
      <c r="R244" s="45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</row>
    <row r="245" spans="1:32" ht="12.75" customHeight="1">
      <c r="A245" s="43"/>
      <c r="B245" s="43"/>
      <c r="C245" s="43"/>
      <c r="D245" s="43"/>
      <c r="E245" s="46"/>
      <c r="F245" s="43"/>
      <c r="G245" s="43"/>
      <c r="H245" s="47"/>
      <c r="I245" s="43"/>
      <c r="J245" s="43"/>
      <c r="K245" s="48"/>
      <c r="L245" s="43"/>
      <c r="M245" s="35"/>
      <c r="O245" s="43"/>
      <c r="P245" s="44"/>
      <c r="Q245" s="44"/>
      <c r="R245" s="45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</row>
    <row r="246" spans="1:32" ht="12.75" customHeight="1">
      <c r="A246" s="43"/>
      <c r="B246" s="43"/>
      <c r="C246" s="43"/>
      <c r="D246" s="43"/>
      <c r="E246" s="46"/>
      <c r="F246" s="43"/>
      <c r="G246" s="43"/>
      <c r="H246" s="47"/>
      <c r="I246" s="43"/>
      <c r="J246" s="43"/>
      <c r="K246" s="48"/>
      <c r="L246" s="43"/>
      <c r="M246" s="35"/>
      <c r="O246" s="43"/>
      <c r="P246" s="44"/>
      <c r="Q246" s="44"/>
      <c r="R246" s="45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</row>
    <row r="247" spans="1:32" ht="12.75" customHeight="1">
      <c r="A247" s="43"/>
      <c r="B247" s="43"/>
      <c r="C247" s="43"/>
      <c r="D247" s="43"/>
      <c r="E247" s="46"/>
      <c r="F247" s="43"/>
      <c r="G247" s="43"/>
      <c r="H247" s="47"/>
      <c r="I247" s="43"/>
      <c r="J247" s="43"/>
      <c r="K247" s="48"/>
      <c r="L247" s="43"/>
      <c r="M247" s="35"/>
      <c r="O247" s="43"/>
      <c r="P247" s="44"/>
      <c r="Q247" s="44"/>
      <c r="R247" s="45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</row>
    <row r="248" spans="1:32" ht="12.75" customHeight="1">
      <c r="A248" s="43"/>
      <c r="B248" s="43"/>
      <c r="C248" s="43"/>
      <c r="D248" s="43"/>
      <c r="E248" s="46"/>
      <c r="F248" s="43"/>
      <c r="G248" s="43"/>
      <c r="H248" s="47"/>
      <c r="I248" s="43"/>
      <c r="J248" s="43"/>
      <c r="K248" s="48"/>
      <c r="L248" s="43"/>
      <c r="M248" s="35"/>
      <c r="O248" s="43"/>
      <c r="P248" s="44"/>
      <c r="Q248" s="44"/>
      <c r="R248" s="45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</row>
    <row r="249" spans="1:32" ht="12.75" customHeight="1">
      <c r="A249" s="43"/>
      <c r="B249" s="43"/>
      <c r="C249" s="43"/>
      <c r="D249" s="43"/>
      <c r="E249" s="46"/>
      <c r="F249" s="43"/>
      <c r="G249" s="43"/>
      <c r="H249" s="47"/>
      <c r="I249" s="43"/>
      <c r="J249" s="43"/>
      <c r="K249" s="48"/>
      <c r="L249" s="43"/>
      <c r="M249" s="35"/>
      <c r="O249" s="43"/>
      <c r="P249" s="44"/>
      <c r="Q249" s="44"/>
      <c r="R249" s="45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</row>
    <row r="250" spans="1:32" ht="12.75" customHeight="1">
      <c r="A250" s="43"/>
      <c r="B250" s="43"/>
      <c r="C250" s="43"/>
      <c r="D250" s="43"/>
      <c r="E250" s="46"/>
      <c r="F250" s="43"/>
      <c r="G250" s="43"/>
      <c r="H250" s="47"/>
      <c r="I250" s="43"/>
      <c r="J250" s="43"/>
      <c r="K250" s="48"/>
      <c r="L250" s="43"/>
      <c r="M250" s="35"/>
      <c r="O250" s="43"/>
      <c r="P250" s="44"/>
      <c r="Q250" s="44"/>
      <c r="R250" s="45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</row>
    <row r="251" spans="1:32" ht="12.75" customHeight="1">
      <c r="A251" s="43"/>
      <c r="B251" s="43"/>
      <c r="C251" s="43"/>
      <c r="D251" s="43"/>
      <c r="E251" s="46"/>
      <c r="F251" s="43"/>
      <c r="G251" s="43"/>
      <c r="H251" s="47"/>
      <c r="I251" s="43"/>
      <c r="J251" s="43"/>
      <c r="K251" s="48"/>
      <c r="L251" s="43"/>
      <c r="M251" s="35"/>
      <c r="O251" s="43"/>
      <c r="P251" s="44"/>
      <c r="Q251" s="44"/>
      <c r="R251" s="45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</row>
    <row r="252" spans="1:32" ht="12.75" customHeight="1">
      <c r="A252" s="43"/>
      <c r="B252" s="43"/>
      <c r="C252" s="43"/>
      <c r="D252" s="43"/>
      <c r="E252" s="46"/>
      <c r="F252" s="43"/>
      <c r="G252" s="43"/>
      <c r="H252" s="47"/>
      <c r="I252" s="43"/>
      <c r="J252" s="43"/>
      <c r="K252" s="48"/>
      <c r="L252" s="43"/>
      <c r="M252" s="35"/>
      <c r="O252" s="43"/>
      <c r="P252" s="44"/>
      <c r="Q252" s="44"/>
      <c r="R252" s="45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</row>
    <row r="253" spans="1:32" ht="12.75" customHeight="1">
      <c r="A253" s="43"/>
      <c r="B253" s="43"/>
      <c r="C253" s="43"/>
      <c r="D253" s="43"/>
      <c r="E253" s="46"/>
      <c r="F253" s="43"/>
      <c r="G253" s="43"/>
      <c r="H253" s="47"/>
      <c r="I253" s="43"/>
      <c r="J253" s="43"/>
      <c r="K253" s="48"/>
      <c r="L253" s="43"/>
      <c r="M253" s="35"/>
      <c r="O253" s="43"/>
      <c r="P253" s="44"/>
      <c r="Q253" s="44"/>
      <c r="R253" s="45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</row>
    <row r="254" spans="1:32" ht="12.75" customHeight="1">
      <c r="A254" s="43"/>
      <c r="B254" s="43"/>
      <c r="C254" s="43"/>
      <c r="D254" s="43"/>
      <c r="E254" s="46"/>
      <c r="F254" s="43"/>
      <c r="G254" s="43"/>
      <c r="H254" s="47"/>
      <c r="I254" s="43"/>
      <c r="J254" s="43"/>
      <c r="K254" s="48"/>
      <c r="L254" s="43"/>
      <c r="M254" s="35"/>
      <c r="O254" s="43"/>
      <c r="P254" s="44"/>
      <c r="Q254" s="44"/>
      <c r="R254" s="45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</row>
    <row r="255" spans="1:32" ht="12.75" customHeight="1">
      <c r="A255" s="43"/>
      <c r="B255" s="43"/>
      <c r="C255" s="43"/>
      <c r="D255" s="43"/>
      <c r="E255" s="46"/>
      <c r="F255" s="43"/>
      <c r="G255" s="43"/>
      <c r="H255" s="47"/>
      <c r="I255" s="43"/>
      <c r="J255" s="43"/>
      <c r="K255" s="48"/>
      <c r="L255" s="43"/>
      <c r="M255" s="35"/>
      <c r="O255" s="43"/>
      <c r="P255" s="44"/>
      <c r="Q255" s="44"/>
      <c r="R255" s="45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</row>
    <row r="256" spans="1:32" ht="12.75" customHeight="1">
      <c r="A256" s="43"/>
      <c r="B256" s="43"/>
      <c r="C256" s="43"/>
      <c r="D256" s="43"/>
      <c r="E256" s="46"/>
      <c r="F256" s="43"/>
      <c r="G256" s="43"/>
      <c r="H256" s="47"/>
      <c r="I256" s="43"/>
      <c r="J256" s="43"/>
      <c r="K256" s="48"/>
      <c r="L256" s="43"/>
      <c r="M256" s="35"/>
      <c r="O256" s="43"/>
      <c r="P256" s="44"/>
      <c r="Q256" s="44"/>
      <c r="R256" s="45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</row>
    <row r="257" spans="1:32" ht="12.75" customHeight="1">
      <c r="A257" s="43"/>
      <c r="B257" s="43"/>
      <c r="C257" s="43"/>
      <c r="D257" s="43"/>
      <c r="E257" s="46"/>
      <c r="F257" s="43"/>
      <c r="G257" s="43"/>
      <c r="H257" s="47"/>
      <c r="I257" s="43"/>
      <c r="J257" s="43"/>
      <c r="K257" s="48"/>
      <c r="L257" s="43"/>
      <c r="M257" s="35"/>
      <c r="O257" s="43"/>
      <c r="P257" s="44"/>
      <c r="Q257" s="44"/>
      <c r="R257" s="45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</row>
    <row r="258" spans="1:32" ht="12.75" customHeight="1">
      <c r="A258" s="43"/>
      <c r="B258" s="43"/>
      <c r="C258" s="43"/>
      <c r="D258" s="43"/>
      <c r="E258" s="46"/>
      <c r="F258" s="43"/>
      <c r="G258" s="43"/>
      <c r="H258" s="47"/>
      <c r="I258" s="43"/>
      <c r="J258" s="43"/>
      <c r="K258" s="48"/>
      <c r="L258" s="43"/>
      <c r="M258" s="35"/>
      <c r="O258" s="43"/>
      <c r="P258" s="44"/>
      <c r="Q258" s="44"/>
      <c r="R258" s="45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</row>
    <row r="259" spans="1:32" ht="12.75" customHeight="1">
      <c r="A259" s="43"/>
      <c r="B259" s="43"/>
      <c r="C259" s="43"/>
      <c r="D259" s="43"/>
      <c r="E259" s="46"/>
      <c r="F259" s="43"/>
      <c r="G259" s="43"/>
      <c r="H259" s="47"/>
      <c r="I259" s="43"/>
      <c r="J259" s="43"/>
      <c r="K259" s="48"/>
      <c r="L259" s="43"/>
      <c r="M259" s="35"/>
      <c r="O259" s="43"/>
      <c r="P259" s="44"/>
      <c r="Q259" s="44"/>
      <c r="R259" s="45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</row>
    <row r="260" spans="1:32" ht="12.75" customHeight="1">
      <c r="A260" s="43"/>
      <c r="B260" s="43"/>
      <c r="C260" s="43"/>
      <c r="D260" s="43"/>
      <c r="E260" s="46"/>
      <c r="F260" s="43"/>
      <c r="G260" s="43"/>
      <c r="H260" s="47"/>
      <c r="I260" s="43"/>
      <c r="J260" s="43"/>
      <c r="K260" s="48"/>
      <c r="L260" s="43"/>
      <c r="M260" s="35"/>
      <c r="O260" s="43"/>
      <c r="P260" s="44"/>
      <c r="Q260" s="44"/>
      <c r="R260" s="45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</row>
    <row r="261" spans="1:32" ht="12.75" customHeight="1">
      <c r="A261" s="43"/>
      <c r="B261" s="43"/>
      <c r="C261" s="43"/>
      <c r="D261" s="43"/>
      <c r="E261" s="46"/>
      <c r="F261" s="43"/>
      <c r="G261" s="43"/>
      <c r="H261" s="47"/>
      <c r="I261" s="43"/>
      <c r="J261" s="43"/>
      <c r="K261" s="48"/>
      <c r="L261" s="43"/>
      <c r="M261" s="35"/>
      <c r="O261" s="43"/>
      <c r="P261" s="44"/>
      <c r="Q261" s="44"/>
      <c r="R261" s="45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</row>
    <row r="262" spans="1:32" ht="12.75" customHeight="1">
      <c r="A262" s="43"/>
      <c r="B262" s="43"/>
      <c r="C262" s="43"/>
      <c r="D262" s="43"/>
      <c r="E262" s="46"/>
      <c r="F262" s="43"/>
      <c r="G262" s="43"/>
      <c r="H262" s="47"/>
      <c r="I262" s="43"/>
      <c r="J262" s="43"/>
      <c r="K262" s="48"/>
      <c r="L262" s="43"/>
      <c r="M262" s="35"/>
      <c r="O262" s="43"/>
      <c r="P262" s="44"/>
      <c r="Q262" s="44"/>
      <c r="R262" s="45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</row>
    <row r="263" spans="1:32" ht="12.75" customHeight="1">
      <c r="A263" s="43"/>
      <c r="B263" s="43"/>
      <c r="C263" s="43"/>
      <c r="D263" s="43"/>
      <c r="E263" s="46"/>
      <c r="F263" s="43"/>
      <c r="G263" s="43"/>
      <c r="H263" s="47"/>
      <c r="I263" s="43"/>
      <c r="J263" s="43"/>
      <c r="K263" s="48"/>
      <c r="L263" s="43"/>
      <c r="M263" s="35"/>
      <c r="O263" s="43"/>
      <c r="P263" s="44"/>
      <c r="Q263" s="44"/>
      <c r="R263" s="45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</row>
    <row r="264" spans="1:32" ht="12.75" customHeight="1">
      <c r="A264" s="43"/>
      <c r="B264" s="43"/>
      <c r="C264" s="43"/>
      <c r="D264" s="43"/>
      <c r="E264" s="46"/>
      <c r="F264" s="43"/>
      <c r="G264" s="43"/>
      <c r="H264" s="47"/>
      <c r="I264" s="43"/>
      <c r="J264" s="43"/>
      <c r="K264" s="48"/>
      <c r="L264" s="43"/>
      <c r="M264" s="35"/>
      <c r="O264" s="43"/>
      <c r="P264" s="44"/>
      <c r="Q264" s="44"/>
      <c r="R264" s="45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</row>
    <row r="265" spans="1:32" ht="12.75" customHeight="1">
      <c r="A265" s="43"/>
      <c r="B265" s="43"/>
      <c r="C265" s="43"/>
      <c r="D265" s="43"/>
      <c r="E265" s="46"/>
      <c r="F265" s="43"/>
      <c r="G265" s="43"/>
      <c r="H265" s="47"/>
      <c r="I265" s="43"/>
      <c r="J265" s="43"/>
      <c r="K265" s="48"/>
      <c r="L265" s="43"/>
      <c r="M265" s="35"/>
      <c r="O265" s="43"/>
      <c r="P265" s="44"/>
      <c r="Q265" s="44"/>
      <c r="R265" s="45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</row>
    <row r="266" spans="1:32" ht="12.75" customHeight="1">
      <c r="A266" s="43"/>
      <c r="B266" s="43"/>
      <c r="C266" s="43"/>
      <c r="D266" s="43"/>
      <c r="E266" s="46"/>
      <c r="F266" s="43"/>
      <c r="G266" s="43"/>
      <c r="H266" s="47"/>
      <c r="I266" s="43"/>
      <c r="J266" s="43"/>
      <c r="K266" s="48"/>
      <c r="L266" s="43"/>
      <c r="M266" s="35"/>
      <c r="O266" s="43"/>
      <c r="P266" s="44"/>
      <c r="Q266" s="44"/>
      <c r="R266" s="45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</row>
    <row r="267" spans="1:32" ht="12.75" customHeight="1">
      <c r="A267" s="43"/>
      <c r="B267" s="43"/>
      <c r="C267" s="43"/>
      <c r="D267" s="43"/>
      <c r="E267" s="46"/>
      <c r="F267" s="43"/>
      <c r="G267" s="43"/>
      <c r="H267" s="47"/>
      <c r="I267" s="43"/>
      <c r="J267" s="43"/>
      <c r="K267" s="48"/>
      <c r="L267" s="43"/>
      <c r="M267" s="35"/>
      <c r="O267" s="43"/>
      <c r="P267" s="44"/>
      <c r="Q267" s="44"/>
      <c r="R267" s="45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</row>
    <row r="268" spans="1:32" ht="12.75" customHeight="1">
      <c r="A268" s="43"/>
      <c r="B268" s="43"/>
      <c r="C268" s="43"/>
      <c r="D268" s="43"/>
      <c r="E268" s="46"/>
      <c r="F268" s="43"/>
      <c r="G268" s="43"/>
      <c r="H268" s="47"/>
      <c r="I268" s="43"/>
      <c r="J268" s="43"/>
      <c r="K268" s="48"/>
      <c r="L268" s="43"/>
      <c r="M268" s="35"/>
      <c r="O268" s="43"/>
      <c r="P268" s="44"/>
      <c r="Q268" s="44"/>
      <c r="R268" s="45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</row>
    <row r="269" spans="1:32" ht="12.75" customHeight="1">
      <c r="A269" s="43"/>
      <c r="B269" s="43"/>
      <c r="C269" s="43"/>
      <c r="D269" s="43"/>
      <c r="E269" s="46"/>
      <c r="F269" s="43"/>
      <c r="G269" s="43"/>
      <c r="H269" s="47"/>
      <c r="I269" s="43"/>
      <c r="J269" s="43"/>
      <c r="K269" s="48"/>
      <c r="L269" s="43"/>
      <c r="M269" s="35"/>
      <c r="O269" s="43"/>
      <c r="P269" s="44"/>
      <c r="Q269" s="44"/>
      <c r="R269" s="45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</row>
    <row r="270" spans="1:32" ht="12.75" customHeight="1">
      <c r="A270" s="43"/>
      <c r="B270" s="43"/>
      <c r="C270" s="43"/>
      <c r="D270" s="43"/>
      <c r="E270" s="46"/>
      <c r="F270" s="43"/>
      <c r="G270" s="43"/>
      <c r="H270" s="47"/>
      <c r="I270" s="43"/>
      <c r="J270" s="43"/>
      <c r="K270" s="48"/>
      <c r="L270" s="43"/>
      <c r="M270" s="35"/>
      <c r="O270" s="43"/>
      <c r="P270" s="44"/>
      <c r="Q270" s="44"/>
      <c r="R270" s="45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</row>
    <row r="271" spans="1:32" ht="12.75" customHeight="1">
      <c r="A271" s="43"/>
      <c r="B271" s="43"/>
      <c r="C271" s="43"/>
      <c r="D271" s="43"/>
      <c r="E271" s="46"/>
      <c r="F271" s="43"/>
      <c r="G271" s="43"/>
      <c r="H271" s="47"/>
      <c r="I271" s="43"/>
      <c r="J271" s="43"/>
      <c r="K271" s="48"/>
      <c r="L271" s="43"/>
      <c r="M271" s="35"/>
      <c r="O271" s="43"/>
      <c r="P271" s="44"/>
      <c r="Q271" s="44"/>
      <c r="R271" s="45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</row>
    <row r="272" spans="1:32" ht="12.75" customHeight="1">
      <c r="A272" s="43"/>
      <c r="B272" s="43"/>
      <c r="C272" s="43"/>
      <c r="D272" s="43"/>
      <c r="E272" s="46"/>
      <c r="F272" s="43"/>
      <c r="G272" s="43"/>
      <c r="H272" s="47"/>
      <c r="I272" s="43"/>
      <c r="J272" s="43"/>
      <c r="K272" s="48"/>
      <c r="L272" s="43"/>
      <c r="M272" s="35"/>
      <c r="O272" s="43"/>
      <c r="P272" s="44"/>
      <c r="Q272" s="44"/>
      <c r="R272" s="45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</row>
    <row r="273" spans="1:32" ht="12.75" customHeight="1">
      <c r="A273" s="43"/>
      <c r="B273" s="43"/>
      <c r="C273" s="43"/>
      <c r="D273" s="43"/>
      <c r="E273" s="46"/>
      <c r="F273" s="43"/>
      <c r="G273" s="43"/>
      <c r="H273" s="47"/>
      <c r="I273" s="43"/>
      <c r="J273" s="43"/>
      <c r="K273" s="48"/>
      <c r="L273" s="43"/>
      <c r="M273" s="35"/>
      <c r="O273" s="43"/>
      <c r="P273" s="44"/>
      <c r="Q273" s="44"/>
      <c r="R273" s="45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</row>
    <row r="274" spans="1:32" ht="12.75" customHeight="1">
      <c r="A274" s="43"/>
      <c r="B274" s="43"/>
      <c r="C274" s="43"/>
      <c r="D274" s="43"/>
      <c r="E274" s="46"/>
      <c r="F274" s="43"/>
      <c r="G274" s="43"/>
      <c r="H274" s="47"/>
      <c r="I274" s="43"/>
      <c r="J274" s="43"/>
      <c r="K274" s="48"/>
      <c r="L274" s="43"/>
      <c r="M274" s="35"/>
      <c r="O274" s="43"/>
      <c r="P274" s="44"/>
      <c r="Q274" s="44"/>
      <c r="R274" s="45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</row>
    <row r="275" spans="1:32" ht="12.75" customHeight="1">
      <c r="A275" s="43"/>
      <c r="B275" s="43"/>
      <c r="C275" s="43"/>
      <c r="D275" s="43"/>
      <c r="E275" s="46"/>
      <c r="F275" s="43"/>
      <c r="G275" s="43"/>
      <c r="H275" s="47"/>
      <c r="I275" s="43"/>
      <c r="J275" s="43"/>
      <c r="K275" s="48"/>
      <c r="L275" s="43"/>
      <c r="M275" s="35"/>
      <c r="O275" s="43"/>
      <c r="P275" s="44"/>
      <c r="Q275" s="44"/>
      <c r="R275" s="45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</row>
    <row r="276" spans="1:32" ht="12.75" customHeight="1">
      <c r="A276" s="43"/>
      <c r="B276" s="43"/>
      <c r="C276" s="43"/>
      <c r="D276" s="43"/>
      <c r="E276" s="46"/>
      <c r="F276" s="43"/>
      <c r="G276" s="43"/>
      <c r="H276" s="47"/>
      <c r="I276" s="43"/>
      <c r="J276" s="43"/>
      <c r="K276" s="48"/>
      <c r="L276" s="43"/>
      <c r="M276" s="35"/>
      <c r="O276" s="43"/>
      <c r="P276" s="44"/>
      <c r="Q276" s="44"/>
      <c r="R276" s="45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</row>
    <row r="277" spans="1:32" ht="12.75" customHeight="1">
      <c r="A277" s="43"/>
      <c r="B277" s="43"/>
      <c r="C277" s="43"/>
      <c r="D277" s="43"/>
      <c r="E277" s="46"/>
      <c r="F277" s="43"/>
      <c r="G277" s="43"/>
      <c r="H277" s="47"/>
      <c r="I277" s="43"/>
      <c r="J277" s="43"/>
      <c r="K277" s="48"/>
      <c r="L277" s="43"/>
      <c r="M277" s="35"/>
      <c r="O277" s="43"/>
      <c r="P277" s="44"/>
      <c r="Q277" s="44"/>
      <c r="R277" s="45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</row>
    <row r="278" spans="1:32" ht="12.75" customHeight="1">
      <c r="A278" s="43"/>
      <c r="B278" s="43"/>
      <c r="C278" s="43"/>
      <c r="D278" s="43"/>
      <c r="E278" s="46"/>
      <c r="F278" s="43"/>
      <c r="G278" s="43"/>
      <c r="H278" s="47"/>
      <c r="I278" s="43"/>
      <c r="J278" s="43"/>
      <c r="K278" s="48"/>
      <c r="L278" s="43"/>
      <c r="M278" s="35"/>
      <c r="O278" s="43"/>
      <c r="P278" s="44"/>
      <c r="Q278" s="44"/>
      <c r="R278" s="45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</row>
    <row r="279" spans="1:32" ht="12.75" customHeight="1">
      <c r="A279" s="43"/>
      <c r="B279" s="43"/>
      <c r="C279" s="43"/>
      <c r="D279" s="43"/>
      <c r="E279" s="46"/>
      <c r="F279" s="43"/>
      <c r="G279" s="43"/>
      <c r="H279" s="47"/>
      <c r="I279" s="43"/>
      <c r="J279" s="43"/>
      <c r="K279" s="48"/>
      <c r="L279" s="43"/>
      <c r="M279" s="35"/>
      <c r="O279" s="43"/>
      <c r="P279" s="44"/>
      <c r="Q279" s="44"/>
      <c r="R279" s="45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</row>
    <row r="280" spans="1:32" ht="12.75" customHeight="1">
      <c r="A280" s="43"/>
      <c r="B280" s="43"/>
      <c r="C280" s="43"/>
      <c r="D280" s="43"/>
      <c r="E280" s="46"/>
      <c r="F280" s="43"/>
      <c r="G280" s="43"/>
      <c r="H280" s="47"/>
      <c r="I280" s="43"/>
      <c r="J280" s="43"/>
      <c r="K280" s="48"/>
      <c r="L280" s="43"/>
      <c r="M280" s="35"/>
      <c r="O280" s="43"/>
      <c r="P280" s="44"/>
      <c r="Q280" s="44"/>
      <c r="R280" s="45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</row>
    <row r="281" spans="1:32" ht="12.75" customHeight="1">
      <c r="A281" s="43"/>
      <c r="B281" s="43"/>
      <c r="C281" s="43"/>
      <c r="D281" s="43"/>
      <c r="E281" s="46"/>
      <c r="F281" s="43"/>
      <c r="G281" s="43"/>
      <c r="H281" s="47"/>
      <c r="I281" s="43"/>
      <c r="J281" s="43"/>
      <c r="K281" s="48"/>
      <c r="L281" s="43"/>
      <c r="M281" s="35"/>
      <c r="O281" s="43"/>
      <c r="P281" s="44"/>
      <c r="Q281" s="44"/>
      <c r="R281" s="45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</row>
    <row r="282" spans="1:32" ht="12.75" customHeight="1">
      <c r="A282" s="43"/>
      <c r="B282" s="43"/>
      <c r="C282" s="43"/>
      <c r="D282" s="43"/>
      <c r="E282" s="46"/>
      <c r="F282" s="43"/>
      <c r="G282" s="43"/>
      <c r="H282" s="47"/>
      <c r="I282" s="43"/>
      <c r="J282" s="43"/>
      <c r="K282" s="48"/>
      <c r="L282" s="43"/>
      <c r="M282" s="35"/>
      <c r="O282" s="43"/>
      <c r="P282" s="44"/>
      <c r="Q282" s="44"/>
      <c r="R282" s="45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</row>
    <row r="283" spans="1:32" ht="12.75" customHeight="1">
      <c r="A283" s="43"/>
      <c r="B283" s="43"/>
      <c r="C283" s="43"/>
      <c r="D283" s="43"/>
      <c r="E283" s="46"/>
      <c r="F283" s="43"/>
      <c r="G283" s="43"/>
      <c r="H283" s="47"/>
      <c r="I283" s="43"/>
      <c r="J283" s="43"/>
      <c r="K283" s="48"/>
      <c r="L283" s="43"/>
      <c r="M283" s="35"/>
      <c r="O283" s="43"/>
      <c r="P283" s="44"/>
      <c r="Q283" s="44"/>
      <c r="R283" s="45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</row>
    <row r="284" spans="1:32" ht="12.75" customHeight="1">
      <c r="A284" s="43"/>
      <c r="B284" s="43"/>
      <c r="C284" s="43"/>
      <c r="D284" s="43"/>
      <c r="E284" s="46"/>
      <c r="F284" s="43"/>
      <c r="G284" s="43"/>
      <c r="H284" s="47"/>
      <c r="I284" s="43"/>
      <c r="J284" s="43"/>
      <c r="K284" s="48"/>
      <c r="L284" s="43"/>
      <c r="M284" s="35"/>
      <c r="O284" s="43"/>
      <c r="P284" s="44"/>
      <c r="Q284" s="44"/>
      <c r="R284" s="45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</row>
    <row r="285" spans="1:32" ht="12.75" customHeight="1">
      <c r="A285" s="43"/>
      <c r="B285" s="43"/>
      <c r="C285" s="43"/>
      <c r="D285" s="43"/>
      <c r="E285" s="46"/>
      <c r="F285" s="43"/>
      <c r="G285" s="43"/>
      <c r="H285" s="47"/>
      <c r="I285" s="43"/>
      <c r="J285" s="43"/>
      <c r="K285" s="48"/>
      <c r="L285" s="43"/>
      <c r="M285" s="35"/>
      <c r="O285" s="43"/>
      <c r="P285" s="44"/>
      <c r="Q285" s="44"/>
      <c r="R285" s="45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</row>
    <row r="286" spans="1:32" ht="12.75" customHeight="1">
      <c r="A286" s="43"/>
      <c r="B286" s="43"/>
      <c r="C286" s="43"/>
      <c r="D286" s="43"/>
      <c r="E286" s="46"/>
      <c r="F286" s="43"/>
      <c r="G286" s="43"/>
      <c r="H286" s="47"/>
      <c r="I286" s="43"/>
      <c r="J286" s="43"/>
      <c r="K286" s="48"/>
      <c r="L286" s="43"/>
      <c r="M286" s="35"/>
      <c r="O286" s="43"/>
      <c r="P286" s="44"/>
      <c r="Q286" s="44"/>
      <c r="R286" s="45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</row>
    <row r="287" spans="1:32" ht="12.75" customHeight="1">
      <c r="A287" s="43"/>
      <c r="B287" s="43"/>
      <c r="C287" s="43"/>
      <c r="D287" s="43"/>
      <c r="E287" s="46"/>
      <c r="F287" s="43"/>
      <c r="G287" s="43"/>
      <c r="H287" s="47"/>
      <c r="I287" s="43"/>
      <c r="J287" s="43"/>
      <c r="K287" s="48"/>
      <c r="L287" s="43"/>
      <c r="M287" s="35"/>
      <c r="O287" s="43"/>
      <c r="P287" s="44"/>
      <c r="Q287" s="44"/>
      <c r="R287" s="45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</row>
    <row r="288" spans="1:32" ht="12.75" customHeight="1">
      <c r="A288" s="43"/>
      <c r="B288" s="43"/>
      <c r="C288" s="43"/>
      <c r="D288" s="43"/>
      <c r="E288" s="46"/>
      <c r="F288" s="43"/>
      <c r="G288" s="43"/>
      <c r="H288" s="47"/>
      <c r="I288" s="43"/>
      <c r="J288" s="43"/>
      <c r="K288" s="48"/>
      <c r="L288" s="43"/>
      <c r="M288" s="35"/>
      <c r="O288" s="43"/>
      <c r="P288" s="44"/>
      <c r="Q288" s="44"/>
      <c r="R288" s="45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</row>
    <row r="289" spans="1:32" ht="12.75" customHeight="1">
      <c r="A289" s="43"/>
      <c r="B289" s="43"/>
      <c r="C289" s="43"/>
      <c r="D289" s="43"/>
      <c r="E289" s="46"/>
      <c r="F289" s="43"/>
      <c r="G289" s="43"/>
      <c r="H289" s="47"/>
      <c r="I289" s="43"/>
      <c r="J289" s="43"/>
      <c r="K289" s="48"/>
      <c r="L289" s="43"/>
      <c r="M289" s="35"/>
      <c r="O289" s="43"/>
      <c r="P289" s="44"/>
      <c r="Q289" s="44"/>
      <c r="R289" s="45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</row>
    <row r="290" spans="1:32" ht="12.75" customHeight="1">
      <c r="A290" s="43"/>
      <c r="B290" s="43"/>
      <c r="C290" s="43"/>
      <c r="D290" s="43"/>
      <c r="E290" s="46"/>
      <c r="F290" s="43"/>
      <c r="G290" s="43"/>
      <c r="H290" s="47"/>
      <c r="I290" s="43"/>
      <c r="J290" s="43"/>
      <c r="K290" s="48"/>
      <c r="L290" s="43"/>
      <c r="M290" s="35"/>
      <c r="O290" s="43"/>
      <c r="P290" s="44"/>
      <c r="Q290" s="44"/>
      <c r="R290" s="45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</row>
    <row r="291" spans="1:32" ht="12.75" customHeight="1">
      <c r="A291" s="43"/>
      <c r="B291" s="43"/>
      <c r="C291" s="43"/>
      <c r="D291" s="43"/>
      <c r="E291" s="46"/>
      <c r="F291" s="43"/>
      <c r="G291" s="43"/>
      <c r="H291" s="47"/>
      <c r="I291" s="43"/>
      <c r="J291" s="43"/>
      <c r="K291" s="48"/>
      <c r="L291" s="43"/>
      <c r="M291" s="35"/>
      <c r="O291" s="43"/>
      <c r="P291" s="44"/>
      <c r="Q291" s="44"/>
      <c r="R291" s="45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</row>
    <row r="292" spans="1:32" ht="12.75" customHeight="1">
      <c r="A292" s="43"/>
      <c r="B292" s="43"/>
      <c r="C292" s="43"/>
      <c r="D292" s="43"/>
      <c r="E292" s="46"/>
      <c r="F292" s="43"/>
      <c r="G292" s="43"/>
      <c r="H292" s="47"/>
      <c r="I292" s="43"/>
      <c r="J292" s="43"/>
      <c r="K292" s="48"/>
      <c r="L292" s="43"/>
      <c r="M292" s="35"/>
      <c r="O292" s="43"/>
      <c r="P292" s="44"/>
      <c r="Q292" s="44"/>
      <c r="R292" s="45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</row>
    <row r="293" spans="1:32" ht="12.75" customHeight="1">
      <c r="A293" s="43"/>
      <c r="B293" s="43"/>
      <c r="C293" s="43"/>
      <c r="D293" s="43"/>
      <c r="E293" s="46"/>
      <c r="F293" s="43"/>
      <c r="G293" s="43"/>
      <c r="H293" s="47"/>
      <c r="I293" s="43"/>
      <c r="J293" s="43"/>
      <c r="K293" s="48"/>
      <c r="L293" s="43"/>
      <c r="M293" s="35"/>
      <c r="O293" s="43"/>
      <c r="P293" s="44"/>
      <c r="Q293" s="44"/>
      <c r="R293" s="45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</row>
    <row r="294" spans="1:32" ht="12.75" customHeight="1">
      <c r="A294" s="43"/>
      <c r="B294" s="43"/>
      <c r="C294" s="43"/>
      <c r="D294" s="43"/>
      <c r="E294" s="46"/>
      <c r="F294" s="43"/>
      <c r="G294" s="43"/>
      <c r="H294" s="47"/>
      <c r="I294" s="43"/>
      <c r="J294" s="43"/>
      <c r="K294" s="48"/>
      <c r="L294" s="43"/>
      <c r="M294" s="35"/>
      <c r="O294" s="43"/>
      <c r="P294" s="44"/>
      <c r="Q294" s="44"/>
      <c r="R294" s="45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</row>
    <row r="295" spans="1:32" ht="12.75" customHeight="1">
      <c r="A295" s="43"/>
      <c r="B295" s="43"/>
      <c r="C295" s="43"/>
      <c r="D295" s="43"/>
      <c r="E295" s="46"/>
      <c r="F295" s="43"/>
      <c r="G295" s="43"/>
      <c r="H295" s="47"/>
      <c r="I295" s="43"/>
      <c r="J295" s="43"/>
      <c r="K295" s="48"/>
      <c r="L295" s="43"/>
      <c r="M295" s="35"/>
      <c r="O295" s="43"/>
      <c r="P295" s="44"/>
      <c r="Q295" s="44"/>
      <c r="R295" s="45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</row>
    <row r="296" spans="1:32" ht="12.75" customHeight="1">
      <c r="A296" s="43"/>
      <c r="B296" s="43"/>
      <c r="C296" s="43"/>
      <c r="D296" s="43"/>
      <c r="E296" s="46"/>
      <c r="F296" s="43"/>
      <c r="G296" s="43"/>
      <c r="H296" s="47"/>
      <c r="I296" s="43"/>
      <c r="J296" s="43"/>
      <c r="K296" s="48"/>
      <c r="L296" s="43"/>
      <c r="M296" s="35"/>
      <c r="O296" s="43"/>
      <c r="P296" s="44"/>
      <c r="Q296" s="44"/>
      <c r="R296" s="45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</row>
    <row r="297" spans="1:32" ht="12.75" customHeight="1">
      <c r="A297" s="43"/>
      <c r="B297" s="43"/>
      <c r="C297" s="43"/>
      <c r="D297" s="43"/>
      <c r="E297" s="46"/>
      <c r="F297" s="43"/>
      <c r="G297" s="43"/>
      <c r="H297" s="47"/>
      <c r="I297" s="43"/>
      <c r="J297" s="43"/>
      <c r="K297" s="48"/>
      <c r="L297" s="43"/>
      <c r="M297" s="35"/>
      <c r="O297" s="43"/>
      <c r="P297" s="44"/>
      <c r="Q297" s="44"/>
      <c r="R297" s="45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</row>
    <row r="298" spans="1:32" ht="12.75" customHeight="1">
      <c r="A298" s="43"/>
      <c r="B298" s="43"/>
      <c r="C298" s="43"/>
      <c r="D298" s="43"/>
      <c r="E298" s="46"/>
      <c r="F298" s="43"/>
      <c r="G298" s="43"/>
      <c r="H298" s="47"/>
      <c r="I298" s="43"/>
      <c r="J298" s="43"/>
      <c r="K298" s="48"/>
      <c r="L298" s="43"/>
      <c r="M298" s="35"/>
      <c r="O298" s="43"/>
      <c r="P298" s="44"/>
      <c r="Q298" s="44"/>
      <c r="R298" s="45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</row>
    <row r="299" spans="1:32" ht="12.75" customHeight="1">
      <c r="A299" s="43"/>
      <c r="B299" s="43"/>
      <c r="C299" s="43"/>
      <c r="D299" s="43"/>
      <c r="E299" s="46"/>
      <c r="F299" s="43"/>
      <c r="G299" s="43"/>
      <c r="H299" s="47"/>
      <c r="I299" s="43"/>
      <c r="J299" s="43"/>
      <c r="K299" s="48"/>
      <c r="L299" s="43"/>
      <c r="M299" s="35"/>
      <c r="O299" s="43"/>
      <c r="P299" s="44"/>
      <c r="Q299" s="44"/>
      <c r="R299" s="45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</row>
    <row r="300" spans="1:32" ht="12.75" customHeight="1">
      <c r="A300" s="43"/>
      <c r="B300" s="43"/>
      <c r="C300" s="43"/>
      <c r="D300" s="43"/>
      <c r="E300" s="46"/>
      <c r="F300" s="43"/>
      <c r="G300" s="43"/>
      <c r="H300" s="47"/>
      <c r="I300" s="43"/>
      <c r="J300" s="43"/>
      <c r="K300" s="48"/>
      <c r="L300" s="43"/>
      <c r="M300" s="35"/>
      <c r="O300" s="43"/>
      <c r="P300" s="44"/>
      <c r="Q300" s="44"/>
      <c r="R300" s="45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</row>
    <row r="301" spans="1:32" ht="12.75" customHeight="1">
      <c r="A301" s="43"/>
      <c r="B301" s="43"/>
      <c r="C301" s="43"/>
      <c r="D301" s="43"/>
      <c r="E301" s="46"/>
      <c r="F301" s="43"/>
      <c r="G301" s="43"/>
      <c r="H301" s="47"/>
      <c r="I301" s="43"/>
      <c r="J301" s="43"/>
      <c r="K301" s="48"/>
      <c r="L301" s="43"/>
      <c r="M301" s="35"/>
      <c r="O301" s="43"/>
      <c r="P301" s="44"/>
      <c r="Q301" s="44"/>
      <c r="R301" s="45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</row>
    <row r="302" spans="1:32" ht="12.75" customHeight="1">
      <c r="A302" s="43"/>
      <c r="B302" s="43"/>
      <c r="C302" s="43"/>
      <c r="D302" s="43"/>
      <c r="E302" s="46"/>
      <c r="F302" s="43"/>
      <c r="G302" s="43"/>
      <c r="H302" s="47"/>
      <c r="I302" s="43"/>
      <c r="J302" s="43"/>
      <c r="K302" s="48"/>
      <c r="L302" s="43"/>
      <c r="M302" s="35"/>
      <c r="O302" s="43"/>
      <c r="P302" s="44"/>
      <c r="Q302" s="44"/>
      <c r="R302" s="45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</row>
    <row r="303" spans="1:32" ht="12.75" customHeight="1">
      <c r="A303" s="43"/>
      <c r="B303" s="43"/>
      <c r="C303" s="43"/>
      <c r="D303" s="43"/>
      <c r="E303" s="46"/>
      <c r="F303" s="43"/>
      <c r="G303" s="43"/>
      <c r="H303" s="47"/>
      <c r="I303" s="43"/>
      <c r="J303" s="43"/>
      <c r="K303" s="48"/>
      <c r="L303" s="43"/>
      <c r="M303" s="35"/>
      <c r="O303" s="43"/>
      <c r="P303" s="44"/>
      <c r="Q303" s="44"/>
      <c r="R303" s="45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</row>
    <row r="304" spans="1:32" ht="12.75" customHeight="1">
      <c r="A304" s="43"/>
      <c r="B304" s="43"/>
      <c r="C304" s="43"/>
      <c r="D304" s="43"/>
      <c r="E304" s="46"/>
      <c r="F304" s="43"/>
      <c r="G304" s="43"/>
      <c r="H304" s="47"/>
      <c r="I304" s="43"/>
      <c r="J304" s="43"/>
      <c r="K304" s="48"/>
      <c r="L304" s="43"/>
      <c r="M304" s="35"/>
      <c r="O304" s="43"/>
      <c r="P304" s="44"/>
      <c r="Q304" s="44"/>
      <c r="R304" s="45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</row>
    <row r="305" spans="1:32" ht="12.75" customHeight="1">
      <c r="A305" s="43"/>
      <c r="B305" s="43"/>
      <c r="C305" s="43"/>
      <c r="D305" s="43"/>
      <c r="E305" s="46"/>
      <c r="F305" s="43"/>
      <c r="G305" s="43"/>
      <c r="H305" s="47"/>
      <c r="I305" s="43"/>
      <c r="J305" s="43"/>
      <c r="K305" s="48"/>
      <c r="L305" s="43"/>
      <c r="M305" s="35"/>
      <c r="O305" s="43"/>
      <c r="P305" s="44"/>
      <c r="Q305" s="44"/>
      <c r="R305" s="45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</row>
    <row r="306" spans="1:32" ht="12.75" customHeight="1">
      <c r="A306" s="43"/>
      <c r="B306" s="43"/>
      <c r="C306" s="43"/>
      <c r="D306" s="43"/>
      <c r="E306" s="46"/>
      <c r="F306" s="43"/>
      <c r="G306" s="43"/>
      <c r="H306" s="47"/>
      <c r="I306" s="43"/>
      <c r="J306" s="43"/>
      <c r="K306" s="48"/>
      <c r="L306" s="43"/>
      <c r="M306" s="35"/>
      <c r="O306" s="43"/>
      <c r="P306" s="44"/>
      <c r="Q306" s="44"/>
      <c r="R306" s="45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</row>
    <row r="307" spans="1:32" ht="12.75" customHeight="1">
      <c r="A307" s="43"/>
      <c r="B307" s="43"/>
      <c r="C307" s="43"/>
      <c r="D307" s="43"/>
      <c r="E307" s="46"/>
      <c r="F307" s="43"/>
      <c r="G307" s="43"/>
      <c r="H307" s="47"/>
      <c r="I307" s="43"/>
      <c r="J307" s="43"/>
      <c r="K307" s="48"/>
      <c r="L307" s="43"/>
      <c r="M307" s="35"/>
      <c r="O307" s="43"/>
      <c r="P307" s="44"/>
      <c r="Q307" s="44"/>
      <c r="R307" s="45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</row>
    <row r="308" spans="1:32" ht="12.75" customHeight="1">
      <c r="A308" s="43"/>
      <c r="B308" s="43"/>
      <c r="C308" s="43"/>
      <c r="D308" s="43"/>
      <c r="E308" s="46"/>
      <c r="F308" s="43"/>
      <c r="G308" s="43"/>
      <c r="H308" s="47"/>
      <c r="I308" s="43"/>
      <c r="J308" s="43"/>
      <c r="K308" s="48"/>
      <c r="L308" s="43"/>
      <c r="M308" s="35"/>
      <c r="O308" s="43"/>
      <c r="P308" s="44"/>
      <c r="Q308" s="44"/>
      <c r="R308" s="45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</row>
    <row r="309" spans="1:32" ht="12.75" customHeight="1">
      <c r="A309" s="43"/>
      <c r="B309" s="43"/>
      <c r="C309" s="43"/>
      <c r="D309" s="43"/>
      <c r="E309" s="46"/>
      <c r="F309" s="43"/>
      <c r="G309" s="43"/>
      <c r="H309" s="47"/>
      <c r="I309" s="43"/>
      <c r="J309" s="43"/>
      <c r="K309" s="48"/>
      <c r="L309" s="43"/>
      <c r="M309" s="35"/>
      <c r="O309" s="43"/>
      <c r="P309" s="44"/>
      <c r="Q309" s="44"/>
      <c r="R309" s="45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</row>
    <row r="310" spans="1:32" ht="12.75" customHeight="1">
      <c r="A310" s="43"/>
      <c r="B310" s="43"/>
      <c r="C310" s="43"/>
      <c r="D310" s="43"/>
      <c r="E310" s="46"/>
      <c r="F310" s="43"/>
      <c r="G310" s="43"/>
      <c r="H310" s="47"/>
      <c r="I310" s="43"/>
      <c r="J310" s="43"/>
      <c r="K310" s="48"/>
      <c r="L310" s="43"/>
      <c r="M310" s="35"/>
      <c r="O310" s="43"/>
      <c r="P310" s="44"/>
      <c r="Q310" s="44"/>
      <c r="R310" s="45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</row>
    <row r="311" spans="1:32" ht="12.75" customHeight="1">
      <c r="A311" s="43"/>
      <c r="B311" s="43"/>
      <c r="C311" s="43"/>
      <c r="D311" s="43"/>
      <c r="E311" s="46"/>
      <c r="F311" s="43"/>
      <c r="G311" s="43"/>
      <c r="H311" s="47"/>
      <c r="I311" s="43"/>
      <c r="J311" s="43"/>
      <c r="K311" s="48"/>
      <c r="L311" s="43"/>
      <c r="M311" s="35"/>
      <c r="O311" s="43"/>
      <c r="P311" s="44"/>
      <c r="Q311" s="44"/>
      <c r="R311" s="45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</row>
    <row r="312" spans="1:32" ht="12.75" customHeight="1">
      <c r="A312" s="43"/>
      <c r="B312" s="43"/>
      <c r="C312" s="43"/>
      <c r="D312" s="43"/>
      <c r="E312" s="46"/>
      <c r="F312" s="43"/>
      <c r="G312" s="43"/>
      <c r="H312" s="47"/>
      <c r="I312" s="43"/>
      <c r="J312" s="43"/>
      <c r="K312" s="48"/>
      <c r="L312" s="43"/>
      <c r="M312" s="35"/>
      <c r="O312" s="43"/>
      <c r="P312" s="44"/>
      <c r="Q312" s="44"/>
      <c r="R312" s="45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</row>
    <row r="313" spans="1:32" ht="12.75" customHeight="1">
      <c r="A313" s="43"/>
      <c r="B313" s="43"/>
      <c r="C313" s="43"/>
      <c r="D313" s="43"/>
      <c r="E313" s="46"/>
      <c r="F313" s="43"/>
      <c r="G313" s="43"/>
      <c r="H313" s="47"/>
      <c r="I313" s="43"/>
      <c r="J313" s="43"/>
      <c r="K313" s="48"/>
      <c r="L313" s="43"/>
      <c r="M313" s="35"/>
      <c r="O313" s="43"/>
      <c r="P313" s="44"/>
      <c r="Q313" s="44"/>
      <c r="R313" s="45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</row>
    <row r="314" spans="1:32" ht="12.75" customHeight="1">
      <c r="A314" s="43"/>
      <c r="B314" s="43"/>
      <c r="C314" s="43"/>
      <c r="D314" s="43"/>
      <c r="E314" s="46"/>
      <c r="F314" s="43"/>
      <c r="G314" s="43"/>
      <c r="H314" s="47"/>
      <c r="I314" s="43"/>
      <c r="J314" s="43"/>
      <c r="K314" s="48"/>
      <c r="L314" s="43"/>
      <c r="M314" s="35"/>
      <c r="O314" s="43"/>
      <c r="P314" s="44"/>
      <c r="Q314" s="44"/>
      <c r="R314" s="45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</row>
    <row r="315" spans="1:32" ht="12.75" customHeight="1">
      <c r="A315" s="43"/>
      <c r="B315" s="43"/>
      <c r="C315" s="43"/>
      <c r="D315" s="43"/>
      <c r="E315" s="46"/>
      <c r="F315" s="43"/>
      <c r="G315" s="43"/>
      <c r="H315" s="47"/>
      <c r="I315" s="43"/>
      <c r="J315" s="43"/>
      <c r="K315" s="48"/>
      <c r="L315" s="43"/>
      <c r="M315" s="35"/>
      <c r="O315" s="43"/>
      <c r="P315" s="44"/>
      <c r="Q315" s="44"/>
      <c r="R315" s="45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</row>
    <row r="316" spans="1:32" ht="12.75" customHeight="1">
      <c r="A316" s="43"/>
      <c r="B316" s="43"/>
      <c r="C316" s="43"/>
      <c r="D316" s="43"/>
      <c r="E316" s="46"/>
      <c r="F316" s="43"/>
      <c r="G316" s="43"/>
      <c r="H316" s="47"/>
      <c r="I316" s="43"/>
      <c r="J316" s="43"/>
      <c r="K316" s="48"/>
      <c r="L316" s="43"/>
      <c r="M316" s="35"/>
      <c r="O316" s="43"/>
      <c r="P316" s="44"/>
      <c r="Q316" s="44"/>
      <c r="R316" s="45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</row>
    <row r="317" spans="1:32" ht="12.75" customHeight="1">
      <c r="A317" s="43"/>
      <c r="B317" s="43"/>
      <c r="C317" s="43"/>
      <c r="D317" s="43"/>
      <c r="E317" s="46"/>
      <c r="F317" s="43"/>
      <c r="G317" s="43"/>
      <c r="H317" s="47"/>
      <c r="I317" s="43"/>
      <c r="J317" s="43"/>
      <c r="K317" s="48"/>
      <c r="L317" s="43"/>
      <c r="M317" s="35"/>
      <c r="O317" s="43"/>
      <c r="P317" s="44"/>
      <c r="Q317" s="44"/>
      <c r="R317" s="45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</row>
    <row r="318" spans="1:32" ht="12.75" customHeight="1">
      <c r="A318" s="43"/>
      <c r="B318" s="43"/>
      <c r="C318" s="43"/>
      <c r="D318" s="43"/>
      <c r="E318" s="46"/>
      <c r="F318" s="43"/>
      <c r="G318" s="43"/>
      <c r="H318" s="47"/>
      <c r="I318" s="43"/>
      <c r="J318" s="43"/>
      <c r="K318" s="48"/>
      <c r="L318" s="43"/>
      <c r="M318" s="35"/>
      <c r="O318" s="43"/>
      <c r="P318" s="44"/>
      <c r="Q318" s="44"/>
      <c r="R318" s="45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</row>
    <row r="319" spans="1:32" ht="12.75" customHeight="1">
      <c r="A319" s="43"/>
      <c r="B319" s="43"/>
      <c r="C319" s="43"/>
      <c r="D319" s="43"/>
      <c r="E319" s="46"/>
      <c r="F319" s="43"/>
      <c r="G319" s="43"/>
      <c r="H319" s="47"/>
      <c r="I319" s="43"/>
      <c r="J319" s="43"/>
      <c r="K319" s="48"/>
      <c r="L319" s="43"/>
      <c r="M319" s="35"/>
      <c r="O319" s="43"/>
      <c r="P319" s="44"/>
      <c r="Q319" s="44"/>
      <c r="R319" s="45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</row>
    <row r="320" spans="1:32" ht="12.75" customHeight="1">
      <c r="A320" s="43"/>
      <c r="B320" s="43"/>
      <c r="C320" s="43"/>
      <c r="D320" s="43"/>
      <c r="E320" s="46"/>
      <c r="F320" s="43"/>
      <c r="G320" s="43"/>
      <c r="H320" s="47"/>
      <c r="I320" s="43"/>
      <c r="J320" s="43"/>
      <c r="K320" s="48"/>
      <c r="L320" s="43"/>
      <c r="M320" s="35"/>
      <c r="O320" s="43"/>
      <c r="P320" s="44"/>
      <c r="Q320" s="44"/>
      <c r="R320" s="45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</row>
    <row r="321" spans="1:32" ht="12.75" customHeight="1">
      <c r="A321" s="43"/>
      <c r="B321" s="43"/>
      <c r="C321" s="43"/>
      <c r="D321" s="43"/>
      <c r="E321" s="46"/>
      <c r="F321" s="43"/>
      <c r="G321" s="43"/>
      <c r="H321" s="47"/>
      <c r="I321" s="43"/>
      <c r="J321" s="43"/>
      <c r="K321" s="48"/>
      <c r="L321" s="43"/>
      <c r="M321" s="35"/>
      <c r="O321" s="43"/>
      <c r="P321" s="44"/>
      <c r="Q321" s="44"/>
      <c r="R321" s="45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</row>
    <row r="322" spans="1:32" ht="12.75" customHeight="1">
      <c r="A322" s="43"/>
      <c r="B322" s="43"/>
      <c r="C322" s="43"/>
      <c r="D322" s="43"/>
      <c r="E322" s="46"/>
      <c r="F322" s="43"/>
      <c r="G322" s="43"/>
      <c r="H322" s="47"/>
      <c r="I322" s="43"/>
      <c r="J322" s="43"/>
      <c r="K322" s="48"/>
      <c r="L322" s="43"/>
      <c r="M322" s="35"/>
      <c r="O322" s="43"/>
      <c r="P322" s="44"/>
      <c r="Q322" s="44"/>
      <c r="R322" s="45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</row>
    <row r="323" spans="1:32" ht="12.75" customHeight="1">
      <c r="A323" s="43"/>
      <c r="B323" s="43"/>
      <c r="C323" s="43"/>
      <c r="D323" s="43"/>
      <c r="E323" s="46"/>
      <c r="F323" s="43"/>
      <c r="G323" s="43"/>
      <c r="H323" s="47"/>
      <c r="I323" s="43"/>
      <c r="J323" s="43"/>
      <c r="K323" s="48"/>
      <c r="L323" s="43"/>
      <c r="M323" s="35"/>
      <c r="O323" s="43"/>
      <c r="P323" s="44"/>
      <c r="Q323" s="44"/>
      <c r="R323" s="45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</row>
    <row r="324" spans="1:32" ht="12.75" customHeight="1">
      <c r="A324" s="43"/>
      <c r="B324" s="43"/>
      <c r="C324" s="43"/>
      <c r="D324" s="43"/>
      <c r="E324" s="46"/>
      <c r="F324" s="43"/>
      <c r="G324" s="43"/>
      <c r="H324" s="47"/>
      <c r="I324" s="43"/>
      <c r="J324" s="43"/>
      <c r="K324" s="48"/>
      <c r="L324" s="43"/>
      <c r="M324" s="35"/>
      <c r="O324" s="43"/>
      <c r="P324" s="44"/>
      <c r="Q324" s="44"/>
      <c r="R324" s="45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</row>
    <row r="325" spans="1:32" ht="12.75" customHeight="1">
      <c r="A325" s="43"/>
      <c r="B325" s="43"/>
      <c r="C325" s="43"/>
      <c r="D325" s="43"/>
      <c r="E325" s="46"/>
      <c r="F325" s="43"/>
      <c r="G325" s="43"/>
      <c r="H325" s="47"/>
      <c r="I325" s="43"/>
      <c r="J325" s="43"/>
      <c r="K325" s="48"/>
      <c r="L325" s="43"/>
      <c r="M325" s="35"/>
      <c r="O325" s="43"/>
      <c r="P325" s="44"/>
      <c r="Q325" s="44"/>
      <c r="R325" s="45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</row>
    <row r="326" spans="1:32" ht="12.75" customHeight="1">
      <c r="A326" s="43"/>
      <c r="B326" s="43"/>
      <c r="C326" s="43"/>
      <c r="D326" s="43"/>
      <c r="E326" s="46"/>
      <c r="F326" s="43"/>
      <c r="G326" s="43"/>
      <c r="H326" s="47"/>
      <c r="I326" s="43"/>
      <c r="J326" s="43"/>
      <c r="K326" s="48"/>
      <c r="L326" s="43"/>
      <c r="M326" s="35"/>
      <c r="O326" s="43"/>
      <c r="P326" s="44"/>
      <c r="Q326" s="44"/>
      <c r="R326" s="45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</row>
    <row r="327" spans="1:32" ht="12.75" customHeight="1">
      <c r="A327" s="43"/>
      <c r="B327" s="43"/>
      <c r="C327" s="43"/>
      <c r="D327" s="43"/>
      <c r="E327" s="46"/>
      <c r="F327" s="43"/>
      <c r="G327" s="43"/>
      <c r="H327" s="47"/>
      <c r="I327" s="43"/>
      <c r="J327" s="43"/>
      <c r="K327" s="48"/>
      <c r="L327" s="43"/>
      <c r="M327" s="35"/>
      <c r="O327" s="43"/>
      <c r="P327" s="44"/>
      <c r="Q327" s="44"/>
      <c r="R327" s="45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</row>
    <row r="328" spans="1:32" ht="12.75" customHeight="1">
      <c r="A328" s="43"/>
      <c r="B328" s="43"/>
      <c r="C328" s="43"/>
      <c r="D328" s="43"/>
      <c r="E328" s="46"/>
      <c r="F328" s="43"/>
      <c r="G328" s="43"/>
      <c r="H328" s="47"/>
      <c r="I328" s="43"/>
      <c r="J328" s="43"/>
      <c r="K328" s="48"/>
      <c r="L328" s="43"/>
      <c r="M328" s="35"/>
      <c r="O328" s="43"/>
      <c r="P328" s="44"/>
      <c r="Q328" s="44"/>
      <c r="R328" s="45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</row>
    <row r="329" spans="1:32" ht="12.75" customHeight="1">
      <c r="A329" s="43"/>
      <c r="B329" s="43"/>
      <c r="C329" s="43"/>
      <c r="D329" s="43"/>
      <c r="E329" s="46"/>
      <c r="F329" s="43"/>
      <c r="G329" s="43"/>
      <c r="H329" s="47"/>
      <c r="I329" s="43"/>
      <c r="J329" s="43"/>
      <c r="K329" s="48"/>
      <c r="L329" s="43"/>
      <c r="M329" s="35"/>
      <c r="O329" s="43"/>
      <c r="P329" s="44"/>
      <c r="Q329" s="44"/>
      <c r="R329" s="45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</row>
    <row r="330" spans="1:32" ht="12.75" customHeight="1">
      <c r="A330" s="43"/>
      <c r="B330" s="43"/>
      <c r="C330" s="43"/>
      <c r="D330" s="43"/>
      <c r="E330" s="46"/>
      <c r="F330" s="43"/>
      <c r="G330" s="43"/>
      <c r="H330" s="47"/>
      <c r="I330" s="43"/>
      <c r="J330" s="43"/>
      <c r="K330" s="48"/>
      <c r="L330" s="43"/>
      <c r="M330" s="35"/>
      <c r="O330" s="43"/>
      <c r="P330" s="44"/>
      <c r="Q330" s="44"/>
      <c r="R330" s="45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</row>
    <row r="331" spans="1:32" ht="12.75" customHeight="1">
      <c r="A331" s="43"/>
      <c r="B331" s="43"/>
      <c r="C331" s="43"/>
      <c r="D331" s="43"/>
      <c r="E331" s="46"/>
      <c r="F331" s="43"/>
      <c r="G331" s="43"/>
      <c r="H331" s="47"/>
      <c r="I331" s="43"/>
      <c r="J331" s="43"/>
      <c r="K331" s="48"/>
      <c r="L331" s="43"/>
      <c r="M331" s="35"/>
      <c r="O331" s="43"/>
      <c r="P331" s="44"/>
      <c r="Q331" s="44"/>
      <c r="R331" s="45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</row>
    <row r="332" spans="1:32" ht="12.75" customHeight="1">
      <c r="A332" s="43"/>
      <c r="B332" s="43"/>
      <c r="C332" s="43"/>
      <c r="D332" s="43"/>
      <c r="E332" s="46"/>
      <c r="F332" s="43"/>
      <c r="G332" s="43"/>
      <c r="H332" s="47"/>
      <c r="I332" s="43"/>
      <c r="J332" s="43"/>
      <c r="K332" s="48"/>
      <c r="L332" s="43"/>
      <c r="M332" s="35"/>
      <c r="O332" s="43"/>
      <c r="P332" s="44"/>
      <c r="Q332" s="44"/>
      <c r="R332" s="45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</row>
    <row r="333" spans="1:32" ht="12.75" customHeight="1">
      <c r="A333" s="43"/>
      <c r="B333" s="43"/>
      <c r="C333" s="43"/>
      <c r="D333" s="43"/>
      <c r="E333" s="46"/>
      <c r="F333" s="43"/>
      <c r="G333" s="43"/>
      <c r="H333" s="47"/>
      <c r="I333" s="43"/>
      <c r="J333" s="43"/>
      <c r="K333" s="48"/>
      <c r="L333" s="43"/>
      <c r="M333" s="35"/>
      <c r="O333" s="43"/>
      <c r="P333" s="44"/>
      <c r="Q333" s="44"/>
      <c r="R333" s="45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</row>
    <row r="334" spans="1:32" ht="12.75" customHeight="1">
      <c r="A334" s="43"/>
      <c r="B334" s="43"/>
      <c r="C334" s="43"/>
      <c r="D334" s="43"/>
      <c r="E334" s="46"/>
      <c r="F334" s="43"/>
      <c r="G334" s="43"/>
      <c r="H334" s="47"/>
      <c r="I334" s="43"/>
      <c r="J334" s="43"/>
      <c r="K334" s="48"/>
      <c r="L334" s="43"/>
      <c r="M334" s="35"/>
      <c r="O334" s="43"/>
      <c r="P334" s="44"/>
      <c r="Q334" s="44"/>
      <c r="R334" s="45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</row>
    <row r="335" spans="1:32" ht="12.75" customHeight="1">
      <c r="A335" s="43"/>
      <c r="B335" s="43"/>
      <c r="C335" s="43"/>
      <c r="D335" s="43"/>
      <c r="E335" s="46"/>
      <c r="F335" s="43"/>
      <c r="G335" s="43"/>
      <c r="H335" s="47"/>
      <c r="I335" s="43"/>
      <c r="J335" s="43"/>
      <c r="K335" s="48"/>
      <c r="L335" s="43"/>
      <c r="M335" s="35"/>
      <c r="O335" s="43"/>
      <c r="P335" s="44"/>
      <c r="Q335" s="44"/>
      <c r="R335" s="45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</row>
    <row r="336" spans="1:32" ht="12.75" customHeight="1">
      <c r="A336" s="43"/>
      <c r="B336" s="43"/>
      <c r="C336" s="43"/>
      <c r="D336" s="43"/>
      <c r="E336" s="46"/>
      <c r="F336" s="43"/>
      <c r="G336" s="43"/>
      <c r="H336" s="47"/>
      <c r="I336" s="43"/>
      <c r="J336" s="43"/>
      <c r="K336" s="48"/>
      <c r="L336" s="43"/>
      <c r="M336" s="35"/>
      <c r="O336" s="43"/>
      <c r="P336" s="44"/>
      <c r="Q336" s="44"/>
      <c r="R336" s="45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</row>
    <row r="337" spans="1:32" ht="12.75" customHeight="1">
      <c r="A337" s="43"/>
      <c r="B337" s="43"/>
      <c r="C337" s="43"/>
      <c r="D337" s="43"/>
      <c r="E337" s="46"/>
      <c r="F337" s="43"/>
      <c r="G337" s="43"/>
      <c r="H337" s="47"/>
      <c r="I337" s="43"/>
      <c r="J337" s="43"/>
      <c r="K337" s="48"/>
      <c r="L337" s="43"/>
      <c r="M337" s="35"/>
      <c r="O337" s="43"/>
      <c r="P337" s="44"/>
      <c r="Q337" s="44"/>
      <c r="R337" s="45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</row>
    <row r="338" spans="1:32" ht="12.75" customHeight="1">
      <c r="A338" s="43"/>
      <c r="B338" s="43"/>
      <c r="C338" s="43"/>
      <c r="D338" s="43"/>
      <c r="E338" s="46"/>
      <c r="F338" s="43"/>
      <c r="G338" s="43"/>
      <c r="H338" s="47"/>
      <c r="I338" s="43"/>
      <c r="J338" s="43"/>
      <c r="K338" s="48"/>
      <c r="L338" s="43"/>
      <c r="M338" s="35"/>
      <c r="O338" s="43"/>
      <c r="P338" s="44"/>
      <c r="Q338" s="44"/>
      <c r="R338" s="45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</row>
    <row r="339" spans="1:32" ht="12.75" customHeight="1">
      <c r="A339" s="43"/>
      <c r="B339" s="43"/>
      <c r="C339" s="43"/>
      <c r="D339" s="43"/>
      <c r="E339" s="46"/>
      <c r="F339" s="43"/>
      <c r="G339" s="43"/>
      <c r="H339" s="47"/>
      <c r="I339" s="43"/>
      <c r="J339" s="43"/>
      <c r="K339" s="48"/>
      <c r="L339" s="43"/>
      <c r="M339" s="35"/>
      <c r="O339" s="43"/>
      <c r="P339" s="44"/>
      <c r="Q339" s="44"/>
      <c r="R339" s="45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</row>
    <row r="340" spans="1:32" ht="12.75" customHeight="1">
      <c r="A340" s="43"/>
      <c r="B340" s="43"/>
      <c r="C340" s="43"/>
      <c r="D340" s="43"/>
      <c r="E340" s="46"/>
      <c r="F340" s="43"/>
      <c r="G340" s="43"/>
      <c r="H340" s="47"/>
      <c r="I340" s="43"/>
      <c r="J340" s="43"/>
      <c r="K340" s="48"/>
      <c r="L340" s="43"/>
      <c r="M340" s="35"/>
      <c r="O340" s="43"/>
      <c r="P340" s="44"/>
      <c r="Q340" s="44"/>
      <c r="R340" s="45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</row>
    <row r="341" spans="1:32" ht="12.75" customHeight="1">
      <c r="A341" s="43"/>
      <c r="B341" s="43"/>
      <c r="C341" s="43"/>
      <c r="D341" s="43"/>
      <c r="E341" s="46"/>
      <c r="F341" s="43"/>
      <c r="G341" s="43"/>
      <c r="H341" s="47"/>
      <c r="I341" s="43"/>
      <c r="J341" s="43"/>
      <c r="K341" s="48"/>
      <c r="L341" s="43"/>
      <c r="M341" s="35"/>
      <c r="O341" s="43"/>
      <c r="P341" s="44"/>
      <c r="Q341" s="44"/>
      <c r="R341" s="45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</row>
    <row r="342" spans="1:32" ht="12.75" customHeight="1">
      <c r="A342" s="43"/>
      <c r="B342" s="43"/>
      <c r="C342" s="43"/>
      <c r="D342" s="43"/>
      <c r="E342" s="46"/>
      <c r="F342" s="43"/>
      <c r="G342" s="43"/>
      <c r="H342" s="47"/>
      <c r="I342" s="43"/>
      <c r="J342" s="43"/>
      <c r="K342" s="48"/>
      <c r="L342" s="43"/>
      <c r="M342" s="35"/>
      <c r="O342" s="43"/>
      <c r="P342" s="44"/>
      <c r="Q342" s="44"/>
      <c r="R342" s="45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</row>
    <row r="343" spans="1:32" ht="12.75" customHeight="1">
      <c r="A343" s="43"/>
      <c r="B343" s="43"/>
      <c r="C343" s="43"/>
      <c r="D343" s="43"/>
      <c r="E343" s="46"/>
      <c r="F343" s="43"/>
      <c r="G343" s="43"/>
      <c r="H343" s="47"/>
      <c r="I343" s="43"/>
      <c r="J343" s="43"/>
      <c r="K343" s="48"/>
      <c r="L343" s="43"/>
      <c r="M343" s="35"/>
      <c r="O343" s="43"/>
      <c r="P343" s="44"/>
      <c r="Q343" s="44"/>
      <c r="R343" s="45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</row>
    <row r="344" spans="1:32" ht="12.75" customHeight="1">
      <c r="A344" s="43"/>
      <c r="B344" s="43"/>
      <c r="C344" s="43"/>
      <c r="D344" s="43"/>
      <c r="E344" s="46"/>
      <c r="F344" s="43"/>
      <c r="G344" s="43"/>
      <c r="H344" s="47"/>
      <c r="I344" s="43"/>
      <c r="J344" s="43"/>
      <c r="K344" s="48"/>
      <c r="L344" s="43"/>
      <c r="M344" s="35"/>
      <c r="O344" s="43"/>
      <c r="P344" s="44"/>
      <c r="Q344" s="44"/>
      <c r="R344" s="45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</row>
    <row r="345" spans="1:32" ht="12.75" customHeight="1">
      <c r="A345" s="43"/>
      <c r="B345" s="43"/>
      <c r="C345" s="43"/>
      <c r="D345" s="43"/>
      <c r="E345" s="46"/>
      <c r="F345" s="43"/>
      <c r="G345" s="43"/>
      <c r="H345" s="47"/>
      <c r="I345" s="43"/>
      <c r="J345" s="43"/>
      <c r="K345" s="48"/>
      <c r="L345" s="43"/>
      <c r="M345" s="35"/>
      <c r="O345" s="43"/>
      <c r="P345" s="44"/>
      <c r="Q345" s="44"/>
      <c r="R345" s="45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</row>
    <row r="346" spans="1:32" ht="12.75" customHeight="1">
      <c r="A346" s="43"/>
      <c r="B346" s="43"/>
      <c r="C346" s="43"/>
      <c r="D346" s="43"/>
      <c r="E346" s="46"/>
      <c r="F346" s="43"/>
      <c r="G346" s="43"/>
      <c r="H346" s="47"/>
      <c r="I346" s="43"/>
      <c r="J346" s="43"/>
      <c r="K346" s="48"/>
      <c r="L346" s="43"/>
      <c r="M346" s="35"/>
      <c r="O346" s="43"/>
      <c r="P346" s="44"/>
      <c r="Q346" s="44"/>
      <c r="R346" s="45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</row>
    <row r="347" spans="1:32" ht="12.75" customHeight="1">
      <c r="A347" s="43"/>
      <c r="B347" s="43"/>
      <c r="C347" s="43"/>
      <c r="D347" s="43"/>
      <c r="E347" s="46"/>
      <c r="F347" s="43"/>
      <c r="G347" s="43"/>
      <c r="H347" s="47"/>
      <c r="I347" s="43"/>
      <c r="J347" s="43"/>
      <c r="K347" s="48"/>
      <c r="L347" s="43"/>
      <c r="M347" s="35"/>
      <c r="O347" s="43"/>
      <c r="P347" s="44"/>
      <c r="Q347" s="44"/>
      <c r="R347" s="45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</row>
    <row r="348" spans="1:32" ht="12.75" customHeight="1">
      <c r="A348" s="43"/>
      <c r="B348" s="43"/>
      <c r="C348" s="43"/>
      <c r="D348" s="43"/>
      <c r="E348" s="46"/>
      <c r="F348" s="43"/>
      <c r="G348" s="43"/>
      <c r="H348" s="47"/>
      <c r="I348" s="43"/>
      <c r="J348" s="43"/>
      <c r="K348" s="48"/>
      <c r="L348" s="43"/>
      <c r="M348" s="35"/>
      <c r="O348" s="43"/>
      <c r="P348" s="44"/>
      <c r="Q348" s="44"/>
      <c r="R348" s="45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</row>
    <row r="349" spans="1:32" ht="12.75" customHeight="1">
      <c r="A349" s="43"/>
      <c r="B349" s="43"/>
      <c r="C349" s="43"/>
      <c r="D349" s="43"/>
      <c r="E349" s="46"/>
      <c r="F349" s="43"/>
      <c r="G349" s="43"/>
      <c r="H349" s="47"/>
      <c r="I349" s="43"/>
      <c r="J349" s="43"/>
      <c r="K349" s="48"/>
      <c r="L349" s="43"/>
      <c r="M349" s="35"/>
      <c r="O349" s="43"/>
      <c r="P349" s="44"/>
      <c r="Q349" s="44"/>
      <c r="R349" s="45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</row>
    <row r="350" spans="1:32" ht="12.75" customHeight="1">
      <c r="A350" s="43"/>
      <c r="B350" s="43"/>
      <c r="C350" s="43"/>
      <c r="D350" s="43"/>
      <c r="E350" s="46"/>
      <c r="F350" s="43"/>
      <c r="G350" s="43"/>
      <c r="H350" s="47"/>
      <c r="I350" s="43"/>
      <c r="J350" s="43"/>
      <c r="K350" s="48"/>
      <c r="L350" s="43"/>
      <c r="M350" s="35"/>
      <c r="O350" s="43"/>
      <c r="P350" s="44"/>
      <c r="Q350" s="44"/>
      <c r="R350" s="45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</row>
    <row r="351" spans="1:32" ht="12.75" customHeight="1">
      <c r="A351" s="43"/>
      <c r="B351" s="43"/>
      <c r="C351" s="43"/>
      <c r="D351" s="43"/>
      <c r="E351" s="46"/>
      <c r="F351" s="43"/>
      <c r="G351" s="43"/>
      <c r="H351" s="47"/>
      <c r="I351" s="43"/>
      <c r="J351" s="43"/>
      <c r="K351" s="48"/>
      <c r="L351" s="43"/>
      <c r="M351" s="35"/>
      <c r="O351" s="43"/>
      <c r="P351" s="44"/>
      <c r="Q351" s="44"/>
      <c r="R351" s="45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</row>
    <row r="352" spans="1:32" ht="12.75" customHeight="1">
      <c r="A352" s="43"/>
      <c r="B352" s="43"/>
      <c r="C352" s="43"/>
      <c r="D352" s="43"/>
      <c r="E352" s="46"/>
      <c r="F352" s="43"/>
      <c r="G352" s="43"/>
      <c r="H352" s="47"/>
      <c r="I352" s="43"/>
      <c r="J352" s="43"/>
      <c r="K352" s="48"/>
      <c r="L352" s="43"/>
      <c r="M352" s="35"/>
      <c r="O352" s="43"/>
      <c r="P352" s="44"/>
      <c r="Q352" s="44"/>
      <c r="R352" s="45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</row>
    <row r="353" spans="1:32" ht="12.75" customHeight="1">
      <c r="A353" s="43"/>
      <c r="B353" s="43"/>
      <c r="C353" s="43"/>
      <c r="D353" s="43"/>
      <c r="E353" s="46"/>
      <c r="F353" s="43"/>
      <c r="G353" s="43"/>
      <c r="H353" s="47"/>
      <c r="I353" s="43"/>
      <c r="J353" s="43"/>
      <c r="K353" s="48"/>
      <c r="L353" s="43"/>
      <c r="M353" s="35"/>
      <c r="O353" s="43"/>
      <c r="P353" s="44"/>
      <c r="Q353" s="44"/>
      <c r="R353" s="45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</row>
    <row r="354" spans="1:32" ht="12.75" customHeight="1">
      <c r="A354" s="43"/>
      <c r="B354" s="43"/>
      <c r="C354" s="43"/>
      <c r="D354" s="43"/>
      <c r="E354" s="46"/>
      <c r="F354" s="43"/>
      <c r="G354" s="43"/>
      <c r="H354" s="47"/>
      <c r="I354" s="43"/>
      <c r="J354" s="43"/>
      <c r="K354" s="48"/>
      <c r="L354" s="43"/>
      <c r="M354" s="35"/>
      <c r="O354" s="43"/>
      <c r="P354" s="44"/>
      <c r="Q354" s="44"/>
      <c r="R354" s="45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</row>
    <row r="355" spans="1:32" ht="12.75" customHeight="1">
      <c r="A355" s="43"/>
      <c r="B355" s="43"/>
      <c r="C355" s="43"/>
      <c r="D355" s="43"/>
      <c r="E355" s="46"/>
      <c r="F355" s="43"/>
      <c r="G355" s="43"/>
      <c r="H355" s="47"/>
      <c r="I355" s="43"/>
      <c r="J355" s="43"/>
      <c r="K355" s="48"/>
      <c r="L355" s="43"/>
      <c r="M355" s="35"/>
      <c r="O355" s="43"/>
      <c r="P355" s="44"/>
      <c r="Q355" s="44"/>
      <c r="R355" s="45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</row>
    <row r="356" spans="1:32" ht="12.75" customHeight="1">
      <c r="A356" s="43"/>
      <c r="B356" s="43"/>
      <c r="C356" s="43"/>
      <c r="D356" s="43"/>
      <c r="E356" s="46"/>
      <c r="F356" s="43"/>
      <c r="G356" s="43"/>
      <c r="H356" s="47"/>
      <c r="I356" s="43"/>
      <c r="J356" s="43"/>
      <c r="K356" s="48"/>
      <c r="L356" s="43"/>
      <c r="M356" s="35"/>
      <c r="O356" s="43"/>
      <c r="P356" s="44"/>
      <c r="Q356" s="44"/>
      <c r="R356" s="45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</row>
    <row r="357" spans="1:32" ht="12.75" customHeight="1">
      <c r="A357" s="43"/>
      <c r="B357" s="43"/>
      <c r="C357" s="43"/>
      <c r="D357" s="43"/>
      <c r="E357" s="46"/>
      <c r="F357" s="43"/>
      <c r="G357" s="43"/>
      <c r="H357" s="47"/>
      <c r="I357" s="43"/>
      <c r="J357" s="43"/>
      <c r="K357" s="48"/>
      <c r="L357" s="43"/>
      <c r="M357" s="35"/>
      <c r="O357" s="43"/>
      <c r="P357" s="44"/>
      <c r="Q357" s="44"/>
      <c r="R357" s="45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</row>
    <row r="358" spans="1:32" ht="12.75" customHeight="1">
      <c r="A358" s="43"/>
      <c r="B358" s="43"/>
      <c r="C358" s="43"/>
      <c r="D358" s="43"/>
      <c r="E358" s="46"/>
      <c r="F358" s="43"/>
      <c r="G358" s="43"/>
      <c r="H358" s="47"/>
      <c r="I358" s="43"/>
      <c r="J358" s="43"/>
      <c r="K358" s="48"/>
      <c r="L358" s="43"/>
      <c r="M358" s="35"/>
      <c r="O358" s="43"/>
      <c r="P358" s="44"/>
      <c r="Q358" s="44"/>
      <c r="R358" s="45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</row>
    <row r="359" spans="1:32" ht="12.75" customHeight="1">
      <c r="A359" s="43"/>
      <c r="B359" s="43"/>
      <c r="C359" s="43"/>
      <c r="D359" s="43"/>
      <c r="E359" s="46"/>
      <c r="F359" s="43"/>
      <c r="G359" s="43"/>
      <c r="H359" s="47"/>
      <c r="I359" s="43"/>
      <c r="J359" s="43"/>
      <c r="K359" s="48"/>
      <c r="L359" s="43"/>
      <c r="M359" s="35"/>
      <c r="O359" s="43"/>
      <c r="P359" s="44"/>
      <c r="Q359" s="44"/>
      <c r="R359" s="45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</row>
    <row r="360" spans="1:32" ht="12.75" customHeight="1">
      <c r="A360" s="43"/>
      <c r="B360" s="43"/>
      <c r="C360" s="43"/>
      <c r="D360" s="43"/>
      <c r="E360" s="46"/>
      <c r="F360" s="43"/>
      <c r="G360" s="43"/>
      <c r="H360" s="47"/>
      <c r="I360" s="43"/>
      <c r="J360" s="43"/>
      <c r="K360" s="48"/>
      <c r="L360" s="43"/>
      <c r="M360" s="35"/>
      <c r="O360" s="43"/>
      <c r="P360" s="44"/>
      <c r="Q360" s="44"/>
      <c r="R360" s="45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</row>
    <row r="361" spans="1:32" ht="12.75" customHeight="1">
      <c r="A361" s="43"/>
      <c r="B361" s="43"/>
      <c r="C361" s="43"/>
      <c r="D361" s="43"/>
      <c r="E361" s="46"/>
      <c r="F361" s="43"/>
      <c r="G361" s="43"/>
      <c r="H361" s="47"/>
      <c r="I361" s="43"/>
      <c r="J361" s="43"/>
      <c r="K361" s="48"/>
      <c r="L361" s="43"/>
      <c r="M361" s="35"/>
      <c r="O361" s="43"/>
      <c r="P361" s="44"/>
      <c r="Q361" s="44"/>
      <c r="R361" s="45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</row>
    <row r="362" spans="1:32" ht="12.75" customHeight="1">
      <c r="A362" s="43"/>
      <c r="B362" s="43"/>
      <c r="C362" s="43"/>
      <c r="D362" s="43"/>
      <c r="E362" s="46"/>
      <c r="F362" s="43"/>
      <c r="G362" s="43"/>
      <c r="H362" s="47"/>
      <c r="I362" s="43"/>
      <c r="J362" s="43"/>
      <c r="K362" s="48"/>
      <c r="L362" s="43"/>
      <c r="M362" s="35"/>
      <c r="O362" s="43"/>
      <c r="P362" s="44"/>
      <c r="Q362" s="44"/>
      <c r="R362" s="45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</row>
    <row r="363" spans="1:32" ht="12.75" customHeight="1">
      <c r="A363" s="43"/>
      <c r="B363" s="43"/>
      <c r="C363" s="43"/>
      <c r="D363" s="43"/>
      <c r="E363" s="46"/>
      <c r="F363" s="43"/>
      <c r="G363" s="43"/>
      <c r="H363" s="47"/>
      <c r="I363" s="43"/>
      <c r="J363" s="43"/>
      <c r="K363" s="48"/>
      <c r="L363" s="43"/>
      <c r="M363" s="35"/>
      <c r="O363" s="43"/>
      <c r="P363" s="44"/>
      <c r="Q363" s="44"/>
      <c r="R363" s="45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</row>
    <row r="364" spans="1:32" ht="12.75" customHeight="1">
      <c r="A364" s="43"/>
      <c r="B364" s="43"/>
      <c r="C364" s="43"/>
      <c r="D364" s="43"/>
      <c r="E364" s="46"/>
      <c r="F364" s="43"/>
      <c r="G364" s="43"/>
      <c r="H364" s="47"/>
      <c r="I364" s="43"/>
      <c r="J364" s="43"/>
      <c r="K364" s="48"/>
      <c r="L364" s="43"/>
      <c r="M364" s="35"/>
      <c r="O364" s="43"/>
      <c r="P364" s="44"/>
      <c r="Q364" s="44"/>
      <c r="R364" s="45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</row>
    <row r="365" spans="1:32" ht="12.75" customHeight="1">
      <c r="A365" s="43"/>
      <c r="B365" s="43"/>
      <c r="C365" s="43"/>
      <c r="D365" s="43"/>
      <c r="E365" s="46"/>
      <c r="F365" s="43"/>
      <c r="G365" s="43"/>
      <c r="H365" s="47"/>
      <c r="I365" s="43"/>
      <c r="J365" s="43"/>
      <c r="K365" s="48"/>
      <c r="L365" s="43"/>
      <c r="M365" s="35"/>
      <c r="O365" s="43"/>
      <c r="P365" s="44"/>
      <c r="Q365" s="44"/>
      <c r="R365" s="45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</row>
    <row r="366" spans="1:32" ht="12.75" customHeight="1">
      <c r="A366" s="43"/>
      <c r="B366" s="43"/>
      <c r="C366" s="43"/>
      <c r="D366" s="43"/>
      <c r="E366" s="46"/>
      <c r="F366" s="43"/>
      <c r="G366" s="43"/>
      <c r="H366" s="47"/>
      <c r="I366" s="43"/>
      <c r="J366" s="43"/>
      <c r="K366" s="48"/>
      <c r="L366" s="43"/>
      <c r="M366" s="35"/>
      <c r="O366" s="43"/>
      <c r="P366" s="44"/>
      <c r="Q366" s="44"/>
      <c r="R366" s="45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</row>
    <row r="367" spans="1:32" ht="12.75" customHeight="1">
      <c r="A367" s="43"/>
      <c r="B367" s="43"/>
      <c r="C367" s="43"/>
      <c r="D367" s="43"/>
      <c r="E367" s="46"/>
      <c r="F367" s="43"/>
      <c r="G367" s="43"/>
      <c r="H367" s="47"/>
      <c r="I367" s="43"/>
      <c r="J367" s="43"/>
      <c r="K367" s="48"/>
      <c r="L367" s="43"/>
      <c r="M367" s="35"/>
      <c r="O367" s="43"/>
      <c r="P367" s="44"/>
      <c r="Q367" s="44"/>
      <c r="R367" s="45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</row>
    <row r="368" spans="1:32" ht="12.75" customHeight="1">
      <c r="A368" s="43"/>
      <c r="B368" s="43"/>
      <c r="C368" s="43"/>
      <c r="D368" s="43"/>
      <c r="E368" s="46"/>
      <c r="F368" s="43"/>
      <c r="G368" s="43"/>
      <c r="H368" s="47"/>
      <c r="I368" s="43"/>
      <c r="J368" s="43"/>
      <c r="K368" s="48"/>
      <c r="L368" s="43"/>
      <c r="M368" s="35"/>
      <c r="O368" s="43"/>
      <c r="P368" s="44"/>
      <c r="Q368" s="44"/>
      <c r="R368" s="45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</row>
    <row r="369" spans="1:32" ht="12.75" customHeight="1">
      <c r="A369" s="43"/>
      <c r="B369" s="43"/>
      <c r="C369" s="43"/>
      <c r="D369" s="43"/>
      <c r="E369" s="46"/>
      <c r="F369" s="43"/>
      <c r="G369" s="43"/>
      <c r="H369" s="47"/>
      <c r="I369" s="43"/>
      <c r="J369" s="43"/>
      <c r="K369" s="48"/>
      <c r="L369" s="43"/>
      <c r="M369" s="35"/>
      <c r="O369" s="43"/>
      <c r="P369" s="44"/>
      <c r="Q369" s="44"/>
      <c r="R369" s="45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</row>
    <row r="370" spans="1:32" ht="12.75" customHeight="1">
      <c r="A370" s="43"/>
      <c r="B370" s="43"/>
      <c r="C370" s="43"/>
      <c r="D370" s="43"/>
      <c r="E370" s="46"/>
      <c r="F370" s="43"/>
      <c r="G370" s="43"/>
      <c r="H370" s="47"/>
      <c r="I370" s="43"/>
      <c r="J370" s="43"/>
      <c r="K370" s="48"/>
      <c r="L370" s="43"/>
      <c r="M370" s="35"/>
      <c r="O370" s="43"/>
      <c r="P370" s="44"/>
      <c r="Q370" s="44"/>
      <c r="R370" s="45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</row>
    <row r="371" spans="1:32" ht="12.75" customHeight="1">
      <c r="A371" s="43"/>
      <c r="B371" s="43"/>
      <c r="C371" s="43"/>
      <c r="D371" s="43"/>
      <c r="E371" s="46"/>
      <c r="F371" s="43"/>
      <c r="G371" s="43"/>
      <c r="H371" s="47"/>
      <c r="I371" s="43"/>
      <c r="J371" s="43"/>
      <c r="K371" s="48"/>
      <c r="L371" s="43"/>
      <c r="M371" s="35"/>
      <c r="O371" s="43"/>
      <c r="P371" s="44"/>
      <c r="Q371" s="44"/>
      <c r="R371" s="45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</row>
    <row r="372" spans="1:32" ht="12.75" customHeight="1">
      <c r="A372" s="43"/>
      <c r="B372" s="43"/>
      <c r="C372" s="43"/>
      <c r="D372" s="43"/>
      <c r="E372" s="46"/>
      <c r="F372" s="43"/>
      <c r="G372" s="43"/>
      <c r="H372" s="47"/>
      <c r="I372" s="43"/>
      <c r="J372" s="43"/>
      <c r="K372" s="48"/>
      <c r="L372" s="43"/>
      <c r="M372" s="35"/>
      <c r="O372" s="43"/>
      <c r="P372" s="44"/>
      <c r="Q372" s="44"/>
      <c r="R372" s="45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</row>
    <row r="373" spans="1:32" ht="12.75" customHeight="1">
      <c r="A373" s="43"/>
      <c r="B373" s="43"/>
      <c r="C373" s="43"/>
      <c r="D373" s="43"/>
      <c r="E373" s="46"/>
      <c r="F373" s="43"/>
      <c r="G373" s="43"/>
      <c r="H373" s="47"/>
      <c r="I373" s="43"/>
      <c r="J373" s="43"/>
      <c r="K373" s="48"/>
      <c r="L373" s="43"/>
      <c r="M373" s="35"/>
      <c r="O373" s="43"/>
      <c r="P373" s="44"/>
      <c r="Q373" s="44"/>
      <c r="R373" s="45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</row>
    <row r="374" spans="1:32" ht="12.75" customHeight="1">
      <c r="A374" s="43"/>
      <c r="B374" s="43"/>
      <c r="C374" s="43"/>
      <c r="D374" s="43"/>
      <c r="E374" s="46"/>
      <c r="F374" s="43"/>
      <c r="G374" s="43"/>
      <c r="H374" s="47"/>
      <c r="I374" s="43"/>
      <c r="J374" s="43"/>
      <c r="K374" s="48"/>
      <c r="L374" s="43"/>
      <c r="M374" s="35"/>
      <c r="O374" s="43"/>
      <c r="P374" s="44"/>
      <c r="Q374" s="44"/>
      <c r="R374" s="45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</row>
    <row r="375" spans="1:32" ht="12.75" customHeight="1">
      <c r="A375" s="43"/>
      <c r="B375" s="43"/>
      <c r="C375" s="43"/>
      <c r="D375" s="43"/>
      <c r="E375" s="46"/>
      <c r="F375" s="43"/>
      <c r="G375" s="43"/>
      <c r="H375" s="47"/>
      <c r="I375" s="43"/>
      <c r="J375" s="43"/>
      <c r="K375" s="48"/>
      <c r="L375" s="43"/>
      <c r="M375" s="35"/>
      <c r="O375" s="43"/>
      <c r="P375" s="44"/>
      <c r="Q375" s="44"/>
      <c r="R375" s="45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</row>
    <row r="376" spans="1:32" ht="12.75" customHeight="1">
      <c r="A376" s="43"/>
      <c r="B376" s="43"/>
      <c r="C376" s="43"/>
      <c r="D376" s="43"/>
      <c r="E376" s="46"/>
      <c r="F376" s="43"/>
      <c r="G376" s="43"/>
      <c r="H376" s="47"/>
      <c r="I376" s="43"/>
      <c r="J376" s="43"/>
      <c r="K376" s="48"/>
      <c r="L376" s="43"/>
      <c r="M376" s="35"/>
      <c r="O376" s="43"/>
      <c r="P376" s="44"/>
      <c r="Q376" s="44"/>
      <c r="R376" s="45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</row>
    <row r="377" spans="1:32" ht="12.75" customHeight="1">
      <c r="A377" s="43"/>
      <c r="B377" s="43"/>
      <c r="C377" s="43"/>
      <c r="D377" s="43"/>
      <c r="E377" s="46"/>
      <c r="F377" s="43"/>
      <c r="G377" s="43"/>
      <c r="H377" s="47"/>
      <c r="I377" s="43"/>
      <c r="J377" s="43"/>
      <c r="K377" s="48"/>
      <c r="L377" s="43"/>
      <c r="M377" s="35"/>
      <c r="O377" s="43"/>
      <c r="P377" s="44"/>
      <c r="Q377" s="44"/>
      <c r="R377" s="45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</row>
    <row r="378" spans="1:32" ht="12.75" customHeight="1">
      <c r="A378" s="43"/>
      <c r="B378" s="43"/>
      <c r="C378" s="43"/>
      <c r="D378" s="43"/>
      <c r="E378" s="46"/>
      <c r="F378" s="43"/>
      <c r="G378" s="43"/>
      <c r="H378" s="47"/>
      <c r="I378" s="43"/>
      <c r="J378" s="43"/>
      <c r="K378" s="48"/>
      <c r="L378" s="43"/>
      <c r="M378" s="35"/>
      <c r="O378" s="43"/>
      <c r="P378" s="44"/>
      <c r="Q378" s="44"/>
      <c r="R378" s="45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</row>
    <row r="379" spans="1:32" ht="12.75" customHeight="1">
      <c r="A379" s="43"/>
      <c r="B379" s="43"/>
      <c r="C379" s="43"/>
      <c r="D379" s="43"/>
      <c r="E379" s="46"/>
      <c r="F379" s="43"/>
      <c r="G379" s="43"/>
      <c r="H379" s="47"/>
      <c r="I379" s="43"/>
      <c r="J379" s="43"/>
      <c r="K379" s="48"/>
      <c r="L379" s="43"/>
      <c r="M379" s="35"/>
      <c r="O379" s="43"/>
      <c r="P379" s="44"/>
      <c r="Q379" s="44"/>
      <c r="R379" s="45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</row>
    <row r="380" spans="1:32" ht="12.75" customHeight="1">
      <c r="A380" s="43"/>
      <c r="B380" s="43"/>
      <c r="C380" s="43"/>
      <c r="D380" s="43"/>
      <c r="E380" s="46"/>
      <c r="F380" s="43"/>
      <c r="G380" s="43"/>
      <c r="H380" s="47"/>
      <c r="I380" s="43"/>
      <c r="J380" s="43"/>
      <c r="K380" s="48"/>
      <c r="L380" s="43"/>
      <c r="M380" s="35"/>
      <c r="O380" s="43"/>
      <c r="P380" s="44"/>
      <c r="Q380" s="44"/>
      <c r="R380" s="45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</row>
    <row r="381" spans="1:32" ht="12.75" customHeight="1">
      <c r="A381" s="43"/>
      <c r="B381" s="43"/>
      <c r="C381" s="43"/>
      <c r="D381" s="43"/>
      <c r="E381" s="46"/>
      <c r="F381" s="43"/>
      <c r="G381" s="43"/>
      <c r="H381" s="47"/>
      <c r="I381" s="43"/>
      <c r="J381" s="43"/>
      <c r="K381" s="48"/>
      <c r="L381" s="43"/>
      <c r="M381" s="35"/>
      <c r="O381" s="43"/>
      <c r="P381" s="44"/>
      <c r="Q381" s="44"/>
      <c r="R381" s="45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</row>
    <row r="382" spans="1:32" ht="12.75" customHeight="1">
      <c r="A382" s="43"/>
      <c r="B382" s="43"/>
      <c r="C382" s="43"/>
      <c r="D382" s="43"/>
      <c r="E382" s="46"/>
      <c r="F382" s="43"/>
      <c r="G382" s="43"/>
      <c r="H382" s="47"/>
      <c r="I382" s="43"/>
      <c r="J382" s="43"/>
      <c r="K382" s="48"/>
      <c r="L382" s="43"/>
      <c r="M382" s="35"/>
      <c r="O382" s="43"/>
      <c r="P382" s="44"/>
      <c r="Q382" s="44"/>
      <c r="R382" s="45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</row>
    <row r="383" spans="1:32" ht="12.75" customHeight="1">
      <c r="A383" s="43"/>
      <c r="B383" s="43"/>
      <c r="C383" s="43"/>
      <c r="D383" s="43"/>
      <c r="E383" s="46"/>
      <c r="F383" s="43"/>
      <c r="G383" s="43"/>
      <c r="H383" s="47"/>
      <c r="I383" s="43"/>
      <c r="J383" s="43"/>
      <c r="K383" s="48"/>
      <c r="L383" s="43"/>
      <c r="M383" s="35"/>
      <c r="O383" s="43"/>
      <c r="P383" s="44"/>
      <c r="Q383" s="44"/>
      <c r="R383" s="45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</row>
    <row r="384" spans="1:32" ht="12.75" customHeight="1">
      <c r="A384" s="43"/>
      <c r="B384" s="43"/>
      <c r="C384" s="43"/>
      <c r="D384" s="43"/>
      <c r="E384" s="46"/>
      <c r="F384" s="43"/>
      <c r="G384" s="43"/>
      <c r="H384" s="47"/>
      <c r="I384" s="43"/>
      <c r="J384" s="43"/>
      <c r="K384" s="48"/>
      <c r="L384" s="43"/>
      <c r="M384" s="35"/>
      <c r="O384" s="43"/>
      <c r="P384" s="44"/>
      <c r="Q384" s="44"/>
      <c r="R384" s="45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</row>
    <row r="385" spans="1:32" ht="12.75" customHeight="1">
      <c r="A385" s="43"/>
      <c r="B385" s="43"/>
      <c r="C385" s="43"/>
      <c r="D385" s="43"/>
      <c r="E385" s="46"/>
      <c r="F385" s="43"/>
      <c r="G385" s="43"/>
      <c r="H385" s="47"/>
      <c r="I385" s="43"/>
      <c r="J385" s="43"/>
      <c r="K385" s="48"/>
      <c r="L385" s="43"/>
      <c r="M385" s="35"/>
      <c r="O385" s="43"/>
      <c r="P385" s="44"/>
      <c r="Q385" s="44"/>
      <c r="R385" s="45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</row>
    <row r="386" spans="1:32" ht="12.75" customHeight="1">
      <c r="A386" s="43"/>
      <c r="B386" s="43"/>
      <c r="C386" s="43"/>
      <c r="D386" s="43"/>
      <c r="E386" s="46"/>
      <c r="F386" s="43"/>
      <c r="G386" s="43"/>
      <c r="H386" s="47"/>
      <c r="I386" s="43"/>
      <c r="J386" s="43"/>
      <c r="K386" s="48"/>
      <c r="L386" s="43"/>
      <c r="M386" s="35"/>
      <c r="O386" s="43"/>
      <c r="P386" s="44"/>
      <c r="Q386" s="44"/>
      <c r="R386" s="45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</row>
    <row r="387" spans="1:32" ht="12.75" customHeight="1">
      <c r="A387" s="43"/>
      <c r="B387" s="43"/>
      <c r="C387" s="43"/>
      <c r="D387" s="43"/>
      <c r="E387" s="46"/>
      <c r="F387" s="43"/>
      <c r="G387" s="43"/>
      <c r="H387" s="47"/>
      <c r="I387" s="43"/>
      <c r="J387" s="43"/>
      <c r="K387" s="48"/>
      <c r="L387" s="43"/>
      <c r="M387" s="35"/>
      <c r="O387" s="43"/>
      <c r="P387" s="44"/>
      <c r="Q387" s="44"/>
      <c r="R387" s="45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</row>
    <row r="388" spans="1:32" ht="12.75" customHeight="1">
      <c r="A388" s="43"/>
      <c r="B388" s="43"/>
      <c r="C388" s="43"/>
      <c r="D388" s="43"/>
      <c r="E388" s="46"/>
      <c r="F388" s="43"/>
      <c r="G388" s="43"/>
      <c r="H388" s="47"/>
      <c r="I388" s="43"/>
      <c r="J388" s="43"/>
      <c r="K388" s="48"/>
      <c r="L388" s="43"/>
      <c r="M388" s="35"/>
      <c r="O388" s="43"/>
      <c r="P388" s="44"/>
      <c r="Q388" s="44"/>
      <c r="R388" s="45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</row>
    <row r="389" spans="1:32" ht="12.75" customHeight="1">
      <c r="A389" s="43"/>
      <c r="B389" s="43"/>
      <c r="C389" s="43"/>
      <c r="D389" s="43"/>
      <c r="E389" s="46"/>
      <c r="F389" s="43"/>
      <c r="G389" s="43"/>
      <c r="H389" s="47"/>
      <c r="I389" s="43"/>
      <c r="J389" s="43"/>
      <c r="K389" s="48"/>
      <c r="L389" s="43"/>
      <c r="M389" s="35"/>
      <c r="O389" s="43"/>
      <c r="P389" s="44"/>
      <c r="Q389" s="44"/>
      <c r="R389" s="45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</row>
    <row r="390" spans="1:32" ht="12.75" customHeight="1">
      <c r="A390" s="43"/>
      <c r="B390" s="43"/>
      <c r="C390" s="43"/>
      <c r="D390" s="43"/>
      <c r="E390" s="46"/>
      <c r="F390" s="43"/>
      <c r="G390" s="43"/>
      <c r="H390" s="47"/>
      <c r="I390" s="43"/>
      <c r="J390" s="43"/>
      <c r="K390" s="48"/>
      <c r="L390" s="43"/>
      <c r="M390" s="35"/>
      <c r="O390" s="43"/>
      <c r="P390" s="44"/>
      <c r="Q390" s="44"/>
      <c r="R390" s="45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</row>
    <row r="391" spans="1:32" ht="12.75" customHeight="1">
      <c r="A391" s="43"/>
      <c r="B391" s="43"/>
      <c r="C391" s="43"/>
      <c r="D391" s="43"/>
      <c r="E391" s="46"/>
      <c r="F391" s="43"/>
      <c r="G391" s="43"/>
      <c r="H391" s="47"/>
      <c r="I391" s="43"/>
      <c r="J391" s="43"/>
      <c r="K391" s="48"/>
      <c r="L391" s="43"/>
      <c r="M391" s="35"/>
      <c r="O391" s="43"/>
      <c r="P391" s="44"/>
      <c r="Q391" s="44"/>
      <c r="R391" s="45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</row>
    <row r="392" spans="1:32" ht="12.75" customHeight="1">
      <c r="A392" s="43"/>
      <c r="B392" s="43"/>
      <c r="C392" s="43"/>
      <c r="D392" s="43"/>
      <c r="E392" s="46"/>
      <c r="F392" s="43"/>
      <c r="G392" s="43"/>
      <c r="H392" s="47"/>
      <c r="I392" s="43"/>
      <c r="J392" s="43"/>
      <c r="K392" s="48"/>
      <c r="L392" s="43"/>
      <c r="M392" s="35"/>
      <c r="O392" s="43"/>
      <c r="P392" s="44"/>
      <c r="Q392" s="44"/>
      <c r="R392" s="45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</row>
    <row r="393" spans="1:32" ht="12.75" customHeight="1">
      <c r="A393" s="43"/>
      <c r="B393" s="43"/>
      <c r="C393" s="43"/>
      <c r="D393" s="43"/>
      <c r="E393" s="46"/>
      <c r="F393" s="43"/>
      <c r="G393" s="43"/>
      <c r="H393" s="47"/>
      <c r="I393" s="43"/>
      <c r="J393" s="43"/>
      <c r="K393" s="48"/>
      <c r="L393" s="43"/>
      <c r="M393" s="35"/>
      <c r="O393" s="43"/>
      <c r="P393" s="44"/>
      <c r="Q393" s="44"/>
      <c r="R393" s="45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</row>
    <row r="394" spans="1:32" ht="12.75" customHeight="1">
      <c r="A394" s="43"/>
      <c r="B394" s="43"/>
      <c r="C394" s="43"/>
      <c r="D394" s="43"/>
      <c r="E394" s="46"/>
      <c r="F394" s="43"/>
      <c r="G394" s="43"/>
      <c r="H394" s="47"/>
      <c r="I394" s="43"/>
      <c r="J394" s="43"/>
      <c r="K394" s="48"/>
      <c r="L394" s="43"/>
      <c r="M394" s="35"/>
      <c r="O394" s="43"/>
      <c r="P394" s="44"/>
      <c r="Q394" s="44"/>
      <c r="R394" s="45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</row>
    <row r="395" spans="1:32" ht="12.75" customHeight="1">
      <c r="A395" s="43"/>
      <c r="B395" s="43"/>
      <c r="C395" s="43"/>
      <c r="D395" s="43"/>
      <c r="E395" s="46"/>
      <c r="F395" s="43"/>
      <c r="G395" s="43"/>
      <c r="H395" s="47"/>
      <c r="I395" s="43"/>
      <c r="J395" s="43"/>
      <c r="K395" s="48"/>
      <c r="L395" s="43"/>
      <c r="M395" s="35"/>
      <c r="O395" s="43"/>
      <c r="P395" s="44"/>
      <c r="Q395" s="44"/>
      <c r="R395" s="45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</row>
    <row r="396" spans="1:32" ht="12.75" customHeight="1">
      <c r="A396" s="43"/>
      <c r="B396" s="43"/>
      <c r="C396" s="43"/>
      <c r="D396" s="43"/>
      <c r="E396" s="46"/>
      <c r="F396" s="43"/>
      <c r="G396" s="43"/>
      <c r="H396" s="47"/>
      <c r="I396" s="43"/>
      <c r="J396" s="43"/>
      <c r="K396" s="48"/>
      <c r="L396" s="43"/>
      <c r="M396" s="35"/>
      <c r="O396" s="43"/>
      <c r="P396" s="44"/>
      <c r="Q396" s="44"/>
      <c r="R396" s="45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</row>
    <row r="397" spans="1:32" ht="12.75" customHeight="1">
      <c r="A397" s="43"/>
      <c r="B397" s="43"/>
      <c r="C397" s="43"/>
      <c r="D397" s="43"/>
      <c r="E397" s="46"/>
      <c r="F397" s="43"/>
      <c r="G397" s="43"/>
      <c r="H397" s="47"/>
      <c r="I397" s="43"/>
      <c r="J397" s="43"/>
      <c r="K397" s="48"/>
      <c r="L397" s="43"/>
      <c r="M397" s="35"/>
      <c r="O397" s="43"/>
      <c r="P397" s="44"/>
      <c r="Q397" s="44"/>
      <c r="R397" s="45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</row>
    <row r="398" spans="1:32" ht="12.75" customHeight="1">
      <c r="A398" s="43"/>
      <c r="B398" s="43"/>
      <c r="C398" s="43"/>
      <c r="D398" s="43"/>
      <c r="E398" s="46"/>
      <c r="F398" s="43"/>
      <c r="G398" s="43"/>
      <c r="H398" s="47"/>
      <c r="I398" s="43"/>
      <c r="J398" s="43"/>
      <c r="K398" s="48"/>
      <c r="L398" s="43"/>
      <c r="M398" s="35"/>
      <c r="O398" s="43"/>
      <c r="P398" s="44"/>
      <c r="Q398" s="44"/>
      <c r="R398" s="45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</row>
    <row r="399" spans="1:32" ht="12.75" customHeight="1">
      <c r="A399" s="43"/>
      <c r="B399" s="43"/>
      <c r="C399" s="43"/>
      <c r="D399" s="43"/>
      <c r="E399" s="46"/>
      <c r="F399" s="43"/>
      <c r="G399" s="43"/>
      <c r="H399" s="47"/>
      <c r="I399" s="43"/>
      <c r="J399" s="43"/>
      <c r="K399" s="48"/>
      <c r="L399" s="43"/>
      <c r="M399" s="35"/>
      <c r="O399" s="43"/>
      <c r="P399" s="44"/>
      <c r="Q399" s="44"/>
      <c r="R399" s="45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</row>
    <row r="400" spans="1:32" ht="12.75" customHeight="1">
      <c r="A400" s="43"/>
      <c r="B400" s="43"/>
      <c r="C400" s="43"/>
      <c r="D400" s="43"/>
      <c r="E400" s="46"/>
      <c r="F400" s="43"/>
      <c r="G400" s="43"/>
      <c r="H400" s="47"/>
      <c r="I400" s="43"/>
      <c r="J400" s="43"/>
      <c r="K400" s="48"/>
      <c r="L400" s="43"/>
      <c r="M400" s="35"/>
      <c r="O400" s="43"/>
      <c r="P400" s="44"/>
      <c r="Q400" s="44"/>
      <c r="R400" s="45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</row>
    <row r="401" spans="1:32" ht="12.75" customHeight="1">
      <c r="A401" s="43"/>
      <c r="B401" s="43"/>
      <c r="C401" s="43"/>
      <c r="D401" s="43"/>
      <c r="E401" s="46"/>
      <c r="F401" s="43"/>
      <c r="G401" s="43"/>
      <c r="H401" s="47"/>
      <c r="I401" s="43"/>
      <c r="J401" s="43"/>
      <c r="K401" s="48"/>
      <c r="L401" s="43"/>
      <c r="M401" s="35"/>
      <c r="O401" s="43"/>
      <c r="P401" s="44"/>
      <c r="Q401" s="44"/>
      <c r="R401" s="45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</row>
    <row r="402" spans="1:32" ht="12.75" customHeight="1">
      <c r="A402" s="43"/>
      <c r="B402" s="43"/>
      <c r="C402" s="43"/>
      <c r="D402" s="43"/>
      <c r="E402" s="46"/>
      <c r="F402" s="43"/>
      <c r="G402" s="43"/>
      <c r="H402" s="47"/>
      <c r="I402" s="43"/>
      <c r="J402" s="43"/>
      <c r="K402" s="48"/>
      <c r="L402" s="43"/>
      <c r="M402" s="35"/>
      <c r="O402" s="43"/>
      <c r="P402" s="44"/>
      <c r="Q402" s="44"/>
      <c r="R402" s="45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</row>
    <row r="403" spans="1:32" ht="12.75" customHeight="1">
      <c r="A403" s="43"/>
      <c r="B403" s="43"/>
      <c r="C403" s="43"/>
      <c r="D403" s="43"/>
      <c r="E403" s="46"/>
      <c r="F403" s="43"/>
      <c r="G403" s="43"/>
      <c r="H403" s="47"/>
      <c r="I403" s="43"/>
      <c r="J403" s="43"/>
      <c r="K403" s="48"/>
      <c r="L403" s="43"/>
      <c r="M403" s="35"/>
      <c r="O403" s="43"/>
      <c r="P403" s="44"/>
      <c r="Q403" s="44"/>
      <c r="R403" s="45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</row>
    <row r="404" spans="1:32" ht="12.75" customHeight="1">
      <c r="A404" s="43"/>
      <c r="B404" s="43"/>
      <c r="C404" s="43"/>
      <c r="D404" s="43"/>
      <c r="E404" s="46"/>
      <c r="F404" s="43"/>
      <c r="G404" s="43"/>
      <c r="H404" s="47"/>
      <c r="I404" s="43"/>
      <c r="J404" s="43"/>
      <c r="K404" s="48"/>
      <c r="L404" s="43"/>
      <c r="M404" s="35"/>
      <c r="O404" s="43"/>
      <c r="P404" s="44"/>
      <c r="Q404" s="44"/>
      <c r="R404" s="45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</row>
    <row r="405" spans="1:32" ht="12.75" customHeight="1">
      <c r="A405" s="43"/>
      <c r="B405" s="43"/>
      <c r="C405" s="43"/>
      <c r="D405" s="43"/>
      <c r="E405" s="46"/>
      <c r="F405" s="43"/>
      <c r="G405" s="43"/>
      <c r="H405" s="47"/>
      <c r="I405" s="43"/>
      <c r="J405" s="43"/>
      <c r="K405" s="48"/>
      <c r="L405" s="43"/>
      <c r="M405" s="35"/>
      <c r="O405" s="43"/>
      <c r="P405" s="44"/>
      <c r="Q405" s="44"/>
      <c r="R405" s="45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</row>
    <row r="406" spans="1:32" ht="12.75" customHeight="1">
      <c r="A406" s="43"/>
      <c r="B406" s="43"/>
      <c r="C406" s="43"/>
      <c r="D406" s="43"/>
      <c r="E406" s="46"/>
      <c r="F406" s="43"/>
      <c r="G406" s="43"/>
      <c r="H406" s="47"/>
      <c r="I406" s="43"/>
      <c r="J406" s="43"/>
      <c r="K406" s="48"/>
      <c r="L406" s="43"/>
      <c r="M406" s="35"/>
      <c r="O406" s="43"/>
      <c r="P406" s="44"/>
      <c r="Q406" s="44"/>
      <c r="R406" s="45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</row>
    <row r="407" spans="1:32" ht="12.75" customHeight="1">
      <c r="A407" s="43"/>
      <c r="B407" s="43"/>
      <c r="C407" s="43"/>
      <c r="D407" s="43"/>
      <c r="E407" s="46"/>
      <c r="F407" s="43"/>
      <c r="G407" s="43"/>
      <c r="H407" s="47"/>
      <c r="I407" s="43"/>
      <c r="J407" s="43"/>
      <c r="K407" s="48"/>
      <c r="L407" s="43"/>
      <c r="M407" s="35"/>
      <c r="O407" s="43"/>
      <c r="P407" s="44"/>
      <c r="Q407" s="44"/>
      <c r="R407" s="45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</row>
    <row r="408" spans="1:32" ht="12.75" customHeight="1">
      <c r="A408" s="43"/>
      <c r="B408" s="43"/>
      <c r="C408" s="43"/>
      <c r="D408" s="43"/>
      <c r="E408" s="46"/>
      <c r="F408" s="43"/>
      <c r="G408" s="43"/>
      <c r="H408" s="47"/>
      <c r="I408" s="43"/>
      <c r="J408" s="43"/>
      <c r="K408" s="48"/>
      <c r="L408" s="43"/>
      <c r="M408" s="35"/>
      <c r="O408" s="43"/>
      <c r="P408" s="44"/>
      <c r="Q408" s="44"/>
      <c r="R408" s="45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</row>
    <row r="409" spans="1:32" ht="12.75" customHeight="1">
      <c r="A409" s="43"/>
      <c r="B409" s="43"/>
      <c r="C409" s="43"/>
      <c r="D409" s="43"/>
      <c r="E409" s="46"/>
      <c r="F409" s="43"/>
      <c r="G409" s="43"/>
      <c r="H409" s="47"/>
      <c r="I409" s="43"/>
      <c r="J409" s="43"/>
      <c r="K409" s="48"/>
      <c r="L409" s="43"/>
      <c r="M409" s="35"/>
      <c r="O409" s="43"/>
      <c r="P409" s="44"/>
      <c r="Q409" s="44"/>
      <c r="R409" s="45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</row>
    <row r="410" spans="1:32" ht="12.75" customHeight="1">
      <c r="A410" s="43"/>
      <c r="B410" s="43"/>
      <c r="C410" s="43"/>
      <c r="D410" s="43"/>
      <c r="E410" s="46"/>
      <c r="F410" s="43"/>
      <c r="G410" s="43"/>
      <c r="H410" s="47"/>
      <c r="I410" s="43"/>
      <c r="J410" s="43"/>
      <c r="K410" s="48"/>
      <c r="L410" s="43"/>
      <c r="M410" s="35"/>
      <c r="O410" s="43"/>
      <c r="P410" s="44"/>
      <c r="Q410" s="44"/>
      <c r="R410" s="45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</row>
    <row r="411" spans="1:32" ht="12.75" customHeight="1">
      <c r="A411" s="43"/>
      <c r="B411" s="43"/>
      <c r="C411" s="43"/>
      <c r="D411" s="43"/>
      <c r="E411" s="46"/>
      <c r="F411" s="43"/>
      <c r="G411" s="43"/>
      <c r="H411" s="47"/>
      <c r="I411" s="43"/>
      <c r="J411" s="43"/>
      <c r="K411" s="48"/>
      <c r="L411" s="43"/>
      <c r="M411" s="35"/>
      <c r="O411" s="43"/>
      <c r="P411" s="44"/>
      <c r="Q411" s="44"/>
      <c r="R411" s="45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</row>
    <row r="412" spans="1:32" ht="12.75" customHeight="1">
      <c r="A412" s="43"/>
      <c r="B412" s="43"/>
      <c r="C412" s="43"/>
      <c r="D412" s="43"/>
      <c r="E412" s="46"/>
      <c r="F412" s="43"/>
      <c r="G412" s="43"/>
      <c r="H412" s="47"/>
      <c r="I412" s="43"/>
      <c r="J412" s="43"/>
      <c r="K412" s="48"/>
      <c r="L412" s="43"/>
      <c r="M412" s="35"/>
      <c r="O412" s="43"/>
      <c r="P412" s="44"/>
      <c r="Q412" s="44"/>
      <c r="R412" s="45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</row>
    <row r="413" spans="1:32" ht="12.75" customHeight="1">
      <c r="A413" s="43"/>
      <c r="B413" s="43"/>
      <c r="C413" s="43"/>
      <c r="D413" s="43"/>
      <c r="E413" s="46"/>
      <c r="F413" s="43"/>
      <c r="G413" s="43"/>
      <c r="H413" s="47"/>
      <c r="I413" s="43"/>
      <c r="J413" s="43"/>
      <c r="K413" s="48"/>
      <c r="L413" s="43"/>
      <c r="M413" s="35"/>
      <c r="O413" s="43"/>
      <c r="P413" s="44"/>
      <c r="Q413" s="44"/>
      <c r="R413" s="45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</row>
    <row r="414" spans="1:32" ht="12.75" customHeight="1">
      <c r="A414" s="43"/>
      <c r="B414" s="43"/>
      <c r="C414" s="43"/>
      <c r="D414" s="43"/>
      <c r="E414" s="46"/>
      <c r="F414" s="43"/>
      <c r="G414" s="43"/>
      <c r="H414" s="47"/>
      <c r="I414" s="43"/>
      <c r="J414" s="43"/>
      <c r="K414" s="48"/>
      <c r="L414" s="43"/>
      <c r="M414" s="35"/>
      <c r="O414" s="43"/>
      <c r="P414" s="44"/>
      <c r="Q414" s="44"/>
      <c r="R414" s="45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</row>
    <row r="415" spans="1:32" ht="12.75" customHeight="1">
      <c r="A415" s="43"/>
      <c r="B415" s="43"/>
      <c r="C415" s="43"/>
      <c r="D415" s="43"/>
      <c r="E415" s="46"/>
      <c r="F415" s="43"/>
      <c r="G415" s="43"/>
      <c r="H415" s="47"/>
      <c r="I415" s="43"/>
      <c r="J415" s="43"/>
      <c r="K415" s="48"/>
      <c r="L415" s="43"/>
      <c r="M415" s="35"/>
      <c r="O415" s="43"/>
      <c r="P415" s="44"/>
      <c r="Q415" s="44"/>
      <c r="R415" s="45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</row>
    <row r="416" spans="1:32" ht="12.75" customHeight="1">
      <c r="A416" s="43"/>
      <c r="B416" s="43"/>
      <c r="C416" s="43"/>
      <c r="D416" s="43"/>
      <c r="E416" s="46"/>
      <c r="F416" s="43"/>
      <c r="G416" s="43"/>
      <c r="H416" s="47"/>
      <c r="I416" s="43"/>
      <c r="J416" s="43"/>
      <c r="K416" s="48"/>
      <c r="L416" s="43"/>
      <c r="M416" s="35"/>
      <c r="O416" s="43"/>
      <c r="P416" s="44"/>
      <c r="Q416" s="44"/>
      <c r="R416" s="45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</row>
    <row r="417" spans="1:32" ht="12.75" customHeight="1">
      <c r="A417" s="43"/>
      <c r="B417" s="43"/>
      <c r="C417" s="43"/>
      <c r="D417" s="43"/>
      <c r="E417" s="46"/>
      <c r="F417" s="43"/>
      <c r="G417" s="43"/>
      <c r="H417" s="47"/>
      <c r="I417" s="43"/>
      <c r="J417" s="43"/>
      <c r="K417" s="48"/>
      <c r="L417" s="43"/>
      <c r="M417" s="35"/>
      <c r="O417" s="43"/>
      <c r="P417" s="44"/>
      <c r="Q417" s="44"/>
      <c r="R417" s="45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</row>
    <row r="418" spans="1:32" ht="12.75" customHeight="1">
      <c r="A418" s="43"/>
      <c r="B418" s="43"/>
      <c r="C418" s="43"/>
      <c r="D418" s="43"/>
      <c r="E418" s="46"/>
      <c r="F418" s="43"/>
      <c r="G418" s="43"/>
      <c r="H418" s="47"/>
      <c r="I418" s="43"/>
      <c r="J418" s="43"/>
      <c r="K418" s="48"/>
      <c r="L418" s="43"/>
      <c r="M418" s="35"/>
      <c r="O418" s="43"/>
      <c r="P418" s="44"/>
      <c r="Q418" s="44"/>
      <c r="R418" s="45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</row>
    <row r="419" spans="1:32" ht="12.75" customHeight="1">
      <c r="A419" s="43"/>
      <c r="B419" s="43"/>
      <c r="C419" s="43"/>
      <c r="D419" s="43"/>
      <c r="E419" s="46"/>
      <c r="F419" s="43"/>
      <c r="G419" s="43"/>
      <c r="H419" s="47"/>
      <c r="I419" s="43"/>
      <c r="J419" s="43"/>
      <c r="K419" s="48"/>
      <c r="L419" s="43"/>
      <c r="M419" s="35"/>
      <c r="O419" s="43"/>
      <c r="P419" s="44"/>
      <c r="Q419" s="44"/>
      <c r="R419" s="45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</row>
    <row r="420" spans="1:32" ht="12.75" customHeight="1">
      <c r="A420" s="43"/>
      <c r="B420" s="43"/>
      <c r="C420" s="43"/>
      <c r="D420" s="43"/>
      <c r="E420" s="46"/>
      <c r="F420" s="43"/>
      <c r="G420" s="43"/>
      <c r="H420" s="47"/>
      <c r="I420" s="43"/>
      <c r="J420" s="43"/>
      <c r="K420" s="48"/>
      <c r="L420" s="43"/>
      <c r="M420" s="35"/>
      <c r="O420" s="43"/>
      <c r="P420" s="44"/>
      <c r="Q420" s="44"/>
      <c r="R420" s="45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</row>
    <row r="421" spans="1:32" ht="12.75" customHeight="1">
      <c r="A421" s="43"/>
      <c r="B421" s="43"/>
      <c r="C421" s="43"/>
      <c r="D421" s="43"/>
      <c r="E421" s="46"/>
      <c r="F421" s="43"/>
      <c r="G421" s="43"/>
      <c r="H421" s="47"/>
      <c r="I421" s="43"/>
      <c r="J421" s="43"/>
      <c r="K421" s="48"/>
      <c r="L421" s="43"/>
      <c r="M421" s="35"/>
      <c r="O421" s="43"/>
      <c r="P421" s="44"/>
      <c r="Q421" s="44"/>
      <c r="R421" s="45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</row>
    <row r="422" spans="1:32" ht="12.75" customHeight="1">
      <c r="A422" s="43"/>
      <c r="B422" s="43"/>
      <c r="C422" s="43"/>
      <c r="D422" s="43"/>
      <c r="E422" s="46"/>
      <c r="F422" s="43"/>
      <c r="G422" s="43"/>
      <c r="H422" s="47"/>
      <c r="I422" s="43"/>
      <c r="J422" s="43"/>
      <c r="K422" s="48"/>
      <c r="L422" s="43"/>
      <c r="M422" s="35"/>
      <c r="O422" s="43"/>
      <c r="P422" s="44"/>
      <c r="Q422" s="44"/>
      <c r="R422" s="45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</row>
    <row r="423" spans="1:32" ht="12.75" customHeight="1">
      <c r="A423" s="43"/>
      <c r="B423" s="43"/>
      <c r="C423" s="43"/>
      <c r="D423" s="43"/>
      <c r="E423" s="46"/>
      <c r="F423" s="43"/>
      <c r="G423" s="43"/>
      <c r="H423" s="47"/>
      <c r="I423" s="43"/>
      <c r="J423" s="43"/>
      <c r="K423" s="48"/>
      <c r="L423" s="43"/>
      <c r="M423" s="35"/>
      <c r="O423" s="43"/>
      <c r="P423" s="44"/>
      <c r="Q423" s="44"/>
      <c r="R423" s="45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</row>
    <row r="424" spans="1:32" ht="12.75" customHeight="1">
      <c r="A424" s="43"/>
      <c r="B424" s="43"/>
      <c r="C424" s="43"/>
      <c r="D424" s="43"/>
      <c r="E424" s="46"/>
      <c r="F424" s="43"/>
      <c r="G424" s="43"/>
      <c r="H424" s="47"/>
      <c r="I424" s="43"/>
      <c r="J424" s="43"/>
      <c r="K424" s="48"/>
      <c r="L424" s="43"/>
      <c r="M424" s="35"/>
      <c r="O424" s="43"/>
      <c r="P424" s="44"/>
      <c r="Q424" s="44"/>
      <c r="R424" s="45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</row>
    <row r="425" spans="1:32" ht="12.75" customHeight="1">
      <c r="A425" s="43"/>
      <c r="B425" s="43"/>
      <c r="C425" s="43"/>
      <c r="D425" s="43"/>
      <c r="E425" s="46"/>
      <c r="F425" s="43"/>
      <c r="G425" s="43"/>
      <c r="H425" s="47"/>
      <c r="I425" s="43"/>
      <c r="J425" s="43"/>
      <c r="K425" s="48"/>
      <c r="L425" s="43"/>
      <c r="M425" s="35"/>
      <c r="O425" s="43"/>
      <c r="P425" s="44"/>
      <c r="Q425" s="44"/>
      <c r="R425" s="45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</row>
    <row r="426" spans="1:32" ht="12.75" customHeight="1">
      <c r="A426" s="43"/>
      <c r="B426" s="43"/>
      <c r="C426" s="43"/>
      <c r="D426" s="43"/>
      <c r="E426" s="46"/>
      <c r="F426" s="43"/>
      <c r="G426" s="43"/>
      <c r="H426" s="47"/>
      <c r="I426" s="43"/>
      <c r="J426" s="43"/>
      <c r="K426" s="48"/>
      <c r="L426" s="43"/>
      <c r="M426" s="35"/>
      <c r="O426" s="43"/>
      <c r="P426" s="44"/>
      <c r="Q426" s="44"/>
      <c r="R426" s="45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</row>
    <row r="427" spans="1:32" ht="12.75" customHeight="1">
      <c r="A427" s="43"/>
      <c r="B427" s="43"/>
      <c r="C427" s="43"/>
      <c r="D427" s="43"/>
      <c r="E427" s="46"/>
      <c r="F427" s="43"/>
      <c r="G427" s="43"/>
      <c r="H427" s="47"/>
      <c r="I427" s="43"/>
      <c r="J427" s="43"/>
      <c r="K427" s="48"/>
      <c r="L427" s="43"/>
      <c r="M427" s="35"/>
      <c r="O427" s="43"/>
      <c r="P427" s="44"/>
      <c r="Q427" s="44"/>
      <c r="R427" s="45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</row>
    <row r="428" spans="1:32" ht="12.75" customHeight="1">
      <c r="A428" s="43"/>
      <c r="B428" s="43"/>
      <c r="C428" s="43"/>
      <c r="D428" s="43"/>
      <c r="E428" s="46"/>
      <c r="F428" s="43"/>
      <c r="G428" s="43"/>
      <c r="H428" s="47"/>
      <c r="I428" s="43"/>
      <c r="J428" s="43"/>
      <c r="K428" s="48"/>
      <c r="L428" s="43"/>
      <c r="M428" s="35"/>
      <c r="O428" s="43"/>
      <c r="P428" s="44"/>
      <c r="Q428" s="44"/>
      <c r="R428" s="45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</row>
    <row r="429" spans="1:32" ht="12.75" customHeight="1">
      <c r="A429" s="43"/>
      <c r="B429" s="43"/>
      <c r="C429" s="43"/>
      <c r="D429" s="43"/>
      <c r="E429" s="46"/>
      <c r="F429" s="43"/>
      <c r="G429" s="43"/>
      <c r="H429" s="47"/>
      <c r="I429" s="43"/>
      <c r="J429" s="43"/>
      <c r="K429" s="48"/>
      <c r="L429" s="43"/>
      <c r="M429" s="35"/>
      <c r="O429" s="43"/>
      <c r="P429" s="44"/>
      <c r="Q429" s="44"/>
      <c r="R429" s="45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</row>
    <row r="430" spans="1:32" ht="12.75" customHeight="1">
      <c r="A430" s="43"/>
      <c r="B430" s="43"/>
      <c r="C430" s="43"/>
      <c r="D430" s="43"/>
      <c r="E430" s="46"/>
      <c r="F430" s="43"/>
      <c r="G430" s="43"/>
      <c r="H430" s="47"/>
      <c r="I430" s="43"/>
      <c r="J430" s="43"/>
      <c r="K430" s="48"/>
      <c r="L430" s="43"/>
      <c r="M430" s="35"/>
      <c r="O430" s="43"/>
      <c r="P430" s="44"/>
      <c r="Q430" s="44"/>
      <c r="R430" s="45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</row>
    <row r="431" spans="1:32" ht="12.75" customHeight="1">
      <c r="A431" s="43"/>
      <c r="B431" s="43"/>
      <c r="C431" s="43"/>
      <c r="D431" s="43"/>
      <c r="E431" s="46"/>
      <c r="F431" s="43"/>
      <c r="G431" s="43"/>
      <c r="H431" s="47"/>
      <c r="I431" s="43"/>
      <c r="J431" s="43"/>
      <c r="K431" s="48"/>
      <c r="L431" s="43"/>
      <c r="M431" s="35"/>
      <c r="O431" s="43"/>
      <c r="P431" s="44"/>
      <c r="Q431" s="44"/>
      <c r="R431" s="45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</row>
    <row r="432" spans="1:32" ht="12.75" customHeight="1">
      <c r="A432" s="43"/>
      <c r="B432" s="43"/>
      <c r="C432" s="43"/>
      <c r="D432" s="43"/>
      <c r="E432" s="46"/>
      <c r="F432" s="43"/>
      <c r="G432" s="43"/>
      <c r="H432" s="47"/>
      <c r="I432" s="43"/>
      <c r="J432" s="43"/>
      <c r="K432" s="48"/>
      <c r="L432" s="43"/>
      <c r="M432" s="35"/>
      <c r="O432" s="43"/>
      <c r="P432" s="44"/>
      <c r="Q432" s="44"/>
      <c r="R432" s="45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</row>
    <row r="433" spans="1:32" ht="12.75" customHeight="1">
      <c r="A433" s="43"/>
      <c r="B433" s="43"/>
      <c r="C433" s="43"/>
      <c r="D433" s="43"/>
      <c r="E433" s="46"/>
      <c r="F433" s="43"/>
      <c r="G433" s="43"/>
      <c r="H433" s="47"/>
      <c r="I433" s="43"/>
      <c r="J433" s="43"/>
      <c r="K433" s="48"/>
      <c r="L433" s="43"/>
      <c r="M433" s="35"/>
      <c r="O433" s="43"/>
      <c r="P433" s="44"/>
      <c r="Q433" s="44"/>
      <c r="R433" s="45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</row>
    <row r="434" spans="1:32" ht="12.75" customHeight="1">
      <c r="A434" s="43"/>
      <c r="B434" s="43"/>
      <c r="C434" s="43"/>
      <c r="D434" s="43"/>
      <c r="E434" s="46"/>
      <c r="F434" s="43"/>
      <c r="G434" s="43"/>
      <c r="H434" s="47"/>
      <c r="I434" s="43"/>
      <c r="J434" s="43"/>
      <c r="K434" s="48"/>
      <c r="L434" s="43"/>
      <c r="M434" s="35"/>
      <c r="O434" s="43"/>
      <c r="P434" s="44"/>
      <c r="Q434" s="44"/>
      <c r="R434" s="45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</row>
    <row r="435" spans="1:32" ht="12.75" customHeight="1">
      <c r="A435" s="43"/>
      <c r="B435" s="43"/>
      <c r="C435" s="43"/>
      <c r="D435" s="43"/>
      <c r="E435" s="46"/>
      <c r="F435" s="43"/>
      <c r="G435" s="43"/>
      <c r="H435" s="47"/>
      <c r="I435" s="43"/>
      <c r="J435" s="43"/>
      <c r="K435" s="48"/>
      <c r="L435" s="43"/>
      <c r="M435" s="35"/>
      <c r="O435" s="43"/>
      <c r="P435" s="44"/>
      <c r="Q435" s="44"/>
      <c r="R435" s="45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</row>
    <row r="436" spans="1:32" ht="12.75" customHeight="1">
      <c r="A436" s="43"/>
      <c r="B436" s="43"/>
      <c r="C436" s="43"/>
      <c r="D436" s="43"/>
      <c r="E436" s="46"/>
      <c r="F436" s="43"/>
      <c r="G436" s="43"/>
      <c r="H436" s="47"/>
      <c r="I436" s="43"/>
      <c r="J436" s="43"/>
      <c r="K436" s="48"/>
      <c r="L436" s="43"/>
      <c r="M436" s="35"/>
      <c r="O436" s="43"/>
      <c r="P436" s="44"/>
      <c r="Q436" s="44"/>
      <c r="R436" s="45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</row>
    <row r="437" spans="1:32" ht="12.75" customHeight="1">
      <c r="A437" s="43"/>
      <c r="B437" s="43"/>
      <c r="C437" s="43"/>
      <c r="D437" s="43"/>
      <c r="E437" s="46"/>
      <c r="F437" s="43"/>
      <c r="G437" s="43"/>
      <c r="H437" s="47"/>
      <c r="I437" s="43"/>
      <c r="J437" s="43"/>
      <c r="K437" s="48"/>
      <c r="L437" s="43"/>
      <c r="M437" s="35"/>
      <c r="O437" s="43"/>
      <c r="P437" s="44"/>
      <c r="Q437" s="44"/>
      <c r="R437" s="45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</row>
    <row r="438" spans="1:32" ht="12.75" customHeight="1">
      <c r="A438" s="43"/>
      <c r="B438" s="43"/>
      <c r="C438" s="43"/>
      <c r="D438" s="43"/>
      <c r="E438" s="46"/>
      <c r="F438" s="43"/>
      <c r="G438" s="43"/>
      <c r="H438" s="47"/>
      <c r="I438" s="43"/>
      <c r="J438" s="43"/>
      <c r="K438" s="48"/>
      <c r="L438" s="43"/>
      <c r="M438" s="35"/>
      <c r="O438" s="43"/>
      <c r="P438" s="44"/>
      <c r="Q438" s="44"/>
      <c r="R438" s="45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</row>
    <row r="439" spans="1:32" ht="12.75" customHeight="1">
      <c r="A439" s="43"/>
      <c r="B439" s="43"/>
      <c r="C439" s="43"/>
      <c r="D439" s="43"/>
      <c r="E439" s="46"/>
      <c r="F439" s="43"/>
      <c r="G439" s="43"/>
      <c r="H439" s="47"/>
      <c r="I439" s="43"/>
      <c r="J439" s="43"/>
      <c r="K439" s="48"/>
      <c r="L439" s="43"/>
      <c r="M439" s="35"/>
      <c r="O439" s="43"/>
      <c r="P439" s="44"/>
      <c r="Q439" s="44"/>
      <c r="R439" s="45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</row>
    <row r="440" spans="1:32" ht="12.75" customHeight="1">
      <c r="A440" s="43"/>
      <c r="B440" s="43"/>
      <c r="C440" s="43"/>
      <c r="D440" s="43"/>
      <c r="E440" s="46"/>
      <c r="F440" s="43"/>
      <c r="G440" s="43"/>
      <c r="H440" s="47"/>
      <c r="I440" s="43"/>
      <c r="J440" s="43"/>
      <c r="K440" s="48"/>
      <c r="L440" s="43"/>
      <c r="M440" s="35"/>
      <c r="O440" s="43"/>
      <c r="P440" s="44"/>
      <c r="Q440" s="44"/>
      <c r="R440" s="45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</row>
    <row r="441" spans="1:32" ht="12.75" customHeight="1">
      <c r="A441" s="43"/>
      <c r="B441" s="43"/>
      <c r="C441" s="43"/>
      <c r="D441" s="43"/>
      <c r="E441" s="46"/>
      <c r="F441" s="43"/>
      <c r="G441" s="43"/>
      <c r="H441" s="47"/>
      <c r="I441" s="43"/>
      <c r="J441" s="43"/>
      <c r="K441" s="48"/>
      <c r="L441" s="43"/>
      <c r="M441" s="35"/>
      <c r="O441" s="43"/>
      <c r="P441" s="44"/>
      <c r="Q441" s="44"/>
      <c r="R441" s="45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</row>
    <row r="442" spans="1:32" ht="12.75" customHeight="1">
      <c r="A442" s="43"/>
      <c r="B442" s="43"/>
      <c r="C442" s="43"/>
      <c r="D442" s="43"/>
      <c r="E442" s="46"/>
      <c r="F442" s="43"/>
      <c r="G442" s="43"/>
      <c r="H442" s="47"/>
      <c r="I442" s="43"/>
      <c r="J442" s="43"/>
      <c r="K442" s="48"/>
      <c r="L442" s="43"/>
      <c r="M442" s="35"/>
      <c r="O442" s="43"/>
      <c r="P442" s="44"/>
      <c r="Q442" s="44"/>
      <c r="R442" s="45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</row>
    <row r="443" spans="1:32" ht="12.75" customHeight="1">
      <c r="A443" s="43"/>
      <c r="B443" s="43"/>
      <c r="C443" s="43"/>
      <c r="D443" s="43"/>
      <c r="E443" s="46"/>
      <c r="F443" s="43"/>
      <c r="G443" s="43"/>
      <c r="H443" s="47"/>
      <c r="I443" s="43"/>
      <c r="J443" s="43"/>
      <c r="K443" s="48"/>
      <c r="L443" s="43"/>
      <c r="M443" s="35"/>
      <c r="O443" s="43"/>
      <c r="P443" s="44"/>
      <c r="Q443" s="44"/>
      <c r="R443" s="45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</row>
    <row r="444" spans="1:32" ht="12.75" customHeight="1">
      <c r="A444" s="43"/>
      <c r="B444" s="43"/>
      <c r="C444" s="43"/>
      <c r="D444" s="43"/>
      <c r="E444" s="46"/>
      <c r="F444" s="43"/>
      <c r="G444" s="43"/>
      <c r="H444" s="47"/>
      <c r="I444" s="43"/>
      <c r="J444" s="43"/>
      <c r="K444" s="48"/>
      <c r="L444" s="43"/>
      <c r="M444" s="35"/>
      <c r="O444" s="43"/>
      <c r="P444" s="44"/>
      <c r="Q444" s="44"/>
      <c r="R444" s="45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</row>
    <row r="445" spans="1:32" ht="12.75" customHeight="1">
      <c r="A445" s="43"/>
      <c r="B445" s="43"/>
      <c r="C445" s="43"/>
      <c r="D445" s="43"/>
      <c r="E445" s="46"/>
      <c r="F445" s="43"/>
      <c r="G445" s="43"/>
      <c r="H445" s="47"/>
      <c r="I445" s="43"/>
      <c r="J445" s="43"/>
      <c r="K445" s="48"/>
      <c r="L445" s="43"/>
      <c r="M445" s="35"/>
      <c r="O445" s="43"/>
      <c r="P445" s="44"/>
      <c r="Q445" s="44"/>
      <c r="R445" s="45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</row>
    <row r="446" spans="1:32" ht="12.75" customHeight="1">
      <c r="A446" s="43"/>
      <c r="B446" s="43"/>
      <c r="C446" s="43"/>
      <c r="D446" s="43"/>
      <c r="E446" s="46"/>
      <c r="F446" s="43"/>
      <c r="G446" s="43"/>
      <c r="H446" s="47"/>
      <c r="I446" s="43"/>
      <c r="J446" s="43"/>
      <c r="K446" s="48"/>
      <c r="L446" s="43"/>
      <c r="M446" s="35"/>
      <c r="O446" s="43"/>
      <c r="P446" s="44"/>
      <c r="Q446" s="44"/>
      <c r="R446" s="45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</row>
    <row r="447" spans="1:32" ht="12.75" customHeight="1">
      <c r="A447" s="43"/>
      <c r="B447" s="43"/>
      <c r="C447" s="43"/>
      <c r="D447" s="43"/>
      <c r="E447" s="46"/>
      <c r="F447" s="43"/>
      <c r="G447" s="43"/>
      <c r="H447" s="47"/>
      <c r="I447" s="43"/>
      <c r="J447" s="43"/>
      <c r="K447" s="48"/>
      <c r="L447" s="43"/>
      <c r="M447" s="35"/>
      <c r="O447" s="43"/>
      <c r="P447" s="44"/>
      <c r="Q447" s="44"/>
      <c r="R447" s="45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</row>
    <row r="448" spans="1:32" ht="12.75" customHeight="1">
      <c r="A448" s="43"/>
      <c r="B448" s="43"/>
      <c r="C448" s="43"/>
      <c r="D448" s="43"/>
      <c r="E448" s="46"/>
      <c r="F448" s="43"/>
      <c r="G448" s="43"/>
      <c r="H448" s="47"/>
      <c r="I448" s="43"/>
      <c r="J448" s="43"/>
      <c r="K448" s="48"/>
      <c r="L448" s="43"/>
      <c r="M448" s="35"/>
      <c r="O448" s="43"/>
      <c r="P448" s="44"/>
      <c r="Q448" s="44"/>
      <c r="R448" s="45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</row>
    <row r="449" spans="1:32" ht="12.75" customHeight="1">
      <c r="A449" s="43"/>
      <c r="B449" s="43"/>
      <c r="C449" s="43"/>
      <c r="D449" s="43"/>
      <c r="E449" s="46"/>
      <c r="F449" s="43"/>
      <c r="G449" s="43"/>
      <c r="H449" s="47"/>
      <c r="I449" s="43"/>
      <c r="J449" s="43"/>
      <c r="K449" s="48"/>
      <c r="L449" s="43"/>
      <c r="M449" s="35"/>
      <c r="O449" s="43"/>
      <c r="P449" s="44"/>
      <c r="Q449" s="44"/>
      <c r="R449" s="45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</row>
    <row r="450" spans="1:32" ht="12.75" customHeight="1">
      <c r="A450" s="43"/>
      <c r="B450" s="43"/>
      <c r="C450" s="43"/>
      <c r="D450" s="43"/>
      <c r="E450" s="46"/>
      <c r="F450" s="43"/>
      <c r="G450" s="43"/>
      <c r="H450" s="47"/>
      <c r="I450" s="43"/>
      <c r="J450" s="43"/>
      <c r="K450" s="48"/>
      <c r="L450" s="43"/>
      <c r="M450" s="35"/>
      <c r="O450" s="43"/>
      <c r="P450" s="44"/>
      <c r="Q450" s="44"/>
      <c r="R450" s="45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</row>
    <row r="451" spans="1:32" ht="12.75" customHeight="1">
      <c r="A451" s="43"/>
      <c r="B451" s="43"/>
      <c r="C451" s="43"/>
      <c r="D451" s="43"/>
      <c r="E451" s="46"/>
      <c r="F451" s="43"/>
      <c r="G451" s="43"/>
      <c r="H451" s="47"/>
      <c r="I451" s="43"/>
      <c r="J451" s="43"/>
      <c r="K451" s="48"/>
      <c r="L451" s="43"/>
      <c r="M451" s="35"/>
      <c r="O451" s="43"/>
      <c r="P451" s="44"/>
      <c r="Q451" s="44"/>
      <c r="R451" s="45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</row>
    <row r="452" spans="1:32" ht="12.75" customHeight="1">
      <c r="A452" s="43"/>
      <c r="B452" s="43"/>
      <c r="C452" s="43"/>
      <c r="D452" s="43"/>
      <c r="E452" s="46"/>
      <c r="F452" s="43"/>
      <c r="G452" s="43"/>
      <c r="H452" s="47"/>
      <c r="I452" s="43"/>
      <c r="J452" s="43"/>
      <c r="K452" s="48"/>
      <c r="L452" s="43"/>
      <c r="M452" s="35"/>
      <c r="O452" s="43"/>
      <c r="P452" s="44"/>
      <c r="Q452" s="44"/>
      <c r="R452" s="45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</row>
    <row r="453" spans="1:32" ht="12.75" customHeight="1">
      <c r="A453" s="43"/>
      <c r="B453" s="43"/>
      <c r="C453" s="43"/>
      <c r="D453" s="43"/>
      <c r="E453" s="46"/>
      <c r="F453" s="43"/>
      <c r="G453" s="43"/>
      <c r="H453" s="47"/>
      <c r="I453" s="43"/>
      <c r="J453" s="43"/>
      <c r="K453" s="48"/>
      <c r="L453" s="43"/>
      <c r="M453" s="35"/>
      <c r="O453" s="43"/>
      <c r="P453" s="44"/>
      <c r="Q453" s="44"/>
      <c r="R453" s="45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</row>
    <row r="454" spans="1:32" ht="12.75" customHeight="1">
      <c r="A454" s="43"/>
      <c r="B454" s="43"/>
      <c r="C454" s="43"/>
      <c r="D454" s="43"/>
      <c r="E454" s="46"/>
      <c r="F454" s="43"/>
      <c r="G454" s="43"/>
      <c r="H454" s="47"/>
      <c r="I454" s="43"/>
      <c r="J454" s="43"/>
      <c r="K454" s="48"/>
      <c r="L454" s="43"/>
      <c r="M454" s="35"/>
      <c r="O454" s="43"/>
      <c r="P454" s="44"/>
      <c r="Q454" s="44"/>
      <c r="R454" s="45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</row>
    <row r="455" spans="1:32" ht="12.75" customHeight="1">
      <c r="A455" s="43"/>
      <c r="B455" s="43"/>
      <c r="C455" s="43"/>
      <c r="D455" s="43"/>
      <c r="E455" s="46"/>
      <c r="F455" s="43"/>
      <c r="G455" s="43"/>
      <c r="H455" s="47"/>
      <c r="I455" s="43"/>
      <c r="J455" s="43"/>
      <c r="K455" s="48"/>
      <c r="L455" s="43"/>
      <c r="M455" s="35"/>
      <c r="O455" s="43"/>
      <c r="P455" s="44"/>
      <c r="Q455" s="44"/>
      <c r="R455" s="45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</row>
    <row r="456" spans="1:32" ht="12.75" customHeight="1">
      <c r="A456" s="43"/>
      <c r="B456" s="43"/>
      <c r="C456" s="43"/>
      <c r="D456" s="43"/>
      <c r="E456" s="46"/>
      <c r="F456" s="43"/>
      <c r="G456" s="43"/>
      <c r="H456" s="47"/>
      <c r="I456" s="43"/>
      <c r="J456" s="43"/>
      <c r="K456" s="48"/>
      <c r="L456" s="43"/>
      <c r="M456" s="35"/>
      <c r="O456" s="43"/>
      <c r="P456" s="44"/>
      <c r="Q456" s="44"/>
      <c r="R456" s="45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</row>
    <row r="457" spans="1:32" ht="12.75" customHeight="1">
      <c r="A457" s="43"/>
      <c r="B457" s="43"/>
      <c r="C457" s="43"/>
      <c r="D457" s="43"/>
      <c r="E457" s="46"/>
      <c r="F457" s="43"/>
      <c r="G457" s="43"/>
      <c r="H457" s="47"/>
      <c r="I457" s="43"/>
      <c r="J457" s="43"/>
      <c r="K457" s="48"/>
      <c r="L457" s="43"/>
      <c r="M457" s="35"/>
      <c r="O457" s="43"/>
      <c r="P457" s="44"/>
      <c r="Q457" s="44"/>
      <c r="R457" s="45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</row>
    <row r="458" spans="1:32" ht="12.75" customHeight="1">
      <c r="A458" s="43"/>
      <c r="B458" s="43"/>
      <c r="C458" s="43"/>
      <c r="D458" s="43"/>
      <c r="E458" s="46"/>
      <c r="F458" s="43"/>
      <c r="G458" s="43"/>
      <c r="H458" s="47"/>
      <c r="I458" s="43"/>
      <c r="J458" s="43"/>
      <c r="K458" s="48"/>
      <c r="L458" s="43"/>
      <c r="M458" s="35"/>
      <c r="O458" s="43"/>
      <c r="P458" s="44"/>
      <c r="Q458" s="44"/>
      <c r="R458" s="45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</row>
    <row r="459" spans="1:32" ht="12.75" customHeight="1">
      <c r="A459" s="43"/>
      <c r="B459" s="43"/>
      <c r="C459" s="43"/>
      <c r="D459" s="43"/>
      <c r="E459" s="46"/>
      <c r="F459" s="43"/>
      <c r="G459" s="43"/>
      <c r="H459" s="47"/>
      <c r="I459" s="43"/>
      <c r="J459" s="43"/>
      <c r="K459" s="48"/>
      <c r="L459" s="43"/>
      <c r="M459" s="35"/>
      <c r="O459" s="43"/>
      <c r="P459" s="44"/>
      <c r="Q459" s="44"/>
      <c r="R459" s="45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</row>
    <row r="460" spans="1:32" ht="12.75" customHeight="1">
      <c r="A460" s="43"/>
      <c r="B460" s="43"/>
      <c r="C460" s="43"/>
      <c r="D460" s="43"/>
      <c r="E460" s="46"/>
      <c r="F460" s="43"/>
      <c r="G460" s="43"/>
      <c r="H460" s="47"/>
      <c r="I460" s="43"/>
      <c r="J460" s="43"/>
      <c r="K460" s="48"/>
      <c r="L460" s="43"/>
      <c r="M460" s="35"/>
      <c r="O460" s="43"/>
      <c r="P460" s="44"/>
      <c r="Q460" s="44"/>
      <c r="R460" s="45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</row>
    <row r="461" spans="1:32" ht="12.75" customHeight="1">
      <c r="A461" s="43"/>
      <c r="B461" s="43"/>
      <c r="C461" s="43"/>
      <c r="D461" s="43"/>
      <c r="E461" s="46"/>
      <c r="F461" s="43"/>
      <c r="G461" s="43"/>
      <c r="H461" s="47"/>
      <c r="I461" s="43"/>
      <c r="J461" s="43"/>
      <c r="K461" s="48"/>
      <c r="L461" s="43"/>
      <c r="M461" s="35"/>
      <c r="O461" s="43"/>
      <c r="P461" s="44"/>
      <c r="Q461" s="44"/>
      <c r="R461" s="45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</row>
    <row r="462" spans="1:32" ht="12.75" customHeight="1">
      <c r="A462" s="43"/>
      <c r="B462" s="43"/>
      <c r="C462" s="43"/>
      <c r="D462" s="43"/>
      <c r="E462" s="46"/>
      <c r="F462" s="43"/>
      <c r="G462" s="43"/>
      <c r="H462" s="47"/>
      <c r="I462" s="43"/>
      <c r="J462" s="43"/>
      <c r="K462" s="48"/>
      <c r="L462" s="43"/>
      <c r="M462" s="35"/>
      <c r="O462" s="43"/>
      <c r="P462" s="44"/>
      <c r="Q462" s="44"/>
      <c r="R462" s="45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</row>
    <row r="463" spans="1:32" ht="12.75" customHeight="1">
      <c r="A463" s="43"/>
      <c r="B463" s="43"/>
      <c r="C463" s="43"/>
      <c r="D463" s="43"/>
      <c r="E463" s="46"/>
      <c r="F463" s="43"/>
      <c r="G463" s="43"/>
      <c r="H463" s="47"/>
      <c r="I463" s="43"/>
      <c r="J463" s="43"/>
      <c r="K463" s="48"/>
      <c r="L463" s="43"/>
      <c r="M463" s="35"/>
      <c r="O463" s="43"/>
      <c r="P463" s="44"/>
      <c r="Q463" s="44"/>
      <c r="R463" s="45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</row>
    <row r="464" spans="1:32" ht="12.75" customHeight="1">
      <c r="A464" s="43"/>
      <c r="B464" s="43"/>
      <c r="C464" s="43"/>
      <c r="D464" s="43"/>
      <c r="E464" s="46"/>
      <c r="F464" s="43"/>
      <c r="G464" s="43"/>
      <c r="H464" s="47"/>
      <c r="I464" s="43"/>
      <c r="J464" s="43"/>
      <c r="K464" s="48"/>
      <c r="L464" s="43"/>
      <c r="M464" s="35"/>
      <c r="O464" s="43"/>
      <c r="P464" s="44"/>
      <c r="Q464" s="44"/>
      <c r="R464" s="45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</row>
    <row r="465" spans="1:32" ht="12.75" customHeight="1">
      <c r="A465" s="43"/>
      <c r="B465" s="43"/>
      <c r="C465" s="43"/>
      <c r="D465" s="43"/>
      <c r="E465" s="46"/>
      <c r="F465" s="43"/>
      <c r="G465" s="43"/>
      <c r="H465" s="47"/>
      <c r="I465" s="43"/>
      <c r="J465" s="43"/>
      <c r="K465" s="48"/>
      <c r="L465" s="43"/>
      <c r="M465" s="35"/>
      <c r="O465" s="43"/>
      <c r="P465" s="44"/>
      <c r="Q465" s="44"/>
      <c r="R465" s="45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</row>
    <row r="466" spans="1:32" ht="12.75" customHeight="1">
      <c r="A466" s="43"/>
      <c r="B466" s="43"/>
      <c r="C466" s="43"/>
      <c r="D466" s="43"/>
      <c r="E466" s="46"/>
      <c r="F466" s="43"/>
      <c r="G466" s="43"/>
      <c r="H466" s="47"/>
      <c r="I466" s="43"/>
      <c r="J466" s="43"/>
      <c r="K466" s="48"/>
      <c r="L466" s="43"/>
      <c r="M466" s="35"/>
      <c r="O466" s="43"/>
      <c r="P466" s="44"/>
      <c r="Q466" s="44"/>
      <c r="R466" s="45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</row>
    <row r="467" spans="1:32" ht="12.75" customHeight="1">
      <c r="A467" s="43"/>
      <c r="B467" s="43"/>
      <c r="C467" s="43"/>
      <c r="D467" s="43"/>
      <c r="E467" s="46"/>
      <c r="F467" s="43"/>
      <c r="G467" s="43"/>
      <c r="H467" s="47"/>
      <c r="I467" s="43"/>
      <c r="J467" s="43"/>
      <c r="K467" s="48"/>
      <c r="L467" s="43"/>
      <c r="M467" s="35"/>
      <c r="O467" s="43"/>
      <c r="P467" s="44"/>
      <c r="Q467" s="44"/>
      <c r="R467" s="45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</row>
    <row r="468" spans="1:32" ht="12.75" customHeight="1">
      <c r="A468" s="43"/>
      <c r="B468" s="43"/>
      <c r="C468" s="43"/>
      <c r="D468" s="43"/>
      <c r="E468" s="46"/>
      <c r="F468" s="43"/>
      <c r="G468" s="43"/>
      <c r="H468" s="47"/>
      <c r="I468" s="43"/>
      <c r="J468" s="43"/>
      <c r="K468" s="48"/>
      <c r="L468" s="43"/>
      <c r="M468" s="35"/>
      <c r="O468" s="43"/>
      <c r="P468" s="44"/>
      <c r="Q468" s="44"/>
      <c r="R468" s="45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</row>
    <row r="469" spans="1:32" ht="12.75" customHeight="1">
      <c r="A469" s="43"/>
      <c r="B469" s="43"/>
      <c r="C469" s="43"/>
      <c r="D469" s="43"/>
      <c r="E469" s="46"/>
      <c r="F469" s="43"/>
      <c r="G469" s="43"/>
      <c r="H469" s="47"/>
      <c r="I469" s="43"/>
      <c r="J469" s="43"/>
      <c r="K469" s="48"/>
      <c r="L469" s="43"/>
      <c r="M469" s="35"/>
      <c r="O469" s="43"/>
      <c r="P469" s="44"/>
      <c r="Q469" s="44"/>
      <c r="R469" s="45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</row>
    <row r="470" spans="1:32" ht="12.75" customHeight="1">
      <c r="A470" s="43"/>
      <c r="B470" s="43"/>
      <c r="C470" s="43"/>
      <c r="D470" s="43"/>
      <c r="E470" s="46"/>
      <c r="F470" s="43"/>
      <c r="G470" s="43"/>
      <c r="H470" s="47"/>
      <c r="I470" s="43"/>
      <c r="J470" s="43"/>
      <c r="K470" s="48"/>
      <c r="L470" s="43"/>
      <c r="M470" s="35"/>
      <c r="O470" s="43"/>
      <c r="P470" s="44"/>
      <c r="Q470" s="44"/>
      <c r="R470" s="45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</row>
    <row r="471" spans="1:32" ht="12.75" customHeight="1">
      <c r="A471" s="43"/>
      <c r="B471" s="43"/>
      <c r="C471" s="43"/>
      <c r="D471" s="43"/>
      <c r="E471" s="46"/>
      <c r="F471" s="43"/>
      <c r="G471" s="43"/>
      <c r="H471" s="47"/>
      <c r="I471" s="43"/>
      <c r="J471" s="43"/>
      <c r="K471" s="48"/>
      <c r="L471" s="43"/>
      <c r="M471" s="35"/>
      <c r="O471" s="43"/>
      <c r="P471" s="44"/>
      <c r="Q471" s="44"/>
      <c r="R471" s="45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</row>
    <row r="472" spans="1:32" ht="12.75" customHeight="1">
      <c r="A472" s="43"/>
      <c r="B472" s="43"/>
      <c r="C472" s="43"/>
      <c r="D472" s="43"/>
      <c r="E472" s="46"/>
      <c r="F472" s="43"/>
      <c r="G472" s="43"/>
      <c r="H472" s="47"/>
      <c r="I472" s="43"/>
      <c r="J472" s="43"/>
      <c r="K472" s="48"/>
      <c r="L472" s="43"/>
      <c r="M472" s="35"/>
      <c r="O472" s="43"/>
      <c r="P472" s="44"/>
      <c r="Q472" s="44"/>
      <c r="R472" s="45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</row>
    <row r="473" spans="1:32" ht="12.75" customHeight="1">
      <c r="A473" s="43"/>
      <c r="B473" s="43"/>
      <c r="C473" s="43"/>
      <c r="D473" s="43"/>
      <c r="E473" s="46"/>
      <c r="F473" s="43"/>
      <c r="G473" s="43"/>
      <c r="H473" s="47"/>
      <c r="I473" s="43"/>
      <c r="J473" s="43"/>
      <c r="K473" s="48"/>
      <c r="L473" s="43"/>
      <c r="M473" s="35"/>
      <c r="O473" s="43"/>
      <c r="P473" s="44"/>
      <c r="Q473" s="44"/>
      <c r="R473" s="45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</row>
    <row r="474" spans="1:32" ht="12.75" customHeight="1">
      <c r="A474" s="43"/>
      <c r="B474" s="43"/>
      <c r="C474" s="43"/>
      <c r="D474" s="43"/>
      <c r="E474" s="46"/>
      <c r="F474" s="43"/>
      <c r="G474" s="43"/>
      <c r="H474" s="47"/>
      <c r="I474" s="43"/>
      <c r="J474" s="43"/>
      <c r="K474" s="48"/>
      <c r="L474" s="43"/>
      <c r="M474" s="35"/>
      <c r="O474" s="43"/>
      <c r="P474" s="44"/>
      <c r="Q474" s="44"/>
      <c r="R474" s="45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</row>
    <row r="475" spans="1:32" ht="12.75" customHeight="1">
      <c r="A475" s="43"/>
      <c r="B475" s="43"/>
      <c r="C475" s="43"/>
      <c r="D475" s="43"/>
      <c r="E475" s="46"/>
      <c r="F475" s="43"/>
      <c r="G475" s="43"/>
      <c r="H475" s="47"/>
      <c r="I475" s="43"/>
      <c r="J475" s="43"/>
      <c r="K475" s="48"/>
      <c r="L475" s="43"/>
      <c r="M475" s="35"/>
      <c r="O475" s="43"/>
      <c r="P475" s="44"/>
      <c r="Q475" s="44"/>
      <c r="R475" s="45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</row>
    <row r="476" spans="1:32" ht="12.75" customHeight="1">
      <c r="A476" s="43"/>
      <c r="B476" s="43"/>
      <c r="C476" s="43"/>
      <c r="D476" s="43"/>
      <c r="E476" s="46"/>
      <c r="F476" s="43"/>
      <c r="G476" s="43"/>
      <c r="H476" s="47"/>
      <c r="I476" s="43"/>
      <c r="J476" s="43"/>
      <c r="K476" s="48"/>
      <c r="L476" s="43"/>
      <c r="M476" s="35"/>
      <c r="O476" s="43"/>
      <c r="P476" s="44"/>
      <c r="Q476" s="44"/>
      <c r="R476" s="45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</row>
    <row r="477" spans="1:32" ht="12.75" customHeight="1">
      <c r="A477" s="43"/>
      <c r="B477" s="43"/>
      <c r="C477" s="43"/>
      <c r="D477" s="43"/>
      <c r="E477" s="46"/>
      <c r="F477" s="43"/>
      <c r="G477" s="43"/>
      <c r="H477" s="47"/>
      <c r="I477" s="43"/>
      <c r="J477" s="43"/>
      <c r="K477" s="48"/>
      <c r="L477" s="43"/>
      <c r="M477" s="35"/>
      <c r="O477" s="43"/>
      <c r="P477" s="44"/>
      <c r="Q477" s="44"/>
      <c r="R477" s="45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</row>
    <row r="478" spans="1:32" ht="12.75" customHeight="1">
      <c r="A478" s="43"/>
      <c r="B478" s="43"/>
      <c r="C478" s="43"/>
      <c r="D478" s="43"/>
      <c r="E478" s="46"/>
      <c r="F478" s="43"/>
      <c r="G478" s="43"/>
      <c r="H478" s="47"/>
      <c r="I478" s="43"/>
      <c r="J478" s="43"/>
      <c r="K478" s="48"/>
      <c r="L478" s="43"/>
      <c r="M478" s="35"/>
      <c r="O478" s="43"/>
      <c r="P478" s="44"/>
      <c r="Q478" s="44"/>
      <c r="R478" s="45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</row>
    <row r="479" spans="1:32" ht="12.75" customHeight="1">
      <c r="A479" s="43"/>
      <c r="B479" s="43"/>
      <c r="C479" s="43"/>
      <c r="D479" s="43"/>
      <c r="E479" s="46"/>
      <c r="F479" s="43"/>
      <c r="G479" s="43"/>
      <c r="H479" s="47"/>
      <c r="I479" s="43"/>
      <c r="J479" s="43"/>
      <c r="K479" s="48"/>
      <c r="L479" s="43"/>
      <c r="M479" s="35"/>
      <c r="O479" s="43"/>
      <c r="P479" s="44"/>
      <c r="Q479" s="44"/>
      <c r="R479" s="45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</row>
    <row r="480" spans="1:32" ht="12.75" customHeight="1">
      <c r="A480" s="43"/>
      <c r="B480" s="43"/>
      <c r="C480" s="43"/>
      <c r="D480" s="43"/>
      <c r="E480" s="46"/>
      <c r="F480" s="43"/>
      <c r="G480" s="43"/>
      <c r="H480" s="47"/>
      <c r="I480" s="43"/>
      <c r="J480" s="43"/>
      <c r="K480" s="48"/>
      <c r="L480" s="43"/>
      <c r="M480" s="35"/>
      <c r="O480" s="43"/>
      <c r="P480" s="44"/>
      <c r="Q480" s="44"/>
      <c r="R480" s="45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</row>
    <row r="481" spans="1:32" ht="12.75" customHeight="1">
      <c r="A481" s="43"/>
      <c r="B481" s="43"/>
      <c r="C481" s="43"/>
      <c r="D481" s="43"/>
      <c r="E481" s="46"/>
      <c r="F481" s="43"/>
      <c r="G481" s="43"/>
      <c r="H481" s="47"/>
      <c r="I481" s="43"/>
      <c r="J481" s="43"/>
      <c r="K481" s="48"/>
      <c r="L481" s="43"/>
      <c r="M481" s="35"/>
      <c r="O481" s="43"/>
      <c r="P481" s="44"/>
      <c r="Q481" s="44"/>
      <c r="R481" s="45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</row>
    <row r="482" spans="1:32" ht="12.75" customHeight="1">
      <c r="A482" s="43"/>
      <c r="B482" s="43"/>
      <c r="C482" s="43"/>
      <c r="D482" s="43"/>
      <c r="E482" s="46"/>
      <c r="F482" s="43"/>
      <c r="G482" s="43"/>
      <c r="H482" s="47"/>
      <c r="I482" s="43"/>
      <c r="J482" s="43"/>
      <c r="K482" s="48"/>
      <c r="L482" s="43"/>
      <c r="M482" s="35"/>
      <c r="O482" s="43"/>
      <c r="P482" s="44"/>
      <c r="Q482" s="44"/>
      <c r="R482" s="45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</row>
    <row r="483" spans="1:32" ht="12.75" customHeight="1">
      <c r="A483" s="43"/>
      <c r="B483" s="43"/>
      <c r="C483" s="43"/>
      <c r="D483" s="43"/>
      <c r="E483" s="46"/>
      <c r="F483" s="43"/>
      <c r="G483" s="43"/>
      <c r="H483" s="47"/>
      <c r="I483" s="43"/>
      <c r="J483" s="43"/>
      <c r="K483" s="48"/>
      <c r="L483" s="43"/>
      <c r="M483" s="35"/>
      <c r="O483" s="43"/>
      <c r="P483" s="44"/>
      <c r="Q483" s="44"/>
      <c r="R483" s="45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</row>
    <row r="484" spans="1:32" ht="12.75" customHeight="1">
      <c r="A484" s="43"/>
      <c r="B484" s="43"/>
      <c r="C484" s="43"/>
      <c r="D484" s="43"/>
      <c r="E484" s="46"/>
      <c r="F484" s="43"/>
      <c r="G484" s="43"/>
      <c r="H484" s="47"/>
      <c r="I484" s="43"/>
      <c r="J484" s="43"/>
      <c r="K484" s="48"/>
      <c r="L484" s="43"/>
      <c r="M484" s="35"/>
      <c r="O484" s="43"/>
      <c r="P484" s="44"/>
      <c r="Q484" s="44"/>
      <c r="R484" s="45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</row>
    <row r="485" spans="1:32" ht="12.75" customHeight="1">
      <c r="A485" s="43"/>
      <c r="B485" s="43"/>
      <c r="C485" s="43"/>
      <c r="D485" s="43"/>
      <c r="E485" s="46"/>
      <c r="F485" s="43"/>
      <c r="G485" s="43"/>
      <c r="H485" s="47"/>
      <c r="I485" s="43"/>
      <c r="J485" s="43"/>
      <c r="K485" s="48"/>
      <c r="L485" s="43"/>
      <c r="M485" s="35"/>
      <c r="O485" s="43"/>
      <c r="P485" s="44"/>
      <c r="Q485" s="44"/>
      <c r="R485" s="45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</row>
    <row r="486" spans="1:32" ht="12.75" customHeight="1">
      <c r="A486" s="43"/>
      <c r="B486" s="43"/>
      <c r="C486" s="43"/>
      <c r="D486" s="43"/>
      <c r="E486" s="46"/>
      <c r="F486" s="43"/>
      <c r="G486" s="43"/>
      <c r="H486" s="47"/>
      <c r="I486" s="43"/>
      <c r="J486" s="43"/>
      <c r="K486" s="48"/>
      <c r="L486" s="43"/>
      <c r="M486" s="35"/>
      <c r="O486" s="43"/>
      <c r="P486" s="44"/>
      <c r="Q486" s="44"/>
      <c r="R486" s="45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</row>
    <row r="487" spans="1:32" ht="12.75" customHeight="1">
      <c r="A487" s="43"/>
      <c r="B487" s="43"/>
      <c r="C487" s="43"/>
      <c r="D487" s="43"/>
      <c r="E487" s="46"/>
      <c r="F487" s="43"/>
      <c r="G487" s="43"/>
      <c r="H487" s="47"/>
      <c r="I487" s="43"/>
      <c r="J487" s="43"/>
      <c r="K487" s="48"/>
      <c r="L487" s="43"/>
      <c r="M487" s="35"/>
      <c r="O487" s="43"/>
      <c r="P487" s="44"/>
      <c r="Q487" s="44"/>
      <c r="R487" s="45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</row>
    <row r="488" spans="1:32" ht="12.75" customHeight="1">
      <c r="A488" s="43"/>
      <c r="B488" s="43"/>
      <c r="C488" s="43"/>
      <c r="D488" s="43"/>
      <c r="E488" s="46"/>
      <c r="F488" s="43"/>
      <c r="G488" s="43"/>
      <c r="H488" s="47"/>
      <c r="I488" s="43"/>
      <c r="J488" s="43"/>
      <c r="K488" s="48"/>
      <c r="L488" s="43"/>
      <c r="M488" s="35"/>
      <c r="O488" s="43"/>
      <c r="P488" s="44"/>
      <c r="Q488" s="44"/>
      <c r="R488" s="45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</row>
    <row r="489" spans="1:32" ht="12.75" customHeight="1">
      <c r="A489" s="43"/>
      <c r="B489" s="43"/>
      <c r="C489" s="43"/>
      <c r="D489" s="43"/>
      <c r="E489" s="46"/>
      <c r="F489" s="43"/>
      <c r="G489" s="43"/>
      <c r="H489" s="47"/>
      <c r="I489" s="43"/>
      <c r="J489" s="43"/>
      <c r="K489" s="48"/>
      <c r="L489" s="43"/>
      <c r="M489" s="35"/>
      <c r="O489" s="43"/>
      <c r="P489" s="44"/>
      <c r="Q489" s="44"/>
      <c r="R489" s="45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</row>
    <row r="490" spans="1:32" ht="12.75" customHeight="1">
      <c r="A490" s="43"/>
      <c r="B490" s="43"/>
      <c r="C490" s="43"/>
      <c r="D490" s="43"/>
      <c r="E490" s="46"/>
      <c r="F490" s="43"/>
      <c r="G490" s="43"/>
      <c r="H490" s="47"/>
      <c r="I490" s="43"/>
      <c r="J490" s="43"/>
      <c r="K490" s="48"/>
      <c r="L490" s="43"/>
      <c r="M490" s="35"/>
      <c r="O490" s="43"/>
      <c r="P490" s="44"/>
      <c r="Q490" s="44"/>
      <c r="R490" s="45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</row>
    <row r="491" spans="1:32" ht="12.75" customHeight="1">
      <c r="A491" s="43"/>
      <c r="B491" s="43"/>
      <c r="C491" s="43"/>
      <c r="D491" s="43"/>
      <c r="E491" s="46"/>
      <c r="F491" s="43"/>
      <c r="G491" s="43"/>
      <c r="H491" s="47"/>
      <c r="I491" s="43"/>
      <c r="J491" s="43"/>
      <c r="K491" s="48"/>
      <c r="L491" s="43"/>
      <c r="M491" s="35"/>
      <c r="O491" s="43"/>
      <c r="P491" s="44"/>
      <c r="Q491" s="44"/>
      <c r="R491" s="45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</row>
    <row r="492" spans="1:32" ht="12.75" customHeight="1">
      <c r="A492" s="43"/>
      <c r="B492" s="43"/>
      <c r="C492" s="43"/>
      <c r="D492" s="43"/>
      <c r="E492" s="46"/>
      <c r="F492" s="43"/>
      <c r="G492" s="43"/>
      <c r="H492" s="47"/>
      <c r="I492" s="43"/>
      <c r="J492" s="43"/>
      <c r="K492" s="48"/>
      <c r="L492" s="43"/>
      <c r="M492" s="35"/>
      <c r="O492" s="43"/>
      <c r="P492" s="44"/>
      <c r="Q492" s="44"/>
      <c r="R492" s="45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</row>
    <row r="493" spans="1:32" ht="12.75" customHeight="1">
      <c r="A493" s="43"/>
      <c r="B493" s="43"/>
      <c r="C493" s="43"/>
      <c r="D493" s="43"/>
      <c r="E493" s="46"/>
      <c r="F493" s="43"/>
      <c r="G493" s="43"/>
      <c r="H493" s="47"/>
      <c r="I493" s="43"/>
      <c r="J493" s="43"/>
      <c r="K493" s="48"/>
      <c r="L493" s="43"/>
      <c r="M493" s="35"/>
      <c r="O493" s="43"/>
      <c r="P493" s="44"/>
      <c r="Q493" s="44"/>
      <c r="R493" s="45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</row>
    <row r="494" spans="1:32" ht="12.75" customHeight="1">
      <c r="A494" s="43"/>
      <c r="B494" s="43"/>
      <c r="C494" s="43"/>
      <c r="D494" s="43"/>
      <c r="E494" s="46"/>
      <c r="F494" s="43"/>
      <c r="G494" s="43"/>
      <c r="H494" s="47"/>
      <c r="I494" s="43"/>
      <c r="J494" s="43"/>
      <c r="K494" s="48"/>
      <c r="L494" s="43"/>
      <c r="M494" s="35"/>
      <c r="O494" s="43"/>
      <c r="P494" s="44"/>
      <c r="Q494" s="44"/>
      <c r="R494" s="45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</row>
    <row r="495" spans="1:32" ht="12.75" customHeight="1">
      <c r="A495" s="43"/>
      <c r="B495" s="43"/>
      <c r="C495" s="43"/>
      <c r="D495" s="43"/>
      <c r="E495" s="46"/>
      <c r="F495" s="43"/>
      <c r="G495" s="43"/>
      <c r="H495" s="47"/>
      <c r="I495" s="43"/>
      <c r="J495" s="43"/>
      <c r="K495" s="48"/>
      <c r="L495" s="43"/>
      <c r="M495" s="35"/>
      <c r="O495" s="43"/>
      <c r="P495" s="44"/>
      <c r="Q495" s="44"/>
      <c r="R495" s="45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</row>
    <row r="496" spans="1:32" ht="12.75" customHeight="1">
      <c r="A496" s="43"/>
      <c r="B496" s="43"/>
      <c r="C496" s="43"/>
      <c r="D496" s="43"/>
      <c r="E496" s="46"/>
      <c r="F496" s="43"/>
      <c r="G496" s="43"/>
      <c r="H496" s="47"/>
      <c r="I496" s="43"/>
      <c r="J496" s="43"/>
      <c r="K496" s="48"/>
      <c r="L496" s="43"/>
      <c r="M496" s="35"/>
      <c r="O496" s="43"/>
      <c r="P496" s="44"/>
      <c r="Q496" s="44"/>
      <c r="R496" s="45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</row>
    <row r="497" spans="1:32" ht="12.75" customHeight="1">
      <c r="A497" s="43"/>
      <c r="B497" s="43"/>
      <c r="C497" s="43"/>
      <c r="D497" s="43"/>
      <c r="E497" s="46"/>
      <c r="F497" s="43"/>
      <c r="G497" s="43"/>
      <c r="H497" s="47"/>
      <c r="I497" s="43"/>
      <c r="J497" s="43"/>
      <c r="K497" s="48"/>
      <c r="L497" s="43"/>
      <c r="M497" s="35"/>
      <c r="O497" s="43"/>
      <c r="P497" s="44"/>
      <c r="Q497" s="44"/>
      <c r="R497" s="45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</row>
    <row r="498" spans="1:32" ht="12.75" customHeight="1">
      <c r="A498" s="43"/>
      <c r="B498" s="43"/>
      <c r="C498" s="43"/>
      <c r="D498" s="43"/>
      <c r="E498" s="46"/>
      <c r="F498" s="43"/>
      <c r="G498" s="43"/>
      <c r="H498" s="47"/>
      <c r="I498" s="43"/>
      <c r="J498" s="43"/>
      <c r="K498" s="48"/>
      <c r="L498" s="43"/>
      <c r="M498" s="35"/>
      <c r="O498" s="43"/>
      <c r="P498" s="44"/>
      <c r="Q498" s="44"/>
      <c r="R498" s="45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</row>
    <row r="499" spans="1:32" ht="12.75" customHeight="1">
      <c r="A499" s="43"/>
      <c r="B499" s="43"/>
      <c r="C499" s="43"/>
      <c r="D499" s="43"/>
      <c r="E499" s="46"/>
      <c r="F499" s="43"/>
      <c r="G499" s="43"/>
      <c r="H499" s="47"/>
      <c r="I499" s="43"/>
      <c r="J499" s="43"/>
      <c r="K499" s="48"/>
      <c r="L499" s="43"/>
      <c r="M499" s="35"/>
      <c r="O499" s="43"/>
      <c r="P499" s="44"/>
      <c r="Q499" s="44"/>
      <c r="R499" s="45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</row>
    <row r="500" spans="1:32" ht="12.75" customHeight="1">
      <c r="A500" s="43"/>
      <c r="B500" s="43"/>
      <c r="C500" s="43"/>
      <c r="D500" s="43"/>
      <c r="E500" s="46"/>
      <c r="F500" s="43"/>
      <c r="G500" s="43"/>
      <c r="H500" s="47"/>
      <c r="I500" s="43"/>
      <c r="J500" s="43"/>
      <c r="K500" s="48"/>
      <c r="L500" s="43"/>
      <c r="M500" s="35"/>
      <c r="O500" s="43"/>
      <c r="P500" s="44"/>
      <c r="Q500" s="44"/>
      <c r="R500" s="45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</row>
    <row r="501" spans="1:32" ht="12.75" customHeight="1">
      <c r="A501" s="43"/>
      <c r="B501" s="43"/>
      <c r="C501" s="43"/>
      <c r="D501" s="43"/>
      <c r="E501" s="46"/>
      <c r="F501" s="43"/>
      <c r="G501" s="43"/>
      <c r="H501" s="47"/>
      <c r="I501" s="43"/>
      <c r="J501" s="43"/>
      <c r="K501" s="48"/>
      <c r="L501" s="43"/>
      <c r="M501" s="35"/>
      <c r="O501" s="43"/>
      <c r="P501" s="44"/>
      <c r="Q501" s="44"/>
      <c r="R501" s="45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</row>
    <row r="502" spans="1:32" ht="12.75" customHeight="1">
      <c r="A502" s="43"/>
      <c r="B502" s="43"/>
      <c r="C502" s="43"/>
      <c r="D502" s="43"/>
      <c r="E502" s="46"/>
      <c r="F502" s="43"/>
      <c r="G502" s="43"/>
      <c r="H502" s="47"/>
      <c r="I502" s="43"/>
      <c r="J502" s="43"/>
      <c r="K502" s="48"/>
      <c r="L502" s="43"/>
      <c r="M502" s="35"/>
      <c r="O502" s="43"/>
      <c r="P502" s="44"/>
      <c r="Q502" s="44"/>
      <c r="R502" s="45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</row>
    <row r="503" spans="1:32" ht="12.75" customHeight="1">
      <c r="A503" s="43"/>
      <c r="B503" s="43"/>
      <c r="C503" s="43"/>
      <c r="D503" s="43"/>
      <c r="E503" s="46"/>
      <c r="F503" s="43"/>
      <c r="G503" s="43"/>
      <c r="H503" s="47"/>
      <c r="I503" s="43"/>
      <c r="J503" s="43"/>
      <c r="K503" s="48"/>
      <c r="L503" s="43"/>
      <c r="M503" s="35"/>
      <c r="O503" s="43"/>
      <c r="P503" s="44"/>
      <c r="Q503" s="44"/>
      <c r="R503" s="45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</row>
    <row r="504" spans="1:32" ht="12.75" customHeight="1">
      <c r="A504" s="43"/>
      <c r="B504" s="43"/>
      <c r="C504" s="43"/>
      <c r="D504" s="43"/>
      <c r="E504" s="46"/>
      <c r="F504" s="43"/>
      <c r="G504" s="43"/>
      <c r="H504" s="47"/>
      <c r="I504" s="43"/>
      <c r="J504" s="43"/>
      <c r="K504" s="48"/>
      <c r="L504" s="43"/>
      <c r="M504" s="35"/>
      <c r="O504" s="43"/>
      <c r="P504" s="44"/>
      <c r="Q504" s="44"/>
      <c r="R504" s="45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</row>
    <row r="505" spans="1:32" ht="12.75" customHeight="1">
      <c r="A505" s="43"/>
      <c r="B505" s="43"/>
      <c r="C505" s="43"/>
      <c r="D505" s="43"/>
      <c r="E505" s="46"/>
      <c r="F505" s="43"/>
      <c r="G505" s="43"/>
      <c r="H505" s="47"/>
      <c r="I505" s="43"/>
      <c r="J505" s="43"/>
      <c r="K505" s="48"/>
      <c r="L505" s="43"/>
      <c r="M505" s="35"/>
      <c r="O505" s="43"/>
      <c r="P505" s="44"/>
      <c r="Q505" s="44"/>
      <c r="R505" s="45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</row>
    <row r="506" spans="1:32" ht="12.75" customHeight="1">
      <c r="A506" s="43"/>
      <c r="B506" s="43"/>
      <c r="C506" s="43"/>
      <c r="D506" s="43"/>
      <c r="E506" s="46"/>
      <c r="F506" s="43"/>
      <c r="G506" s="43"/>
      <c r="H506" s="47"/>
      <c r="I506" s="43"/>
      <c r="J506" s="43"/>
      <c r="K506" s="48"/>
      <c r="L506" s="43"/>
      <c r="M506" s="35"/>
      <c r="O506" s="43"/>
      <c r="P506" s="44"/>
      <c r="Q506" s="44"/>
      <c r="R506" s="45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</row>
    <row r="507" spans="1:32" ht="12.75" customHeight="1">
      <c r="A507" s="43"/>
      <c r="B507" s="43"/>
      <c r="C507" s="43"/>
      <c r="D507" s="43"/>
      <c r="E507" s="46"/>
      <c r="F507" s="43"/>
      <c r="G507" s="43"/>
      <c r="H507" s="47"/>
      <c r="I507" s="43"/>
      <c r="J507" s="43"/>
      <c r="K507" s="48"/>
      <c r="L507" s="43"/>
      <c r="M507" s="35"/>
      <c r="O507" s="43"/>
      <c r="P507" s="44"/>
      <c r="Q507" s="44"/>
      <c r="R507" s="45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</row>
    <row r="508" spans="1:32" ht="12.75" customHeight="1">
      <c r="A508" s="43"/>
      <c r="B508" s="43"/>
      <c r="C508" s="43"/>
      <c r="D508" s="43"/>
      <c r="E508" s="46"/>
      <c r="F508" s="43"/>
      <c r="G508" s="43"/>
      <c r="H508" s="47"/>
      <c r="I508" s="43"/>
      <c r="J508" s="43"/>
      <c r="K508" s="48"/>
      <c r="L508" s="43"/>
      <c r="M508" s="35"/>
      <c r="O508" s="43"/>
      <c r="P508" s="44"/>
      <c r="Q508" s="44"/>
      <c r="R508" s="45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</row>
    <row r="509" spans="1:32" ht="12.75" customHeight="1">
      <c r="A509" s="43"/>
      <c r="B509" s="43"/>
      <c r="C509" s="43"/>
      <c r="D509" s="43"/>
      <c r="E509" s="46"/>
      <c r="F509" s="43"/>
      <c r="G509" s="43"/>
      <c r="H509" s="47"/>
      <c r="I509" s="43"/>
      <c r="J509" s="43"/>
      <c r="K509" s="48"/>
      <c r="L509" s="43"/>
      <c r="M509" s="35"/>
      <c r="O509" s="43"/>
      <c r="P509" s="44"/>
      <c r="Q509" s="44"/>
      <c r="R509" s="45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</row>
    <row r="510" spans="1:32" ht="12.75" customHeight="1">
      <c r="A510" s="43"/>
      <c r="B510" s="43"/>
      <c r="C510" s="43"/>
      <c r="D510" s="43"/>
      <c r="E510" s="46"/>
      <c r="F510" s="43"/>
      <c r="G510" s="43"/>
      <c r="H510" s="47"/>
      <c r="I510" s="43"/>
      <c r="J510" s="43"/>
      <c r="K510" s="48"/>
      <c r="L510" s="43"/>
      <c r="M510" s="35"/>
      <c r="O510" s="43"/>
      <c r="P510" s="44"/>
      <c r="Q510" s="44"/>
      <c r="R510" s="45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</row>
    <row r="511" spans="1:32" ht="12.75" customHeight="1">
      <c r="A511" s="43"/>
      <c r="B511" s="43"/>
      <c r="C511" s="43"/>
      <c r="D511" s="43"/>
      <c r="E511" s="46"/>
      <c r="F511" s="43"/>
      <c r="G511" s="43"/>
      <c r="H511" s="47"/>
      <c r="I511" s="43"/>
      <c r="J511" s="43"/>
      <c r="K511" s="48"/>
      <c r="L511" s="43"/>
      <c r="M511" s="35"/>
      <c r="O511" s="43"/>
      <c r="P511" s="44"/>
      <c r="Q511" s="44"/>
      <c r="R511" s="45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</row>
    <row r="512" spans="1:32" ht="12.75" customHeight="1">
      <c r="A512" s="43"/>
      <c r="B512" s="43"/>
      <c r="C512" s="43"/>
      <c r="D512" s="43"/>
      <c r="E512" s="46"/>
      <c r="F512" s="43"/>
      <c r="G512" s="43"/>
      <c r="H512" s="47"/>
      <c r="I512" s="43"/>
      <c r="J512" s="43"/>
      <c r="K512" s="48"/>
      <c r="L512" s="43"/>
      <c r="M512" s="35"/>
      <c r="O512" s="43"/>
      <c r="P512" s="44"/>
      <c r="Q512" s="44"/>
      <c r="R512" s="45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</row>
    <row r="513" spans="1:32" ht="12.75" customHeight="1">
      <c r="A513" s="43"/>
      <c r="B513" s="43"/>
      <c r="C513" s="43"/>
      <c r="D513" s="43"/>
      <c r="E513" s="46"/>
      <c r="F513" s="43"/>
      <c r="G513" s="43"/>
      <c r="H513" s="47"/>
      <c r="I513" s="43"/>
      <c r="J513" s="43"/>
      <c r="K513" s="48"/>
      <c r="L513" s="43"/>
      <c r="M513" s="35"/>
      <c r="O513" s="43"/>
      <c r="P513" s="44"/>
      <c r="Q513" s="44"/>
      <c r="R513" s="45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</row>
    <row r="514" spans="1:32" ht="12.75" customHeight="1">
      <c r="A514" s="43"/>
      <c r="B514" s="43"/>
      <c r="C514" s="43"/>
      <c r="D514" s="43"/>
      <c r="E514" s="46"/>
      <c r="F514" s="43"/>
      <c r="G514" s="43"/>
      <c r="H514" s="47"/>
      <c r="I514" s="43"/>
      <c r="J514" s="43"/>
      <c r="K514" s="48"/>
      <c r="L514" s="43"/>
      <c r="M514" s="35"/>
      <c r="O514" s="43"/>
      <c r="P514" s="44"/>
      <c r="Q514" s="44"/>
      <c r="R514" s="45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</row>
    <row r="515" spans="1:32" ht="12.75" customHeight="1">
      <c r="A515" s="43"/>
      <c r="B515" s="43"/>
      <c r="C515" s="43"/>
      <c r="D515" s="43"/>
      <c r="E515" s="46"/>
      <c r="F515" s="43"/>
      <c r="G515" s="43"/>
      <c r="H515" s="47"/>
      <c r="I515" s="43"/>
      <c r="J515" s="43"/>
      <c r="K515" s="48"/>
      <c r="L515" s="43"/>
      <c r="M515" s="35"/>
      <c r="O515" s="43"/>
      <c r="P515" s="44"/>
      <c r="Q515" s="44"/>
      <c r="R515" s="45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</row>
    <row r="516" spans="1:32" ht="12.75" customHeight="1">
      <c r="A516" s="43"/>
      <c r="B516" s="43"/>
      <c r="C516" s="43"/>
      <c r="D516" s="43"/>
      <c r="E516" s="46"/>
      <c r="F516" s="43"/>
      <c r="G516" s="43"/>
      <c r="H516" s="47"/>
      <c r="I516" s="43"/>
      <c r="J516" s="43"/>
      <c r="K516" s="48"/>
      <c r="L516" s="43"/>
      <c r="M516" s="35"/>
      <c r="O516" s="43"/>
      <c r="P516" s="44"/>
      <c r="Q516" s="44"/>
      <c r="R516" s="45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</row>
    <row r="517" spans="1:32" ht="12.75" customHeight="1">
      <c r="A517" s="43"/>
      <c r="B517" s="43"/>
      <c r="C517" s="43"/>
      <c r="D517" s="43"/>
      <c r="E517" s="46"/>
      <c r="F517" s="43"/>
      <c r="G517" s="43"/>
      <c r="H517" s="47"/>
      <c r="I517" s="43"/>
      <c r="J517" s="43"/>
      <c r="K517" s="48"/>
      <c r="L517" s="43"/>
      <c r="M517" s="35"/>
      <c r="O517" s="43"/>
      <c r="P517" s="44"/>
      <c r="Q517" s="44"/>
      <c r="R517" s="45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</row>
    <row r="518" spans="1:32" ht="12.75" customHeight="1">
      <c r="A518" s="43"/>
      <c r="B518" s="43"/>
      <c r="C518" s="43"/>
      <c r="D518" s="43"/>
      <c r="E518" s="46"/>
      <c r="F518" s="43"/>
      <c r="G518" s="43"/>
      <c r="H518" s="47"/>
      <c r="I518" s="43"/>
      <c r="J518" s="43"/>
      <c r="K518" s="48"/>
      <c r="L518" s="43"/>
      <c r="M518" s="35"/>
      <c r="O518" s="43"/>
      <c r="P518" s="44"/>
      <c r="Q518" s="44"/>
      <c r="R518" s="45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</row>
    <row r="519" spans="1:32" ht="12.75" customHeight="1">
      <c r="A519" s="43"/>
      <c r="B519" s="43"/>
      <c r="C519" s="43"/>
      <c r="D519" s="43"/>
      <c r="E519" s="46"/>
      <c r="F519" s="43"/>
      <c r="G519" s="43"/>
      <c r="H519" s="47"/>
      <c r="I519" s="43"/>
      <c r="J519" s="43"/>
      <c r="K519" s="48"/>
      <c r="L519" s="43"/>
      <c r="M519" s="35"/>
      <c r="O519" s="43"/>
      <c r="P519" s="44"/>
      <c r="Q519" s="44"/>
      <c r="R519" s="45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</row>
    <row r="520" spans="1:32" ht="12.75" customHeight="1">
      <c r="A520" s="43"/>
      <c r="B520" s="43"/>
      <c r="C520" s="43"/>
      <c r="D520" s="43"/>
      <c r="E520" s="46"/>
      <c r="F520" s="43"/>
      <c r="G520" s="43"/>
      <c r="H520" s="47"/>
      <c r="I520" s="43"/>
      <c r="J520" s="43"/>
      <c r="K520" s="48"/>
      <c r="L520" s="43"/>
      <c r="M520" s="35"/>
      <c r="O520" s="43"/>
      <c r="P520" s="44"/>
      <c r="Q520" s="44"/>
      <c r="R520" s="45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</row>
    <row r="521" spans="1:32" ht="12.75" customHeight="1">
      <c r="A521" s="43"/>
      <c r="B521" s="43"/>
      <c r="C521" s="43"/>
      <c r="D521" s="43"/>
      <c r="E521" s="46"/>
      <c r="F521" s="43"/>
      <c r="G521" s="43"/>
      <c r="H521" s="47"/>
      <c r="I521" s="43"/>
      <c r="J521" s="43"/>
      <c r="K521" s="48"/>
      <c r="L521" s="43"/>
      <c r="M521" s="35"/>
      <c r="O521" s="43"/>
      <c r="P521" s="44"/>
      <c r="Q521" s="44"/>
      <c r="R521" s="45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</row>
    <row r="522" spans="1:32" ht="12.75" customHeight="1">
      <c r="A522" s="43"/>
      <c r="B522" s="43"/>
      <c r="C522" s="43"/>
      <c r="D522" s="43"/>
      <c r="E522" s="46"/>
      <c r="F522" s="43"/>
      <c r="G522" s="43"/>
      <c r="H522" s="47"/>
      <c r="I522" s="43"/>
      <c r="J522" s="43"/>
      <c r="K522" s="48"/>
      <c r="L522" s="43"/>
      <c r="M522" s="35"/>
      <c r="O522" s="43"/>
      <c r="P522" s="44"/>
      <c r="Q522" s="44"/>
      <c r="R522" s="45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</row>
    <row r="523" spans="1:32" ht="12.75" customHeight="1">
      <c r="A523" s="43"/>
      <c r="B523" s="43"/>
      <c r="C523" s="43"/>
      <c r="D523" s="43"/>
      <c r="E523" s="46"/>
      <c r="F523" s="43"/>
      <c r="G523" s="43"/>
      <c r="H523" s="47"/>
      <c r="I523" s="43"/>
      <c r="J523" s="43"/>
      <c r="K523" s="48"/>
      <c r="L523" s="43"/>
      <c r="M523" s="35"/>
      <c r="O523" s="43"/>
      <c r="P523" s="44"/>
      <c r="Q523" s="44"/>
      <c r="R523" s="45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</row>
    <row r="524" spans="1:32" ht="12.75" customHeight="1">
      <c r="A524" s="43"/>
      <c r="B524" s="43"/>
      <c r="C524" s="43"/>
      <c r="D524" s="43"/>
      <c r="E524" s="46"/>
      <c r="F524" s="43"/>
      <c r="G524" s="43"/>
      <c r="H524" s="47"/>
      <c r="I524" s="43"/>
      <c r="J524" s="43"/>
      <c r="K524" s="48"/>
      <c r="L524" s="43"/>
      <c r="M524" s="35"/>
      <c r="O524" s="43"/>
      <c r="P524" s="44"/>
      <c r="Q524" s="44"/>
      <c r="R524" s="45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</row>
    <row r="525" spans="1:32" ht="12.75" customHeight="1">
      <c r="A525" s="43"/>
      <c r="B525" s="43"/>
      <c r="C525" s="43"/>
      <c r="D525" s="43"/>
      <c r="E525" s="46"/>
      <c r="F525" s="43"/>
      <c r="G525" s="43"/>
      <c r="H525" s="47"/>
      <c r="I525" s="43"/>
      <c r="J525" s="43"/>
      <c r="K525" s="48"/>
      <c r="L525" s="43"/>
      <c r="M525" s="35"/>
      <c r="O525" s="43"/>
      <c r="P525" s="44"/>
      <c r="Q525" s="44"/>
      <c r="R525" s="45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</row>
    <row r="526" spans="1:32" ht="12.75" customHeight="1">
      <c r="A526" s="43"/>
      <c r="B526" s="43"/>
      <c r="C526" s="43"/>
      <c r="D526" s="43"/>
      <c r="E526" s="46"/>
      <c r="F526" s="43"/>
      <c r="G526" s="43"/>
      <c r="H526" s="47"/>
      <c r="I526" s="43"/>
      <c r="J526" s="43"/>
      <c r="K526" s="48"/>
      <c r="L526" s="43"/>
      <c r="M526" s="35"/>
      <c r="O526" s="43"/>
      <c r="P526" s="44"/>
      <c r="Q526" s="44"/>
      <c r="R526" s="45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</row>
    <row r="527" spans="1:32" ht="12.75" customHeight="1">
      <c r="A527" s="43"/>
      <c r="B527" s="43"/>
      <c r="C527" s="43"/>
      <c r="D527" s="43"/>
      <c r="E527" s="46"/>
      <c r="F527" s="43"/>
      <c r="G527" s="43"/>
      <c r="H527" s="47"/>
      <c r="I527" s="43"/>
      <c r="J527" s="43"/>
      <c r="K527" s="48"/>
      <c r="L527" s="43"/>
      <c r="M527" s="35"/>
      <c r="O527" s="43"/>
      <c r="P527" s="44"/>
      <c r="Q527" s="44"/>
      <c r="R527" s="45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</row>
    <row r="528" spans="1:32" ht="12.75" customHeight="1">
      <c r="A528" s="43"/>
      <c r="B528" s="43"/>
      <c r="C528" s="43"/>
      <c r="D528" s="43"/>
      <c r="E528" s="46"/>
      <c r="F528" s="43"/>
      <c r="G528" s="43"/>
      <c r="H528" s="47"/>
      <c r="I528" s="43"/>
      <c r="J528" s="43"/>
      <c r="K528" s="48"/>
      <c r="L528" s="43"/>
      <c r="M528" s="35"/>
      <c r="O528" s="43"/>
      <c r="P528" s="44"/>
      <c r="Q528" s="44"/>
      <c r="R528" s="45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</row>
    <row r="529" spans="1:32" ht="12.75" customHeight="1">
      <c r="A529" s="43"/>
      <c r="B529" s="43"/>
      <c r="C529" s="43"/>
      <c r="D529" s="43"/>
      <c r="E529" s="46"/>
      <c r="F529" s="43"/>
      <c r="G529" s="43"/>
      <c r="H529" s="47"/>
      <c r="I529" s="43"/>
      <c r="J529" s="43"/>
      <c r="K529" s="48"/>
      <c r="L529" s="43"/>
      <c r="M529" s="35"/>
      <c r="O529" s="43"/>
      <c r="P529" s="44"/>
      <c r="Q529" s="44"/>
      <c r="R529" s="45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</row>
    <row r="530" spans="1:32" ht="12.75" customHeight="1">
      <c r="A530" s="43"/>
      <c r="B530" s="43"/>
      <c r="C530" s="43"/>
      <c r="D530" s="43"/>
      <c r="E530" s="46"/>
      <c r="F530" s="43"/>
      <c r="G530" s="43"/>
      <c r="H530" s="47"/>
      <c r="I530" s="43"/>
      <c r="J530" s="43"/>
      <c r="K530" s="48"/>
      <c r="L530" s="43"/>
      <c r="M530" s="35"/>
      <c r="O530" s="43"/>
      <c r="P530" s="44"/>
      <c r="Q530" s="44"/>
      <c r="R530" s="45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</row>
    <row r="531" spans="1:32" ht="12.75" customHeight="1">
      <c r="A531" s="43"/>
      <c r="B531" s="43"/>
      <c r="C531" s="43"/>
      <c r="D531" s="43"/>
      <c r="E531" s="46"/>
      <c r="F531" s="43"/>
      <c r="G531" s="43"/>
      <c r="H531" s="47"/>
      <c r="I531" s="43"/>
      <c r="J531" s="43"/>
      <c r="K531" s="48"/>
      <c r="L531" s="43"/>
      <c r="M531" s="35"/>
      <c r="O531" s="43"/>
      <c r="P531" s="44"/>
      <c r="Q531" s="44"/>
      <c r="R531" s="45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</row>
    <row r="532" spans="1:32" ht="12.75" customHeight="1">
      <c r="A532" s="43"/>
      <c r="B532" s="43"/>
      <c r="C532" s="43"/>
      <c r="D532" s="43"/>
      <c r="E532" s="46"/>
      <c r="F532" s="43"/>
      <c r="G532" s="43"/>
      <c r="H532" s="47"/>
      <c r="I532" s="43"/>
      <c r="J532" s="43"/>
      <c r="K532" s="48"/>
      <c r="L532" s="43"/>
      <c r="M532" s="35"/>
      <c r="O532" s="43"/>
      <c r="P532" s="44"/>
      <c r="Q532" s="44"/>
      <c r="R532" s="45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</row>
    <row r="533" spans="1:32" ht="12.75" customHeight="1">
      <c r="A533" s="43"/>
      <c r="B533" s="43"/>
      <c r="C533" s="43"/>
      <c r="D533" s="43"/>
      <c r="E533" s="46"/>
      <c r="F533" s="43"/>
      <c r="G533" s="43"/>
      <c r="H533" s="47"/>
      <c r="I533" s="43"/>
      <c r="J533" s="43"/>
      <c r="K533" s="48"/>
      <c r="L533" s="43"/>
      <c r="M533" s="35"/>
      <c r="O533" s="43"/>
      <c r="P533" s="44"/>
      <c r="Q533" s="44"/>
      <c r="R533" s="45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</row>
    <row r="534" spans="1:32" ht="12.75" customHeight="1">
      <c r="A534" s="43"/>
      <c r="B534" s="43"/>
      <c r="C534" s="43"/>
      <c r="D534" s="43"/>
      <c r="E534" s="46"/>
      <c r="F534" s="43"/>
      <c r="G534" s="43"/>
      <c r="H534" s="47"/>
      <c r="I534" s="43"/>
      <c r="J534" s="43"/>
      <c r="K534" s="48"/>
      <c r="L534" s="43"/>
      <c r="M534" s="35"/>
      <c r="O534" s="43"/>
      <c r="P534" s="44"/>
      <c r="Q534" s="44"/>
      <c r="R534" s="45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</row>
    <row r="535" spans="1:32" ht="12.75" customHeight="1">
      <c r="A535" s="43"/>
      <c r="B535" s="43"/>
      <c r="C535" s="43"/>
      <c r="D535" s="43"/>
      <c r="E535" s="46"/>
      <c r="F535" s="43"/>
      <c r="G535" s="43"/>
      <c r="H535" s="47"/>
      <c r="I535" s="43"/>
      <c r="J535" s="43"/>
      <c r="K535" s="48"/>
      <c r="L535" s="43"/>
      <c r="M535" s="35"/>
      <c r="O535" s="43"/>
      <c r="P535" s="44"/>
      <c r="Q535" s="44"/>
      <c r="R535" s="45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</row>
    <row r="536" spans="1:32" ht="12.75" customHeight="1">
      <c r="A536" s="43"/>
      <c r="B536" s="43"/>
      <c r="C536" s="43"/>
      <c r="D536" s="43"/>
      <c r="E536" s="46"/>
      <c r="F536" s="43"/>
      <c r="G536" s="43"/>
      <c r="H536" s="47"/>
      <c r="I536" s="43"/>
      <c r="J536" s="43"/>
      <c r="K536" s="48"/>
      <c r="L536" s="43"/>
      <c r="M536" s="35"/>
      <c r="O536" s="43"/>
      <c r="P536" s="44"/>
      <c r="Q536" s="44"/>
      <c r="R536" s="45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</row>
    <row r="537" spans="1:32" ht="12.75" customHeight="1">
      <c r="A537" s="43"/>
      <c r="B537" s="43"/>
      <c r="C537" s="43"/>
      <c r="D537" s="43"/>
      <c r="E537" s="46"/>
      <c r="F537" s="43"/>
      <c r="G537" s="43"/>
      <c r="H537" s="47"/>
      <c r="I537" s="43"/>
      <c r="J537" s="43"/>
      <c r="K537" s="48"/>
      <c r="L537" s="43"/>
      <c r="M537" s="35"/>
      <c r="O537" s="43"/>
      <c r="P537" s="44"/>
      <c r="Q537" s="44"/>
      <c r="R537" s="45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</row>
    <row r="538" spans="1:32" ht="12.75" customHeight="1">
      <c r="A538" s="43"/>
      <c r="B538" s="43"/>
      <c r="C538" s="43"/>
      <c r="D538" s="43"/>
      <c r="E538" s="46"/>
      <c r="F538" s="43"/>
      <c r="G538" s="43"/>
      <c r="H538" s="47"/>
      <c r="I538" s="43"/>
      <c r="J538" s="43"/>
      <c r="K538" s="48"/>
      <c r="L538" s="43"/>
      <c r="M538" s="35"/>
      <c r="O538" s="43"/>
      <c r="P538" s="44"/>
      <c r="Q538" s="44"/>
      <c r="R538" s="45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</row>
    <row r="539" spans="1:32" ht="12.75" customHeight="1">
      <c r="A539" s="43"/>
      <c r="B539" s="43"/>
      <c r="C539" s="43"/>
      <c r="D539" s="43"/>
      <c r="E539" s="46"/>
      <c r="F539" s="43"/>
      <c r="G539" s="43"/>
      <c r="H539" s="47"/>
      <c r="I539" s="43"/>
      <c r="J539" s="43"/>
      <c r="K539" s="48"/>
      <c r="L539" s="43"/>
      <c r="M539" s="35"/>
      <c r="O539" s="43"/>
      <c r="P539" s="44"/>
      <c r="Q539" s="44"/>
      <c r="R539" s="45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</row>
    <row r="540" spans="1:32" ht="12.75" customHeight="1">
      <c r="A540" s="43"/>
      <c r="B540" s="43"/>
      <c r="C540" s="43"/>
      <c r="D540" s="43"/>
      <c r="E540" s="46"/>
      <c r="F540" s="43"/>
      <c r="G540" s="43"/>
      <c r="H540" s="47"/>
      <c r="I540" s="43"/>
      <c r="J540" s="43"/>
      <c r="K540" s="48"/>
      <c r="L540" s="43"/>
      <c r="M540" s="35"/>
      <c r="O540" s="43"/>
      <c r="P540" s="44"/>
      <c r="Q540" s="44"/>
      <c r="R540" s="45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</row>
    <row r="541" spans="1:32" ht="12.75" customHeight="1">
      <c r="A541" s="43"/>
      <c r="B541" s="43"/>
      <c r="C541" s="43"/>
      <c r="D541" s="43"/>
      <c r="E541" s="46"/>
      <c r="F541" s="43"/>
      <c r="G541" s="43"/>
      <c r="H541" s="47"/>
      <c r="I541" s="43"/>
      <c r="J541" s="43"/>
      <c r="K541" s="48"/>
      <c r="L541" s="43"/>
      <c r="M541" s="35"/>
      <c r="O541" s="43"/>
      <c r="P541" s="44"/>
      <c r="Q541" s="44"/>
      <c r="R541" s="45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</row>
    <row r="542" spans="1:32" ht="12.75" customHeight="1">
      <c r="A542" s="43"/>
      <c r="B542" s="43"/>
      <c r="C542" s="43"/>
      <c r="D542" s="43"/>
      <c r="E542" s="46"/>
      <c r="F542" s="43"/>
      <c r="G542" s="43"/>
      <c r="H542" s="47"/>
      <c r="I542" s="43"/>
      <c r="J542" s="43"/>
      <c r="K542" s="48"/>
      <c r="L542" s="43"/>
      <c r="M542" s="35"/>
      <c r="O542" s="43"/>
      <c r="P542" s="44"/>
      <c r="Q542" s="44"/>
      <c r="R542" s="45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</row>
    <row r="543" spans="1:32" ht="12.75" customHeight="1">
      <c r="A543" s="43"/>
      <c r="B543" s="43"/>
      <c r="C543" s="43"/>
      <c r="D543" s="43"/>
      <c r="E543" s="46"/>
      <c r="F543" s="43"/>
      <c r="G543" s="43"/>
      <c r="H543" s="47"/>
      <c r="I543" s="43"/>
      <c r="J543" s="43"/>
      <c r="K543" s="48"/>
      <c r="L543" s="43"/>
      <c r="M543" s="35"/>
      <c r="O543" s="43"/>
      <c r="P543" s="44"/>
      <c r="Q543" s="44"/>
      <c r="R543" s="45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</row>
    <row r="544" spans="1:32" ht="12.75" customHeight="1">
      <c r="A544" s="43"/>
      <c r="B544" s="43"/>
      <c r="C544" s="43"/>
      <c r="D544" s="43"/>
      <c r="E544" s="46"/>
      <c r="F544" s="43"/>
      <c r="G544" s="43"/>
      <c r="H544" s="47"/>
      <c r="I544" s="43"/>
      <c r="J544" s="43"/>
      <c r="K544" s="48"/>
      <c r="L544" s="43"/>
      <c r="M544" s="35"/>
      <c r="O544" s="43"/>
      <c r="P544" s="44"/>
      <c r="Q544" s="44"/>
      <c r="R544" s="45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</row>
    <row r="545" spans="1:32" ht="12.75" customHeight="1">
      <c r="A545" s="43"/>
      <c r="B545" s="43"/>
      <c r="C545" s="43"/>
      <c r="D545" s="43"/>
      <c r="E545" s="46"/>
      <c r="F545" s="43"/>
      <c r="G545" s="43"/>
      <c r="H545" s="47"/>
      <c r="I545" s="43"/>
      <c r="J545" s="43"/>
      <c r="K545" s="48"/>
      <c r="L545" s="43"/>
      <c r="M545" s="35"/>
      <c r="O545" s="43"/>
      <c r="P545" s="44"/>
      <c r="Q545" s="44"/>
      <c r="R545" s="45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</row>
    <row r="546" spans="1:32" ht="12.75" customHeight="1">
      <c r="A546" s="43"/>
      <c r="B546" s="43"/>
      <c r="C546" s="43"/>
      <c r="D546" s="43"/>
      <c r="E546" s="46"/>
      <c r="F546" s="43"/>
      <c r="G546" s="43"/>
      <c r="H546" s="47"/>
      <c r="I546" s="43"/>
      <c r="J546" s="43"/>
      <c r="K546" s="48"/>
      <c r="L546" s="43"/>
      <c r="M546" s="35"/>
      <c r="O546" s="43"/>
      <c r="P546" s="44"/>
      <c r="Q546" s="44"/>
      <c r="R546" s="45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</row>
    <row r="547" spans="1:32" ht="12.75" customHeight="1">
      <c r="A547" s="43"/>
      <c r="B547" s="43"/>
      <c r="C547" s="43"/>
      <c r="D547" s="43"/>
      <c r="E547" s="46"/>
      <c r="F547" s="43"/>
      <c r="G547" s="43"/>
      <c r="H547" s="47"/>
      <c r="I547" s="43"/>
      <c r="J547" s="43"/>
      <c r="K547" s="48"/>
      <c r="L547" s="43"/>
      <c r="M547" s="35"/>
      <c r="O547" s="43"/>
      <c r="P547" s="44"/>
      <c r="Q547" s="44"/>
      <c r="R547" s="45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</row>
    <row r="548" spans="1:32" ht="12.75" customHeight="1">
      <c r="A548" s="43"/>
      <c r="B548" s="43"/>
      <c r="C548" s="43"/>
      <c r="D548" s="43"/>
      <c r="E548" s="46"/>
      <c r="F548" s="43"/>
      <c r="G548" s="43"/>
      <c r="H548" s="47"/>
      <c r="I548" s="43"/>
      <c r="J548" s="43"/>
      <c r="K548" s="48"/>
      <c r="L548" s="43"/>
      <c r="M548" s="35"/>
      <c r="O548" s="43"/>
      <c r="P548" s="44"/>
      <c r="Q548" s="44"/>
      <c r="R548" s="45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</row>
    <row r="549" spans="1:32" ht="12.75" customHeight="1">
      <c r="A549" s="43"/>
      <c r="B549" s="43"/>
      <c r="C549" s="43"/>
      <c r="D549" s="43"/>
      <c r="E549" s="46"/>
      <c r="F549" s="43"/>
      <c r="G549" s="43"/>
      <c r="H549" s="47"/>
      <c r="I549" s="43"/>
      <c r="J549" s="43"/>
      <c r="K549" s="48"/>
      <c r="L549" s="43"/>
      <c r="M549" s="35"/>
      <c r="O549" s="43"/>
      <c r="P549" s="44"/>
      <c r="Q549" s="44"/>
      <c r="R549" s="45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</row>
    <row r="550" spans="1:32" ht="12.75" customHeight="1">
      <c r="A550" s="43"/>
      <c r="B550" s="43"/>
      <c r="C550" s="43"/>
      <c r="D550" s="43"/>
      <c r="E550" s="46"/>
      <c r="F550" s="43"/>
      <c r="G550" s="43"/>
      <c r="H550" s="47"/>
      <c r="I550" s="43"/>
      <c r="J550" s="43"/>
      <c r="K550" s="48"/>
      <c r="L550" s="43"/>
      <c r="M550" s="35"/>
      <c r="O550" s="43"/>
      <c r="P550" s="44"/>
      <c r="Q550" s="44"/>
      <c r="R550" s="45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</row>
    <row r="551" spans="1:32" ht="12.75" customHeight="1">
      <c r="A551" s="43"/>
      <c r="B551" s="43"/>
      <c r="C551" s="43"/>
      <c r="D551" s="43"/>
      <c r="E551" s="46"/>
      <c r="F551" s="43"/>
      <c r="G551" s="43"/>
      <c r="H551" s="47"/>
      <c r="I551" s="43"/>
      <c r="J551" s="43"/>
      <c r="K551" s="48"/>
      <c r="L551" s="43"/>
      <c r="M551" s="35"/>
      <c r="O551" s="43"/>
      <c r="P551" s="44"/>
      <c r="Q551" s="44"/>
      <c r="R551" s="45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</row>
    <row r="552" spans="1:32" ht="12.75" customHeight="1">
      <c r="A552" s="43"/>
      <c r="B552" s="43"/>
      <c r="C552" s="43"/>
      <c r="D552" s="43"/>
      <c r="E552" s="46"/>
      <c r="F552" s="43"/>
      <c r="G552" s="43"/>
      <c r="H552" s="47"/>
      <c r="I552" s="43"/>
      <c r="J552" s="43"/>
      <c r="K552" s="48"/>
      <c r="L552" s="43"/>
      <c r="M552" s="35"/>
      <c r="O552" s="43"/>
      <c r="P552" s="44"/>
      <c r="Q552" s="44"/>
      <c r="R552" s="45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</row>
    <row r="553" spans="1:32" ht="12.75" customHeight="1">
      <c r="A553" s="43"/>
      <c r="B553" s="43"/>
      <c r="C553" s="43"/>
      <c r="D553" s="43"/>
      <c r="E553" s="46"/>
      <c r="F553" s="43"/>
      <c r="G553" s="43"/>
      <c r="H553" s="47"/>
      <c r="I553" s="43"/>
      <c r="J553" s="43"/>
      <c r="K553" s="48"/>
      <c r="L553" s="43"/>
      <c r="M553" s="35"/>
      <c r="O553" s="43"/>
      <c r="P553" s="44"/>
      <c r="Q553" s="44"/>
      <c r="R553" s="45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</row>
    <row r="554" spans="1:32" ht="12.75" customHeight="1">
      <c r="A554" s="43"/>
      <c r="B554" s="43"/>
      <c r="C554" s="43"/>
      <c r="D554" s="43"/>
      <c r="E554" s="46"/>
      <c r="F554" s="43"/>
      <c r="G554" s="43"/>
      <c r="H554" s="47"/>
      <c r="I554" s="43"/>
      <c r="J554" s="43"/>
      <c r="K554" s="48"/>
      <c r="L554" s="43"/>
      <c r="M554" s="35"/>
      <c r="O554" s="43"/>
      <c r="P554" s="44"/>
      <c r="Q554" s="44"/>
      <c r="R554" s="45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</row>
    <row r="555" spans="1:32" ht="12.75" customHeight="1">
      <c r="A555" s="43"/>
      <c r="B555" s="43"/>
      <c r="C555" s="43"/>
      <c r="D555" s="43"/>
      <c r="E555" s="46"/>
      <c r="F555" s="43"/>
      <c r="G555" s="43"/>
      <c r="H555" s="47"/>
      <c r="I555" s="43"/>
      <c r="J555" s="43"/>
      <c r="K555" s="48"/>
      <c r="L555" s="43"/>
      <c r="M555" s="35"/>
      <c r="O555" s="43"/>
      <c r="P555" s="44"/>
      <c r="Q555" s="44"/>
      <c r="R555" s="45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</row>
    <row r="556" spans="1:32" ht="12.75" customHeight="1">
      <c r="A556" s="43"/>
      <c r="B556" s="43"/>
      <c r="C556" s="43"/>
      <c r="D556" s="43"/>
      <c r="E556" s="46"/>
      <c r="F556" s="43"/>
      <c r="G556" s="43"/>
      <c r="H556" s="47"/>
      <c r="I556" s="43"/>
      <c r="J556" s="43"/>
      <c r="K556" s="48"/>
      <c r="L556" s="43"/>
      <c r="M556" s="35"/>
      <c r="O556" s="43"/>
      <c r="P556" s="44"/>
      <c r="Q556" s="44"/>
      <c r="R556" s="45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</row>
    <row r="557" spans="1:32" ht="12.75" customHeight="1">
      <c r="A557" s="43"/>
      <c r="B557" s="43"/>
      <c r="C557" s="43"/>
      <c r="D557" s="43"/>
      <c r="E557" s="46"/>
      <c r="F557" s="43"/>
      <c r="G557" s="43"/>
      <c r="H557" s="47"/>
      <c r="I557" s="43"/>
      <c r="J557" s="43"/>
      <c r="K557" s="48"/>
      <c r="L557" s="43"/>
      <c r="M557" s="35"/>
      <c r="O557" s="43"/>
      <c r="P557" s="44"/>
      <c r="Q557" s="44"/>
      <c r="R557" s="45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</row>
    <row r="558" spans="1:32" ht="12.75" customHeight="1">
      <c r="A558" s="43"/>
      <c r="B558" s="43"/>
      <c r="C558" s="43"/>
      <c r="D558" s="43"/>
      <c r="E558" s="46"/>
      <c r="F558" s="43"/>
      <c r="G558" s="43"/>
      <c r="H558" s="47"/>
      <c r="I558" s="43"/>
      <c r="J558" s="43"/>
      <c r="K558" s="48"/>
      <c r="L558" s="43"/>
      <c r="M558" s="35"/>
      <c r="O558" s="43"/>
      <c r="P558" s="44"/>
      <c r="Q558" s="44"/>
      <c r="R558" s="45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</row>
    <row r="559" spans="1:32" ht="12.75" customHeight="1">
      <c r="A559" s="43"/>
      <c r="B559" s="43"/>
      <c r="C559" s="43"/>
      <c r="D559" s="43"/>
      <c r="E559" s="46"/>
      <c r="F559" s="43"/>
      <c r="G559" s="43"/>
      <c r="H559" s="47"/>
      <c r="I559" s="43"/>
      <c r="J559" s="43"/>
      <c r="K559" s="48"/>
      <c r="L559" s="43"/>
      <c r="M559" s="35"/>
      <c r="O559" s="43"/>
      <c r="P559" s="44"/>
      <c r="Q559" s="44"/>
      <c r="R559" s="45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</row>
    <row r="560" spans="1:32" ht="12.75" customHeight="1">
      <c r="A560" s="43"/>
      <c r="B560" s="43"/>
      <c r="C560" s="43"/>
      <c r="D560" s="43"/>
      <c r="E560" s="46"/>
      <c r="F560" s="43"/>
      <c r="G560" s="43"/>
      <c r="H560" s="47"/>
      <c r="I560" s="43"/>
      <c r="J560" s="43"/>
      <c r="K560" s="48"/>
      <c r="L560" s="43"/>
      <c r="M560" s="35"/>
      <c r="O560" s="43"/>
      <c r="P560" s="44"/>
      <c r="Q560" s="44"/>
      <c r="R560" s="45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</row>
    <row r="561" spans="1:32" ht="12.75" customHeight="1">
      <c r="A561" s="43"/>
      <c r="B561" s="43"/>
      <c r="C561" s="43"/>
      <c r="D561" s="43"/>
      <c r="E561" s="46"/>
      <c r="F561" s="43"/>
      <c r="G561" s="43"/>
      <c r="H561" s="47"/>
      <c r="I561" s="43"/>
      <c r="J561" s="43"/>
      <c r="K561" s="48"/>
      <c r="L561" s="43"/>
      <c r="M561" s="35"/>
      <c r="O561" s="43"/>
      <c r="P561" s="44"/>
      <c r="Q561" s="44"/>
      <c r="R561" s="45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</row>
    <row r="562" spans="1:32" ht="12.75" customHeight="1">
      <c r="A562" s="43"/>
      <c r="B562" s="43"/>
      <c r="C562" s="43"/>
      <c r="D562" s="43"/>
      <c r="E562" s="46"/>
      <c r="F562" s="43"/>
      <c r="G562" s="43"/>
      <c r="H562" s="47"/>
      <c r="I562" s="43"/>
      <c r="J562" s="43"/>
      <c r="K562" s="48"/>
      <c r="L562" s="43"/>
      <c r="M562" s="35"/>
      <c r="O562" s="43"/>
      <c r="P562" s="44"/>
      <c r="Q562" s="44"/>
      <c r="R562" s="45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</row>
    <row r="563" spans="1:32" ht="12.75" customHeight="1">
      <c r="A563" s="43"/>
      <c r="B563" s="43"/>
      <c r="C563" s="43"/>
      <c r="D563" s="43"/>
      <c r="E563" s="46"/>
      <c r="F563" s="43"/>
      <c r="G563" s="43"/>
      <c r="H563" s="47"/>
      <c r="I563" s="43"/>
      <c r="J563" s="43"/>
      <c r="K563" s="48"/>
      <c r="L563" s="43"/>
      <c r="M563" s="35"/>
      <c r="O563" s="43"/>
      <c r="P563" s="44"/>
      <c r="Q563" s="44"/>
      <c r="R563" s="45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</row>
    <row r="564" spans="1:32" ht="12.75" customHeight="1">
      <c r="A564" s="43"/>
      <c r="B564" s="43"/>
      <c r="C564" s="43"/>
      <c r="D564" s="43"/>
      <c r="E564" s="46"/>
      <c r="F564" s="43"/>
      <c r="G564" s="43"/>
      <c r="H564" s="47"/>
      <c r="I564" s="43"/>
      <c r="J564" s="43"/>
      <c r="K564" s="48"/>
      <c r="L564" s="43"/>
      <c r="M564" s="35"/>
      <c r="O564" s="43"/>
      <c r="P564" s="44"/>
      <c r="Q564" s="44"/>
      <c r="R564" s="45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</row>
    <row r="565" spans="1:32" ht="12.75" customHeight="1">
      <c r="A565" s="43"/>
      <c r="B565" s="43"/>
      <c r="C565" s="43"/>
      <c r="D565" s="43"/>
      <c r="E565" s="46"/>
      <c r="F565" s="43"/>
      <c r="G565" s="43"/>
      <c r="H565" s="47"/>
      <c r="I565" s="43"/>
      <c r="J565" s="43"/>
      <c r="K565" s="48"/>
      <c r="L565" s="43"/>
      <c r="M565" s="35"/>
      <c r="O565" s="43"/>
      <c r="P565" s="44"/>
      <c r="Q565" s="44"/>
      <c r="R565" s="45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</row>
    <row r="566" spans="1:32" ht="12.75" customHeight="1">
      <c r="A566" s="43"/>
      <c r="B566" s="43"/>
      <c r="C566" s="43"/>
      <c r="D566" s="43"/>
      <c r="E566" s="46"/>
      <c r="F566" s="43"/>
      <c r="G566" s="43"/>
      <c r="H566" s="47"/>
      <c r="I566" s="43"/>
      <c r="J566" s="43"/>
      <c r="K566" s="48"/>
      <c r="L566" s="43"/>
      <c r="M566" s="35"/>
      <c r="O566" s="43"/>
      <c r="P566" s="44"/>
      <c r="Q566" s="44"/>
      <c r="R566" s="45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</row>
    <row r="567" spans="1:32" ht="12.75" customHeight="1">
      <c r="A567" s="43"/>
      <c r="B567" s="43"/>
      <c r="C567" s="43"/>
      <c r="D567" s="43"/>
      <c r="E567" s="46"/>
      <c r="F567" s="43"/>
      <c r="G567" s="43"/>
      <c r="H567" s="47"/>
      <c r="I567" s="43"/>
      <c r="J567" s="43"/>
      <c r="K567" s="48"/>
      <c r="L567" s="43"/>
      <c r="M567" s="35"/>
      <c r="O567" s="43"/>
      <c r="P567" s="44"/>
      <c r="Q567" s="44"/>
      <c r="R567" s="45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</row>
    <row r="568" spans="1:32" ht="12.75" customHeight="1">
      <c r="A568" s="43"/>
      <c r="B568" s="43"/>
      <c r="C568" s="43"/>
      <c r="D568" s="43"/>
      <c r="E568" s="46"/>
      <c r="F568" s="43"/>
      <c r="G568" s="43"/>
      <c r="H568" s="47"/>
      <c r="I568" s="43"/>
      <c r="J568" s="43"/>
      <c r="K568" s="48"/>
      <c r="L568" s="43"/>
      <c r="M568" s="35"/>
      <c r="O568" s="43"/>
      <c r="P568" s="44"/>
      <c r="Q568" s="44"/>
      <c r="R568" s="45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</row>
    <row r="569" spans="1:32" ht="12.75" customHeight="1">
      <c r="A569" s="43"/>
      <c r="B569" s="43"/>
      <c r="C569" s="43"/>
      <c r="D569" s="43"/>
      <c r="E569" s="46"/>
      <c r="F569" s="43"/>
      <c r="G569" s="43"/>
      <c r="H569" s="47"/>
      <c r="I569" s="43"/>
      <c r="J569" s="43"/>
      <c r="K569" s="48"/>
      <c r="L569" s="43"/>
      <c r="M569" s="35"/>
      <c r="O569" s="43"/>
      <c r="P569" s="44"/>
      <c r="Q569" s="44"/>
      <c r="R569" s="45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</row>
    <row r="570" spans="1:32" ht="12.75" customHeight="1">
      <c r="A570" s="43"/>
      <c r="B570" s="43"/>
      <c r="C570" s="43"/>
      <c r="D570" s="43"/>
      <c r="E570" s="46"/>
      <c r="F570" s="43"/>
      <c r="G570" s="43"/>
      <c r="H570" s="47"/>
      <c r="I570" s="43"/>
      <c r="J570" s="43"/>
      <c r="K570" s="48"/>
      <c r="L570" s="43"/>
      <c r="M570" s="35"/>
      <c r="O570" s="43"/>
      <c r="P570" s="44"/>
      <c r="Q570" s="44"/>
      <c r="R570" s="45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</row>
    <row r="571" spans="1:32" ht="12.75" customHeight="1">
      <c r="A571" s="43"/>
      <c r="B571" s="43"/>
      <c r="C571" s="43"/>
      <c r="D571" s="43"/>
      <c r="E571" s="46"/>
      <c r="F571" s="43"/>
      <c r="G571" s="43"/>
      <c r="H571" s="47"/>
      <c r="I571" s="43"/>
      <c r="J571" s="43"/>
      <c r="K571" s="48"/>
      <c r="L571" s="43"/>
      <c r="M571" s="35"/>
      <c r="O571" s="43"/>
      <c r="P571" s="44"/>
      <c r="Q571" s="44"/>
      <c r="R571" s="45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</row>
    <row r="572" spans="1:32" ht="12.75" customHeight="1">
      <c r="A572" s="43"/>
      <c r="B572" s="43"/>
      <c r="C572" s="43"/>
      <c r="D572" s="43"/>
      <c r="E572" s="46"/>
      <c r="F572" s="43"/>
      <c r="G572" s="43"/>
      <c r="H572" s="47"/>
      <c r="I572" s="43"/>
      <c r="J572" s="43"/>
      <c r="K572" s="48"/>
      <c r="L572" s="43"/>
      <c r="M572" s="35"/>
      <c r="O572" s="43"/>
      <c r="P572" s="44"/>
      <c r="Q572" s="44"/>
      <c r="R572" s="45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</row>
    <row r="573" spans="1:32" ht="12.75" customHeight="1">
      <c r="A573" s="43"/>
      <c r="B573" s="43"/>
      <c r="C573" s="43"/>
      <c r="D573" s="43"/>
      <c r="E573" s="46"/>
      <c r="F573" s="43"/>
      <c r="G573" s="43"/>
      <c r="H573" s="47"/>
      <c r="I573" s="43"/>
      <c r="J573" s="43"/>
      <c r="K573" s="48"/>
      <c r="L573" s="43"/>
      <c r="M573" s="35"/>
      <c r="O573" s="43"/>
      <c r="P573" s="44"/>
      <c r="Q573" s="44"/>
      <c r="R573" s="45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</row>
    <row r="574" spans="1:32" ht="12.75" customHeight="1">
      <c r="A574" s="43"/>
      <c r="B574" s="43"/>
      <c r="C574" s="43"/>
      <c r="D574" s="43"/>
      <c r="E574" s="46"/>
      <c r="F574" s="43"/>
      <c r="G574" s="43"/>
      <c r="H574" s="47"/>
      <c r="I574" s="43"/>
      <c r="J574" s="43"/>
      <c r="K574" s="48"/>
      <c r="L574" s="43"/>
      <c r="M574" s="35"/>
      <c r="O574" s="43"/>
      <c r="P574" s="44"/>
      <c r="Q574" s="44"/>
      <c r="R574" s="45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</row>
    <row r="575" spans="1:32" ht="12.75" customHeight="1">
      <c r="A575" s="43"/>
      <c r="B575" s="43"/>
      <c r="C575" s="43"/>
      <c r="D575" s="43"/>
      <c r="E575" s="46"/>
      <c r="F575" s="43"/>
      <c r="G575" s="43"/>
      <c r="H575" s="47"/>
      <c r="I575" s="43"/>
      <c r="J575" s="43"/>
      <c r="K575" s="48"/>
      <c r="L575" s="43"/>
      <c r="M575" s="35"/>
      <c r="O575" s="43"/>
      <c r="P575" s="44"/>
      <c r="Q575" s="44"/>
      <c r="R575" s="45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</row>
    <row r="576" spans="1:32" ht="12.75" customHeight="1">
      <c r="A576" s="43"/>
      <c r="B576" s="43"/>
      <c r="C576" s="43"/>
      <c r="D576" s="43"/>
      <c r="E576" s="46"/>
      <c r="F576" s="43"/>
      <c r="G576" s="43"/>
      <c r="H576" s="47"/>
      <c r="I576" s="43"/>
      <c r="J576" s="43"/>
      <c r="K576" s="48"/>
      <c r="L576" s="43"/>
      <c r="M576" s="35"/>
      <c r="O576" s="43"/>
      <c r="P576" s="44"/>
      <c r="Q576" s="44"/>
      <c r="R576" s="45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</row>
    <row r="577" spans="1:32" ht="12.75" customHeight="1">
      <c r="A577" s="43"/>
      <c r="B577" s="43"/>
      <c r="C577" s="43"/>
      <c r="D577" s="43"/>
      <c r="E577" s="46"/>
      <c r="F577" s="43"/>
      <c r="G577" s="43"/>
      <c r="H577" s="47"/>
      <c r="I577" s="43"/>
      <c r="J577" s="43"/>
      <c r="K577" s="48"/>
      <c r="L577" s="43"/>
      <c r="M577" s="35"/>
      <c r="O577" s="43"/>
      <c r="P577" s="44"/>
      <c r="Q577" s="44"/>
      <c r="R577" s="45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</row>
    <row r="578" spans="1:32" ht="12.75" customHeight="1">
      <c r="A578" s="43"/>
      <c r="B578" s="43"/>
      <c r="C578" s="43"/>
      <c r="D578" s="43"/>
      <c r="E578" s="46"/>
      <c r="F578" s="43"/>
      <c r="G578" s="43"/>
      <c r="H578" s="47"/>
      <c r="I578" s="43"/>
      <c r="J578" s="43"/>
      <c r="K578" s="48"/>
      <c r="L578" s="43"/>
      <c r="M578" s="35"/>
      <c r="O578" s="43"/>
      <c r="P578" s="44"/>
      <c r="Q578" s="44"/>
      <c r="R578" s="45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</row>
    <row r="579" spans="1:32" ht="12.75" customHeight="1">
      <c r="A579" s="43"/>
      <c r="B579" s="43"/>
      <c r="C579" s="43"/>
      <c r="D579" s="43"/>
      <c r="E579" s="46"/>
      <c r="F579" s="43"/>
      <c r="G579" s="43"/>
      <c r="H579" s="47"/>
      <c r="I579" s="43"/>
      <c r="J579" s="43"/>
      <c r="K579" s="48"/>
      <c r="L579" s="43"/>
      <c r="M579" s="35"/>
      <c r="O579" s="43"/>
      <c r="P579" s="44"/>
      <c r="Q579" s="44"/>
      <c r="R579" s="45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</row>
    <row r="580" spans="1:32" ht="12.75" customHeight="1">
      <c r="A580" s="43"/>
      <c r="B580" s="43"/>
      <c r="C580" s="43"/>
      <c r="D580" s="43"/>
      <c r="E580" s="46"/>
      <c r="F580" s="43"/>
      <c r="G580" s="43"/>
      <c r="H580" s="47"/>
      <c r="I580" s="43"/>
      <c r="J580" s="43"/>
      <c r="K580" s="48"/>
      <c r="L580" s="43"/>
      <c r="M580" s="35"/>
      <c r="O580" s="43"/>
      <c r="P580" s="44"/>
      <c r="Q580" s="44"/>
      <c r="R580" s="45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</row>
    <row r="581" spans="1:32" ht="12.75" customHeight="1">
      <c r="A581" s="43"/>
      <c r="B581" s="43"/>
      <c r="C581" s="43"/>
      <c r="D581" s="43"/>
      <c r="E581" s="46"/>
      <c r="F581" s="43"/>
      <c r="G581" s="43"/>
      <c r="H581" s="47"/>
      <c r="I581" s="43"/>
      <c r="J581" s="43"/>
      <c r="K581" s="48"/>
      <c r="L581" s="43"/>
      <c r="M581" s="35"/>
      <c r="O581" s="43"/>
      <c r="P581" s="44"/>
      <c r="Q581" s="44"/>
      <c r="R581" s="45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</row>
    <row r="582" spans="1:32" ht="12.75" customHeight="1">
      <c r="A582" s="43"/>
      <c r="B582" s="43"/>
      <c r="C582" s="43"/>
      <c r="D582" s="43"/>
      <c r="E582" s="46"/>
      <c r="F582" s="43"/>
      <c r="G582" s="43"/>
      <c r="H582" s="47"/>
      <c r="I582" s="43"/>
      <c r="J582" s="43"/>
      <c r="K582" s="48"/>
      <c r="L582" s="43"/>
      <c r="M582" s="35"/>
      <c r="O582" s="43"/>
      <c r="P582" s="44"/>
      <c r="Q582" s="44"/>
      <c r="R582" s="45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</row>
    <row r="583" spans="1:32" ht="12.75" customHeight="1">
      <c r="A583" s="43"/>
      <c r="B583" s="43"/>
      <c r="C583" s="43"/>
      <c r="D583" s="43"/>
      <c r="E583" s="46"/>
      <c r="F583" s="43"/>
      <c r="G583" s="43"/>
      <c r="H583" s="47"/>
      <c r="I583" s="43"/>
      <c r="J583" s="43"/>
      <c r="K583" s="48"/>
      <c r="L583" s="43"/>
      <c r="M583" s="35"/>
      <c r="O583" s="43"/>
      <c r="P583" s="44"/>
      <c r="Q583" s="44"/>
      <c r="R583" s="45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</row>
    <row r="584" spans="1:32" ht="12.75" customHeight="1">
      <c r="A584" s="43"/>
      <c r="B584" s="43"/>
      <c r="C584" s="43"/>
      <c r="D584" s="43"/>
      <c r="E584" s="46"/>
      <c r="F584" s="43"/>
      <c r="G584" s="43"/>
      <c r="H584" s="47"/>
      <c r="I584" s="43"/>
      <c r="J584" s="43"/>
      <c r="K584" s="48"/>
      <c r="L584" s="43"/>
      <c r="M584" s="35"/>
      <c r="O584" s="43"/>
      <c r="P584" s="44"/>
      <c r="Q584" s="44"/>
      <c r="R584" s="45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</row>
    <row r="585" spans="1:32" ht="12.75" customHeight="1">
      <c r="A585" s="43"/>
      <c r="B585" s="43"/>
      <c r="C585" s="43"/>
      <c r="D585" s="43"/>
      <c r="E585" s="46"/>
      <c r="F585" s="43"/>
      <c r="G585" s="43"/>
      <c r="H585" s="47"/>
      <c r="I585" s="43"/>
      <c r="J585" s="43"/>
      <c r="K585" s="48"/>
      <c r="L585" s="43"/>
      <c r="M585" s="35"/>
      <c r="O585" s="43"/>
      <c r="P585" s="44"/>
      <c r="Q585" s="44"/>
      <c r="R585" s="45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</row>
    <row r="586" spans="1:32" ht="12.75" customHeight="1">
      <c r="A586" s="43"/>
      <c r="B586" s="43"/>
      <c r="C586" s="43"/>
      <c r="D586" s="43"/>
      <c r="E586" s="46"/>
      <c r="F586" s="43"/>
      <c r="G586" s="43"/>
      <c r="H586" s="47"/>
      <c r="I586" s="43"/>
      <c r="J586" s="43"/>
      <c r="K586" s="48"/>
      <c r="L586" s="43"/>
      <c r="M586" s="35"/>
      <c r="O586" s="43"/>
      <c r="P586" s="44"/>
      <c r="Q586" s="44"/>
      <c r="R586" s="45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</row>
    <row r="587" spans="1:32" ht="12.75" customHeight="1">
      <c r="A587" s="43"/>
      <c r="B587" s="43"/>
      <c r="C587" s="43"/>
      <c r="D587" s="43"/>
      <c r="E587" s="46"/>
      <c r="F587" s="43"/>
      <c r="G587" s="43"/>
      <c r="H587" s="47"/>
      <c r="I587" s="43"/>
      <c r="J587" s="43"/>
      <c r="K587" s="48"/>
      <c r="L587" s="43"/>
      <c r="M587" s="35"/>
      <c r="O587" s="43"/>
      <c r="P587" s="44"/>
      <c r="Q587" s="44"/>
      <c r="R587" s="45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</row>
    <row r="588" spans="1:32" ht="12.75" customHeight="1">
      <c r="A588" s="43"/>
      <c r="B588" s="43"/>
      <c r="C588" s="43"/>
      <c r="D588" s="43"/>
      <c r="E588" s="46"/>
      <c r="F588" s="43"/>
      <c r="G588" s="43"/>
      <c r="H588" s="47"/>
      <c r="I588" s="43"/>
      <c r="J588" s="43"/>
      <c r="K588" s="48"/>
      <c r="L588" s="43"/>
      <c r="M588" s="35"/>
      <c r="O588" s="43"/>
      <c r="P588" s="44"/>
      <c r="Q588" s="44"/>
      <c r="R588" s="45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</row>
    <row r="589" spans="1:32" ht="12.75" customHeight="1">
      <c r="A589" s="43"/>
      <c r="B589" s="43"/>
      <c r="C589" s="43"/>
      <c r="D589" s="43"/>
      <c r="E589" s="46"/>
      <c r="F589" s="43"/>
      <c r="G589" s="43"/>
      <c r="H589" s="47"/>
      <c r="I589" s="43"/>
      <c r="J589" s="43"/>
      <c r="K589" s="48"/>
      <c r="L589" s="43"/>
      <c r="M589" s="35"/>
      <c r="O589" s="43"/>
      <c r="P589" s="44"/>
      <c r="Q589" s="44"/>
      <c r="R589" s="45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</row>
    <row r="590" spans="1:32" ht="12.75" customHeight="1">
      <c r="A590" s="43"/>
      <c r="B590" s="43"/>
      <c r="C590" s="43"/>
      <c r="D590" s="43"/>
      <c r="E590" s="46"/>
      <c r="F590" s="43"/>
      <c r="G590" s="43"/>
      <c r="H590" s="47"/>
      <c r="I590" s="43"/>
      <c r="J590" s="43"/>
      <c r="K590" s="48"/>
      <c r="L590" s="43"/>
      <c r="M590" s="35"/>
      <c r="O590" s="43"/>
      <c r="P590" s="44"/>
      <c r="Q590" s="44"/>
      <c r="R590" s="45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</row>
    <row r="591" spans="1:32" ht="12.75" customHeight="1">
      <c r="A591" s="43"/>
      <c r="B591" s="43"/>
      <c r="C591" s="43"/>
      <c r="D591" s="43"/>
      <c r="E591" s="46"/>
      <c r="F591" s="43"/>
      <c r="G591" s="43"/>
      <c r="H591" s="47"/>
      <c r="I591" s="43"/>
      <c r="J591" s="43"/>
      <c r="K591" s="48"/>
      <c r="L591" s="43"/>
      <c r="M591" s="35"/>
      <c r="O591" s="43"/>
      <c r="P591" s="44"/>
      <c r="Q591" s="44"/>
      <c r="R591" s="45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</row>
    <row r="592" spans="1:32" ht="12.75" customHeight="1">
      <c r="A592" s="43"/>
      <c r="B592" s="43"/>
      <c r="C592" s="43"/>
      <c r="D592" s="43"/>
      <c r="E592" s="46"/>
      <c r="F592" s="43"/>
      <c r="G592" s="43"/>
      <c r="H592" s="47"/>
      <c r="I592" s="43"/>
      <c r="J592" s="43"/>
      <c r="K592" s="48"/>
      <c r="L592" s="43"/>
      <c r="M592" s="35"/>
      <c r="O592" s="43"/>
      <c r="P592" s="44"/>
      <c r="Q592" s="44"/>
      <c r="R592" s="45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</row>
    <row r="593" spans="1:32" ht="12.75" customHeight="1">
      <c r="A593" s="43"/>
      <c r="B593" s="43"/>
      <c r="C593" s="43"/>
      <c r="D593" s="43"/>
      <c r="E593" s="46"/>
      <c r="F593" s="43"/>
      <c r="G593" s="43"/>
      <c r="H593" s="47"/>
      <c r="I593" s="43"/>
      <c r="J593" s="43"/>
      <c r="K593" s="48"/>
      <c r="L593" s="43"/>
      <c r="M593" s="35"/>
      <c r="O593" s="43"/>
      <c r="P593" s="44"/>
      <c r="Q593" s="44"/>
      <c r="R593" s="45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</row>
    <row r="594" spans="1:32" ht="12.75" customHeight="1">
      <c r="A594" s="43"/>
      <c r="B594" s="43"/>
      <c r="C594" s="43"/>
      <c r="D594" s="43"/>
      <c r="E594" s="46"/>
      <c r="F594" s="43"/>
      <c r="G594" s="43"/>
      <c r="H594" s="47"/>
      <c r="I594" s="43"/>
      <c r="J594" s="43"/>
      <c r="K594" s="48"/>
      <c r="L594" s="43"/>
      <c r="M594" s="35"/>
      <c r="O594" s="43"/>
      <c r="P594" s="44"/>
      <c r="Q594" s="44"/>
      <c r="R594" s="45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</row>
    <row r="595" spans="1:32" ht="12.75" customHeight="1">
      <c r="A595" s="43"/>
      <c r="B595" s="43"/>
      <c r="C595" s="43"/>
      <c r="D595" s="43"/>
      <c r="E595" s="46"/>
      <c r="F595" s="43"/>
      <c r="G595" s="43"/>
      <c r="H595" s="47"/>
      <c r="I595" s="43"/>
      <c r="J595" s="43"/>
      <c r="K595" s="48"/>
      <c r="L595" s="43"/>
      <c r="M595" s="35"/>
      <c r="O595" s="43"/>
      <c r="P595" s="44"/>
      <c r="Q595" s="44"/>
      <c r="R595" s="45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</row>
    <row r="596" spans="1:32" ht="12.75" customHeight="1">
      <c r="A596" s="43"/>
      <c r="B596" s="43"/>
      <c r="C596" s="43"/>
      <c r="D596" s="43"/>
      <c r="E596" s="46"/>
      <c r="F596" s="43"/>
      <c r="G596" s="43"/>
      <c r="H596" s="47"/>
      <c r="I596" s="43"/>
      <c r="J596" s="43"/>
      <c r="K596" s="48"/>
      <c r="L596" s="43"/>
      <c r="M596" s="35"/>
      <c r="O596" s="43"/>
      <c r="P596" s="44"/>
      <c r="Q596" s="44"/>
      <c r="R596" s="45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</row>
    <row r="597" spans="1:32" ht="12.75" customHeight="1">
      <c r="A597" s="43"/>
      <c r="B597" s="43"/>
      <c r="C597" s="43"/>
      <c r="D597" s="43"/>
      <c r="E597" s="46"/>
      <c r="F597" s="43"/>
      <c r="G597" s="43"/>
      <c r="H597" s="47"/>
      <c r="I597" s="43"/>
      <c r="J597" s="43"/>
      <c r="K597" s="48"/>
      <c r="L597" s="43"/>
      <c r="M597" s="35"/>
      <c r="O597" s="43"/>
      <c r="P597" s="44"/>
      <c r="Q597" s="44"/>
      <c r="R597" s="45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</row>
    <row r="598" spans="1:32" ht="12.75" customHeight="1">
      <c r="A598" s="43"/>
      <c r="B598" s="43"/>
      <c r="C598" s="43"/>
      <c r="D598" s="43"/>
      <c r="E598" s="46"/>
      <c r="F598" s="43"/>
      <c r="G598" s="43"/>
      <c r="H598" s="47"/>
      <c r="I598" s="43"/>
      <c r="J598" s="43"/>
      <c r="K598" s="48"/>
      <c r="L598" s="43"/>
      <c r="M598" s="35"/>
      <c r="O598" s="43"/>
      <c r="P598" s="44"/>
      <c r="Q598" s="44"/>
      <c r="R598" s="45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</row>
    <row r="599" spans="1:32" ht="12.75" customHeight="1">
      <c r="A599" s="43"/>
      <c r="B599" s="43"/>
      <c r="C599" s="43"/>
      <c r="D599" s="43"/>
      <c r="E599" s="46"/>
      <c r="F599" s="43"/>
      <c r="G599" s="43"/>
      <c r="H599" s="47"/>
      <c r="I599" s="43"/>
      <c r="J599" s="43"/>
      <c r="K599" s="48"/>
      <c r="L599" s="43"/>
      <c r="M599" s="35"/>
      <c r="O599" s="43"/>
      <c r="P599" s="44"/>
      <c r="Q599" s="44"/>
      <c r="R599" s="45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</row>
    <row r="600" spans="1:32" ht="12.75" customHeight="1">
      <c r="A600" s="43"/>
      <c r="B600" s="43"/>
      <c r="C600" s="43"/>
      <c r="D600" s="43"/>
      <c r="E600" s="46"/>
      <c r="F600" s="43"/>
      <c r="G600" s="43"/>
      <c r="H600" s="47"/>
      <c r="I600" s="43"/>
      <c r="J600" s="43"/>
      <c r="K600" s="48"/>
      <c r="L600" s="43"/>
      <c r="M600" s="35"/>
      <c r="O600" s="43"/>
      <c r="P600" s="44"/>
      <c r="Q600" s="44"/>
      <c r="R600" s="45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</row>
    <row r="601" spans="1:32" ht="12.75" customHeight="1">
      <c r="A601" s="43"/>
      <c r="B601" s="43"/>
      <c r="C601" s="43"/>
      <c r="D601" s="43"/>
      <c r="E601" s="46"/>
      <c r="F601" s="43"/>
      <c r="G601" s="43"/>
      <c r="H601" s="47"/>
      <c r="I601" s="43"/>
      <c r="J601" s="43"/>
      <c r="K601" s="48"/>
      <c r="L601" s="43"/>
      <c r="M601" s="35"/>
      <c r="O601" s="43"/>
      <c r="P601" s="44"/>
      <c r="Q601" s="44"/>
      <c r="R601" s="45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</row>
    <row r="602" spans="1:32" ht="12.75" customHeight="1">
      <c r="A602" s="43"/>
      <c r="B602" s="43"/>
      <c r="C602" s="43"/>
      <c r="D602" s="43"/>
      <c r="E602" s="46"/>
      <c r="F602" s="43"/>
      <c r="G602" s="43"/>
      <c r="H602" s="47"/>
      <c r="I602" s="43"/>
      <c r="J602" s="43"/>
      <c r="K602" s="48"/>
      <c r="L602" s="43"/>
      <c r="M602" s="35"/>
      <c r="O602" s="43"/>
      <c r="P602" s="44"/>
      <c r="Q602" s="44"/>
      <c r="R602" s="45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</row>
    <row r="603" spans="1:32" ht="12.75" customHeight="1">
      <c r="A603" s="43"/>
      <c r="B603" s="43"/>
      <c r="C603" s="43"/>
      <c r="D603" s="43"/>
      <c r="E603" s="46"/>
      <c r="F603" s="43"/>
      <c r="G603" s="43"/>
      <c r="H603" s="47"/>
      <c r="I603" s="43"/>
      <c r="J603" s="43"/>
      <c r="K603" s="48"/>
      <c r="L603" s="43"/>
      <c r="M603" s="35"/>
      <c r="O603" s="43"/>
      <c r="P603" s="44"/>
      <c r="Q603" s="44"/>
      <c r="R603" s="45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</row>
    <row r="604" spans="1:32" ht="12.75" customHeight="1">
      <c r="A604" s="43"/>
      <c r="B604" s="43"/>
      <c r="C604" s="43"/>
      <c r="D604" s="43"/>
      <c r="E604" s="46"/>
      <c r="F604" s="43"/>
      <c r="G604" s="43"/>
      <c r="H604" s="47"/>
      <c r="I604" s="43"/>
      <c r="J604" s="43"/>
      <c r="K604" s="48"/>
      <c r="L604" s="43"/>
      <c r="M604" s="35"/>
      <c r="O604" s="43"/>
      <c r="P604" s="44"/>
      <c r="Q604" s="44"/>
      <c r="R604" s="45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</row>
    <row r="605" spans="1:32" ht="12.75" customHeight="1">
      <c r="A605" s="43"/>
      <c r="B605" s="43"/>
      <c r="C605" s="43"/>
      <c r="D605" s="43"/>
      <c r="E605" s="46"/>
      <c r="F605" s="43"/>
      <c r="G605" s="43"/>
      <c r="H605" s="47"/>
      <c r="I605" s="43"/>
      <c r="J605" s="43"/>
      <c r="K605" s="48"/>
      <c r="L605" s="43"/>
      <c r="M605" s="35"/>
      <c r="O605" s="43"/>
      <c r="P605" s="44"/>
      <c r="Q605" s="44"/>
      <c r="R605" s="45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</row>
    <row r="606" spans="1:32" ht="12.75" customHeight="1">
      <c r="A606" s="43"/>
      <c r="B606" s="43"/>
      <c r="C606" s="43"/>
      <c r="D606" s="43"/>
      <c r="E606" s="46"/>
      <c r="F606" s="43"/>
      <c r="G606" s="43"/>
      <c r="H606" s="47"/>
      <c r="I606" s="43"/>
      <c r="J606" s="43"/>
      <c r="K606" s="48"/>
      <c r="L606" s="43"/>
      <c r="M606" s="35"/>
      <c r="O606" s="43"/>
      <c r="P606" s="44"/>
      <c r="Q606" s="44"/>
      <c r="R606" s="45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</row>
    <row r="607" spans="1:32" ht="12.75" customHeight="1">
      <c r="A607" s="43"/>
      <c r="B607" s="43"/>
      <c r="C607" s="43"/>
      <c r="D607" s="43"/>
      <c r="E607" s="46"/>
      <c r="F607" s="43"/>
      <c r="G607" s="43"/>
      <c r="H607" s="47"/>
      <c r="I607" s="43"/>
      <c r="J607" s="43"/>
      <c r="K607" s="48"/>
      <c r="L607" s="43"/>
      <c r="M607" s="35"/>
      <c r="O607" s="43"/>
      <c r="P607" s="44"/>
      <c r="Q607" s="44"/>
      <c r="R607" s="45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</row>
    <row r="608" spans="1:32" ht="12.75" customHeight="1">
      <c r="A608" s="43"/>
      <c r="B608" s="43"/>
      <c r="C608" s="43"/>
      <c r="D608" s="43"/>
      <c r="E608" s="46"/>
      <c r="F608" s="43"/>
      <c r="G608" s="43"/>
      <c r="H608" s="47"/>
      <c r="I608" s="43"/>
      <c r="J608" s="43"/>
      <c r="K608" s="48"/>
      <c r="L608" s="43"/>
      <c r="M608" s="35"/>
      <c r="O608" s="43"/>
      <c r="P608" s="44"/>
      <c r="Q608" s="44"/>
      <c r="R608" s="45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</row>
    <row r="609" spans="1:32" ht="12.75" customHeight="1">
      <c r="A609" s="43"/>
      <c r="B609" s="43"/>
      <c r="C609" s="43"/>
      <c r="D609" s="43"/>
      <c r="E609" s="46"/>
      <c r="F609" s="43"/>
      <c r="G609" s="43"/>
      <c r="H609" s="47"/>
      <c r="I609" s="43"/>
      <c r="J609" s="43"/>
      <c r="K609" s="48"/>
      <c r="L609" s="43"/>
      <c r="M609" s="35"/>
      <c r="O609" s="43"/>
      <c r="P609" s="44"/>
      <c r="Q609" s="44"/>
      <c r="R609" s="45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</row>
    <row r="610" spans="1:32" ht="12.75" customHeight="1">
      <c r="A610" s="43"/>
      <c r="B610" s="43"/>
      <c r="C610" s="43"/>
      <c r="D610" s="43"/>
      <c r="E610" s="46"/>
      <c r="F610" s="43"/>
      <c r="G610" s="43"/>
      <c r="H610" s="47"/>
      <c r="I610" s="43"/>
      <c r="J610" s="43"/>
      <c r="K610" s="48"/>
      <c r="L610" s="43"/>
      <c r="M610" s="35"/>
      <c r="O610" s="43"/>
      <c r="P610" s="44"/>
      <c r="Q610" s="44"/>
      <c r="R610" s="45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</row>
    <row r="611" spans="1:32" ht="12.75" customHeight="1">
      <c r="A611" s="43"/>
      <c r="B611" s="43"/>
      <c r="C611" s="43"/>
      <c r="D611" s="43"/>
      <c r="E611" s="46"/>
      <c r="F611" s="43"/>
      <c r="G611" s="43"/>
      <c r="H611" s="47"/>
      <c r="I611" s="43"/>
      <c r="J611" s="43"/>
      <c r="K611" s="48"/>
      <c r="L611" s="43"/>
      <c r="M611" s="35"/>
      <c r="O611" s="43"/>
      <c r="P611" s="44"/>
      <c r="Q611" s="44"/>
      <c r="R611" s="45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</row>
    <row r="612" spans="1:32" ht="12.75" customHeight="1">
      <c r="A612" s="43"/>
      <c r="B612" s="43"/>
      <c r="C612" s="43"/>
      <c r="D612" s="43"/>
      <c r="E612" s="46"/>
      <c r="F612" s="43"/>
      <c r="G612" s="43"/>
      <c r="H612" s="47"/>
      <c r="I612" s="43"/>
      <c r="J612" s="43"/>
      <c r="K612" s="48"/>
      <c r="L612" s="43"/>
      <c r="M612" s="35"/>
      <c r="O612" s="43"/>
      <c r="P612" s="44"/>
      <c r="Q612" s="44"/>
      <c r="R612" s="45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</row>
    <row r="613" spans="1:32" ht="12.75" customHeight="1">
      <c r="A613" s="43"/>
      <c r="B613" s="43"/>
      <c r="C613" s="43"/>
      <c r="D613" s="43"/>
      <c r="E613" s="46"/>
      <c r="F613" s="43"/>
      <c r="G613" s="43"/>
      <c r="H613" s="47"/>
      <c r="I613" s="43"/>
      <c r="J613" s="43"/>
      <c r="K613" s="48"/>
      <c r="L613" s="43"/>
      <c r="M613" s="35"/>
      <c r="O613" s="43"/>
      <c r="P613" s="44"/>
      <c r="Q613" s="44"/>
      <c r="R613" s="45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</row>
    <row r="614" spans="1:32" ht="12.75" customHeight="1">
      <c r="A614" s="43"/>
      <c r="B614" s="43"/>
      <c r="C614" s="43"/>
      <c r="D614" s="43"/>
      <c r="E614" s="46"/>
      <c r="F614" s="43"/>
      <c r="G614" s="43"/>
      <c r="H614" s="47"/>
      <c r="I614" s="43"/>
      <c r="J614" s="43"/>
      <c r="K614" s="48"/>
      <c r="L614" s="43"/>
      <c r="M614" s="35"/>
      <c r="O614" s="43"/>
      <c r="P614" s="44"/>
      <c r="Q614" s="44"/>
      <c r="R614" s="45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</row>
    <row r="615" spans="1:32" ht="12.75" customHeight="1">
      <c r="A615" s="43"/>
      <c r="B615" s="43"/>
      <c r="C615" s="43"/>
      <c r="D615" s="43"/>
      <c r="E615" s="46"/>
      <c r="F615" s="43"/>
      <c r="G615" s="43"/>
      <c r="H615" s="47"/>
      <c r="I615" s="43"/>
      <c r="J615" s="43"/>
      <c r="K615" s="48"/>
      <c r="L615" s="43"/>
      <c r="M615" s="35"/>
      <c r="O615" s="43"/>
      <c r="P615" s="44"/>
      <c r="Q615" s="44"/>
      <c r="R615" s="45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</row>
    <row r="616" spans="1:32" ht="12.75" customHeight="1">
      <c r="A616" s="43"/>
      <c r="B616" s="43"/>
      <c r="C616" s="43"/>
      <c r="D616" s="43"/>
      <c r="E616" s="46"/>
      <c r="F616" s="43"/>
      <c r="G616" s="43"/>
      <c r="H616" s="47"/>
      <c r="I616" s="43"/>
      <c r="J616" s="43"/>
      <c r="K616" s="48"/>
      <c r="L616" s="43"/>
      <c r="M616" s="35"/>
      <c r="O616" s="43"/>
      <c r="P616" s="44"/>
      <c r="Q616" s="44"/>
      <c r="R616" s="45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</row>
    <row r="617" spans="1:32" ht="12.75" customHeight="1">
      <c r="A617" s="43"/>
      <c r="B617" s="43"/>
      <c r="C617" s="43"/>
      <c r="D617" s="43"/>
      <c r="E617" s="46"/>
      <c r="F617" s="43"/>
      <c r="G617" s="43"/>
      <c r="H617" s="47"/>
      <c r="I617" s="43"/>
      <c r="J617" s="43"/>
      <c r="K617" s="48"/>
      <c r="L617" s="43"/>
      <c r="M617" s="35"/>
      <c r="O617" s="43"/>
      <c r="P617" s="44"/>
      <c r="Q617" s="44"/>
      <c r="R617" s="45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</row>
    <row r="618" spans="1:32" ht="12.75" customHeight="1">
      <c r="A618" s="43"/>
      <c r="B618" s="43"/>
      <c r="C618" s="43"/>
      <c r="D618" s="43"/>
      <c r="E618" s="46"/>
      <c r="F618" s="43"/>
      <c r="G618" s="43"/>
      <c r="H618" s="47"/>
      <c r="I618" s="43"/>
      <c r="J618" s="43"/>
      <c r="K618" s="48"/>
      <c r="L618" s="43"/>
      <c r="M618" s="35"/>
      <c r="O618" s="43"/>
      <c r="P618" s="44"/>
      <c r="Q618" s="44"/>
      <c r="R618" s="45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</row>
    <row r="619" spans="1:32" ht="12.75" customHeight="1">
      <c r="A619" s="43"/>
      <c r="B619" s="43"/>
      <c r="C619" s="43"/>
      <c r="D619" s="43"/>
      <c r="E619" s="46"/>
      <c r="F619" s="43"/>
      <c r="G619" s="43"/>
      <c r="H619" s="47"/>
      <c r="I619" s="43"/>
      <c r="J619" s="43"/>
      <c r="K619" s="48"/>
      <c r="L619" s="43"/>
      <c r="M619" s="35"/>
      <c r="O619" s="43"/>
      <c r="P619" s="44"/>
      <c r="Q619" s="44"/>
      <c r="R619" s="45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</row>
    <row r="620" spans="1:32" ht="12.75" customHeight="1">
      <c r="A620" s="43"/>
      <c r="B620" s="43"/>
      <c r="C620" s="43"/>
      <c r="D620" s="43"/>
      <c r="E620" s="46"/>
      <c r="F620" s="43"/>
      <c r="G620" s="43"/>
      <c r="H620" s="47"/>
      <c r="I620" s="43"/>
      <c r="J620" s="43"/>
      <c r="K620" s="48"/>
      <c r="L620" s="43"/>
      <c r="M620" s="35"/>
      <c r="O620" s="43"/>
      <c r="P620" s="44"/>
      <c r="Q620" s="44"/>
      <c r="R620" s="45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</row>
    <row r="621" spans="1:32" ht="12.75" customHeight="1">
      <c r="A621" s="43"/>
      <c r="B621" s="43"/>
      <c r="C621" s="43"/>
      <c r="D621" s="43"/>
      <c r="E621" s="46"/>
      <c r="F621" s="43"/>
      <c r="G621" s="43"/>
      <c r="H621" s="47"/>
      <c r="I621" s="43"/>
      <c r="J621" s="43"/>
      <c r="K621" s="48"/>
      <c r="L621" s="43"/>
      <c r="M621" s="35"/>
      <c r="O621" s="43"/>
      <c r="P621" s="44"/>
      <c r="Q621" s="44"/>
      <c r="R621" s="45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</row>
    <row r="622" spans="1:32" ht="12.75" customHeight="1">
      <c r="A622" s="43"/>
      <c r="B622" s="43"/>
      <c r="C622" s="43"/>
      <c r="D622" s="43"/>
      <c r="E622" s="46"/>
      <c r="F622" s="43"/>
      <c r="G622" s="43"/>
      <c r="H622" s="47"/>
      <c r="I622" s="43"/>
      <c r="J622" s="43"/>
      <c r="K622" s="48"/>
      <c r="L622" s="43"/>
      <c r="M622" s="35"/>
      <c r="O622" s="43"/>
      <c r="P622" s="44"/>
      <c r="Q622" s="44"/>
      <c r="R622" s="45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</row>
    <row r="623" spans="1:32" ht="12.75" customHeight="1">
      <c r="A623" s="43"/>
      <c r="B623" s="43"/>
      <c r="C623" s="43"/>
      <c r="D623" s="43"/>
      <c r="E623" s="46"/>
      <c r="F623" s="43"/>
      <c r="G623" s="43"/>
      <c r="H623" s="47"/>
      <c r="I623" s="43"/>
      <c r="J623" s="43"/>
      <c r="K623" s="48"/>
      <c r="L623" s="43"/>
      <c r="M623" s="35"/>
      <c r="O623" s="43"/>
      <c r="P623" s="44"/>
      <c r="Q623" s="44"/>
      <c r="R623" s="45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</row>
    <row r="624" spans="1:32" ht="12.75" customHeight="1">
      <c r="A624" s="43"/>
      <c r="B624" s="43"/>
      <c r="C624" s="43"/>
      <c r="D624" s="43"/>
      <c r="E624" s="46"/>
      <c r="F624" s="43"/>
      <c r="G624" s="43"/>
      <c r="H624" s="47"/>
      <c r="I624" s="43"/>
      <c r="J624" s="43"/>
      <c r="K624" s="48"/>
      <c r="L624" s="43"/>
      <c r="M624" s="35"/>
      <c r="O624" s="43"/>
      <c r="P624" s="44"/>
      <c r="Q624" s="44"/>
      <c r="R624" s="45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</row>
    <row r="625" spans="1:32" ht="12.75" customHeight="1">
      <c r="A625" s="43"/>
      <c r="B625" s="43"/>
      <c r="C625" s="43"/>
      <c r="D625" s="43"/>
      <c r="E625" s="46"/>
      <c r="F625" s="43"/>
      <c r="G625" s="43"/>
      <c r="H625" s="47"/>
      <c r="I625" s="43"/>
      <c r="J625" s="43"/>
      <c r="K625" s="48"/>
      <c r="L625" s="43"/>
      <c r="M625" s="35"/>
      <c r="O625" s="43"/>
      <c r="P625" s="44"/>
      <c r="Q625" s="44"/>
      <c r="R625" s="45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</row>
    <row r="626" spans="1:32" ht="12.75" customHeight="1">
      <c r="A626" s="43"/>
      <c r="B626" s="43"/>
      <c r="C626" s="43"/>
      <c r="D626" s="43"/>
      <c r="E626" s="46"/>
      <c r="F626" s="43"/>
      <c r="G626" s="43"/>
      <c r="H626" s="47"/>
      <c r="I626" s="43"/>
      <c r="J626" s="43"/>
      <c r="K626" s="48"/>
      <c r="L626" s="43"/>
      <c r="M626" s="35"/>
      <c r="O626" s="43"/>
      <c r="P626" s="44"/>
      <c r="Q626" s="44"/>
      <c r="R626" s="45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</row>
    <row r="627" spans="1:32" ht="12.75" customHeight="1">
      <c r="A627" s="43"/>
      <c r="B627" s="43"/>
      <c r="C627" s="43"/>
      <c r="D627" s="43"/>
      <c r="E627" s="46"/>
      <c r="F627" s="43"/>
      <c r="G627" s="43"/>
      <c r="H627" s="47"/>
      <c r="I627" s="43"/>
      <c r="J627" s="43"/>
      <c r="K627" s="48"/>
      <c r="L627" s="43"/>
      <c r="M627" s="35"/>
      <c r="O627" s="43"/>
      <c r="P627" s="44"/>
      <c r="Q627" s="44"/>
      <c r="R627" s="45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</row>
    <row r="628" spans="1:32" ht="12.75" customHeight="1">
      <c r="A628" s="43"/>
      <c r="B628" s="43"/>
      <c r="C628" s="43"/>
      <c r="D628" s="43"/>
      <c r="E628" s="46"/>
      <c r="F628" s="43"/>
      <c r="G628" s="43"/>
      <c r="H628" s="47"/>
      <c r="I628" s="43"/>
      <c r="J628" s="43"/>
      <c r="K628" s="48"/>
      <c r="L628" s="43"/>
      <c r="M628" s="35"/>
      <c r="O628" s="43"/>
      <c r="P628" s="44"/>
      <c r="Q628" s="44"/>
      <c r="R628" s="45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</row>
    <row r="629" spans="1:32" ht="12.75" customHeight="1">
      <c r="A629" s="43"/>
      <c r="B629" s="43"/>
      <c r="C629" s="43"/>
      <c r="D629" s="43"/>
      <c r="E629" s="46"/>
      <c r="F629" s="43"/>
      <c r="G629" s="43"/>
      <c r="H629" s="47"/>
      <c r="I629" s="43"/>
      <c r="J629" s="43"/>
      <c r="K629" s="48"/>
      <c r="L629" s="43"/>
      <c r="M629" s="35"/>
      <c r="O629" s="43"/>
      <c r="P629" s="44"/>
      <c r="Q629" s="44"/>
      <c r="R629" s="45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</row>
    <row r="630" spans="1:32" ht="12.75" customHeight="1">
      <c r="A630" s="43"/>
      <c r="B630" s="43"/>
      <c r="C630" s="43"/>
      <c r="D630" s="43"/>
      <c r="E630" s="46"/>
      <c r="F630" s="43"/>
      <c r="G630" s="43"/>
      <c r="H630" s="47"/>
      <c r="I630" s="43"/>
      <c r="J630" s="43"/>
      <c r="K630" s="48"/>
      <c r="L630" s="43"/>
      <c r="M630" s="35"/>
      <c r="O630" s="43"/>
      <c r="P630" s="44"/>
      <c r="Q630" s="44"/>
      <c r="R630" s="45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</row>
    <row r="631" spans="1:32" ht="12.75" customHeight="1">
      <c r="A631" s="43"/>
      <c r="B631" s="43"/>
      <c r="C631" s="43"/>
      <c r="D631" s="43"/>
      <c r="E631" s="46"/>
      <c r="F631" s="43"/>
      <c r="G631" s="43"/>
      <c r="H631" s="47"/>
      <c r="I631" s="43"/>
      <c r="J631" s="43"/>
      <c r="K631" s="48"/>
      <c r="L631" s="43"/>
      <c r="M631" s="35"/>
      <c r="O631" s="43"/>
      <c r="P631" s="44"/>
      <c r="Q631" s="44"/>
      <c r="R631" s="45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</row>
    <row r="632" spans="1:32" ht="12.75" customHeight="1">
      <c r="A632" s="43"/>
      <c r="B632" s="43"/>
      <c r="C632" s="43"/>
      <c r="D632" s="43"/>
      <c r="E632" s="46"/>
      <c r="F632" s="43"/>
      <c r="G632" s="43"/>
      <c r="H632" s="47"/>
      <c r="I632" s="43"/>
      <c r="J632" s="43"/>
      <c r="K632" s="48"/>
      <c r="L632" s="43"/>
      <c r="M632" s="35"/>
      <c r="O632" s="43"/>
      <c r="P632" s="44"/>
      <c r="Q632" s="44"/>
      <c r="R632" s="45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</row>
    <row r="633" spans="1:32" ht="12.75" customHeight="1">
      <c r="A633" s="43"/>
      <c r="B633" s="43"/>
      <c r="C633" s="43"/>
      <c r="D633" s="43"/>
      <c r="E633" s="46"/>
      <c r="F633" s="43"/>
      <c r="G633" s="43"/>
      <c r="H633" s="47"/>
      <c r="I633" s="43"/>
      <c r="J633" s="43"/>
      <c r="K633" s="48"/>
      <c r="L633" s="43"/>
      <c r="M633" s="35"/>
      <c r="O633" s="43"/>
      <c r="P633" s="44"/>
      <c r="Q633" s="44"/>
      <c r="R633" s="45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</row>
    <row r="634" spans="1:32" ht="12.75" customHeight="1">
      <c r="A634" s="43"/>
      <c r="B634" s="43"/>
      <c r="C634" s="43"/>
      <c r="D634" s="43"/>
      <c r="E634" s="46"/>
      <c r="F634" s="43"/>
      <c r="G634" s="43"/>
      <c r="H634" s="47"/>
      <c r="I634" s="43"/>
      <c r="J634" s="43"/>
      <c r="K634" s="48"/>
      <c r="L634" s="43"/>
      <c r="M634" s="35"/>
      <c r="O634" s="43"/>
      <c r="P634" s="44"/>
      <c r="Q634" s="44"/>
      <c r="R634" s="45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</row>
    <row r="635" spans="1:32" ht="12.75" customHeight="1">
      <c r="A635" s="43"/>
      <c r="B635" s="43"/>
      <c r="C635" s="43"/>
      <c r="D635" s="43"/>
      <c r="E635" s="46"/>
      <c r="F635" s="43"/>
      <c r="G635" s="43"/>
      <c r="H635" s="47"/>
      <c r="I635" s="43"/>
      <c r="J635" s="43"/>
      <c r="K635" s="48"/>
      <c r="L635" s="43"/>
      <c r="M635" s="35"/>
      <c r="O635" s="43"/>
      <c r="P635" s="44"/>
      <c r="Q635" s="44"/>
      <c r="R635" s="45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</row>
    <row r="636" spans="1:32" ht="12.75" customHeight="1">
      <c r="A636" s="43"/>
      <c r="B636" s="43"/>
      <c r="C636" s="43"/>
      <c r="D636" s="43"/>
      <c r="E636" s="46"/>
      <c r="F636" s="43"/>
      <c r="G636" s="43"/>
      <c r="H636" s="47"/>
      <c r="I636" s="43"/>
      <c r="J636" s="43"/>
      <c r="K636" s="48"/>
      <c r="L636" s="43"/>
      <c r="M636" s="35"/>
      <c r="O636" s="43"/>
      <c r="P636" s="44"/>
      <c r="Q636" s="44"/>
      <c r="R636" s="45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</row>
    <row r="637" spans="1:32" ht="12.75" customHeight="1">
      <c r="A637" s="43"/>
      <c r="B637" s="43"/>
      <c r="C637" s="43"/>
      <c r="D637" s="43"/>
      <c r="E637" s="46"/>
      <c r="F637" s="43"/>
      <c r="G637" s="43"/>
      <c r="H637" s="47"/>
      <c r="I637" s="43"/>
      <c r="J637" s="43"/>
      <c r="K637" s="48"/>
      <c r="L637" s="43"/>
      <c r="M637" s="35"/>
      <c r="O637" s="43"/>
      <c r="P637" s="44"/>
      <c r="Q637" s="44"/>
      <c r="R637" s="45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</row>
    <row r="638" spans="1:32" ht="12.75" customHeight="1">
      <c r="A638" s="43"/>
      <c r="B638" s="43"/>
      <c r="C638" s="43"/>
      <c r="D638" s="43"/>
      <c r="E638" s="46"/>
      <c r="F638" s="43"/>
      <c r="G638" s="43"/>
      <c r="H638" s="47"/>
      <c r="I638" s="43"/>
      <c r="J638" s="43"/>
      <c r="K638" s="48"/>
      <c r="L638" s="43"/>
      <c r="M638" s="35"/>
      <c r="O638" s="43"/>
      <c r="P638" s="44"/>
      <c r="Q638" s="44"/>
      <c r="R638" s="45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</row>
    <row r="639" spans="1:32" ht="12.75" customHeight="1">
      <c r="A639" s="43"/>
      <c r="B639" s="43"/>
      <c r="C639" s="43"/>
      <c r="D639" s="43"/>
      <c r="E639" s="46"/>
      <c r="F639" s="43"/>
      <c r="G639" s="43"/>
      <c r="H639" s="47"/>
      <c r="I639" s="43"/>
      <c r="J639" s="43"/>
      <c r="K639" s="48"/>
      <c r="L639" s="43"/>
      <c r="M639" s="35"/>
      <c r="O639" s="43"/>
      <c r="P639" s="44"/>
      <c r="Q639" s="44"/>
      <c r="R639" s="45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</row>
    <row r="640" spans="1:32" ht="12.75" customHeight="1">
      <c r="A640" s="43"/>
      <c r="B640" s="43"/>
      <c r="C640" s="43"/>
      <c r="D640" s="43"/>
      <c r="E640" s="46"/>
      <c r="F640" s="43"/>
      <c r="G640" s="43"/>
      <c r="H640" s="47"/>
      <c r="I640" s="43"/>
      <c r="J640" s="43"/>
      <c r="K640" s="48"/>
      <c r="L640" s="43"/>
      <c r="M640" s="35"/>
      <c r="O640" s="43"/>
      <c r="P640" s="44"/>
      <c r="Q640" s="44"/>
      <c r="R640" s="45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</row>
    <row r="641" spans="1:32" ht="12.75" customHeight="1">
      <c r="A641" s="43"/>
      <c r="B641" s="43"/>
      <c r="C641" s="43"/>
      <c r="D641" s="43"/>
      <c r="E641" s="46"/>
      <c r="F641" s="43"/>
      <c r="G641" s="43"/>
      <c r="H641" s="47"/>
      <c r="I641" s="43"/>
      <c r="J641" s="43"/>
      <c r="K641" s="48"/>
      <c r="L641" s="43"/>
      <c r="M641" s="35"/>
      <c r="O641" s="43"/>
      <c r="P641" s="44"/>
      <c r="Q641" s="44"/>
      <c r="R641" s="45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</row>
    <row r="642" spans="1:32" ht="12.75" customHeight="1">
      <c r="A642" s="43"/>
      <c r="B642" s="43"/>
      <c r="C642" s="43"/>
      <c r="D642" s="43"/>
      <c r="E642" s="46"/>
      <c r="F642" s="43"/>
      <c r="G642" s="43"/>
      <c r="H642" s="47"/>
      <c r="I642" s="43"/>
      <c r="J642" s="43"/>
      <c r="K642" s="48"/>
      <c r="L642" s="43"/>
      <c r="M642" s="35"/>
      <c r="O642" s="43"/>
      <c r="P642" s="44"/>
      <c r="Q642" s="44"/>
      <c r="R642" s="45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</row>
    <row r="643" spans="1:32" ht="12.75" customHeight="1">
      <c r="A643" s="43"/>
      <c r="B643" s="43"/>
      <c r="C643" s="43"/>
      <c r="D643" s="43"/>
      <c r="E643" s="46"/>
      <c r="F643" s="43"/>
      <c r="G643" s="43"/>
      <c r="H643" s="47"/>
      <c r="I643" s="43"/>
      <c r="J643" s="43"/>
      <c r="K643" s="48"/>
      <c r="L643" s="43"/>
      <c r="M643" s="35"/>
      <c r="O643" s="43"/>
      <c r="P643" s="44"/>
      <c r="Q643" s="44"/>
      <c r="R643" s="45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</row>
    <row r="644" spans="1:32" ht="12.75" customHeight="1">
      <c r="A644" s="43"/>
      <c r="B644" s="43"/>
      <c r="C644" s="43"/>
      <c r="D644" s="43"/>
      <c r="E644" s="46"/>
      <c r="F644" s="43"/>
      <c r="G644" s="43"/>
      <c r="H644" s="47"/>
      <c r="I644" s="43"/>
      <c r="J644" s="43"/>
      <c r="K644" s="48"/>
      <c r="L644" s="43"/>
      <c r="M644" s="35"/>
      <c r="O644" s="43"/>
      <c r="P644" s="44"/>
      <c r="Q644" s="44"/>
      <c r="R644" s="45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</row>
    <row r="645" spans="1:32" ht="12.75" customHeight="1">
      <c r="A645" s="43"/>
      <c r="B645" s="43"/>
      <c r="C645" s="43"/>
      <c r="D645" s="43"/>
      <c r="E645" s="46"/>
      <c r="F645" s="43"/>
      <c r="G645" s="43"/>
      <c r="H645" s="47"/>
      <c r="I645" s="43"/>
      <c r="J645" s="43"/>
      <c r="K645" s="48"/>
      <c r="L645" s="43"/>
      <c r="M645" s="35"/>
      <c r="O645" s="43"/>
      <c r="P645" s="44"/>
      <c r="Q645" s="44"/>
      <c r="R645" s="45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</row>
    <row r="646" spans="1:32" ht="12.75" customHeight="1">
      <c r="A646" s="43"/>
      <c r="B646" s="43"/>
      <c r="C646" s="43"/>
      <c r="D646" s="43"/>
      <c r="E646" s="46"/>
      <c r="F646" s="43"/>
      <c r="G646" s="43"/>
      <c r="H646" s="47"/>
      <c r="I646" s="43"/>
      <c r="J646" s="43"/>
      <c r="K646" s="48"/>
      <c r="L646" s="43"/>
      <c r="M646" s="35"/>
      <c r="O646" s="43"/>
      <c r="P646" s="44"/>
      <c r="Q646" s="44"/>
      <c r="R646" s="45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</row>
    <row r="647" spans="1:32" ht="12.75" customHeight="1">
      <c r="A647" s="43"/>
      <c r="B647" s="43"/>
      <c r="C647" s="43"/>
      <c r="D647" s="43"/>
      <c r="E647" s="46"/>
      <c r="F647" s="43"/>
      <c r="G647" s="43"/>
      <c r="H647" s="47"/>
      <c r="I647" s="43"/>
      <c r="J647" s="43"/>
      <c r="K647" s="48"/>
      <c r="L647" s="43"/>
      <c r="M647" s="35"/>
      <c r="O647" s="43"/>
      <c r="P647" s="44"/>
      <c r="Q647" s="44"/>
      <c r="R647" s="45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</row>
    <row r="648" spans="1:32" ht="12.75" customHeight="1">
      <c r="A648" s="43"/>
      <c r="B648" s="43"/>
      <c r="C648" s="43"/>
      <c r="D648" s="43"/>
      <c r="E648" s="46"/>
      <c r="F648" s="43"/>
      <c r="G648" s="43"/>
      <c r="H648" s="47"/>
      <c r="I648" s="43"/>
      <c r="J648" s="43"/>
      <c r="K648" s="48"/>
      <c r="L648" s="43"/>
      <c r="M648" s="35"/>
      <c r="O648" s="43"/>
      <c r="P648" s="44"/>
      <c r="Q648" s="44"/>
      <c r="R648" s="45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</row>
    <row r="649" spans="1:32" ht="12.75" customHeight="1">
      <c r="A649" s="43"/>
      <c r="B649" s="43"/>
      <c r="C649" s="43"/>
      <c r="D649" s="43"/>
      <c r="E649" s="46"/>
      <c r="F649" s="43"/>
      <c r="G649" s="43"/>
      <c r="H649" s="47"/>
      <c r="I649" s="43"/>
      <c r="J649" s="43"/>
      <c r="K649" s="48"/>
      <c r="L649" s="43"/>
      <c r="M649" s="35"/>
      <c r="O649" s="43"/>
      <c r="P649" s="44"/>
      <c r="Q649" s="44"/>
      <c r="R649" s="45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</row>
    <row r="650" spans="1:32" ht="12.75" customHeight="1">
      <c r="A650" s="43"/>
      <c r="B650" s="43"/>
      <c r="C650" s="43"/>
      <c r="D650" s="43"/>
      <c r="E650" s="46"/>
      <c r="F650" s="43"/>
      <c r="G650" s="43"/>
      <c r="H650" s="47"/>
      <c r="I650" s="43"/>
      <c r="J650" s="43"/>
      <c r="K650" s="48"/>
      <c r="L650" s="43"/>
      <c r="M650" s="35"/>
      <c r="O650" s="43"/>
      <c r="P650" s="44"/>
      <c r="Q650" s="44"/>
      <c r="R650" s="45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</row>
    <row r="651" spans="1:32" ht="12.75" customHeight="1">
      <c r="A651" s="43"/>
      <c r="B651" s="43"/>
      <c r="C651" s="43"/>
      <c r="D651" s="43"/>
      <c r="E651" s="46"/>
      <c r="F651" s="43"/>
      <c r="G651" s="43"/>
      <c r="H651" s="47"/>
      <c r="I651" s="43"/>
      <c r="J651" s="43"/>
      <c r="K651" s="48"/>
      <c r="L651" s="43"/>
      <c r="M651" s="35"/>
      <c r="O651" s="43"/>
      <c r="P651" s="44"/>
      <c r="Q651" s="44"/>
      <c r="R651" s="45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</row>
    <row r="652" spans="1:32" ht="12.75" customHeight="1">
      <c r="A652" s="43"/>
      <c r="B652" s="43"/>
      <c r="C652" s="43"/>
      <c r="D652" s="43"/>
      <c r="E652" s="46"/>
      <c r="F652" s="43"/>
      <c r="G652" s="43"/>
      <c r="H652" s="47"/>
      <c r="I652" s="43"/>
      <c r="J652" s="43"/>
      <c r="K652" s="48"/>
      <c r="L652" s="43"/>
      <c r="M652" s="35"/>
      <c r="O652" s="43"/>
      <c r="P652" s="44"/>
      <c r="Q652" s="44"/>
      <c r="R652" s="45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</row>
    <row r="653" spans="1:32" ht="12.75" customHeight="1">
      <c r="A653" s="43"/>
      <c r="B653" s="43"/>
      <c r="C653" s="43"/>
      <c r="D653" s="43"/>
      <c r="E653" s="46"/>
      <c r="F653" s="43"/>
      <c r="G653" s="43"/>
      <c r="H653" s="47"/>
      <c r="I653" s="43"/>
      <c r="J653" s="43"/>
      <c r="K653" s="48"/>
      <c r="L653" s="43"/>
      <c r="M653" s="35"/>
      <c r="O653" s="43"/>
      <c r="P653" s="44"/>
      <c r="Q653" s="44"/>
      <c r="R653" s="45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</row>
    <row r="654" spans="1:32" ht="12.75" customHeight="1">
      <c r="A654" s="43"/>
      <c r="B654" s="43"/>
      <c r="C654" s="43"/>
      <c r="D654" s="43"/>
      <c r="E654" s="46"/>
      <c r="F654" s="43"/>
      <c r="G654" s="43"/>
      <c r="H654" s="47"/>
      <c r="I654" s="43"/>
      <c r="J654" s="43"/>
      <c r="K654" s="48"/>
      <c r="L654" s="43"/>
      <c r="M654" s="35"/>
      <c r="O654" s="43"/>
      <c r="P654" s="44"/>
      <c r="Q654" s="44"/>
      <c r="R654" s="45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</row>
    <row r="655" spans="1:32" ht="12.75" customHeight="1">
      <c r="A655" s="43"/>
      <c r="B655" s="43"/>
      <c r="C655" s="43"/>
      <c r="D655" s="43"/>
      <c r="E655" s="46"/>
      <c r="F655" s="43"/>
      <c r="G655" s="43"/>
      <c r="H655" s="47"/>
      <c r="I655" s="43"/>
      <c r="J655" s="43"/>
      <c r="K655" s="48"/>
      <c r="L655" s="43"/>
      <c r="M655" s="35"/>
      <c r="O655" s="43"/>
      <c r="P655" s="44"/>
      <c r="Q655" s="44"/>
      <c r="R655" s="45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</row>
    <row r="656" spans="1:32" ht="12.75" customHeight="1">
      <c r="A656" s="43"/>
      <c r="B656" s="43"/>
      <c r="C656" s="43"/>
      <c r="D656" s="43"/>
      <c r="E656" s="46"/>
      <c r="F656" s="43"/>
      <c r="G656" s="43"/>
      <c r="H656" s="47"/>
      <c r="I656" s="43"/>
      <c r="J656" s="43"/>
      <c r="K656" s="48"/>
      <c r="L656" s="43"/>
      <c r="M656" s="35"/>
      <c r="O656" s="43"/>
      <c r="P656" s="44"/>
      <c r="Q656" s="44"/>
      <c r="R656" s="45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</row>
    <row r="657" spans="1:32" ht="12.75" customHeight="1">
      <c r="A657" s="43"/>
      <c r="B657" s="43"/>
      <c r="C657" s="43"/>
      <c r="D657" s="43"/>
      <c r="E657" s="46"/>
      <c r="F657" s="43"/>
      <c r="G657" s="43"/>
      <c r="H657" s="47"/>
      <c r="I657" s="43"/>
      <c r="J657" s="43"/>
      <c r="K657" s="48"/>
      <c r="L657" s="43"/>
      <c r="M657" s="35"/>
      <c r="O657" s="43"/>
      <c r="P657" s="44"/>
      <c r="Q657" s="44"/>
      <c r="R657" s="45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</row>
    <row r="658" spans="1:32" ht="12.75" customHeight="1">
      <c r="A658" s="43"/>
      <c r="B658" s="43"/>
      <c r="C658" s="43"/>
      <c r="D658" s="43"/>
      <c r="E658" s="46"/>
      <c r="F658" s="43"/>
      <c r="G658" s="43"/>
      <c r="H658" s="47"/>
      <c r="I658" s="43"/>
      <c r="J658" s="43"/>
      <c r="K658" s="48"/>
      <c r="L658" s="43"/>
      <c r="M658" s="35"/>
      <c r="O658" s="43"/>
      <c r="P658" s="44"/>
      <c r="Q658" s="44"/>
      <c r="R658" s="45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</row>
    <row r="659" spans="1:32" ht="12.75" customHeight="1">
      <c r="A659" s="43"/>
      <c r="B659" s="43"/>
      <c r="C659" s="43"/>
      <c r="D659" s="43"/>
      <c r="E659" s="46"/>
      <c r="F659" s="43"/>
      <c r="G659" s="43"/>
      <c r="H659" s="47"/>
      <c r="I659" s="43"/>
      <c r="J659" s="43"/>
      <c r="K659" s="48"/>
      <c r="L659" s="43"/>
      <c r="M659" s="35"/>
      <c r="O659" s="43"/>
      <c r="P659" s="44"/>
      <c r="Q659" s="44"/>
      <c r="R659" s="45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</row>
    <row r="660" spans="1:32" ht="12.75" customHeight="1">
      <c r="A660" s="43"/>
      <c r="B660" s="43"/>
      <c r="C660" s="43"/>
      <c r="D660" s="43"/>
      <c r="E660" s="46"/>
      <c r="F660" s="43"/>
      <c r="G660" s="43"/>
      <c r="H660" s="47"/>
      <c r="I660" s="43"/>
      <c r="J660" s="43"/>
      <c r="K660" s="48"/>
      <c r="L660" s="43"/>
      <c r="M660" s="35"/>
      <c r="O660" s="43"/>
      <c r="P660" s="44"/>
      <c r="Q660" s="44"/>
      <c r="R660" s="45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</row>
    <row r="661" spans="1:32" ht="12.75" customHeight="1">
      <c r="A661" s="43"/>
      <c r="B661" s="43"/>
      <c r="C661" s="43"/>
      <c r="D661" s="43"/>
      <c r="E661" s="46"/>
      <c r="F661" s="43"/>
      <c r="G661" s="43"/>
      <c r="H661" s="47"/>
      <c r="I661" s="43"/>
      <c r="J661" s="43"/>
      <c r="K661" s="48"/>
      <c r="L661" s="43"/>
      <c r="M661" s="35"/>
      <c r="O661" s="43"/>
      <c r="P661" s="44"/>
      <c r="Q661" s="44"/>
      <c r="R661" s="45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</row>
    <row r="662" spans="1:32" ht="12.75" customHeight="1">
      <c r="A662" s="43"/>
      <c r="B662" s="43"/>
      <c r="C662" s="43"/>
      <c r="D662" s="43"/>
      <c r="E662" s="46"/>
      <c r="F662" s="43"/>
      <c r="G662" s="43"/>
      <c r="H662" s="47"/>
      <c r="I662" s="43"/>
      <c r="J662" s="43"/>
      <c r="K662" s="48"/>
      <c r="L662" s="43"/>
      <c r="M662" s="35"/>
      <c r="O662" s="43"/>
      <c r="P662" s="44"/>
      <c r="Q662" s="44"/>
      <c r="R662" s="45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</row>
    <row r="663" spans="1:32" ht="12.75" customHeight="1">
      <c r="A663" s="43"/>
      <c r="B663" s="43"/>
      <c r="C663" s="43"/>
      <c r="D663" s="43"/>
      <c r="E663" s="46"/>
      <c r="F663" s="43"/>
      <c r="G663" s="43"/>
      <c r="H663" s="47"/>
      <c r="I663" s="43"/>
      <c r="J663" s="43"/>
      <c r="K663" s="48"/>
      <c r="L663" s="43"/>
      <c r="M663" s="35"/>
      <c r="O663" s="43"/>
      <c r="P663" s="44"/>
      <c r="Q663" s="44"/>
      <c r="R663" s="45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</row>
    <row r="664" spans="1:32" ht="12.75" customHeight="1">
      <c r="A664" s="43"/>
      <c r="B664" s="43"/>
      <c r="C664" s="43"/>
      <c r="D664" s="43"/>
      <c r="E664" s="46"/>
      <c r="F664" s="43"/>
      <c r="G664" s="43"/>
      <c r="H664" s="47"/>
      <c r="I664" s="43"/>
      <c r="J664" s="43"/>
      <c r="K664" s="48"/>
      <c r="L664" s="43"/>
      <c r="M664" s="35"/>
      <c r="O664" s="43"/>
      <c r="P664" s="44"/>
      <c r="Q664" s="44"/>
      <c r="R664" s="45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</row>
    <row r="665" spans="1:32" ht="12.75" customHeight="1">
      <c r="A665" s="43"/>
      <c r="B665" s="43"/>
      <c r="C665" s="43"/>
      <c r="D665" s="43"/>
      <c r="E665" s="46"/>
      <c r="F665" s="43"/>
      <c r="G665" s="43"/>
      <c r="H665" s="47"/>
      <c r="I665" s="43"/>
      <c r="J665" s="43"/>
      <c r="K665" s="48"/>
      <c r="L665" s="43"/>
      <c r="M665" s="35"/>
      <c r="O665" s="43"/>
      <c r="P665" s="44"/>
      <c r="Q665" s="44"/>
      <c r="R665" s="45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</row>
    <row r="666" spans="1:32" ht="12.75" customHeight="1">
      <c r="A666" s="43"/>
      <c r="B666" s="43"/>
      <c r="C666" s="43"/>
      <c r="D666" s="43"/>
      <c r="E666" s="46"/>
      <c r="F666" s="43"/>
      <c r="G666" s="43"/>
      <c r="H666" s="47"/>
      <c r="I666" s="43"/>
      <c r="J666" s="43"/>
      <c r="K666" s="48"/>
      <c r="L666" s="43"/>
      <c r="M666" s="35"/>
      <c r="O666" s="43"/>
      <c r="P666" s="44"/>
      <c r="Q666" s="44"/>
      <c r="R666" s="45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</row>
    <row r="667" spans="1:32" ht="12.75" customHeight="1">
      <c r="A667" s="43"/>
      <c r="B667" s="43"/>
      <c r="C667" s="43"/>
      <c r="D667" s="43"/>
      <c r="E667" s="46"/>
      <c r="F667" s="43"/>
      <c r="G667" s="43"/>
      <c r="H667" s="47"/>
      <c r="I667" s="43"/>
      <c r="J667" s="43"/>
      <c r="K667" s="48"/>
      <c r="L667" s="43"/>
      <c r="M667" s="35"/>
      <c r="O667" s="43"/>
      <c r="P667" s="44"/>
      <c r="Q667" s="44"/>
      <c r="R667" s="45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</row>
    <row r="668" spans="1:32" ht="12.75" customHeight="1">
      <c r="A668" s="43"/>
      <c r="B668" s="43"/>
      <c r="C668" s="43"/>
      <c r="D668" s="43"/>
      <c r="E668" s="46"/>
      <c r="F668" s="43"/>
      <c r="G668" s="43"/>
      <c r="H668" s="47"/>
      <c r="I668" s="43"/>
      <c r="J668" s="43"/>
      <c r="K668" s="48"/>
      <c r="L668" s="43"/>
      <c r="M668" s="35"/>
      <c r="O668" s="43"/>
      <c r="P668" s="44"/>
      <c r="Q668" s="44"/>
      <c r="R668" s="45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</row>
    <row r="669" spans="1:32" ht="12.75" customHeight="1">
      <c r="A669" s="43"/>
      <c r="B669" s="43"/>
      <c r="C669" s="43"/>
      <c r="D669" s="43"/>
      <c r="E669" s="46"/>
      <c r="F669" s="43"/>
      <c r="G669" s="43"/>
      <c r="H669" s="47"/>
      <c r="I669" s="43"/>
      <c r="J669" s="43"/>
      <c r="K669" s="48"/>
      <c r="L669" s="43"/>
      <c r="M669" s="35"/>
      <c r="O669" s="43"/>
      <c r="P669" s="44"/>
      <c r="Q669" s="44"/>
      <c r="R669" s="45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</row>
    <row r="670" spans="1:32" ht="12.75" customHeight="1">
      <c r="A670" s="43"/>
      <c r="B670" s="43"/>
      <c r="C670" s="43"/>
      <c r="D670" s="43"/>
      <c r="E670" s="46"/>
      <c r="F670" s="43"/>
      <c r="G670" s="43"/>
      <c r="H670" s="47"/>
      <c r="I670" s="43"/>
      <c r="J670" s="43"/>
      <c r="K670" s="48"/>
      <c r="L670" s="43"/>
      <c r="M670" s="35"/>
      <c r="O670" s="43"/>
      <c r="P670" s="44"/>
      <c r="Q670" s="44"/>
      <c r="R670" s="45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</row>
    <row r="671" spans="1:32" ht="12.75" customHeight="1">
      <c r="A671" s="43"/>
      <c r="B671" s="43"/>
      <c r="C671" s="43"/>
      <c r="D671" s="43"/>
      <c r="E671" s="46"/>
      <c r="F671" s="43"/>
      <c r="G671" s="43"/>
      <c r="H671" s="47"/>
      <c r="I671" s="43"/>
      <c r="J671" s="43"/>
      <c r="K671" s="48"/>
      <c r="L671" s="43"/>
      <c r="M671" s="35"/>
      <c r="O671" s="43"/>
      <c r="P671" s="44"/>
      <c r="Q671" s="44"/>
      <c r="R671" s="45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</row>
    <row r="672" spans="1:32" ht="12.75" customHeight="1">
      <c r="A672" s="43"/>
      <c r="B672" s="43"/>
      <c r="C672" s="43"/>
      <c r="D672" s="43"/>
      <c r="E672" s="46"/>
      <c r="F672" s="43"/>
      <c r="G672" s="43"/>
      <c r="H672" s="47"/>
      <c r="I672" s="43"/>
      <c r="J672" s="43"/>
      <c r="K672" s="48"/>
      <c r="L672" s="43"/>
      <c r="M672" s="35"/>
      <c r="O672" s="43"/>
      <c r="P672" s="44"/>
      <c r="Q672" s="44"/>
      <c r="R672" s="45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</row>
    <row r="673" spans="1:32" ht="12.75" customHeight="1">
      <c r="A673" s="43"/>
      <c r="B673" s="43"/>
      <c r="C673" s="43"/>
      <c r="D673" s="43"/>
      <c r="E673" s="46"/>
      <c r="F673" s="43"/>
      <c r="G673" s="43"/>
      <c r="H673" s="47"/>
      <c r="I673" s="43"/>
      <c r="J673" s="43"/>
      <c r="K673" s="48"/>
      <c r="L673" s="43"/>
      <c r="M673" s="35"/>
      <c r="O673" s="43"/>
      <c r="P673" s="44"/>
      <c r="Q673" s="44"/>
      <c r="R673" s="45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</row>
    <row r="674" spans="1:32" ht="12.75" customHeight="1">
      <c r="A674" s="43"/>
      <c r="B674" s="43"/>
      <c r="C674" s="43"/>
      <c r="D674" s="43"/>
      <c r="E674" s="46"/>
      <c r="F674" s="43"/>
      <c r="G674" s="43"/>
      <c r="H674" s="47"/>
      <c r="I674" s="43"/>
      <c r="J674" s="43"/>
      <c r="K674" s="48"/>
      <c r="L674" s="43"/>
      <c r="M674" s="35"/>
      <c r="O674" s="43"/>
      <c r="P674" s="44"/>
      <c r="Q674" s="44"/>
      <c r="R674" s="45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</row>
    <row r="675" spans="1:32" ht="12.75" customHeight="1">
      <c r="A675" s="43"/>
      <c r="B675" s="43"/>
      <c r="C675" s="43"/>
      <c r="D675" s="43"/>
      <c r="E675" s="46"/>
      <c r="F675" s="43"/>
      <c r="G675" s="43"/>
      <c r="H675" s="47"/>
      <c r="I675" s="43"/>
      <c r="J675" s="43"/>
      <c r="K675" s="48"/>
      <c r="L675" s="43"/>
      <c r="M675" s="35"/>
      <c r="O675" s="43"/>
      <c r="P675" s="44"/>
      <c r="Q675" s="44"/>
      <c r="R675" s="45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</row>
    <row r="676" spans="1:32" ht="12.75" customHeight="1">
      <c r="A676" s="43"/>
      <c r="B676" s="43"/>
      <c r="C676" s="43"/>
      <c r="D676" s="43"/>
      <c r="E676" s="46"/>
      <c r="F676" s="43"/>
      <c r="G676" s="43"/>
      <c r="H676" s="47"/>
      <c r="I676" s="43"/>
      <c r="J676" s="43"/>
      <c r="K676" s="48"/>
      <c r="L676" s="43"/>
      <c r="M676" s="35"/>
      <c r="O676" s="43"/>
      <c r="P676" s="44"/>
      <c r="Q676" s="44"/>
      <c r="R676" s="45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</row>
    <row r="677" spans="1:32" ht="12.75" customHeight="1">
      <c r="A677" s="43"/>
      <c r="B677" s="43"/>
      <c r="C677" s="43"/>
      <c r="D677" s="43"/>
      <c r="E677" s="46"/>
      <c r="F677" s="43"/>
      <c r="G677" s="43"/>
      <c r="H677" s="47"/>
      <c r="I677" s="43"/>
      <c r="J677" s="43"/>
      <c r="K677" s="48"/>
      <c r="L677" s="43"/>
      <c r="M677" s="35"/>
      <c r="O677" s="43"/>
      <c r="P677" s="44"/>
      <c r="Q677" s="44"/>
      <c r="R677" s="45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</row>
    <row r="678" spans="1:32" ht="12.75" customHeight="1">
      <c r="A678" s="43"/>
      <c r="B678" s="43"/>
      <c r="C678" s="43"/>
      <c r="D678" s="43"/>
      <c r="E678" s="46"/>
      <c r="F678" s="43"/>
      <c r="G678" s="43"/>
      <c r="H678" s="47"/>
      <c r="I678" s="43"/>
      <c r="J678" s="43"/>
      <c r="K678" s="48"/>
      <c r="L678" s="43"/>
      <c r="M678" s="35"/>
      <c r="O678" s="43"/>
      <c r="P678" s="44"/>
      <c r="Q678" s="44"/>
      <c r="R678" s="45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</row>
    <row r="679" spans="1:32" ht="12.75" customHeight="1">
      <c r="A679" s="43"/>
      <c r="B679" s="43"/>
      <c r="C679" s="43"/>
      <c r="D679" s="43"/>
      <c r="E679" s="46"/>
      <c r="F679" s="43"/>
      <c r="G679" s="43"/>
      <c r="H679" s="47"/>
      <c r="I679" s="43"/>
      <c r="J679" s="43"/>
      <c r="K679" s="48"/>
      <c r="L679" s="43"/>
      <c r="M679" s="35"/>
      <c r="O679" s="43"/>
      <c r="P679" s="44"/>
      <c r="Q679" s="44"/>
      <c r="R679" s="45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</row>
    <row r="680" spans="1:32" ht="12.75" customHeight="1">
      <c r="A680" s="43"/>
      <c r="B680" s="43"/>
      <c r="C680" s="43"/>
      <c r="D680" s="43"/>
      <c r="E680" s="46"/>
      <c r="F680" s="43"/>
      <c r="G680" s="43"/>
      <c r="H680" s="47"/>
      <c r="I680" s="43"/>
      <c r="J680" s="43"/>
      <c r="K680" s="48"/>
      <c r="L680" s="43"/>
      <c r="M680" s="35"/>
      <c r="O680" s="43"/>
      <c r="P680" s="44"/>
      <c r="Q680" s="44"/>
      <c r="R680" s="45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</row>
    <row r="681" spans="1:32" ht="12.75" customHeight="1">
      <c r="A681" s="43"/>
      <c r="B681" s="43"/>
      <c r="C681" s="43"/>
      <c r="D681" s="43"/>
      <c r="E681" s="46"/>
      <c r="F681" s="43"/>
      <c r="G681" s="43"/>
      <c r="H681" s="47"/>
      <c r="I681" s="43"/>
      <c r="J681" s="43"/>
      <c r="K681" s="48"/>
      <c r="L681" s="43"/>
      <c r="M681" s="35"/>
      <c r="O681" s="43"/>
      <c r="P681" s="44"/>
      <c r="Q681" s="44"/>
      <c r="R681" s="45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</row>
    <row r="682" spans="1:32" ht="12.75" customHeight="1">
      <c r="A682" s="43"/>
      <c r="B682" s="43"/>
      <c r="C682" s="43"/>
      <c r="D682" s="43"/>
      <c r="E682" s="46"/>
      <c r="F682" s="43"/>
      <c r="G682" s="43"/>
      <c r="H682" s="47"/>
      <c r="I682" s="43"/>
      <c r="J682" s="43"/>
      <c r="K682" s="48"/>
      <c r="L682" s="43"/>
      <c r="M682" s="35"/>
      <c r="O682" s="43"/>
      <c r="P682" s="44"/>
      <c r="Q682" s="44"/>
      <c r="R682" s="45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</row>
    <row r="683" spans="1:32" ht="12.75" customHeight="1">
      <c r="A683" s="43"/>
      <c r="B683" s="43"/>
      <c r="C683" s="43"/>
      <c r="D683" s="43"/>
      <c r="E683" s="46"/>
      <c r="F683" s="43"/>
      <c r="G683" s="43"/>
      <c r="H683" s="47"/>
      <c r="I683" s="43"/>
      <c r="J683" s="43"/>
      <c r="K683" s="48"/>
      <c r="L683" s="43"/>
      <c r="M683" s="35"/>
      <c r="O683" s="43"/>
      <c r="P683" s="44"/>
      <c r="Q683" s="44"/>
      <c r="R683" s="45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</row>
    <row r="684" spans="1:32" ht="12.75" customHeight="1">
      <c r="A684" s="43"/>
      <c r="B684" s="43"/>
      <c r="C684" s="43"/>
      <c r="D684" s="43"/>
      <c r="E684" s="46"/>
      <c r="F684" s="43"/>
      <c r="G684" s="43"/>
      <c r="H684" s="47"/>
      <c r="I684" s="43"/>
      <c r="J684" s="43"/>
      <c r="K684" s="48"/>
      <c r="L684" s="43"/>
      <c r="M684" s="35"/>
      <c r="O684" s="43"/>
      <c r="P684" s="44"/>
      <c r="Q684" s="44"/>
      <c r="R684" s="45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</row>
    <row r="685" spans="1:32" ht="12.75" customHeight="1">
      <c r="A685" s="43"/>
      <c r="B685" s="43"/>
      <c r="C685" s="43"/>
      <c r="D685" s="43"/>
      <c r="E685" s="46"/>
      <c r="F685" s="43"/>
      <c r="G685" s="43"/>
      <c r="H685" s="47"/>
      <c r="I685" s="43"/>
      <c r="J685" s="43"/>
      <c r="K685" s="48"/>
      <c r="L685" s="43"/>
      <c r="M685" s="35"/>
      <c r="O685" s="43"/>
      <c r="P685" s="44"/>
      <c r="Q685" s="44"/>
      <c r="R685" s="45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</row>
    <row r="686" spans="1:32" ht="12.75" customHeight="1">
      <c r="A686" s="43"/>
      <c r="B686" s="43"/>
      <c r="C686" s="43"/>
      <c r="D686" s="43"/>
      <c r="E686" s="46"/>
      <c r="F686" s="43"/>
      <c r="G686" s="43"/>
      <c r="H686" s="47"/>
      <c r="I686" s="43"/>
      <c r="J686" s="43"/>
      <c r="K686" s="48"/>
      <c r="L686" s="43"/>
      <c r="M686" s="35"/>
      <c r="O686" s="43"/>
      <c r="P686" s="44"/>
      <c r="Q686" s="44"/>
      <c r="R686" s="45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</row>
    <row r="687" spans="1:32" ht="12.75" customHeight="1">
      <c r="A687" s="43"/>
      <c r="B687" s="43"/>
      <c r="C687" s="43"/>
      <c r="D687" s="43"/>
      <c r="E687" s="46"/>
      <c r="F687" s="43"/>
      <c r="G687" s="43"/>
      <c r="H687" s="47"/>
      <c r="I687" s="43"/>
      <c r="J687" s="43"/>
      <c r="K687" s="48"/>
      <c r="L687" s="43"/>
      <c r="M687" s="35"/>
      <c r="O687" s="43"/>
      <c r="P687" s="44"/>
      <c r="Q687" s="44"/>
      <c r="R687" s="45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</row>
    <row r="688" spans="1:32" ht="12.75" customHeight="1">
      <c r="A688" s="43"/>
      <c r="B688" s="43"/>
      <c r="C688" s="43"/>
      <c r="D688" s="43"/>
      <c r="E688" s="46"/>
      <c r="F688" s="43"/>
      <c r="G688" s="43"/>
      <c r="H688" s="47"/>
      <c r="I688" s="43"/>
      <c r="J688" s="43"/>
      <c r="K688" s="48"/>
      <c r="L688" s="43"/>
      <c r="M688" s="35"/>
      <c r="O688" s="43"/>
      <c r="P688" s="44"/>
      <c r="Q688" s="44"/>
      <c r="R688" s="45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</row>
    <row r="689" spans="1:32" ht="12.75" customHeight="1">
      <c r="A689" s="43"/>
      <c r="B689" s="43"/>
      <c r="C689" s="43"/>
      <c r="D689" s="43"/>
      <c r="E689" s="46"/>
      <c r="F689" s="43"/>
      <c r="G689" s="43"/>
      <c r="H689" s="47"/>
      <c r="I689" s="43"/>
      <c r="J689" s="43"/>
      <c r="K689" s="48"/>
      <c r="L689" s="43"/>
      <c r="M689" s="35"/>
      <c r="O689" s="43"/>
      <c r="P689" s="44"/>
      <c r="Q689" s="44"/>
      <c r="R689" s="45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</row>
    <row r="690" spans="1:32" ht="12.75" customHeight="1">
      <c r="A690" s="43"/>
      <c r="B690" s="43"/>
      <c r="C690" s="43"/>
      <c r="D690" s="43"/>
      <c r="E690" s="46"/>
      <c r="F690" s="43"/>
      <c r="G690" s="43"/>
      <c r="H690" s="47"/>
      <c r="I690" s="43"/>
      <c r="J690" s="43"/>
      <c r="K690" s="48"/>
      <c r="L690" s="43"/>
      <c r="M690" s="35"/>
      <c r="O690" s="43"/>
      <c r="P690" s="44"/>
      <c r="Q690" s="44"/>
      <c r="R690" s="45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</row>
    <row r="691" spans="1:32" ht="12.75" customHeight="1">
      <c r="A691" s="43"/>
      <c r="B691" s="43"/>
      <c r="C691" s="43"/>
      <c r="D691" s="43"/>
      <c r="E691" s="46"/>
      <c r="F691" s="43"/>
      <c r="G691" s="43"/>
      <c r="H691" s="47"/>
      <c r="I691" s="43"/>
      <c r="J691" s="43"/>
      <c r="K691" s="48"/>
      <c r="L691" s="43"/>
      <c r="M691" s="35"/>
      <c r="O691" s="43"/>
      <c r="P691" s="44"/>
      <c r="Q691" s="44"/>
      <c r="R691" s="45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</row>
    <row r="692" spans="1:32" ht="12.75" customHeight="1">
      <c r="A692" s="43"/>
      <c r="B692" s="43"/>
      <c r="C692" s="43"/>
      <c r="D692" s="43"/>
      <c r="E692" s="46"/>
      <c r="F692" s="43"/>
      <c r="G692" s="43"/>
      <c r="H692" s="47"/>
      <c r="I692" s="43"/>
      <c r="J692" s="43"/>
      <c r="K692" s="48"/>
      <c r="L692" s="43"/>
      <c r="M692" s="35"/>
      <c r="O692" s="43"/>
      <c r="P692" s="44"/>
      <c r="Q692" s="44"/>
      <c r="R692" s="45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</row>
    <row r="693" spans="1:32" ht="12.75" customHeight="1">
      <c r="A693" s="43"/>
      <c r="B693" s="43"/>
      <c r="C693" s="43"/>
      <c r="D693" s="43"/>
      <c r="E693" s="46"/>
      <c r="F693" s="43"/>
      <c r="G693" s="43"/>
      <c r="H693" s="47"/>
      <c r="I693" s="43"/>
      <c r="J693" s="43"/>
      <c r="K693" s="48"/>
      <c r="L693" s="43"/>
      <c r="M693" s="35"/>
      <c r="O693" s="43"/>
      <c r="P693" s="44"/>
      <c r="Q693" s="44"/>
      <c r="R693" s="45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</row>
    <row r="694" spans="1:32" ht="12.75" customHeight="1">
      <c r="A694" s="43"/>
      <c r="B694" s="43"/>
      <c r="C694" s="43"/>
      <c r="D694" s="43"/>
      <c r="E694" s="46"/>
      <c r="F694" s="43"/>
      <c r="G694" s="43"/>
      <c r="H694" s="47"/>
      <c r="I694" s="43"/>
      <c r="J694" s="43"/>
      <c r="K694" s="48"/>
      <c r="L694" s="43"/>
      <c r="M694" s="35"/>
      <c r="O694" s="43"/>
      <c r="P694" s="44"/>
      <c r="Q694" s="44"/>
      <c r="R694" s="45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</row>
    <row r="695" spans="1:32" ht="12.75" customHeight="1">
      <c r="A695" s="43"/>
      <c r="B695" s="43"/>
      <c r="C695" s="43"/>
      <c r="D695" s="43"/>
      <c r="E695" s="46"/>
      <c r="F695" s="43"/>
      <c r="G695" s="43"/>
      <c r="H695" s="47"/>
      <c r="I695" s="43"/>
      <c r="J695" s="43"/>
      <c r="K695" s="48"/>
      <c r="L695" s="43"/>
      <c r="M695" s="35"/>
      <c r="O695" s="43"/>
      <c r="P695" s="44"/>
      <c r="Q695" s="44"/>
      <c r="R695" s="45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</row>
    <row r="696" spans="1:32" ht="12.75" customHeight="1">
      <c r="A696" s="43"/>
      <c r="B696" s="43"/>
      <c r="C696" s="43"/>
      <c r="D696" s="43"/>
      <c r="E696" s="46"/>
      <c r="F696" s="43"/>
      <c r="G696" s="43"/>
      <c r="H696" s="47"/>
      <c r="I696" s="43"/>
      <c r="J696" s="43"/>
      <c r="K696" s="48"/>
      <c r="L696" s="43"/>
      <c r="M696" s="35"/>
      <c r="O696" s="43"/>
      <c r="P696" s="44"/>
      <c r="Q696" s="44"/>
      <c r="R696" s="45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</row>
    <row r="697" spans="1:32" ht="12.75" customHeight="1">
      <c r="A697" s="43"/>
      <c r="B697" s="43"/>
      <c r="C697" s="43"/>
      <c r="D697" s="43"/>
      <c r="E697" s="46"/>
      <c r="F697" s="43"/>
      <c r="G697" s="43"/>
      <c r="H697" s="47"/>
      <c r="I697" s="43"/>
      <c r="J697" s="43"/>
      <c r="K697" s="48"/>
      <c r="L697" s="43"/>
      <c r="M697" s="35"/>
      <c r="O697" s="43"/>
      <c r="P697" s="44"/>
      <c r="Q697" s="44"/>
      <c r="R697" s="45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</row>
    <row r="698" spans="1:32" ht="12.75" customHeight="1">
      <c r="A698" s="43"/>
      <c r="B698" s="43"/>
      <c r="C698" s="43"/>
      <c r="D698" s="43"/>
      <c r="E698" s="46"/>
      <c r="F698" s="43"/>
      <c r="G698" s="43"/>
      <c r="H698" s="47"/>
      <c r="I698" s="43"/>
      <c r="J698" s="43"/>
      <c r="K698" s="48"/>
      <c r="L698" s="43"/>
      <c r="M698" s="35"/>
      <c r="O698" s="43"/>
      <c r="P698" s="44"/>
      <c r="Q698" s="44"/>
      <c r="R698" s="45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</row>
    <row r="699" spans="1:32" ht="12.75" customHeight="1">
      <c r="A699" s="43"/>
      <c r="B699" s="43"/>
      <c r="C699" s="43"/>
      <c r="D699" s="43"/>
      <c r="E699" s="46"/>
      <c r="F699" s="43"/>
      <c r="G699" s="43"/>
      <c r="H699" s="47"/>
      <c r="I699" s="43"/>
      <c r="J699" s="43"/>
      <c r="K699" s="48"/>
      <c r="L699" s="43"/>
      <c r="M699" s="35"/>
      <c r="O699" s="43"/>
      <c r="P699" s="44"/>
      <c r="Q699" s="44"/>
      <c r="R699" s="45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</row>
    <row r="700" spans="1:32" ht="12.75" customHeight="1">
      <c r="A700" s="43"/>
      <c r="B700" s="43"/>
      <c r="C700" s="43"/>
      <c r="D700" s="43"/>
      <c r="E700" s="46"/>
      <c r="F700" s="43"/>
      <c r="G700" s="43"/>
      <c r="H700" s="47"/>
      <c r="I700" s="43"/>
      <c r="J700" s="43"/>
      <c r="K700" s="48"/>
      <c r="L700" s="43"/>
      <c r="M700" s="35"/>
      <c r="O700" s="43"/>
      <c r="P700" s="44"/>
      <c r="Q700" s="44"/>
      <c r="R700" s="45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</row>
    <row r="701" spans="1:32" ht="12.75" customHeight="1">
      <c r="A701" s="43"/>
      <c r="B701" s="43"/>
      <c r="C701" s="43"/>
      <c r="D701" s="43"/>
      <c r="E701" s="46"/>
      <c r="F701" s="43"/>
      <c r="G701" s="43"/>
      <c r="H701" s="47"/>
      <c r="I701" s="43"/>
      <c r="J701" s="43"/>
      <c r="K701" s="48"/>
      <c r="L701" s="43"/>
      <c r="M701" s="35"/>
      <c r="O701" s="43"/>
      <c r="P701" s="44"/>
      <c r="Q701" s="44"/>
      <c r="R701" s="45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</row>
    <row r="702" spans="1:32" ht="12.75" customHeight="1">
      <c r="A702" s="43"/>
      <c r="B702" s="43"/>
      <c r="C702" s="43"/>
      <c r="D702" s="43"/>
      <c r="E702" s="46"/>
      <c r="F702" s="43"/>
      <c r="G702" s="43"/>
      <c r="H702" s="47"/>
      <c r="I702" s="43"/>
      <c r="J702" s="43"/>
      <c r="K702" s="48"/>
      <c r="L702" s="43"/>
      <c r="M702" s="35"/>
      <c r="O702" s="43"/>
      <c r="P702" s="44"/>
      <c r="Q702" s="44"/>
      <c r="R702" s="45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</row>
    <row r="703" spans="1:32" ht="12.75" customHeight="1">
      <c r="A703" s="43"/>
      <c r="B703" s="43"/>
      <c r="C703" s="43"/>
      <c r="D703" s="43"/>
      <c r="E703" s="46"/>
      <c r="F703" s="43"/>
      <c r="G703" s="43"/>
      <c r="H703" s="47"/>
      <c r="I703" s="43"/>
      <c r="J703" s="43"/>
      <c r="K703" s="48"/>
      <c r="L703" s="43"/>
      <c r="M703" s="35"/>
      <c r="O703" s="43"/>
      <c r="P703" s="44"/>
      <c r="Q703" s="44"/>
      <c r="R703" s="45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</row>
    <row r="704" spans="1:32" ht="12.75" customHeight="1">
      <c r="A704" s="43"/>
      <c r="B704" s="43"/>
      <c r="C704" s="43"/>
      <c r="D704" s="43"/>
      <c r="E704" s="46"/>
      <c r="F704" s="43"/>
      <c r="G704" s="43"/>
      <c r="H704" s="47"/>
      <c r="I704" s="43"/>
      <c r="J704" s="43"/>
      <c r="K704" s="48"/>
      <c r="L704" s="43"/>
      <c r="M704" s="35"/>
      <c r="O704" s="43"/>
      <c r="P704" s="44"/>
      <c r="Q704" s="44"/>
      <c r="R704" s="45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</row>
    <row r="705" spans="1:32" ht="12.75" customHeight="1">
      <c r="A705" s="43"/>
      <c r="B705" s="43"/>
      <c r="C705" s="43"/>
      <c r="D705" s="43"/>
      <c r="E705" s="46"/>
      <c r="F705" s="43"/>
      <c r="G705" s="43"/>
      <c r="H705" s="47"/>
      <c r="I705" s="43"/>
      <c r="J705" s="43"/>
      <c r="K705" s="48"/>
      <c r="L705" s="43"/>
      <c r="M705" s="35"/>
      <c r="O705" s="43"/>
      <c r="P705" s="44"/>
      <c r="Q705" s="44"/>
      <c r="R705" s="45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</row>
    <row r="706" spans="1:32" ht="12.75" customHeight="1">
      <c r="A706" s="43"/>
      <c r="B706" s="43"/>
      <c r="C706" s="43"/>
      <c r="D706" s="43"/>
      <c r="E706" s="46"/>
      <c r="F706" s="43"/>
      <c r="G706" s="43"/>
      <c r="H706" s="47"/>
      <c r="I706" s="43"/>
      <c r="J706" s="43"/>
      <c r="K706" s="48"/>
      <c r="L706" s="43"/>
      <c r="M706" s="35"/>
      <c r="O706" s="43"/>
      <c r="P706" s="44"/>
      <c r="Q706" s="44"/>
      <c r="R706" s="45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</row>
    <row r="707" spans="1:32" ht="12.75" customHeight="1">
      <c r="A707" s="43"/>
      <c r="B707" s="43"/>
      <c r="C707" s="43"/>
      <c r="D707" s="43"/>
      <c r="E707" s="46"/>
      <c r="F707" s="43"/>
      <c r="G707" s="43"/>
      <c r="H707" s="47"/>
      <c r="I707" s="43"/>
      <c r="J707" s="43"/>
      <c r="K707" s="48"/>
      <c r="L707" s="43"/>
      <c r="M707" s="35"/>
      <c r="O707" s="43"/>
      <c r="P707" s="44"/>
      <c r="Q707" s="44"/>
      <c r="R707" s="45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</row>
    <row r="708" spans="1:32" ht="12.75" customHeight="1">
      <c r="A708" s="43"/>
      <c r="B708" s="43"/>
      <c r="C708" s="43"/>
      <c r="D708" s="43"/>
      <c r="E708" s="46"/>
      <c r="F708" s="43"/>
      <c r="G708" s="43"/>
      <c r="H708" s="47"/>
      <c r="I708" s="43"/>
      <c r="J708" s="43"/>
      <c r="K708" s="48"/>
      <c r="L708" s="43"/>
      <c r="M708" s="35"/>
      <c r="O708" s="43"/>
      <c r="P708" s="44"/>
      <c r="Q708" s="44"/>
      <c r="R708" s="45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</row>
    <row r="709" spans="1:32" ht="12.75" customHeight="1">
      <c r="A709" s="43"/>
      <c r="B709" s="43"/>
      <c r="C709" s="43"/>
      <c r="D709" s="43"/>
      <c r="E709" s="46"/>
      <c r="F709" s="43"/>
      <c r="G709" s="43"/>
      <c r="H709" s="47"/>
      <c r="I709" s="43"/>
      <c r="J709" s="43"/>
      <c r="K709" s="48"/>
      <c r="L709" s="43"/>
      <c r="M709" s="35"/>
      <c r="O709" s="43"/>
      <c r="P709" s="44"/>
      <c r="Q709" s="44"/>
      <c r="R709" s="45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</row>
    <row r="710" spans="1:32" ht="12.75" customHeight="1">
      <c r="A710" s="43"/>
      <c r="B710" s="43"/>
      <c r="C710" s="43"/>
      <c r="D710" s="43"/>
      <c r="E710" s="46"/>
      <c r="F710" s="43"/>
      <c r="G710" s="43"/>
      <c r="H710" s="47"/>
      <c r="I710" s="43"/>
      <c r="J710" s="43"/>
      <c r="K710" s="48"/>
      <c r="L710" s="43"/>
      <c r="M710" s="35"/>
      <c r="O710" s="43"/>
      <c r="P710" s="44"/>
      <c r="Q710" s="44"/>
      <c r="R710" s="45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</row>
    <row r="711" spans="1:32" ht="12.75" customHeight="1">
      <c r="A711" s="43"/>
      <c r="B711" s="43"/>
      <c r="C711" s="43"/>
      <c r="D711" s="43"/>
      <c r="E711" s="46"/>
      <c r="F711" s="43"/>
      <c r="G711" s="43"/>
      <c r="H711" s="47"/>
      <c r="I711" s="43"/>
      <c r="J711" s="43"/>
      <c r="K711" s="48"/>
      <c r="L711" s="43"/>
      <c r="M711" s="35"/>
      <c r="O711" s="43"/>
      <c r="P711" s="44"/>
      <c r="Q711" s="44"/>
      <c r="R711" s="45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</row>
    <row r="712" spans="1:32" ht="12.75" customHeight="1">
      <c r="A712" s="43"/>
      <c r="B712" s="43"/>
      <c r="C712" s="43"/>
      <c r="D712" s="43"/>
      <c r="E712" s="46"/>
      <c r="F712" s="43"/>
      <c r="G712" s="43"/>
      <c r="H712" s="47"/>
      <c r="I712" s="43"/>
      <c r="J712" s="43"/>
      <c r="K712" s="48"/>
      <c r="L712" s="43"/>
      <c r="M712" s="35"/>
      <c r="O712" s="43"/>
      <c r="P712" s="44"/>
      <c r="Q712" s="44"/>
      <c r="R712" s="45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</row>
    <row r="713" spans="1:32" ht="12.75" customHeight="1">
      <c r="A713" s="43"/>
      <c r="B713" s="43"/>
      <c r="C713" s="43"/>
      <c r="D713" s="43"/>
      <c r="E713" s="46"/>
      <c r="F713" s="43"/>
      <c r="G713" s="43"/>
      <c r="H713" s="47"/>
      <c r="I713" s="43"/>
      <c r="J713" s="43"/>
      <c r="K713" s="48"/>
      <c r="L713" s="43"/>
      <c r="M713" s="35"/>
      <c r="O713" s="43"/>
      <c r="P713" s="44"/>
      <c r="Q713" s="44"/>
      <c r="R713" s="45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</row>
    <row r="714" spans="1:32" ht="12.75" customHeight="1">
      <c r="A714" s="43"/>
      <c r="B714" s="43"/>
      <c r="C714" s="43"/>
      <c r="D714" s="43"/>
      <c r="E714" s="46"/>
      <c r="F714" s="43"/>
      <c r="G714" s="43"/>
      <c r="H714" s="47"/>
      <c r="I714" s="43"/>
      <c r="J714" s="43"/>
      <c r="K714" s="48"/>
      <c r="L714" s="43"/>
      <c r="M714" s="35"/>
      <c r="O714" s="43"/>
      <c r="P714" s="44"/>
      <c r="Q714" s="44"/>
      <c r="R714" s="45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</row>
    <row r="715" spans="1:32" ht="12.75" customHeight="1">
      <c r="A715" s="43"/>
      <c r="B715" s="43"/>
      <c r="C715" s="43"/>
      <c r="D715" s="43"/>
      <c r="E715" s="46"/>
      <c r="F715" s="43"/>
      <c r="G715" s="43"/>
      <c r="H715" s="47"/>
      <c r="I715" s="43"/>
      <c r="J715" s="43"/>
      <c r="K715" s="48"/>
      <c r="L715" s="43"/>
      <c r="M715" s="35"/>
      <c r="O715" s="43"/>
      <c r="P715" s="44"/>
      <c r="Q715" s="44"/>
      <c r="R715" s="45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</row>
    <row r="716" spans="1:32" ht="12.75" customHeight="1">
      <c r="A716" s="43"/>
      <c r="B716" s="43"/>
      <c r="C716" s="43"/>
      <c r="D716" s="43"/>
      <c r="E716" s="46"/>
      <c r="F716" s="43"/>
      <c r="G716" s="43"/>
      <c r="H716" s="47"/>
      <c r="I716" s="43"/>
      <c r="J716" s="43"/>
      <c r="K716" s="48"/>
      <c r="L716" s="43"/>
      <c r="M716" s="35"/>
      <c r="O716" s="43"/>
      <c r="P716" s="44"/>
      <c r="Q716" s="44"/>
      <c r="R716" s="45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</row>
    <row r="717" spans="1:32" ht="12.75" customHeight="1">
      <c r="A717" s="43"/>
      <c r="B717" s="43"/>
      <c r="C717" s="43"/>
      <c r="D717" s="43"/>
      <c r="E717" s="46"/>
      <c r="F717" s="43"/>
      <c r="G717" s="43"/>
      <c r="H717" s="47"/>
      <c r="I717" s="43"/>
      <c r="J717" s="43"/>
      <c r="K717" s="48"/>
      <c r="L717" s="43"/>
      <c r="M717" s="35"/>
      <c r="O717" s="43"/>
      <c r="P717" s="44"/>
      <c r="Q717" s="44"/>
      <c r="R717" s="45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</row>
    <row r="718" spans="1:32" ht="12.75" customHeight="1">
      <c r="A718" s="43"/>
      <c r="B718" s="43"/>
      <c r="C718" s="43"/>
      <c r="D718" s="43"/>
      <c r="E718" s="46"/>
      <c r="F718" s="43"/>
      <c r="G718" s="43"/>
      <c r="H718" s="47"/>
      <c r="I718" s="43"/>
      <c r="J718" s="43"/>
      <c r="K718" s="48"/>
      <c r="L718" s="43"/>
      <c r="M718" s="35"/>
      <c r="O718" s="43"/>
      <c r="P718" s="44"/>
      <c r="Q718" s="44"/>
      <c r="R718" s="45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</row>
    <row r="719" spans="1:32" ht="12.75" customHeight="1">
      <c r="A719" s="43"/>
      <c r="B719" s="43"/>
      <c r="C719" s="43"/>
      <c r="D719" s="43"/>
      <c r="E719" s="46"/>
      <c r="F719" s="43"/>
      <c r="G719" s="43"/>
      <c r="H719" s="47"/>
      <c r="I719" s="43"/>
      <c r="J719" s="43"/>
      <c r="K719" s="48"/>
      <c r="L719" s="43"/>
      <c r="M719" s="35"/>
      <c r="O719" s="43"/>
      <c r="P719" s="44"/>
      <c r="Q719" s="44"/>
      <c r="R719" s="45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</row>
    <row r="720" spans="1:32" ht="12.75" customHeight="1">
      <c r="A720" s="43"/>
      <c r="B720" s="43"/>
      <c r="C720" s="43"/>
      <c r="D720" s="43"/>
      <c r="E720" s="46"/>
      <c r="F720" s="43"/>
      <c r="G720" s="43"/>
      <c r="H720" s="47"/>
      <c r="I720" s="43"/>
      <c r="J720" s="43"/>
      <c r="K720" s="48"/>
      <c r="L720" s="43"/>
      <c r="M720" s="35"/>
      <c r="O720" s="43"/>
      <c r="P720" s="44"/>
      <c r="Q720" s="44"/>
      <c r="R720" s="45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</row>
    <row r="721" spans="1:32" ht="12.75" customHeight="1">
      <c r="A721" s="43"/>
      <c r="B721" s="43"/>
      <c r="C721" s="43"/>
      <c r="D721" s="43"/>
      <c r="E721" s="46"/>
      <c r="F721" s="43"/>
      <c r="G721" s="43"/>
      <c r="H721" s="47"/>
      <c r="I721" s="43"/>
      <c r="J721" s="43"/>
      <c r="K721" s="48"/>
      <c r="L721" s="43"/>
      <c r="M721" s="35"/>
      <c r="O721" s="43"/>
      <c r="P721" s="44"/>
      <c r="Q721" s="44"/>
      <c r="R721" s="45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</row>
    <row r="722" spans="1:32" ht="12.75" customHeight="1">
      <c r="A722" s="43"/>
      <c r="B722" s="43"/>
      <c r="C722" s="43"/>
      <c r="D722" s="43"/>
      <c r="E722" s="46"/>
      <c r="F722" s="43"/>
      <c r="G722" s="43"/>
      <c r="H722" s="47"/>
      <c r="I722" s="43"/>
      <c r="J722" s="43"/>
      <c r="K722" s="48"/>
      <c r="L722" s="43"/>
      <c r="M722" s="35"/>
      <c r="O722" s="43"/>
      <c r="P722" s="44"/>
      <c r="Q722" s="44"/>
      <c r="R722" s="45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</row>
    <row r="723" spans="1:32" ht="12.75" customHeight="1">
      <c r="A723" s="43"/>
      <c r="B723" s="43"/>
      <c r="C723" s="43"/>
      <c r="D723" s="43"/>
      <c r="E723" s="46"/>
      <c r="F723" s="43"/>
      <c r="G723" s="43"/>
      <c r="H723" s="47"/>
      <c r="I723" s="43"/>
      <c r="J723" s="43"/>
      <c r="K723" s="48"/>
      <c r="L723" s="43"/>
      <c r="M723" s="35"/>
      <c r="O723" s="43"/>
      <c r="P723" s="44"/>
      <c r="Q723" s="44"/>
      <c r="R723" s="45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</row>
    <row r="724" spans="1:32" ht="12.75" customHeight="1">
      <c r="A724" s="43"/>
      <c r="B724" s="43"/>
      <c r="C724" s="43"/>
      <c r="D724" s="43"/>
      <c r="E724" s="46"/>
      <c r="F724" s="43"/>
      <c r="G724" s="43"/>
      <c r="H724" s="47"/>
      <c r="I724" s="43"/>
      <c r="J724" s="43"/>
      <c r="K724" s="48"/>
      <c r="L724" s="43"/>
      <c r="M724" s="35"/>
      <c r="O724" s="43"/>
      <c r="P724" s="44"/>
      <c r="Q724" s="44"/>
      <c r="R724" s="45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</row>
    <row r="725" spans="1:32" ht="12.75" customHeight="1">
      <c r="A725" s="43"/>
      <c r="B725" s="43"/>
      <c r="C725" s="43"/>
      <c r="D725" s="43"/>
      <c r="E725" s="46"/>
      <c r="F725" s="43"/>
      <c r="G725" s="43"/>
      <c r="H725" s="47"/>
      <c r="I725" s="43"/>
      <c r="J725" s="43"/>
      <c r="K725" s="48"/>
      <c r="L725" s="43"/>
      <c r="M725" s="35"/>
      <c r="O725" s="43"/>
      <c r="P725" s="44"/>
      <c r="Q725" s="44"/>
      <c r="R725" s="45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</row>
    <row r="726" spans="1:32" ht="12.75" customHeight="1">
      <c r="A726" s="43"/>
      <c r="B726" s="43"/>
      <c r="C726" s="43"/>
      <c r="D726" s="43"/>
      <c r="E726" s="46"/>
      <c r="F726" s="43"/>
      <c r="G726" s="43"/>
      <c r="H726" s="47"/>
      <c r="I726" s="43"/>
      <c r="J726" s="43"/>
      <c r="K726" s="48"/>
      <c r="L726" s="43"/>
      <c r="M726" s="35"/>
      <c r="O726" s="43"/>
      <c r="P726" s="44"/>
      <c r="Q726" s="44"/>
      <c r="R726" s="45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</row>
    <row r="727" spans="1:32" ht="12.75" customHeight="1">
      <c r="A727" s="43"/>
      <c r="B727" s="43"/>
      <c r="C727" s="43"/>
      <c r="D727" s="43"/>
      <c r="E727" s="46"/>
      <c r="F727" s="43"/>
      <c r="G727" s="43"/>
      <c r="H727" s="47"/>
      <c r="I727" s="43"/>
      <c r="J727" s="43"/>
      <c r="K727" s="48"/>
      <c r="L727" s="43"/>
      <c r="M727" s="35"/>
      <c r="O727" s="43"/>
      <c r="P727" s="44"/>
      <c r="Q727" s="44"/>
      <c r="R727" s="45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</row>
    <row r="728" spans="1:32" ht="12.75" customHeight="1">
      <c r="A728" s="43"/>
      <c r="B728" s="43"/>
      <c r="C728" s="43"/>
      <c r="D728" s="43"/>
      <c r="E728" s="46"/>
      <c r="F728" s="43"/>
      <c r="G728" s="43"/>
      <c r="H728" s="47"/>
      <c r="I728" s="43"/>
      <c r="J728" s="43"/>
      <c r="K728" s="48"/>
      <c r="L728" s="43"/>
      <c r="M728" s="35"/>
      <c r="O728" s="43"/>
      <c r="P728" s="44"/>
      <c r="Q728" s="44"/>
      <c r="R728" s="45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</row>
    <row r="729" spans="1:32" ht="12.75" customHeight="1">
      <c r="A729" s="43"/>
      <c r="B729" s="43"/>
      <c r="C729" s="43"/>
      <c r="D729" s="43"/>
      <c r="E729" s="46"/>
      <c r="F729" s="43"/>
      <c r="G729" s="43"/>
      <c r="H729" s="47"/>
      <c r="I729" s="43"/>
      <c r="J729" s="43"/>
      <c r="K729" s="48"/>
      <c r="L729" s="43"/>
      <c r="M729" s="35"/>
      <c r="O729" s="43"/>
      <c r="P729" s="44"/>
      <c r="Q729" s="44"/>
      <c r="R729" s="45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</row>
    <row r="730" spans="1:32" ht="12.75" customHeight="1">
      <c r="A730" s="43"/>
      <c r="B730" s="43"/>
      <c r="C730" s="43"/>
      <c r="D730" s="43"/>
      <c r="E730" s="46"/>
      <c r="F730" s="43"/>
      <c r="G730" s="43"/>
      <c r="H730" s="47"/>
      <c r="I730" s="43"/>
      <c r="J730" s="43"/>
      <c r="K730" s="48"/>
      <c r="L730" s="43"/>
      <c r="M730" s="35"/>
      <c r="O730" s="43"/>
      <c r="P730" s="44"/>
      <c r="Q730" s="44"/>
      <c r="R730" s="45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</row>
    <row r="731" spans="1:32" ht="12.75" customHeight="1">
      <c r="A731" s="43"/>
      <c r="B731" s="43"/>
      <c r="C731" s="43"/>
      <c r="D731" s="43"/>
      <c r="E731" s="46"/>
      <c r="F731" s="43"/>
      <c r="G731" s="43"/>
      <c r="H731" s="47"/>
      <c r="I731" s="43"/>
      <c r="J731" s="43"/>
      <c r="K731" s="48"/>
      <c r="L731" s="43"/>
      <c r="M731" s="35"/>
      <c r="O731" s="43"/>
      <c r="P731" s="44"/>
      <c r="Q731" s="44"/>
      <c r="R731" s="45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</row>
    <row r="732" spans="1:32" ht="12.75" customHeight="1">
      <c r="A732" s="43"/>
      <c r="B732" s="43"/>
      <c r="C732" s="43"/>
      <c r="D732" s="43"/>
      <c r="E732" s="46"/>
      <c r="F732" s="43"/>
      <c r="G732" s="43"/>
      <c r="H732" s="47"/>
      <c r="I732" s="43"/>
      <c r="J732" s="43"/>
      <c r="K732" s="48"/>
      <c r="L732" s="43"/>
      <c r="M732" s="35"/>
      <c r="O732" s="43"/>
      <c r="P732" s="44"/>
      <c r="Q732" s="44"/>
      <c r="R732" s="45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</row>
    <row r="733" spans="1:32" ht="12.75" customHeight="1">
      <c r="A733" s="43"/>
      <c r="B733" s="43"/>
      <c r="C733" s="43"/>
      <c r="D733" s="43"/>
      <c r="E733" s="46"/>
      <c r="F733" s="43"/>
      <c r="G733" s="43"/>
      <c r="H733" s="47"/>
      <c r="I733" s="43"/>
      <c r="J733" s="43"/>
      <c r="K733" s="48"/>
      <c r="L733" s="43"/>
      <c r="M733" s="35"/>
      <c r="O733" s="43"/>
      <c r="P733" s="44"/>
      <c r="Q733" s="44"/>
      <c r="R733" s="45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</row>
    <row r="734" spans="1:32" ht="12.75" customHeight="1">
      <c r="A734" s="43"/>
      <c r="B734" s="43"/>
      <c r="C734" s="43"/>
      <c r="D734" s="43"/>
      <c r="E734" s="46"/>
      <c r="F734" s="43"/>
      <c r="G734" s="43"/>
      <c r="H734" s="47"/>
      <c r="I734" s="43"/>
      <c r="J734" s="43"/>
      <c r="K734" s="48"/>
      <c r="L734" s="43"/>
      <c r="M734" s="35"/>
      <c r="O734" s="43"/>
      <c r="P734" s="44"/>
      <c r="Q734" s="44"/>
      <c r="R734" s="45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</row>
    <row r="735" spans="1:32" ht="12.75" customHeight="1">
      <c r="A735" s="43"/>
      <c r="B735" s="43"/>
      <c r="C735" s="43"/>
      <c r="D735" s="43"/>
      <c r="E735" s="46"/>
      <c r="F735" s="43"/>
      <c r="G735" s="43"/>
      <c r="H735" s="47"/>
      <c r="I735" s="43"/>
      <c r="J735" s="43"/>
      <c r="K735" s="48"/>
      <c r="L735" s="43"/>
      <c r="M735" s="35"/>
      <c r="O735" s="43"/>
      <c r="P735" s="44"/>
      <c r="Q735" s="44"/>
      <c r="R735" s="45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</row>
    <row r="736" spans="1:32" ht="12.75" customHeight="1">
      <c r="A736" s="43"/>
      <c r="B736" s="43"/>
      <c r="C736" s="43"/>
      <c r="D736" s="43"/>
      <c r="E736" s="46"/>
      <c r="F736" s="43"/>
      <c r="G736" s="43"/>
      <c r="H736" s="47"/>
      <c r="I736" s="43"/>
      <c r="J736" s="43"/>
      <c r="K736" s="48"/>
      <c r="L736" s="43"/>
      <c r="M736" s="35"/>
      <c r="O736" s="43"/>
      <c r="P736" s="44"/>
      <c r="Q736" s="44"/>
      <c r="R736" s="45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</row>
    <row r="737" spans="1:32" ht="12.75" customHeight="1">
      <c r="A737" s="43"/>
      <c r="B737" s="43"/>
      <c r="C737" s="43"/>
      <c r="D737" s="43"/>
      <c r="E737" s="46"/>
      <c r="F737" s="43"/>
      <c r="G737" s="43"/>
      <c r="H737" s="47"/>
      <c r="I737" s="43"/>
      <c r="J737" s="43"/>
      <c r="K737" s="48"/>
      <c r="L737" s="43"/>
      <c r="M737" s="35"/>
      <c r="O737" s="43"/>
      <c r="P737" s="44"/>
      <c r="Q737" s="44"/>
      <c r="R737" s="45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</row>
    <row r="738" spans="1:32" ht="12.75" customHeight="1">
      <c r="A738" s="43"/>
      <c r="B738" s="43"/>
      <c r="C738" s="43"/>
      <c r="D738" s="43"/>
      <c r="E738" s="46"/>
      <c r="F738" s="43"/>
      <c r="G738" s="43"/>
      <c r="H738" s="47"/>
      <c r="I738" s="43"/>
      <c r="J738" s="43"/>
      <c r="K738" s="48"/>
      <c r="L738" s="43"/>
      <c r="M738" s="35"/>
      <c r="O738" s="43"/>
      <c r="P738" s="44"/>
      <c r="Q738" s="44"/>
      <c r="R738" s="45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</row>
    <row r="739" spans="1:32" ht="12.75" customHeight="1">
      <c r="A739" s="43"/>
      <c r="B739" s="43"/>
      <c r="C739" s="43"/>
      <c r="D739" s="43"/>
      <c r="E739" s="46"/>
      <c r="F739" s="43"/>
      <c r="G739" s="43"/>
      <c r="H739" s="47"/>
      <c r="I739" s="43"/>
      <c r="J739" s="43"/>
      <c r="K739" s="48"/>
      <c r="L739" s="43"/>
      <c r="M739" s="35"/>
      <c r="O739" s="43"/>
      <c r="P739" s="44"/>
      <c r="Q739" s="44"/>
      <c r="R739" s="45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</row>
    <row r="740" spans="1:32" ht="12.75" customHeight="1">
      <c r="A740" s="43"/>
      <c r="B740" s="43"/>
      <c r="C740" s="43"/>
      <c r="D740" s="43"/>
      <c r="E740" s="46"/>
      <c r="F740" s="43"/>
      <c r="G740" s="43"/>
      <c r="H740" s="47"/>
      <c r="I740" s="43"/>
      <c r="J740" s="43"/>
      <c r="K740" s="48"/>
      <c r="L740" s="43"/>
      <c r="M740" s="35"/>
      <c r="O740" s="43"/>
      <c r="P740" s="44"/>
      <c r="Q740" s="44"/>
      <c r="R740" s="45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</row>
    <row r="741" spans="1:32" ht="12.75" customHeight="1">
      <c r="A741" s="43"/>
      <c r="B741" s="43"/>
      <c r="C741" s="43"/>
      <c r="D741" s="43"/>
      <c r="E741" s="46"/>
      <c r="F741" s="43"/>
      <c r="G741" s="43"/>
      <c r="H741" s="47"/>
      <c r="I741" s="43"/>
      <c r="J741" s="43"/>
      <c r="K741" s="48"/>
      <c r="L741" s="43"/>
      <c r="M741" s="35"/>
      <c r="O741" s="43"/>
      <c r="P741" s="44"/>
      <c r="Q741" s="44"/>
      <c r="R741" s="45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</row>
    <row r="742" spans="1:32" ht="12.75" customHeight="1">
      <c r="A742" s="43"/>
      <c r="B742" s="43"/>
      <c r="C742" s="43"/>
      <c r="D742" s="43"/>
      <c r="E742" s="46"/>
      <c r="F742" s="43"/>
      <c r="G742" s="43"/>
      <c r="H742" s="47"/>
      <c r="I742" s="43"/>
      <c r="J742" s="43"/>
      <c r="K742" s="48"/>
      <c r="L742" s="43"/>
      <c r="M742" s="35"/>
      <c r="O742" s="43"/>
      <c r="P742" s="44"/>
      <c r="Q742" s="44"/>
      <c r="R742" s="45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</row>
    <row r="743" spans="1:32" ht="12.75" customHeight="1">
      <c r="A743" s="43"/>
      <c r="B743" s="43"/>
      <c r="C743" s="43"/>
      <c r="D743" s="43"/>
      <c r="E743" s="46"/>
      <c r="F743" s="43"/>
      <c r="G743" s="43"/>
      <c r="H743" s="47"/>
      <c r="I743" s="43"/>
      <c r="J743" s="43"/>
      <c r="K743" s="48"/>
      <c r="L743" s="43"/>
      <c r="M743" s="35"/>
      <c r="O743" s="43"/>
      <c r="P743" s="44"/>
      <c r="Q743" s="44"/>
      <c r="R743" s="45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</row>
    <row r="744" spans="1:32" ht="12.75" customHeight="1">
      <c r="A744" s="43"/>
      <c r="B744" s="43"/>
      <c r="C744" s="43"/>
      <c r="D744" s="43"/>
      <c r="E744" s="46"/>
      <c r="F744" s="43"/>
      <c r="G744" s="43"/>
      <c r="H744" s="47"/>
      <c r="I744" s="43"/>
      <c r="J744" s="43"/>
      <c r="K744" s="48"/>
      <c r="L744" s="43"/>
      <c r="M744" s="35"/>
      <c r="O744" s="43"/>
      <c r="P744" s="44"/>
      <c r="Q744" s="44"/>
      <c r="R744" s="45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</row>
    <row r="745" spans="1:32" ht="12.75" customHeight="1">
      <c r="A745" s="43"/>
      <c r="B745" s="43"/>
      <c r="C745" s="43"/>
      <c r="D745" s="43"/>
      <c r="E745" s="46"/>
      <c r="F745" s="43"/>
      <c r="G745" s="43"/>
      <c r="H745" s="47"/>
      <c r="I745" s="43"/>
      <c r="J745" s="43"/>
      <c r="K745" s="48"/>
      <c r="L745" s="43"/>
      <c r="M745" s="35"/>
      <c r="O745" s="43"/>
      <c r="P745" s="44"/>
      <c r="Q745" s="44"/>
      <c r="R745" s="45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</row>
    <row r="746" spans="1:32" ht="12.75" customHeight="1">
      <c r="A746" s="43"/>
      <c r="B746" s="43"/>
      <c r="C746" s="43"/>
      <c r="D746" s="43"/>
      <c r="E746" s="46"/>
      <c r="F746" s="43"/>
      <c r="G746" s="43"/>
      <c r="H746" s="47"/>
      <c r="I746" s="43"/>
      <c r="J746" s="43"/>
      <c r="K746" s="48"/>
      <c r="L746" s="43"/>
      <c r="M746" s="35"/>
      <c r="O746" s="43"/>
      <c r="P746" s="44"/>
      <c r="Q746" s="44"/>
      <c r="R746" s="45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</row>
    <row r="747" spans="1:32" ht="12.75" customHeight="1">
      <c r="A747" s="43"/>
      <c r="B747" s="43"/>
      <c r="C747" s="43"/>
      <c r="D747" s="43"/>
      <c r="E747" s="46"/>
      <c r="F747" s="43"/>
      <c r="G747" s="43"/>
      <c r="H747" s="47"/>
      <c r="I747" s="43"/>
      <c r="J747" s="43"/>
      <c r="K747" s="48"/>
      <c r="L747" s="43"/>
      <c r="M747" s="35"/>
      <c r="O747" s="43"/>
      <c r="P747" s="44"/>
      <c r="Q747" s="44"/>
      <c r="R747" s="45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</row>
    <row r="748" spans="1:32" ht="12.75" customHeight="1">
      <c r="A748" s="43"/>
      <c r="B748" s="43"/>
      <c r="C748" s="43"/>
      <c r="D748" s="43"/>
      <c r="E748" s="46"/>
      <c r="F748" s="43"/>
      <c r="G748" s="43"/>
      <c r="H748" s="47"/>
      <c r="I748" s="43"/>
      <c r="J748" s="43"/>
      <c r="K748" s="48"/>
      <c r="L748" s="43"/>
      <c r="M748" s="35"/>
      <c r="O748" s="43"/>
      <c r="P748" s="44"/>
      <c r="Q748" s="44"/>
      <c r="R748" s="45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</row>
    <row r="749" spans="1:32" ht="12.75" customHeight="1">
      <c r="A749" s="43"/>
      <c r="B749" s="43"/>
      <c r="C749" s="43"/>
      <c r="D749" s="43"/>
      <c r="E749" s="46"/>
      <c r="F749" s="43"/>
      <c r="G749" s="43"/>
      <c r="H749" s="47"/>
      <c r="I749" s="43"/>
      <c r="J749" s="43"/>
      <c r="K749" s="48"/>
      <c r="L749" s="43"/>
      <c r="M749" s="35"/>
      <c r="O749" s="43"/>
      <c r="P749" s="44"/>
      <c r="Q749" s="44"/>
      <c r="R749" s="45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</row>
    <row r="750" spans="1:32" ht="12.75" customHeight="1">
      <c r="A750" s="43"/>
      <c r="B750" s="43"/>
      <c r="C750" s="43"/>
      <c r="D750" s="43"/>
      <c r="E750" s="46"/>
      <c r="F750" s="43"/>
      <c r="G750" s="43"/>
      <c r="H750" s="47"/>
      <c r="I750" s="43"/>
      <c r="J750" s="43"/>
      <c r="K750" s="48"/>
      <c r="L750" s="43"/>
      <c r="M750" s="35"/>
      <c r="O750" s="43"/>
      <c r="P750" s="44"/>
      <c r="Q750" s="44"/>
      <c r="R750" s="45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</row>
    <row r="751" spans="1:32" ht="12.75" customHeight="1">
      <c r="A751" s="43"/>
      <c r="B751" s="43"/>
      <c r="C751" s="43"/>
      <c r="D751" s="43"/>
      <c r="E751" s="46"/>
      <c r="F751" s="43"/>
      <c r="G751" s="43"/>
      <c r="H751" s="47"/>
      <c r="I751" s="43"/>
      <c r="J751" s="43"/>
      <c r="K751" s="48"/>
      <c r="L751" s="43"/>
      <c r="M751" s="35"/>
      <c r="O751" s="43"/>
      <c r="P751" s="44"/>
      <c r="Q751" s="44"/>
      <c r="R751" s="45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</row>
    <row r="752" spans="1:32" ht="12.75" customHeight="1">
      <c r="A752" s="43"/>
      <c r="B752" s="43"/>
      <c r="C752" s="43"/>
      <c r="D752" s="43"/>
      <c r="E752" s="46"/>
      <c r="F752" s="43"/>
      <c r="G752" s="43"/>
      <c r="H752" s="47"/>
      <c r="I752" s="43"/>
      <c r="J752" s="43"/>
      <c r="K752" s="48"/>
      <c r="L752" s="43"/>
      <c r="M752" s="35"/>
      <c r="O752" s="43"/>
      <c r="P752" s="44"/>
      <c r="Q752" s="44"/>
      <c r="R752" s="45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</row>
    <row r="753" spans="1:32" ht="12.75" customHeight="1">
      <c r="A753" s="43"/>
      <c r="B753" s="43"/>
      <c r="C753" s="43"/>
      <c r="D753" s="43"/>
      <c r="E753" s="46"/>
      <c r="F753" s="43"/>
      <c r="G753" s="43"/>
      <c r="H753" s="47"/>
      <c r="I753" s="43"/>
      <c r="J753" s="43"/>
      <c r="K753" s="48"/>
      <c r="L753" s="43"/>
      <c r="M753" s="35"/>
      <c r="O753" s="43"/>
      <c r="P753" s="44"/>
      <c r="Q753" s="44"/>
      <c r="R753" s="45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</row>
    <row r="754" spans="1:32" ht="12.75" customHeight="1">
      <c r="A754" s="43"/>
      <c r="B754" s="43"/>
      <c r="C754" s="43"/>
      <c r="D754" s="43"/>
      <c r="E754" s="46"/>
      <c r="F754" s="43"/>
      <c r="G754" s="43"/>
      <c r="H754" s="47"/>
      <c r="I754" s="43"/>
      <c r="J754" s="43"/>
      <c r="K754" s="48"/>
      <c r="L754" s="43"/>
      <c r="M754" s="35"/>
      <c r="O754" s="43"/>
      <c r="P754" s="44"/>
      <c r="Q754" s="44"/>
      <c r="R754" s="45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</row>
    <row r="755" spans="1:32" ht="12.75" customHeight="1">
      <c r="A755" s="43"/>
      <c r="B755" s="43"/>
      <c r="C755" s="43"/>
      <c r="D755" s="43"/>
      <c r="E755" s="46"/>
      <c r="F755" s="43"/>
      <c r="G755" s="43"/>
      <c r="H755" s="47"/>
      <c r="I755" s="43"/>
      <c r="J755" s="43"/>
      <c r="K755" s="48"/>
      <c r="L755" s="43"/>
      <c r="M755" s="35"/>
      <c r="O755" s="43"/>
      <c r="P755" s="44"/>
      <c r="Q755" s="44"/>
      <c r="R755" s="45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</row>
    <row r="756" spans="1:32" ht="12.75" customHeight="1">
      <c r="A756" s="43"/>
      <c r="B756" s="43"/>
      <c r="C756" s="43"/>
      <c r="D756" s="43"/>
      <c r="E756" s="46"/>
      <c r="F756" s="43"/>
      <c r="G756" s="43"/>
      <c r="H756" s="47"/>
      <c r="I756" s="43"/>
      <c r="J756" s="43"/>
      <c r="K756" s="48"/>
      <c r="L756" s="43"/>
      <c r="M756" s="35"/>
      <c r="O756" s="43"/>
      <c r="P756" s="44"/>
      <c r="Q756" s="44"/>
      <c r="R756" s="45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</row>
    <row r="757" spans="1:32" ht="12.75" customHeight="1">
      <c r="A757" s="43"/>
      <c r="B757" s="43"/>
      <c r="C757" s="43"/>
      <c r="D757" s="43"/>
      <c r="E757" s="46"/>
      <c r="F757" s="43"/>
      <c r="G757" s="43"/>
      <c r="H757" s="47"/>
      <c r="I757" s="43"/>
      <c r="J757" s="43"/>
      <c r="K757" s="48"/>
      <c r="L757" s="43"/>
      <c r="M757" s="35"/>
      <c r="O757" s="43"/>
      <c r="P757" s="44"/>
      <c r="Q757" s="44"/>
      <c r="R757" s="45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</row>
    <row r="758" spans="1:32" ht="12.75" customHeight="1">
      <c r="A758" s="43"/>
      <c r="B758" s="43"/>
      <c r="C758" s="43"/>
      <c r="D758" s="43"/>
      <c r="E758" s="46"/>
      <c r="F758" s="43"/>
      <c r="G758" s="43"/>
      <c r="H758" s="47"/>
      <c r="I758" s="43"/>
      <c r="J758" s="43"/>
      <c r="K758" s="48"/>
      <c r="L758" s="43"/>
      <c r="M758" s="35"/>
      <c r="O758" s="43"/>
      <c r="P758" s="44"/>
      <c r="Q758" s="44"/>
      <c r="R758" s="45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</row>
    <row r="759" spans="1:32" ht="12.75" customHeight="1">
      <c r="A759" s="43"/>
      <c r="B759" s="43"/>
      <c r="C759" s="43"/>
      <c r="D759" s="43"/>
      <c r="E759" s="46"/>
      <c r="F759" s="43"/>
      <c r="G759" s="43"/>
      <c r="H759" s="47"/>
      <c r="I759" s="43"/>
      <c r="J759" s="43"/>
      <c r="K759" s="48"/>
      <c r="L759" s="43"/>
      <c r="M759" s="35"/>
      <c r="O759" s="43"/>
      <c r="P759" s="44"/>
      <c r="Q759" s="44"/>
      <c r="R759" s="45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</row>
    <row r="760" spans="1:32" ht="12.75" customHeight="1">
      <c r="A760" s="43"/>
      <c r="B760" s="43"/>
      <c r="C760" s="43"/>
      <c r="D760" s="43"/>
      <c r="E760" s="46"/>
      <c r="F760" s="43"/>
      <c r="G760" s="43"/>
      <c r="H760" s="47"/>
      <c r="I760" s="43"/>
      <c r="J760" s="43"/>
      <c r="K760" s="48"/>
      <c r="L760" s="43"/>
      <c r="M760" s="35"/>
      <c r="O760" s="43"/>
      <c r="P760" s="44"/>
      <c r="Q760" s="44"/>
      <c r="R760" s="45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</row>
    <row r="761" spans="1:32" ht="12.75" customHeight="1">
      <c r="A761" s="43"/>
      <c r="B761" s="43"/>
      <c r="C761" s="43"/>
      <c r="D761" s="43"/>
      <c r="E761" s="46"/>
      <c r="F761" s="43"/>
      <c r="G761" s="43"/>
      <c r="H761" s="47"/>
      <c r="I761" s="43"/>
      <c r="J761" s="43"/>
      <c r="K761" s="48"/>
      <c r="L761" s="43"/>
      <c r="M761" s="35"/>
      <c r="O761" s="43"/>
      <c r="P761" s="44"/>
      <c r="Q761" s="44"/>
      <c r="R761" s="45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</row>
    <row r="762" spans="1:32" ht="12.75" customHeight="1">
      <c r="A762" s="43"/>
      <c r="B762" s="43"/>
      <c r="C762" s="43"/>
      <c r="D762" s="43"/>
      <c r="E762" s="46"/>
      <c r="F762" s="43"/>
      <c r="G762" s="43"/>
      <c r="H762" s="47"/>
      <c r="I762" s="43"/>
      <c r="J762" s="43"/>
      <c r="K762" s="48"/>
      <c r="L762" s="43"/>
      <c r="M762" s="35"/>
      <c r="O762" s="43"/>
      <c r="P762" s="44"/>
      <c r="Q762" s="44"/>
      <c r="R762" s="45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</row>
    <row r="763" spans="1:32" ht="12.75" customHeight="1">
      <c r="A763" s="43"/>
      <c r="B763" s="43"/>
      <c r="C763" s="43"/>
      <c r="D763" s="43"/>
      <c r="E763" s="46"/>
      <c r="F763" s="43"/>
      <c r="G763" s="43"/>
      <c r="H763" s="47"/>
      <c r="I763" s="43"/>
      <c r="J763" s="43"/>
      <c r="K763" s="48"/>
      <c r="L763" s="43"/>
      <c r="M763" s="35"/>
      <c r="O763" s="43"/>
      <c r="P763" s="44"/>
      <c r="Q763" s="44"/>
      <c r="R763" s="45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</row>
    <row r="764" spans="1:32" ht="12.75" customHeight="1">
      <c r="A764" s="43"/>
      <c r="B764" s="43"/>
      <c r="C764" s="43"/>
      <c r="D764" s="43"/>
      <c r="E764" s="46"/>
      <c r="F764" s="43"/>
      <c r="G764" s="43"/>
      <c r="H764" s="47"/>
      <c r="I764" s="43"/>
      <c r="J764" s="43"/>
      <c r="K764" s="48"/>
      <c r="L764" s="43"/>
      <c r="M764" s="35"/>
      <c r="O764" s="43"/>
      <c r="P764" s="44"/>
      <c r="Q764" s="44"/>
      <c r="R764" s="45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</row>
    <row r="765" spans="1:32" ht="12.75" customHeight="1">
      <c r="A765" s="43"/>
      <c r="B765" s="43"/>
      <c r="C765" s="43"/>
      <c r="D765" s="43"/>
      <c r="E765" s="46"/>
      <c r="F765" s="43"/>
      <c r="G765" s="43"/>
      <c r="H765" s="47"/>
      <c r="I765" s="43"/>
      <c r="J765" s="43"/>
      <c r="K765" s="48"/>
      <c r="L765" s="43"/>
      <c r="M765" s="35"/>
      <c r="O765" s="43"/>
      <c r="P765" s="44"/>
      <c r="Q765" s="44"/>
      <c r="R765" s="45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</row>
    <row r="766" spans="1:32" ht="12.75" customHeight="1">
      <c r="A766" s="43"/>
      <c r="B766" s="43"/>
      <c r="C766" s="43"/>
      <c r="D766" s="43"/>
      <c r="E766" s="46"/>
      <c r="F766" s="43"/>
      <c r="G766" s="43"/>
      <c r="H766" s="47"/>
      <c r="I766" s="43"/>
      <c r="J766" s="43"/>
      <c r="K766" s="48"/>
      <c r="L766" s="43"/>
      <c r="M766" s="35"/>
      <c r="O766" s="43"/>
      <c r="P766" s="44"/>
      <c r="Q766" s="44"/>
      <c r="R766" s="45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</row>
    <row r="767" spans="1:32" ht="12.75" customHeight="1">
      <c r="A767" s="43"/>
      <c r="B767" s="43"/>
      <c r="C767" s="43"/>
      <c r="D767" s="43"/>
      <c r="E767" s="46"/>
      <c r="F767" s="43"/>
      <c r="G767" s="43"/>
      <c r="H767" s="47"/>
      <c r="I767" s="43"/>
      <c r="J767" s="43"/>
      <c r="K767" s="48"/>
      <c r="L767" s="43"/>
      <c r="M767" s="35"/>
      <c r="O767" s="43"/>
      <c r="P767" s="44"/>
      <c r="Q767" s="44"/>
      <c r="R767" s="45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</row>
    <row r="768" spans="1:32" ht="12.75" customHeight="1">
      <c r="A768" s="43"/>
      <c r="B768" s="43"/>
      <c r="C768" s="43"/>
      <c r="D768" s="43"/>
      <c r="E768" s="46"/>
      <c r="F768" s="43"/>
      <c r="G768" s="43"/>
      <c r="H768" s="47"/>
      <c r="I768" s="43"/>
      <c r="J768" s="43"/>
      <c r="K768" s="48"/>
      <c r="L768" s="43"/>
      <c r="M768" s="35"/>
      <c r="O768" s="43"/>
      <c r="P768" s="44"/>
      <c r="Q768" s="44"/>
      <c r="R768" s="45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</row>
    <row r="769" spans="1:32" ht="12.75" customHeight="1">
      <c r="A769" s="43"/>
      <c r="B769" s="43"/>
      <c r="C769" s="43"/>
      <c r="D769" s="43"/>
      <c r="E769" s="46"/>
      <c r="F769" s="43"/>
      <c r="G769" s="43"/>
      <c r="H769" s="47"/>
      <c r="I769" s="43"/>
      <c r="J769" s="43"/>
      <c r="K769" s="48"/>
      <c r="L769" s="43"/>
      <c r="M769" s="35"/>
      <c r="O769" s="43"/>
      <c r="P769" s="44"/>
      <c r="Q769" s="44"/>
      <c r="R769" s="45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</row>
    <row r="770" spans="1:32" ht="12.75" customHeight="1">
      <c r="A770" s="43"/>
      <c r="B770" s="43"/>
      <c r="C770" s="43"/>
      <c r="D770" s="43"/>
      <c r="E770" s="46"/>
      <c r="F770" s="43"/>
      <c r="G770" s="43"/>
      <c r="H770" s="47"/>
      <c r="I770" s="43"/>
      <c r="J770" s="43"/>
      <c r="K770" s="48"/>
      <c r="L770" s="43"/>
      <c r="M770" s="35"/>
      <c r="O770" s="43"/>
      <c r="P770" s="44"/>
      <c r="Q770" s="44"/>
      <c r="R770" s="45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</row>
    <row r="771" spans="1:32" ht="12.75" customHeight="1">
      <c r="A771" s="43"/>
      <c r="B771" s="43"/>
      <c r="C771" s="43"/>
      <c r="D771" s="43"/>
      <c r="E771" s="46"/>
      <c r="F771" s="43"/>
      <c r="G771" s="43"/>
      <c r="H771" s="47"/>
      <c r="I771" s="43"/>
      <c r="J771" s="43"/>
      <c r="K771" s="48"/>
      <c r="L771" s="43"/>
      <c r="M771" s="35"/>
      <c r="O771" s="43"/>
      <c r="P771" s="44"/>
      <c r="Q771" s="44"/>
      <c r="R771" s="45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</row>
    <row r="772" spans="1:32" ht="12.75" customHeight="1">
      <c r="A772" s="43"/>
      <c r="B772" s="43"/>
      <c r="C772" s="43"/>
      <c r="D772" s="43"/>
      <c r="E772" s="46"/>
      <c r="F772" s="43"/>
      <c r="G772" s="43"/>
      <c r="H772" s="47"/>
      <c r="I772" s="43"/>
      <c r="J772" s="43"/>
      <c r="K772" s="48"/>
      <c r="L772" s="43"/>
      <c r="M772" s="35"/>
      <c r="O772" s="43"/>
      <c r="P772" s="44"/>
      <c r="Q772" s="44"/>
      <c r="R772" s="45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</row>
    <row r="773" spans="1:32" ht="12.75" customHeight="1">
      <c r="A773" s="43"/>
      <c r="B773" s="43"/>
      <c r="C773" s="43"/>
      <c r="D773" s="43"/>
      <c r="E773" s="46"/>
      <c r="F773" s="43"/>
      <c r="G773" s="43"/>
      <c r="H773" s="47"/>
      <c r="I773" s="43"/>
      <c r="J773" s="43"/>
      <c r="K773" s="48"/>
      <c r="L773" s="43"/>
      <c r="M773" s="35"/>
      <c r="O773" s="43"/>
      <c r="P773" s="44"/>
      <c r="Q773" s="44"/>
      <c r="R773" s="45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</row>
    <row r="774" spans="1:32" ht="12.75" customHeight="1">
      <c r="A774" s="43"/>
      <c r="B774" s="43"/>
      <c r="C774" s="43"/>
      <c r="D774" s="43"/>
      <c r="E774" s="46"/>
      <c r="F774" s="43"/>
      <c r="G774" s="43"/>
      <c r="H774" s="47"/>
      <c r="I774" s="43"/>
      <c r="J774" s="43"/>
      <c r="K774" s="48"/>
      <c r="L774" s="43"/>
      <c r="M774" s="35"/>
      <c r="O774" s="43"/>
      <c r="P774" s="44"/>
      <c r="Q774" s="44"/>
      <c r="R774" s="45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</row>
    <row r="775" spans="1:32" ht="12.75" customHeight="1">
      <c r="A775" s="43"/>
      <c r="B775" s="43"/>
      <c r="C775" s="43"/>
      <c r="D775" s="43"/>
      <c r="E775" s="46"/>
      <c r="F775" s="43"/>
      <c r="G775" s="43"/>
      <c r="H775" s="47"/>
      <c r="I775" s="43"/>
      <c r="J775" s="43"/>
      <c r="K775" s="48"/>
      <c r="L775" s="43"/>
      <c r="M775" s="35"/>
      <c r="O775" s="43"/>
      <c r="P775" s="44"/>
      <c r="Q775" s="44"/>
      <c r="R775" s="45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</row>
    <row r="776" spans="1:32" ht="12.75" customHeight="1">
      <c r="A776" s="43"/>
      <c r="B776" s="43"/>
      <c r="C776" s="43"/>
      <c r="D776" s="43"/>
      <c r="E776" s="46"/>
      <c r="F776" s="43"/>
      <c r="G776" s="43"/>
      <c r="H776" s="47"/>
      <c r="I776" s="43"/>
      <c r="J776" s="43"/>
      <c r="K776" s="48"/>
      <c r="L776" s="43"/>
      <c r="M776" s="35"/>
      <c r="O776" s="43"/>
      <c r="P776" s="44"/>
      <c r="Q776" s="44"/>
      <c r="R776" s="45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</row>
    <row r="777" spans="1:32" ht="12.75" customHeight="1">
      <c r="A777" s="43"/>
      <c r="B777" s="43"/>
      <c r="C777" s="43"/>
      <c r="D777" s="43"/>
      <c r="E777" s="46"/>
      <c r="F777" s="43"/>
      <c r="G777" s="43"/>
      <c r="H777" s="47"/>
      <c r="I777" s="43"/>
      <c r="J777" s="43"/>
      <c r="K777" s="48"/>
      <c r="L777" s="43"/>
      <c r="M777" s="35"/>
      <c r="O777" s="43"/>
      <c r="P777" s="44"/>
      <c r="Q777" s="44"/>
      <c r="R777" s="45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</row>
    <row r="778" spans="1:32" ht="12.75" customHeight="1">
      <c r="A778" s="43"/>
      <c r="B778" s="43"/>
      <c r="C778" s="43"/>
      <c r="D778" s="43"/>
      <c r="E778" s="46"/>
      <c r="F778" s="43"/>
      <c r="G778" s="43"/>
      <c r="H778" s="47"/>
      <c r="I778" s="43"/>
      <c r="J778" s="43"/>
      <c r="K778" s="48"/>
      <c r="L778" s="43"/>
      <c r="M778" s="35"/>
      <c r="O778" s="43"/>
      <c r="P778" s="44"/>
      <c r="Q778" s="44"/>
      <c r="R778" s="45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</row>
    <row r="779" spans="1:32" ht="12.75" customHeight="1">
      <c r="A779" s="43"/>
      <c r="B779" s="43"/>
      <c r="C779" s="43"/>
      <c r="D779" s="43"/>
      <c r="E779" s="46"/>
      <c r="F779" s="43"/>
      <c r="G779" s="43"/>
      <c r="H779" s="47"/>
      <c r="I779" s="43"/>
      <c r="J779" s="43"/>
      <c r="K779" s="48"/>
      <c r="L779" s="43"/>
      <c r="M779" s="35"/>
      <c r="O779" s="43"/>
      <c r="P779" s="44"/>
      <c r="Q779" s="44"/>
      <c r="R779" s="45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</row>
    <row r="780" spans="1:32" ht="12.75" customHeight="1">
      <c r="A780" s="43"/>
      <c r="B780" s="43"/>
      <c r="C780" s="43"/>
      <c r="D780" s="43"/>
      <c r="E780" s="46"/>
      <c r="F780" s="43"/>
      <c r="G780" s="43"/>
      <c r="H780" s="47"/>
      <c r="I780" s="43"/>
      <c r="J780" s="43"/>
      <c r="K780" s="48"/>
      <c r="L780" s="43"/>
      <c r="M780" s="35"/>
      <c r="O780" s="43"/>
      <c r="P780" s="44"/>
      <c r="Q780" s="44"/>
      <c r="R780" s="45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</row>
    <row r="781" spans="1:32" ht="12.75" customHeight="1">
      <c r="A781" s="43"/>
      <c r="B781" s="43"/>
      <c r="C781" s="43"/>
      <c r="D781" s="43"/>
      <c r="E781" s="46"/>
      <c r="F781" s="43"/>
      <c r="G781" s="43"/>
      <c r="H781" s="47"/>
      <c r="I781" s="43"/>
      <c r="J781" s="43"/>
      <c r="K781" s="48"/>
      <c r="L781" s="43"/>
      <c r="M781" s="35"/>
      <c r="O781" s="43"/>
      <c r="P781" s="44"/>
      <c r="Q781" s="44"/>
      <c r="R781" s="45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</row>
    <row r="782" spans="1:32" ht="12.75" customHeight="1">
      <c r="A782" s="43"/>
      <c r="B782" s="43"/>
      <c r="C782" s="43"/>
      <c r="D782" s="43"/>
      <c r="E782" s="46"/>
      <c r="F782" s="43"/>
      <c r="G782" s="43"/>
      <c r="H782" s="47"/>
      <c r="I782" s="43"/>
      <c r="J782" s="43"/>
      <c r="K782" s="48"/>
      <c r="L782" s="43"/>
      <c r="M782" s="35"/>
      <c r="O782" s="43"/>
      <c r="P782" s="44"/>
      <c r="Q782" s="44"/>
      <c r="R782" s="45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</row>
    <row r="783" spans="1:32" ht="12.75" customHeight="1">
      <c r="A783" s="43"/>
      <c r="B783" s="43"/>
      <c r="C783" s="43"/>
      <c r="D783" s="43"/>
      <c r="E783" s="46"/>
      <c r="F783" s="43"/>
      <c r="G783" s="43"/>
      <c r="H783" s="47"/>
      <c r="I783" s="43"/>
      <c r="J783" s="43"/>
      <c r="K783" s="48"/>
      <c r="L783" s="43"/>
      <c r="M783" s="35"/>
      <c r="O783" s="43"/>
      <c r="P783" s="44"/>
      <c r="Q783" s="44"/>
      <c r="R783" s="45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</row>
    <row r="784" spans="1:32" ht="12.75" customHeight="1">
      <c r="A784" s="43"/>
      <c r="B784" s="43"/>
      <c r="C784" s="43"/>
      <c r="D784" s="43"/>
      <c r="E784" s="46"/>
      <c r="F784" s="43"/>
      <c r="G784" s="43"/>
      <c r="H784" s="47"/>
      <c r="I784" s="43"/>
      <c r="J784" s="43"/>
      <c r="K784" s="48"/>
      <c r="L784" s="43"/>
      <c r="M784" s="35"/>
      <c r="O784" s="43"/>
      <c r="P784" s="44"/>
      <c r="Q784" s="44"/>
      <c r="R784" s="45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</row>
    <row r="785" spans="1:32" ht="12.75" customHeight="1">
      <c r="A785" s="43"/>
      <c r="B785" s="43"/>
      <c r="C785" s="43"/>
      <c r="D785" s="43"/>
      <c r="E785" s="46"/>
      <c r="F785" s="43"/>
      <c r="G785" s="43"/>
      <c r="H785" s="47"/>
      <c r="I785" s="43"/>
      <c r="J785" s="43"/>
      <c r="K785" s="48"/>
      <c r="L785" s="43"/>
      <c r="M785" s="35"/>
      <c r="O785" s="43"/>
      <c r="P785" s="44"/>
      <c r="Q785" s="44"/>
      <c r="R785" s="45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</row>
    <row r="786" spans="1:32" ht="12.75" customHeight="1">
      <c r="A786" s="43"/>
      <c r="B786" s="43"/>
      <c r="C786" s="43"/>
      <c r="D786" s="43"/>
      <c r="E786" s="46"/>
      <c r="F786" s="43"/>
      <c r="G786" s="43"/>
      <c r="H786" s="47"/>
      <c r="I786" s="43"/>
      <c r="J786" s="43"/>
      <c r="K786" s="48"/>
      <c r="L786" s="43"/>
      <c r="M786" s="35"/>
      <c r="O786" s="43"/>
      <c r="P786" s="44"/>
      <c r="Q786" s="44"/>
      <c r="R786" s="45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</row>
    <row r="787" spans="1:32" ht="12.75" customHeight="1">
      <c r="A787" s="43"/>
      <c r="B787" s="43"/>
      <c r="C787" s="43"/>
      <c r="D787" s="43"/>
      <c r="E787" s="46"/>
      <c r="F787" s="43"/>
      <c r="G787" s="43"/>
      <c r="H787" s="47"/>
      <c r="I787" s="43"/>
      <c r="J787" s="43"/>
      <c r="K787" s="48"/>
      <c r="L787" s="43"/>
      <c r="M787" s="35"/>
      <c r="O787" s="43"/>
      <c r="P787" s="44"/>
      <c r="Q787" s="44"/>
      <c r="R787" s="45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</row>
    <row r="788" spans="1:32" ht="12.75" customHeight="1">
      <c r="A788" s="43"/>
      <c r="B788" s="43"/>
      <c r="C788" s="43"/>
      <c r="D788" s="43"/>
      <c r="E788" s="46"/>
      <c r="F788" s="43"/>
      <c r="G788" s="43"/>
      <c r="H788" s="47"/>
      <c r="I788" s="43"/>
      <c r="J788" s="43"/>
      <c r="K788" s="48"/>
      <c r="L788" s="43"/>
      <c r="M788" s="35"/>
      <c r="O788" s="43"/>
      <c r="P788" s="44"/>
      <c r="Q788" s="44"/>
      <c r="R788" s="45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</row>
    <row r="789" spans="1:32" ht="12.75" customHeight="1">
      <c r="A789" s="43"/>
      <c r="B789" s="43"/>
      <c r="C789" s="43"/>
      <c r="D789" s="43"/>
      <c r="E789" s="46"/>
      <c r="F789" s="43"/>
      <c r="G789" s="43"/>
      <c r="H789" s="47"/>
      <c r="I789" s="43"/>
      <c r="J789" s="43"/>
      <c r="K789" s="48"/>
      <c r="L789" s="43"/>
      <c r="M789" s="35"/>
      <c r="O789" s="43"/>
      <c r="P789" s="44"/>
      <c r="Q789" s="44"/>
      <c r="R789" s="45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</row>
    <row r="790" spans="1:32" ht="12.75" customHeight="1">
      <c r="A790" s="43"/>
      <c r="B790" s="43"/>
      <c r="C790" s="43"/>
      <c r="D790" s="43"/>
      <c r="E790" s="46"/>
      <c r="F790" s="43"/>
      <c r="G790" s="43"/>
      <c r="H790" s="47"/>
      <c r="I790" s="43"/>
      <c r="J790" s="43"/>
      <c r="K790" s="48"/>
      <c r="L790" s="43"/>
      <c r="M790" s="35"/>
      <c r="O790" s="43"/>
      <c r="P790" s="44"/>
      <c r="Q790" s="44"/>
      <c r="R790" s="45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</row>
    <row r="791" spans="1:32" ht="12.75" customHeight="1">
      <c r="A791" s="43"/>
      <c r="B791" s="43"/>
      <c r="C791" s="43"/>
      <c r="D791" s="43"/>
      <c r="E791" s="46"/>
      <c r="F791" s="43"/>
      <c r="G791" s="43"/>
      <c r="H791" s="47"/>
      <c r="I791" s="43"/>
      <c r="J791" s="43"/>
      <c r="K791" s="48"/>
      <c r="L791" s="43"/>
      <c r="M791" s="35"/>
      <c r="O791" s="43"/>
      <c r="P791" s="44"/>
      <c r="Q791" s="44"/>
      <c r="R791" s="45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</row>
    <row r="792" spans="1:32" ht="12.75" customHeight="1">
      <c r="A792" s="43"/>
      <c r="B792" s="43"/>
      <c r="C792" s="43"/>
      <c r="D792" s="43"/>
      <c r="E792" s="46"/>
      <c r="F792" s="43"/>
      <c r="G792" s="43"/>
      <c r="H792" s="47"/>
      <c r="I792" s="43"/>
      <c r="J792" s="43"/>
      <c r="K792" s="48"/>
      <c r="L792" s="43"/>
      <c r="M792" s="35"/>
      <c r="O792" s="43"/>
      <c r="P792" s="44"/>
      <c r="Q792" s="44"/>
      <c r="R792" s="45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</row>
    <row r="793" spans="1:32" ht="12.75" customHeight="1">
      <c r="A793" s="43"/>
      <c r="B793" s="43"/>
      <c r="C793" s="43"/>
      <c r="D793" s="43"/>
      <c r="E793" s="46"/>
      <c r="F793" s="43"/>
      <c r="G793" s="43"/>
      <c r="H793" s="47"/>
      <c r="I793" s="43"/>
      <c r="J793" s="43"/>
      <c r="K793" s="48"/>
      <c r="L793" s="43"/>
      <c r="M793" s="35"/>
      <c r="O793" s="43"/>
      <c r="P793" s="44"/>
      <c r="Q793" s="44"/>
      <c r="R793" s="45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</row>
    <row r="794" spans="1:32" ht="12.75" customHeight="1">
      <c r="A794" s="43"/>
      <c r="B794" s="43"/>
      <c r="C794" s="43"/>
      <c r="D794" s="43"/>
      <c r="E794" s="46"/>
      <c r="F794" s="43"/>
      <c r="G794" s="43"/>
      <c r="H794" s="47"/>
      <c r="I794" s="43"/>
      <c r="J794" s="43"/>
      <c r="K794" s="48"/>
      <c r="L794" s="43"/>
      <c r="M794" s="35"/>
      <c r="O794" s="43"/>
      <c r="P794" s="44"/>
      <c r="Q794" s="44"/>
      <c r="R794" s="45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</row>
    <row r="795" spans="1:32" ht="12.75" customHeight="1">
      <c r="A795" s="43"/>
      <c r="B795" s="43"/>
      <c r="C795" s="43"/>
      <c r="D795" s="43"/>
      <c r="E795" s="46"/>
      <c r="F795" s="43"/>
      <c r="G795" s="43"/>
      <c r="H795" s="47"/>
      <c r="I795" s="43"/>
      <c r="J795" s="43"/>
      <c r="K795" s="48"/>
      <c r="L795" s="43"/>
      <c r="M795" s="35"/>
      <c r="O795" s="43"/>
      <c r="P795" s="44"/>
      <c r="Q795" s="44"/>
      <c r="R795" s="45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</row>
    <row r="796" spans="1:32" ht="12.75" customHeight="1">
      <c r="A796" s="43"/>
      <c r="B796" s="43"/>
      <c r="C796" s="43"/>
      <c r="D796" s="43"/>
      <c r="E796" s="46"/>
      <c r="F796" s="43"/>
      <c r="G796" s="43"/>
      <c r="H796" s="47"/>
      <c r="I796" s="43"/>
      <c r="J796" s="43"/>
      <c r="K796" s="48"/>
      <c r="L796" s="43"/>
      <c r="M796" s="35"/>
      <c r="O796" s="43"/>
      <c r="P796" s="44"/>
      <c r="Q796" s="44"/>
      <c r="R796" s="45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</row>
    <row r="797" spans="1:32" ht="12.75" customHeight="1">
      <c r="A797" s="43"/>
      <c r="B797" s="43"/>
      <c r="C797" s="43"/>
      <c r="D797" s="43"/>
      <c r="E797" s="46"/>
      <c r="F797" s="43"/>
      <c r="G797" s="43"/>
      <c r="H797" s="47"/>
      <c r="I797" s="43"/>
      <c r="J797" s="43"/>
      <c r="K797" s="48"/>
      <c r="L797" s="43"/>
      <c r="M797" s="35"/>
      <c r="O797" s="43"/>
      <c r="P797" s="44"/>
      <c r="Q797" s="44"/>
      <c r="R797" s="45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</row>
    <row r="798" spans="1:32" ht="12.75" customHeight="1">
      <c r="A798" s="43"/>
      <c r="B798" s="43"/>
      <c r="C798" s="43"/>
      <c r="D798" s="43"/>
      <c r="E798" s="46"/>
      <c r="F798" s="43"/>
      <c r="G798" s="43"/>
      <c r="H798" s="47"/>
      <c r="I798" s="43"/>
      <c r="J798" s="43"/>
      <c r="K798" s="48"/>
      <c r="L798" s="43"/>
      <c r="M798" s="35"/>
      <c r="O798" s="43"/>
      <c r="P798" s="44"/>
      <c r="Q798" s="44"/>
      <c r="R798" s="45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</row>
    <row r="799" spans="1:32" ht="12.75" customHeight="1">
      <c r="A799" s="43"/>
      <c r="B799" s="43"/>
      <c r="C799" s="43"/>
      <c r="D799" s="43"/>
      <c r="E799" s="46"/>
      <c r="F799" s="43"/>
      <c r="G799" s="43"/>
      <c r="H799" s="47"/>
      <c r="I799" s="43"/>
      <c r="J799" s="43"/>
      <c r="K799" s="48"/>
      <c r="L799" s="43"/>
      <c r="M799" s="35"/>
      <c r="O799" s="43"/>
      <c r="P799" s="44"/>
      <c r="Q799" s="44"/>
      <c r="R799" s="45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</row>
    <row r="800" spans="1:32" ht="12.75" customHeight="1">
      <c r="A800" s="43"/>
      <c r="B800" s="43"/>
      <c r="C800" s="43"/>
      <c r="D800" s="43"/>
      <c r="E800" s="46"/>
      <c r="F800" s="43"/>
      <c r="G800" s="43"/>
      <c r="H800" s="47"/>
      <c r="I800" s="43"/>
      <c r="J800" s="43"/>
      <c r="K800" s="48"/>
      <c r="L800" s="43"/>
      <c r="M800" s="35"/>
      <c r="O800" s="43"/>
      <c r="P800" s="44"/>
      <c r="Q800" s="44"/>
      <c r="R800" s="45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</row>
    <row r="801" spans="1:32" ht="12.75" customHeight="1">
      <c r="A801" s="43"/>
      <c r="B801" s="43"/>
      <c r="C801" s="43"/>
      <c r="D801" s="43"/>
      <c r="E801" s="46"/>
      <c r="F801" s="43"/>
      <c r="G801" s="43"/>
      <c r="H801" s="47"/>
      <c r="I801" s="43"/>
      <c r="J801" s="43"/>
      <c r="K801" s="48"/>
      <c r="L801" s="43"/>
      <c r="M801" s="35"/>
      <c r="O801" s="43"/>
      <c r="P801" s="44"/>
      <c r="Q801" s="44"/>
      <c r="R801" s="45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</row>
    <row r="802" spans="1:32" ht="12.75" customHeight="1">
      <c r="A802" s="43"/>
      <c r="B802" s="43"/>
      <c r="C802" s="43"/>
      <c r="D802" s="43"/>
      <c r="E802" s="46"/>
      <c r="F802" s="43"/>
      <c r="G802" s="43"/>
      <c r="H802" s="47"/>
      <c r="I802" s="43"/>
      <c r="J802" s="43"/>
      <c r="K802" s="48"/>
      <c r="L802" s="43"/>
      <c r="M802" s="35"/>
      <c r="O802" s="43"/>
      <c r="P802" s="44"/>
      <c r="Q802" s="44"/>
      <c r="R802" s="45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</row>
    <row r="803" spans="1:32" ht="12.75" customHeight="1">
      <c r="A803" s="43"/>
      <c r="B803" s="43"/>
      <c r="C803" s="43"/>
      <c r="D803" s="43"/>
      <c r="E803" s="46"/>
      <c r="F803" s="43"/>
      <c r="G803" s="43"/>
      <c r="H803" s="47"/>
      <c r="I803" s="43"/>
      <c r="J803" s="43"/>
      <c r="K803" s="48"/>
      <c r="L803" s="43"/>
      <c r="M803" s="35"/>
      <c r="O803" s="43"/>
      <c r="P803" s="44"/>
      <c r="Q803" s="44"/>
      <c r="R803" s="45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</row>
    <row r="804" spans="1:32" ht="12.75" customHeight="1">
      <c r="A804" s="43"/>
      <c r="B804" s="43"/>
      <c r="C804" s="43"/>
      <c r="D804" s="43"/>
      <c r="E804" s="46"/>
      <c r="F804" s="43"/>
      <c r="G804" s="43"/>
      <c r="H804" s="47"/>
      <c r="I804" s="43"/>
      <c r="J804" s="43"/>
      <c r="K804" s="48"/>
      <c r="L804" s="43"/>
      <c r="M804" s="35"/>
      <c r="O804" s="43"/>
      <c r="P804" s="44"/>
      <c r="Q804" s="44"/>
      <c r="R804" s="45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</row>
    <row r="805" spans="1:32" ht="12.75" customHeight="1">
      <c r="A805" s="43"/>
      <c r="B805" s="43"/>
      <c r="C805" s="43"/>
      <c r="D805" s="43"/>
      <c r="E805" s="46"/>
      <c r="F805" s="43"/>
      <c r="G805" s="43"/>
      <c r="H805" s="47"/>
      <c r="I805" s="43"/>
      <c r="J805" s="43"/>
      <c r="K805" s="48"/>
      <c r="L805" s="43"/>
      <c r="M805" s="35"/>
      <c r="O805" s="43"/>
      <c r="P805" s="44"/>
      <c r="Q805" s="44"/>
      <c r="R805" s="45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</row>
    <row r="806" spans="1:32" ht="12.75" customHeight="1">
      <c r="A806" s="43"/>
      <c r="B806" s="43"/>
      <c r="C806" s="43"/>
      <c r="D806" s="43"/>
      <c r="E806" s="46"/>
      <c r="F806" s="43"/>
      <c r="G806" s="43"/>
      <c r="H806" s="47"/>
      <c r="I806" s="43"/>
      <c r="J806" s="43"/>
      <c r="K806" s="48"/>
      <c r="L806" s="43"/>
      <c r="M806" s="35"/>
      <c r="O806" s="43"/>
      <c r="P806" s="44"/>
      <c r="Q806" s="44"/>
      <c r="R806" s="45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</row>
    <row r="807" spans="1:32" ht="12.75" customHeight="1">
      <c r="A807" s="43"/>
      <c r="B807" s="43"/>
      <c r="C807" s="43"/>
      <c r="D807" s="43"/>
      <c r="E807" s="46"/>
      <c r="F807" s="43"/>
      <c r="G807" s="43"/>
      <c r="H807" s="47"/>
      <c r="I807" s="43"/>
      <c r="J807" s="43"/>
      <c r="K807" s="48"/>
      <c r="L807" s="43"/>
      <c r="M807" s="35"/>
      <c r="O807" s="43"/>
      <c r="P807" s="44"/>
      <c r="Q807" s="44"/>
      <c r="R807" s="45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</row>
    <row r="808" spans="1:32" ht="12.75" customHeight="1">
      <c r="A808" s="43"/>
      <c r="B808" s="43"/>
      <c r="C808" s="43"/>
      <c r="D808" s="43"/>
      <c r="E808" s="46"/>
      <c r="F808" s="43"/>
      <c r="G808" s="43"/>
      <c r="H808" s="47"/>
      <c r="I808" s="43"/>
      <c r="J808" s="43"/>
      <c r="K808" s="48"/>
      <c r="L808" s="43"/>
      <c r="M808" s="35"/>
      <c r="O808" s="43"/>
      <c r="P808" s="44"/>
      <c r="Q808" s="44"/>
      <c r="R808" s="45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</row>
    <row r="809" spans="1:32" ht="12.75" customHeight="1">
      <c r="A809" s="43"/>
      <c r="B809" s="43"/>
      <c r="C809" s="43"/>
      <c r="D809" s="43"/>
      <c r="E809" s="46"/>
      <c r="F809" s="43"/>
      <c r="G809" s="43"/>
      <c r="H809" s="47"/>
      <c r="I809" s="43"/>
      <c r="J809" s="43"/>
      <c r="K809" s="48"/>
      <c r="L809" s="43"/>
      <c r="M809" s="35"/>
      <c r="O809" s="43"/>
      <c r="P809" s="44"/>
      <c r="Q809" s="44"/>
      <c r="R809" s="45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</row>
    <row r="810" spans="1:32" ht="12.75" customHeight="1">
      <c r="A810" s="43"/>
      <c r="B810" s="43"/>
      <c r="C810" s="43"/>
      <c r="D810" s="43"/>
      <c r="E810" s="46"/>
      <c r="F810" s="43"/>
      <c r="G810" s="43"/>
      <c r="H810" s="47"/>
      <c r="I810" s="43"/>
      <c r="J810" s="43"/>
      <c r="K810" s="48"/>
      <c r="L810" s="43"/>
      <c r="M810" s="35"/>
      <c r="O810" s="43"/>
      <c r="P810" s="44"/>
      <c r="Q810" s="44"/>
      <c r="R810" s="45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</row>
    <row r="811" spans="1:32" ht="12.75" customHeight="1">
      <c r="A811" s="43"/>
      <c r="B811" s="43"/>
      <c r="C811" s="43"/>
      <c r="D811" s="43"/>
      <c r="E811" s="46"/>
      <c r="F811" s="43"/>
      <c r="G811" s="43"/>
      <c r="H811" s="47"/>
      <c r="I811" s="43"/>
      <c r="J811" s="43"/>
      <c r="K811" s="48"/>
      <c r="L811" s="43"/>
      <c r="M811" s="35"/>
      <c r="O811" s="43"/>
      <c r="P811" s="44"/>
      <c r="Q811" s="44"/>
      <c r="R811" s="45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</row>
    <row r="812" spans="1:32" ht="12.75" customHeight="1">
      <c r="A812" s="43"/>
      <c r="B812" s="43"/>
      <c r="C812" s="43"/>
      <c r="D812" s="43"/>
      <c r="E812" s="46"/>
      <c r="F812" s="43"/>
      <c r="G812" s="43"/>
      <c r="H812" s="47"/>
      <c r="I812" s="43"/>
      <c r="J812" s="43"/>
      <c r="K812" s="48"/>
      <c r="L812" s="43"/>
      <c r="M812" s="35"/>
      <c r="O812" s="43"/>
      <c r="P812" s="44"/>
      <c r="Q812" s="44"/>
      <c r="R812" s="45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</row>
    <row r="813" spans="1:32" ht="12.75" customHeight="1">
      <c r="A813" s="43"/>
      <c r="B813" s="43"/>
      <c r="C813" s="43"/>
      <c r="D813" s="43"/>
      <c r="E813" s="46"/>
      <c r="F813" s="43"/>
      <c r="G813" s="43"/>
      <c r="H813" s="47"/>
      <c r="I813" s="43"/>
      <c r="J813" s="43"/>
      <c r="K813" s="48"/>
      <c r="L813" s="43"/>
      <c r="M813" s="35"/>
      <c r="O813" s="43"/>
      <c r="P813" s="44"/>
      <c r="Q813" s="44"/>
      <c r="R813" s="45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</row>
    <row r="814" spans="1:32" ht="12.75" customHeight="1">
      <c r="A814" s="43"/>
      <c r="B814" s="43"/>
      <c r="C814" s="43"/>
      <c r="D814" s="43"/>
      <c r="E814" s="46"/>
      <c r="F814" s="43"/>
      <c r="G814" s="43"/>
      <c r="H814" s="47"/>
      <c r="I814" s="43"/>
      <c r="J814" s="43"/>
      <c r="K814" s="48"/>
      <c r="L814" s="43"/>
      <c r="M814" s="35"/>
      <c r="O814" s="43"/>
      <c r="P814" s="44"/>
      <c r="Q814" s="44"/>
      <c r="R814" s="45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</row>
    <row r="815" spans="1:32" ht="12.75" customHeight="1">
      <c r="A815" s="43"/>
      <c r="B815" s="43"/>
      <c r="C815" s="43"/>
      <c r="D815" s="43"/>
      <c r="E815" s="46"/>
      <c r="F815" s="43"/>
      <c r="G815" s="43"/>
      <c r="H815" s="47"/>
      <c r="I815" s="43"/>
      <c r="J815" s="43"/>
      <c r="K815" s="48"/>
      <c r="L815" s="43"/>
      <c r="M815" s="35"/>
      <c r="O815" s="43"/>
      <c r="P815" s="44"/>
      <c r="Q815" s="44"/>
      <c r="R815" s="45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</row>
    <row r="816" spans="1:32" ht="12.75" customHeight="1">
      <c r="A816" s="43"/>
      <c r="B816" s="43"/>
      <c r="C816" s="43"/>
      <c r="D816" s="43"/>
      <c r="E816" s="46"/>
      <c r="F816" s="43"/>
      <c r="G816" s="43"/>
      <c r="H816" s="47"/>
      <c r="I816" s="43"/>
      <c r="J816" s="43"/>
      <c r="K816" s="48"/>
      <c r="L816" s="43"/>
      <c r="M816" s="35"/>
      <c r="O816" s="43"/>
      <c r="P816" s="44"/>
      <c r="Q816" s="44"/>
      <c r="R816" s="45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</row>
    <row r="817" spans="1:32" ht="12.75" customHeight="1">
      <c r="A817" s="43"/>
      <c r="B817" s="43"/>
      <c r="C817" s="43"/>
      <c r="D817" s="43"/>
      <c r="E817" s="46"/>
      <c r="F817" s="43"/>
      <c r="G817" s="43"/>
      <c r="H817" s="47"/>
      <c r="I817" s="43"/>
      <c r="J817" s="43"/>
      <c r="K817" s="48"/>
      <c r="L817" s="43"/>
      <c r="M817" s="35"/>
      <c r="O817" s="43"/>
      <c r="P817" s="44"/>
      <c r="Q817" s="44"/>
      <c r="R817" s="45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</row>
    <row r="818" spans="1:32" ht="12.75" customHeight="1">
      <c r="A818" s="43"/>
      <c r="B818" s="43"/>
      <c r="C818" s="43"/>
      <c r="D818" s="43"/>
      <c r="E818" s="46"/>
      <c r="F818" s="43"/>
      <c r="G818" s="43"/>
      <c r="H818" s="47"/>
      <c r="I818" s="43"/>
      <c r="J818" s="43"/>
      <c r="K818" s="48"/>
      <c r="L818" s="43"/>
      <c r="M818" s="35"/>
      <c r="O818" s="43"/>
      <c r="P818" s="44"/>
      <c r="Q818" s="44"/>
      <c r="R818" s="45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</row>
    <row r="819" spans="1:32" ht="12.75" customHeight="1">
      <c r="A819" s="43"/>
      <c r="B819" s="43"/>
      <c r="C819" s="43"/>
      <c r="D819" s="43"/>
      <c r="E819" s="46"/>
      <c r="F819" s="43"/>
      <c r="G819" s="43"/>
      <c r="H819" s="47"/>
      <c r="I819" s="43"/>
      <c r="J819" s="43"/>
      <c r="K819" s="48"/>
      <c r="L819" s="43"/>
      <c r="M819" s="35"/>
      <c r="O819" s="43"/>
      <c r="P819" s="44"/>
      <c r="Q819" s="44"/>
      <c r="R819" s="45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</row>
    <row r="820" spans="1:32" ht="12.75" customHeight="1">
      <c r="A820" s="43"/>
      <c r="B820" s="43"/>
      <c r="C820" s="43"/>
      <c r="D820" s="43"/>
      <c r="E820" s="46"/>
      <c r="F820" s="43"/>
      <c r="G820" s="43"/>
      <c r="H820" s="47"/>
      <c r="I820" s="43"/>
      <c r="J820" s="43"/>
      <c r="K820" s="48"/>
      <c r="L820" s="43"/>
      <c r="M820" s="35"/>
      <c r="O820" s="43"/>
      <c r="P820" s="44"/>
      <c r="Q820" s="44"/>
      <c r="R820" s="45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</row>
    <row r="821" spans="1:32" ht="12.75" customHeight="1">
      <c r="A821" s="43"/>
      <c r="B821" s="43"/>
      <c r="C821" s="43"/>
      <c r="D821" s="43"/>
      <c r="E821" s="46"/>
      <c r="F821" s="43"/>
      <c r="G821" s="43"/>
      <c r="H821" s="47"/>
      <c r="I821" s="43"/>
      <c r="J821" s="43"/>
      <c r="K821" s="48"/>
      <c r="L821" s="43"/>
      <c r="M821" s="35"/>
      <c r="O821" s="43"/>
      <c r="P821" s="44"/>
      <c r="Q821" s="44"/>
      <c r="R821" s="45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</row>
    <row r="822" spans="1:32" ht="12.75" customHeight="1">
      <c r="A822" s="43"/>
      <c r="B822" s="43"/>
      <c r="C822" s="43"/>
      <c r="D822" s="43"/>
      <c r="E822" s="46"/>
      <c r="F822" s="43"/>
      <c r="G822" s="43"/>
      <c r="H822" s="47"/>
      <c r="I822" s="43"/>
      <c r="J822" s="43"/>
      <c r="K822" s="48"/>
      <c r="L822" s="43"/>
      <c r="M822" s="35"/>
      <c r="O822" s="43"/>
      <c r="P822" s="44"/>
      <c r="Q822" s="44"/>
      <c r="R822" s="45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</row>
    <row r="823" spans="1:32" ht="12.75" customHeight="1">
      <c r="A823" s="43"/>
      <c r="B823" s="43"/>
      <c r="C823" s="43"/>
      <c r="D823" s="43"/>
      <c r="E823" s="46"/>
      <c r="F823" s="43"/>
      <c r="G823" s="43"/>
      <c r="H823" s="47"/>
      <c r="I823" s="43"/>
      <c r="J823" s="43"/>
      <c r="K823" s="48"/>
      <c r="L823" s="43"/>
      <c r="M823" s="35"/>
      <c r="O823" s="43"/>
      <c r="P823" s="44"/>
      <c r="Q823" s="44"/>
      <c r="R823" s="45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</row>
    <row r="824" spans="1:32" ht="12.75" customHeight="1">
      <c r="A824" s="43"/>
      <c r="B824" s="43"/>
      <c r="C824" s="43"/>
      <c r="D824" s="43"/>
      <c r="E824" s="46"/>
      <c r="F824" s="43"/>
      <c r="G824" s="43"/>
      <c r="H824" s="47"/>
      <c r="I824" s="43"/>
      <c r="J824" s="43"/>
      <c r="K824" s="48"/>
      <c r="L824" s="43"/>
      <c r="M824" s="35"/>
      <c r="O824" s="43"/>
      <c r="P824" s="44"/>
      <c r="Q824" s="44"/>
      <c r="R824" s="45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</row>
    <row r="825" spans="1:32" ht="12.75" customHeight="1">
      <c r="A825" s="43"/>
      <c r="B825" s="43"/>
      <c r="C825" s="43"/>
      <c r="D825" s="43"/>
      <c r="E825" s="46"/>
      <c r="F825" s="43"/>
      <c r="G825" s="43"/>
      <c r="H825" s="47"/>
      <c r="I825" s="43"/>
      <c r="J825" s="43"/>
      <c r="K825" s="48"/>
      <c r="L825" s="43"/>
      <c r="M825" s="35"/>
      <c r="O825" s="43"/>
      <c r="P825" s="44"/>
      <c r="Q825" s="44"/>
      <c r="R825" s="45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</row>
    <row r="826" spans="1:32" ht="12.75" customHeight="1">
      <c r="A826" s="43"/>
      <c r="B826" s="43"/>
      <c r="C826" s="43"/>
      <c r="D826" s="43"/>
      <c r="E826" s="46"/>
      <c r="F826" s="43"/>
      <c r="G826" s="43"/>
      <c r="H826" s="47"/>
      <c r="I826" s="43"/>
      <c r="J826" s="43"/>
      <c r="K826" s="48"/>
      <c r="L826" s="43"/>
      <c r="M826" s="35"/>
      <c r="O826" s="43"/>
      <c r="P826" s="44"/>
      <c r="Q826" s="44"/>
      <c r="R826" s="45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</row>
    <row r="827" spans="1:32" ht="12.75" customHeight="1">
      <c r="A827" s="43"/>
      <c r="B827" s="43"/>
      <c r="C827" s="43"/>
      <c r="D827" s="43"/>
      <c r="E827" s="46"/>
      <c r="F827" s="43"/>
      <c r="G827" s="43"/>
      <c r="H827" s="47"/>
      <c r="I827" s="43"/>
      <c r="J827" s="43"/>
      <c r="K827" s="48"/>
      <c r="L827" s="43"/>
      <c r="M827" s="35"/>
      <c r="O827" s="43"/>
      <c r="P827" s="44"/>
      <c r="Q827" s="44"/>
      <c r="R827" s="45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</row>
    <row r="828" spans="1:32" ht="12.75" customHeight="1">
      <c r="A828" s="43"/>
      <c r="B828" s="43"/>
      <c r="C828" s="43"/>
      <c r="D828" s="43"/>
      <c r="E828" s="46"/>
      <c r="F828" s="43"/>
      <c r="G828" s="43"/>
      <c r="H828" s="47"/>
      <c r="I828" s="43"/>
      <c r="J828" s="43"/>
      <c r="K828" s="48"/>
      <c r="L828" s="43"/>
      <c r="M828" s="35"/>
      <c r="O828" s="43"/>
      <c r="P828" s="44"/>
      <c r="Q828" s="44"/>
      <c r="R828" s="45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</row>
    <row r="829" spans="1:32" ht="12.75" customHeight="1">
      <c r="A829" s="43"/>
      <c r="B829" s="43"/>
      <c r="C829" s="43"/>
      <c r="D829" s="43"/>
      <c r="E829" s="46"/>
      <c r="F829" s="43"/>
      <c r="G829" s="43"/>
      <c r="H829" s="47"/>
      <c r="I829" s="43"/>
      <c r="J829" s="43"/>
      <c r="K829" s="48"/>
      <c r="L829" s="43"/>
      <c r="M829" s="35"/>
      <c r="O829" s="43"/>
      <c r="P829" s="44"/>
      <c r="Q829" s="44"/>
      <c r="R829" s="45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</row>
    <row r="830" spans="1:32" ht="12.75" customHeight="1">
      <c r="A830" s="43"/>
      <c r="B830" s="43"/>
      <c r="C830" s="43"/>
      <c r="D830" s="43"/>
      <c r="E830" s="46"/>
      <c r="F830" s="43"/>
      <c r="G830" s="43"/>
      <c r="H830" s="47"/>
      <c r="I830" s="43"/>
      <c r="J830" s="43"/>
      <c r="K830" s="48"/>
      <c r="L830" s="43"/>
      <c r="M830" s="35"/>
      <c r="O830" s="43"/>
      <c r="P830" s="44"/>
      <c r="Q830" s="44"/>
      <c r="R830" s="45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</row>
    <row r="831" spans="1:32" ht="12.75" customHeight="1">
      <c r="A831" s="43"/>
      <c r="B831" s="43"/>
      <c r="C831" s="43"/>
      <c r="D831" s="43"/>
      <c r="E831" s="46"/>
      <c r="F831" s="43"/>
      <c r="G831" s="43"/>
      <c r="H831" s="47"/>
      <c r="I831" s="43"/>
      <c r="J831" s="43"/>
      <c r="K831" s="48"/>
      <c r="L831" s="43"/>
      <c r="M831" s="35"/>
      <c r="O831" s="43"/>
      <c r="P831" s="44"/>
      <c r="Q831" s="44"/>
      <c r="R831" s="45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</row>
    <row r="832" spans="1:32" ht="12.75" customHeight="1">
      <c r="A832" s="43"/>
      <c r="B832" s="43"/>
      <c r="C832" s="43"/>
      <c r="D832" s="43"/>
      <c r="E832" s="46"/>
      <c r="F832" s="43"/>
      <c r="G832" s="43"/>
      <c r="H832" s="47"/>
      <c r="I832" s="43"/>
      <c r="J832" s="43"/>
      <c r="K832" s="48"/>
      <c r="L832" s="43"/>
      <c r="M832" s="35"/>
      <c r="O832" s="43"/>
      <c r="P832" s="44"/>
      <c r="Q832" s="44"/>
      <c r="R832" s="45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</row>
    <row r="833" spans="1:32" ht="12.75" customHeight="1">
      <c r="A833" s="43"/>
      <c r="B833" s="43"/>
      <c r="C833" s="43"/>
      <c r="D833" s="43"/>
      <c r="E833" s="46"/>
      <c r="F833" s="43"/>
      <c r="G833" s="43"/>
      <c r="H833" s="47"/>
      <c r="I833" s="43"/>
      <c r="J833" s="43"/>
      <c r="K833" s="48"/>
      <c r="L833" s="43"/>
      <c r="M833" s="35"/>
      <c r="O833" s="43"/>
      <c r="P833" s="44"/>
      <c r="Q833" s="44"/>
      <c r="R833" s="45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</row>
    <row r="834" spans="1:32" ht="12.75" customHeight="1">
      <c r="A834" s="43"/>
      <c r="B834" s="43"/>
      <c r="C834" s="43"/>
      <c r="D834" s="43"/>
      <c r="E834" s="46"/>
      <c r="F834" s="43"/>
      <c r="G834" s="43"/>
      <c r="H834" s="47"/>
      <c r="I834" s="43"/>
      <c r="J834" s="43"/>
      <c r="K834" s="48"/>
      <c r="L834" s="43"/>
      <c r="M834" s="35"/>
      <c r="O834" s="43"/>
      <c r="P834" s="44"/>
      <c r="Q834" s="44"/>
      <c r="R834" s="45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</row>
    <row r="835" spans="1:32" ht="12.75" customHeight="1">
      <c r="A835" s="43"/>
      <c r="B835" s="43"/>
      <c r="C835" s="43"/>
      <c r="D835" s="43"/>
      <c r="E835" s="46"/>
      <c r="F835" s="43"/>
      <c r="G835" s="43"/>
      <c r="H835" s="47"/>
      <c r="I835" s="43"/>
      <c r="J835" s="43"/>
      <c r="K835" s="48"/>
      <c r="L835" s="43"/>
      <c r="M835" s="35"/>
      <c r="O835" s="43"/>
      <c r="P835" s="44"/>
      <c r="Q835" s="44"/>
      <c r="R835" s="45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</row>
    <row r="836" spans="1:32" ht="12.75" customHeight="1">
      <c r="A836" s="43"/>
      <c r="B836" s="43"/>
      <c r="C836" s="43"/>
      <c r="D836" s="43"/>
      <c r="E836" s="46"/>
      <c r="F836" s="43"/>
      <c r="G836" s="43"/>
      <c r="H836" s="47"/>
      <c r="I836" s="43"/>
      <c r="J836" s="43"/>
      <c r="K836" s="48"/>
      <c r="L836" s="43"/>
      <c r="M836" s="35"/>
      <c r="O836" s="43"/>
      <c r="P836" s="44"/>
      <c r="Q836" s="44"/>
      <c r="R836" s="45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</row>
    <row r="837" spans="1:32" ht="12.75" customHeight="1">
      <c r="A837" s="43"/>
      <c r="B837" s="43"/>
      <c r="C837" s="43"/>
      <c r="D837" s="43"/>
      <c r="E837" s="46"/>
      <c r="F837" s="43"/>
      <c r="G837" s="43"/>
      <c r="H837" s="47"/>
      <c r="I837" s="43"/>
      <c r="J837" s="43"/>
      <c r="K837" s="48"/>
      <c r="L837" s="43"/>
      <c r="M837" s="35"/>
      <c r="O837" s="43"/>
      <c r="P837" s="44"/>
      <c r="Q837" s="44"/>
      <c r="R837" s="45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</row>
    <row r="838" spans="1:32" ht="12.75" customHeight="1">
      <c r="A838" s="43"/>
      <c r="B838" s="43"/>
      <c r="C838" s="43"/>
      <c r="D838" s="43"/>
      <c r="E838" s="46"/>
      <c r="F838" s="43"/>
      <c r="G838" s="43"/>
      <c r="H838" s="47"/>
      <c r="I838" s="43"/>
      <c r="J838" s="43"/>
      <c r="K838" s="48"/>
      <c r="L838" s="43"/>
      <c r="M838" s="35"/>
      <c r="O838" s="43"/>
      <c r="P838" s="44"/>
      <c r="Q838" s="44"/>
      <c r="R838" s="45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</row>
    <row r="839" spans="1:32" ht="12.75" customHeight="1">
      <c r="A839" s="43"/>
      <c r="B839" s="43"/>
      <c r="C839" s="43"/>
      <c r="D839" s="43"/>
      <c r="E839" s="46"/>
      <c r="F839" s="43"/>
      <c r="G839" s="43"/>
      <c r="H839" s="47"/>
      <c r="I839" s="43"/>
      <c r="J839" s="43"/>
      <c r="K839" s="48"/>
      <c r="L839" s="43"/>
      <c r="M839" s="35"/>
      <c r="O839" s="43"/>
      <c r="P839" s="44"/>
      <c r="Q839" s="44"/>
      <c r="R839" s="45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</row>
    <row r="840" spans="1:32" ht="12.75" customHeight="1">
      <c r="A840" s="43"/>
      <c r="B840" s="43"/>
      <c r="C840" s="43"/>
      <c r="D840" s="43"/>
      <c r="E840" s="46"/>
      <c r="F840" s="43"/>
      <c r="G840" s="43"/>
      <c r="H840" s="47"/>
      <c r="I840" s="43"/>
      <c r="J840" s="43"/>
      <c r="K840" s="48"/>
      <c r="L840" s="43"/>
      <c r="M840" s="35"/>
      <c r="O840" s="43"/>
      <c r="P840" s="44"/>
      <c r="Q840" s="44"/>
      <c r="R840" s="45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</row>
    <row r="841" spans="1:32" ht="12.75" customHeight="1">
      <c r="A841" s="43"/>
      <c r="B841" s="43"/>
      <c r="C841" s="43"/>
      <c r="D841" s="43"/>
      <c r="E841" s="46"/>
      <c r="F841" s="43"/>
      <c r="G841" s="43"/>
      <c r="H841" s="47"/>
      <c r="I841" s="43"/>
      <c r="J841" s="43"/>
      <c r="K841" s="48"/>
      <c r="L841" s="43"/>
      <c r="M841" s="35"/>
      <c r="O841" s="43"/>
      <c r="P841" s="44"/>
      <c r="Q841" s="44"/>
      <c r="R841" s="45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</row>
    <row r="842" spans="1:32" ht="12.75" customHeight="1">
      <c r="A842" s="43"/>
      <c r="B842" s="43"/>
      <c r="C842" s="43"/>
      <c r="D842" s="43"/>
      <c r="E842" s="46"/>
      <c r="F842" s="43"/>
      <c r="G842" s="43"/>
      <c r="H842" s="47"/>
      <c r="I842" s="43"/>
      <c r="J842" s="43"/>
      <c r="K842" s="48"/>
      <c r="L842" s="43"/>
      <c r="M842" s="35"/>
      <c r="O842" s="43"/>
      <c r="P842" s="44"/>
      <c r="Q842" s="44"/>
      <c r="R842" s="45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</row>
    <row r="843" spans="1:32" ht="12.75" customHeight="1">
      <c r="A843" s="43"/>
      <c r="B843" s="43"/>
      <c r="C843" s="43"/>
      <c r="D843" s="43"/>
      <c r="E843" s="46"/>
      <c r="F843" s="43"/>
      <c r="G843" s="43"/>
      <c r="H843" s="47"/>
      <c r="I843" s="43"/>
      <c r="J843" s="43"/>
      <c r="K843" s="48"/>
      <c r="L843" s="43"/>
      <c r="M843" s="35"/>
      <c r="O843" s="43"/>
      <c r="P843" s="44"/>
      <c r="Q843" s="44"/>
      <c r="R843" s="45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</row>
    <row r="844" spans="1:32" ht="12.75" customHeight="1">
      <c r="A844" s="43"/>
      <c r="B844" s="43"/>
      <c r="C844" s="43"/>
      <c r="D844" s="43"/>
      <c r="E844" s="46"/>
      <c r="F844" s="43"/>
      <c r="G844" s="43"/>
      <c r="H844" s="47"/>
      <c r="I844" s="43"/>
      <c r="J844" s="43"/>
      <c r="K844" s="48"/>
      <c r="L844" s="43"/>
      <c r="M844" s="35"/>
      <c r="O844" s="43"/>
      <c r="P844" s="44"/>
      <c r="Q844" s="44"/>
      <c r="R844" s="45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</row>
    <row r="845" spans="1:32" ht="12.75" customHeight="1">
      <c r="A845" s="43"/>
      <c r="B845" s="43"/>
      <c r="C845" s="43"/>
      <c r="D845" s="43"/>
      <c r="E845" s="46"/>
      <c r="F845" s="43"/>
      <c r="G845" s="43"/>
      <c r="H845" s="47"/>
      <c r="I845" s="43"/>
      <c r="J845" s="43"/>
      <c r="K845" s="48"/>
      <c r="L845" s="43"/>
      <c r="M845" s="35"/>
      <c r="O845" s="43"/>
      <c r="P845" s="44"/>
      <c r="Q845" s="44"/>
      <c r="R845" s="45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</row>
    <row r="846" spans="1:32" ht="12.75" customHeight="1">
      <c r="A846" s="43"/>
      <c r="B846" s="43"/>
      <c r="C846" s="43"/>
      <c r="D846" s="43"/>
      <c r="E846" s="46"/>
      <c r="F846" s="43"/>
      <c r="G846" s="43"/>
      <c r="H846" s="47"/>
      <c r="I846" s="43"/>
      <c r="J846" s="43"/>
      <c r="K846" s="48"/>
      <c r="L846" s="43"/>
      <c r="M846" s="35"/>
      <c r="O846" s="43"/>
      <c r="P846" s="44"/>
      <c r="Q846" s="44"/>
      <c r="R846" s="45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</row>
    <row r="847" spans="1:32" ht="12.75" customHeight="1">
      <c r="A847" s="43"/>
      <c r="B847" s="43"/>
      <c r="C847" s="43"/>
      <c r="D847" s="43"/>
      <c r="E847" s="46"/>
      <c r="F847" s="43"/>
      <c r="G847" s="43"/>
      <c r="H847" s="47"/>
      <c r="I847" s="43"/>
      <c r="J847" s="43"/>
      <c r="K847" s="48"/>
      <c r="L847" s="43"/>
      <c r="M847" s="35"/>
      <c r="O847" s="43"/>
      <c r="P847" s="44"/>
      <c r="Q847" s="44"/>
      <c r="R847" s="45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</row>
    <row r="848" spans="1:32" ht="12.75" customHeight="1">
      <c r="A848" s="43"/>
      <c r="B848" s="43"/>
      <c r="C848" s="43"/>
      <c r="D848" s="43"/>
      <c r="E848" s="46"/>
      <c r="F848" s="43"/>
      <c r="G848" s="43"/>
      <c r="H848" s="47"/>
      <c r="I848" s="43"/>
      <c r="J848" s="43"/>
      <c r="K848" s="48"/>
      <c r="L848" s="43"/>
      <c r="M848" s="35"/>
      <c r="O848" s="43"/>
      <c r="P848" s="44"/>
      <c r="Q848" s="44"/>
      <c r="R848" s="45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</row>
    <row r="849" spans="1:32" ht="12.75" customHeight="1">
      <c r="A849" s="43"/>
      <c r="B849" s="43"/>
      <c r="C849" s="43"/>
      <c r="D849" s="43"/>
      <c r="E849" s="46"/>
      <c r="F849" s="43"/>
      <c r="G849" s="43"/>
      <c r="H849" s="47"/>
      <c r="I849" s="43"/>
      <c r="J849" s="43"/>
      <c r="K849" s="48"/>
      <c r="L849" s="43"/>
      <c r="M849" s="35"/>
      <c r="O849" s="43"/>
      <c r="P849" s="44"/>
      <c r="Q849" s="44"/>
      <c r="R849" s="45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</row>
    <row r="850" spans="1:32" ht="12.75" customHeight="1">
      <c r="A850" s="43"/>
      <c r="B850" s="43"/>
      <c r="C850" s="43"/>
      <c r="D850" s="43"/>
      <c r="E850" s="46"/>
      <c r="F850" s="43"/>
      <c r="G850" s="43"/>
      <c r="H850" s="47"/>
      <c r="I850" s="43"/>
      <c r="J850" s="43"/>
      <c r="K850" s="48"/>
      <c r="L850" s="43"/>
      <c r="M850" s="35"/>
      <c r="O850" s="43"/>
      <c r="P850" s="44"/>
      <c r="Q850" s="44"/>
      <c r="R850" s="45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</row>
    <row r="851" spans="1:32" ht="12.75" customHeight="1">
      <c r="A851" s="43"/>
      <c r="B851" s="43"/>
      <c r="C851" s="43"/>
      <c r="D851" s="43"/>
      <c r="E851" s="46"/>
      <c r="F851" s="43"/>
      <c r="G851" s="43"/>
      <c r="H851" s="47"/>
      <c r="I851" s="43"/>
      <c r="J851" s="43"/>
      <c r="K851" s="48"/>
      <c r="L851" s="43"/>
      <c r="M851" s="35"/>
      <c r="O851" s="43"/>
      <c r="P851" s="44"/>
      <c r="Q851" s="44"/>
      <c r="R851" s="45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</row>
    <row r="852" spans="1:32" ht="12.75" customHeight="1">
      <c r="A852" s="43"/>
      <c r="B852" s="43"/>
      <c r="C852" s="43"/>
      <c r="D852" s="43"/>
      <c r="E852" s="46"/>
      <c r="F852" s="43"/>
      <c r="G852" s="43"/>
      <c r="H852" s="47"/>
      <c r="I852" s="43"/>
      <c r="J852" s="43"/>
      <c r="K852" s="48"/>
      <c r="L852" s="43"/>
      <c r="M852" s="35"/>
      <c r="O852" s="43"/>
      <c r="P852" s="44"/>
      <c r="Q852" s="44"/>
      <c r="R852" s="45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</row>
    <row r="853" spans="1:32" ht="12.75" customHeight="1">
      <c r="A853" s="43"/>
      <c r="B853" s="43"/>
      <c r="C853" s="43"/>
      <c r="D853" s="43"/>
      <c r="E853" s="46"/>
      <c r="F853" s="43"/>
      <c r="G853" s="43"/>
      <c r="H853" s="47"/>
      <c r="I853" s="43"/>
      <c r="J853" s="43"/>
      <c r="K853" s="48"/>
      <c r="L853" s="43"/>
      <c r="M853" s="35"/>
      <c r="O853" s="43"/>
      <c r="P853" s="44"/>
      <c r="Q853" s="44"/>
      <c r="R853" s="45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</row>
    <row r="854" spans="1:32" ht="12.75" customHeight="1">
      <c r="A854" s="43"/>
      <c r="B854" s="43"/>
      <c r="C854" s="43"/>
      <c r="D854" s="43"/>
      <c r="E854" s="46"/>
      <c r="F854" s="43"/>
      <c r="G854" s="43"/>
      <c r="H854" s="47"/>
      <c r="I854" s="43"/>
      <c r="J854" s="43"/>
      <c r="K854" s="48"/>
      <c r="L854" s="43"/>
      <c r="M854" s="35"/>
      <c r="O854" s="43"/>
      <c r="P854" s="44"/>
      <c r="Q854" s="44"/>
      <c r="R854" s="45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</row>
    <row r="855" spans="1:32" ht="12.75" customHeight="1">
      <c r="A855" s="43"/>
      <c r="B855" s="43"/>
      <c r="C855" s="43"/>
      <c r="D855" s="43"/>
      <c r="E855" s="46"/>
      <c r="F855" s="43"/>
      <c r="G855" s="43"/>
      <c r="H855" s="47"/>
      <c r="I855" s="43"/>
      <c r="J855" s="43"/>
      <c r="K855" s="48"/>
      <c r="L855" s="43"/>
      <c r="M855" s="35"/>
      <c r="O855" s="43"/>
      <c r="P855" s="44"/>
      <c r="Q855" s="44"/>
      <c r="R855" s="45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</row>
    <row r="856" spans="1:32" ht="12.75" customHeight="1">
      <c r="A856" s="43"/>
      <c r="B856" s="43"/>
      <c r="C856" s="43"/>
      <c r="D856" s="43"/>
      <c r="E856" s="46"/>
      <c r="F856" s="43"/>
      <c r="G856" s="43"/>
      <c r="H856" s="47"/>
      <c r="I856" s="43"/>
      <c r="J856" s="43"/>
      <c r="K856" s="48"/>
      <c r="L856" s="43"/>
      <c r="M856" s="35"/>
      <c r="O856" s="43"/>
      <c r="P856" s="44"/>
      <c r="Q856" s="44"/>
      <c r="R856" s="45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</row>
    <row r="857" spans="1:32" ht="12.75" customHeight="1">
      <c r="A857" s="43"/>
      <c r="B857" s="43"/>
      <c r="C857" s="43"/>
      <c r="D857" s="43"/>
      <c r="E857" s="46"/>
      <c r="F857" s="43"/>
      <c r="G857" s="43"/>
      <c r="H857" s="47"/>
      <c r="I857" s="43"/>
      <c r="J857" s="43"/>
      <c r="K857" s="48"/>
      <c r="L857" s="43"/>
      <c r="M857" s="35"/>
      <c r="O857" s="43"/>
      <c r="P857" s="44"/>
      <c r="Q857" s="44"/>
      <c r="R857" s="45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</row>
    <row r="858" spans="1:32" ht="12.75" customHeight="1">
      <c r="A858" s="43"/>
      <c r="B858" s="43"/>
      <c r="C858" s="43"/>
      <c r="D858" s="43"/>
      <c r="E858" s="46"/>
      <c r="F858" s="43"/>
      <c r="G858" s="43"/>
      <c r="H858" s="47"/>
      <c r="I858" s="43"/>
      <c r="J858" s="43"/>
      <c r="K858" s="48"/>
      <c r="L858" s="43"/>
      <c r="M858" s="35"/>
      <c r="O858" s="43"/>
      <c r="P858" s="44"/>
      <c r="Q858" s="44"/>
      <c r="R858" s="45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</row>
    <row r="859" spans="1:32" ht="12.75" customHeight="1">
      <c r="A859" s="43"/>
      <c r="B859" s="43"/>
      <c r="C859" s="43"/>
      <c r="D859" s="43"/>
      <c r="E859" s="46"/>
      <c r="F859" s="43"/>
      <c r="G859" s="43"/>
      <c r="H859" s="47"/>
      <c r="I859" s="43"/>
      <c r="J859" s="43"/>
      <c r="K859" s="48"/>
      <c r="L859" s="43"/>
      <c r="M859" s="35"/>
      <c r="O859" s="43"/>
      <c r="P859" s="44"/>
      <c r="Q859" s="44"/>
      <c r="R859" s="45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</row>
    <row r="860" spans="1:32" ht="12.75" customHeight="1">
      <c r="A860" s="43"/>
      <c r="B860" s="43"/>
      <c r="C860" s="43"/>
      <c r="D860" s="43"/>
      <c r="E860" s="46"/>
      <c r="F860" s="43"/>
      <c r="G860" s="43"/>
      <c r="H860" s="47"/>
      <c r="I860" s="43"/>
      <c r="J860" s="43"/>
      <c r="K860" s="48"/>
      <c r="L860" s="43"/>
      <c r="M860" s="35"/>
      <c r="O860" s="43"/>
      <c r="P860" s="44"/>
      <c r="Q860" s="44"/>
      <c r="R860" s="45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</row>
    <row r="861" spans="1:32" ht="12.75" customHeight="1">
      <c r="A861" s="43"/>
      <c r="B861" s="43"/>
      <c r="C861" s="43"/>
      <c r="D861" s="43"/>
      <c r="E861" s="46"/>
      <c r="F861" s="43"/>
      <c r="G861" s="43"/>
      <c r="H861" s="47"/>
      <c r="I861" s="43"/>
      <c r="J861" s="43"/>
      <c r="K861" s="48"/>
      <c r="L861" s="43"/>
      <c r="M861" s="35"/>
      <c r="O861" s="43"/>
      <c r="P861" s="44"/>
      <c r="Q861" s="44"/>
      <c r="R861" s="45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</row>
    <row r="862" spans="1:32" ht="12.75" customHeight="1">
      <c r="A862" s="43"/>
      <c r="B862" s="43"/>
      <c r="C862" s="43"/>
      <c r="D862" s="43"/>
      <c r="E862" s="46"/>
      <c r="F862" s="43"/>
      <c r="G862" s="43"/>
      <c r="H862" s="47"/>
      <c r="I862" s="43"/>
      <c r="J862" s="43"/>
      <c r="K862" s="48"/>
      <c r="L862" s="43"/>
      <c r="M862" s="35"/>
      <c r="O862" s="43"/>
      <c r="P862" s="44"/>
      <c r="Q862" s="44"/>
      <c r="R862" s="45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</row>
    <row r="863" spans="1:32" ht="12.75" customHeight="1">
      <c r="A863" s="43"/>
      <c r="B863" s="43"/>
      <c r="C863" s="43"/>
      <c r="D863" s="43"/>
      <c r="E863" s="46"/>
      <c r="F863" s="43"/>
      <c r="G863" s="43"/>
      <c r="H863" s="47"/>
      <c r="I863" s="43"/>
      <c r="J863" s="43"/>
      <c r="K863" s="48"/>
      <c r="L863" s="43"/>
      <c r="M863" s="35"/>
      <c r="O863" s="43"/>
      <c r="P863" s="44"/>
      <c r="Q863" s="44"/>
      <c r="R863" s="45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</row>
    <row r="864" spans="1:32" ht="12.75" customHeight="1">
      <c r="A864" s="43"/>
      <c r="B864" s="43"/>
      <c r="C864" s="43"/>
      <c r="D864" s="43"/>
      <c r="E864" s="46"/>
      <c r="F864" s="43"/>
      <c r="G864" s="43"/>
      <c r="H864" s="47"/>
      <c r="I864" s="43"/>
      <c r="J864" s="43"/>
      <c r="K864" s="48"/>
      <c r="L864" s="43"/>
      <c r="M864" s="35"/>
      <c r="O864" s="43"/>
      <c r="P864" s="44"/>
      <c r="Q864" s="44"/>
      <c r="R864" s="45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</row>
    <row r="865" spans="1:32" ht="12.75" customHeight="1">
      <c r="A865" s="43"/>
      <c r="B865" s="43"/>
      <c r="C865" s="43"/>
      <c r="D865" s="43"/>
      <c r="E865" s="46"/>
      <c r="F865" s="43"/>
      <c r="G865" s="43"/>
      <c r="H865" s="47"/>
      <c r="I865" s="43"/>
      <c r="J865" s="43"/>
      <c r="K865" s="48"/>
      <c r="L865" s="43"/>
      <c r="M865" s="35"/>
      <c r="O865" s="43"/>
      <c r="P865" s="44"/>
      <c r="Q865" s="44"/>
      <c r="R865" s="45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</row>
    <row r="866" spans="1:32" ht="12.75" customHeight="1">
      <c r="A866" s="43"/>
      <c r="B866" s="43"/>
      <c r="C866" s="43"/>
      <c r="D866" s="43"/>
      <c r="E866" s="46"/>
      <c r="F866" s="43"/>
      <c r="G866" s="43"/>
      <c r="H866" s="47"/>
      <c r="I866" s="43"/>
      <c r="J866" s="43"/>
      <c r="K866" s="48"/>
      <c r="L866" s="43"/>
      <c r="M866" s="35"/>
      <c r="O866" s="43"/>
      <c r="P866" s="44"/>
      <c r="Q866" s="44"/>
      <c r="R866" s="45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</row>
    <row r="867" spans="1:32" ht="12.75" customHeight="1">
      <c r="A867" s="43"/>
      <c r="B867" s="43"/>
      <c r="C867" s="43"/>
      <c r="D867" s="43"/>
      <c r="E867" s="46"/>
      <c r="F867" s="43"/>
      <c r="G867" s="43"/>
      <c r="H867" s="47"/>
      <c r="I867" s="43"/>
      <c r="J867" s="43"/>
      <c r="K867" s="48"/>
      <c r="L867" s="43"/>
      <c r="M867" s="35"/>
      <c r="O867" s="43"/>
      <c r="P867" s="44"/>
      <c r="Q867" s="44"/>
      <c r="R867" s="45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</row>
    <row r="868" spans="1:32" ht="12.75" customHeight="1">
      <c r="A868" s="43"/>
      <c r="B868" s="43"/>
      <c r="C868" s="43"/>
      <c r="D868" s="43"/>
      <c r="E868" s="46"/>
      <c r="F868" s="43"/>
      <c r="G868" s="43"/>
      <c r="H868" s="47"/>
      <c r="I868" s="43"/>
      <c r="J868" s="43"/>
      <c r="K868" s="48"/>
      <c r="L868" s="43"/>
      <c r="M868" s="35"/>
      <c r="O868" s="43"/>
      <c r="P868" s="44"/>
      <c r="Q868" s="44"/>
      <c r="R868" s="45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</row>
    <row r="869" spans="1:32" ht="12.75" customHeight="1">
      <c r="A869" s="43"/>
      <c r="B869" s="43"/>
      <c r="C869" s="43"/>
      <c r="D869" s="43"/>
      <c r="E869" s="46"/>
      <c r="F869" s="43"/>
      <c r="G869" s="43"/>
      <c r="H869" s="47"/>
      <c r="I869" s="43"/>
      <c r="J869" s="43"/>
      <c r="K869" s="48"/>
      <c r="L869" s="43"/>
      <c r="M869" s="35"/>
      <c r="O869" s="43"/>
      <c r="P869" s="44"/>
      <c r="Q869" s="44"/>
      <c r="R869" s="45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</row>
    <row r="870" spans="1:32" ht="12.75" customHeight="1">
      <c r="A870" s="43"/>
      <c r="B870" s="43"/>
      <c r="C870" s="43"/>
      <c r="D870" s="43"/>
      <c r="E870" s="46"/>
      <c r="F870" s="43"/>
      <c r="G870" s="43"/>
      <c r="H870" s="47"/>
      <c r="I870" s="43"/>
      <c r="J870" s="43"/>
      <c r="K870" s="48"/>
      <c r="L870" s="43"/>
      <c r="M870" s="35"/>
      <c r="O870" s="43"/>
      <c r="P870" s="44"/>
      <c r="Q870" s="44"/>
      <c r="R870" s="45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</row>
    <row r="871" spans="1:32" ht="12.75" customHeight="1">
      <c r="A871" s="43"/>
      <c r="B871" s="43"/>
      <c r="C871" s="43"/>
      <c r="D871" s="43"/>
      <c r="E871" s="46"/>
      <c r="F871" s="43"/>
      <c r="G871" s="43"/>
      <c r="H871" s="47"/>
      <c r="I871" s="43"/>
      <c r="J871" s="43"/>
      <c r="K871" s="48"/>
      <c r="L871" s="43"/>
      <c r="M871" s="35"/>
      <c r="O871" s="43"/>
      <c r="P871" s="44"/>
      <c r="Q871" s="44"/>
      <c r="R871" s="45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</row>
    <row r="872" spans="1:32" ht="12.75" customHeight="1">
      <c r="A872" s="43"/>
      <c r="B872" s="43"/>
      <c r="C872" s="43"/>
      <c r="D872" s="43"/>
      <c r="E872" s="46"/>
      <c r="F872" s="43"/>
      <c r="G872" s="43"/>
      <c r="H872" s="47"/>
      <c r="I872" s="43"/>
      <c r="J872" s="43"/>
      <c r="K872" s="48"/>
      <c r="L872" s="43"/>
      <c r="M872" s="35"/>
      <c r="O872" s="43"/>
      <c r="P872" s="44"/>
      <c r="Q872" s="44"/>
      <c r="R872" s="45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</row>
    <row r="873" spans="1:32" ht="12.75" customHeight="1">
      <c r="A873" s="43"/>
      <c r="B873" s="43"/>
      <c r="C873" s="43"/>
      <c r="D873" s="43"/>
      <c r="E873" s="46"/>
      <c r="F873" s="43"/>
      <c r="G873" s="43"/>
      <c r="H873" s="47"/>
      <c r="I873" s="43"/>
      <c r="J873" s="43"/>
      <c r="K873" s="48"/>
      <c r="L873" s="43"/>
      <c r="M873" s="35"/>
      <c r="O873" s="43"/>
      <c r="P873" s="44"/>
      <c r="Q873" s="44"/>
      <c r="R873" s="45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</row>
    <row r="874" spans="1:32" ht="12.75" customHeight="1">
      <c r="A874" s="43"/>
      <c r="B874" s="43"/>
      <c r="C874" s="43"/>
      <c r="D874" s="43"/>
      <c r="E874" s="46"/>
      <c r="F874" s="43"/>
      <c r="G874" s="43"/>
      <c r="H874" s="47"/>
      <c r="I874" s="43"/>
      <c r="J874" s="43"/>
      <c r="K874" s="48"/>
      <c r="L874" s="43"/>
      <c r="M874" s="35"/>
      <c r="O874" s="43"/>
      <c r="P874" s="44"/>
      <c r="Q874" s="44"/>
      <c r="R874" s="45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</row>
    <row r="875" spans="1:32" ht="12.75" customHeight="1">
      <c r="A875" s="43"/>
      <c r="B875" s="43"/>
      <c r="C875" s="43"/>
      <c r="D875" s="43"/>
      <c r="E875" s="46"/>
      <c r="F875" s="43"/>
      <c r="G875" s="43"/>
      <c r="H875" s="47"/>
      <c r="I875" s="43"/>
      <c r="J875" s="43"/>
      <c r="K875" s="48"/>
      <c r="L875" s="43"/>
      <c r="M875" s="35"/>
      <c r="O875" s="43"/>
      <c r="P875" s="44"/>
      <c r="Q875" s="44"/>
      <c r="R875" s="45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</row>
    <row r="876" spans="1:32" ht="12.75" customHeight="1">
      <c r="A876" s="43"/>
      <c r="B876" s="43"/>
      <c r="C876" s="43"/>
      <c r="D876" s="43"/>
      <c r="E876" s="46"/>
      <c r="F876" s="43"/>
      <c r="G876" s="43"/>
      <c r="H876" s="47"/>
      <c r="I876" s="43"/>
      <c r="J876" s="43"/>
      <c r="K876" s="48"/>
      <c r="L876" s="43"/>
      <c r="M876" s="35"/>
      <c r="O876" s="43"/>
      <c r="P876" s="44"/>
      <c r="Q876" s="44"/>
      <c r="R876" s="45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</row>
    <row r="877" spans="1:32" ht="12.75" customHeight="1">
      <c r="A877" s="43"/>
      <c r="B877" s="43"/>
      <c r="C877" s="43"/>
      <c r="D877" s="43"/>
      <c r="E877" s="46"/>
      <c r="F877" s="43"/>
      <c r="G877" s="43"/>
      <c r="H877" s="47"/>
      <c r="I877" s="43"/>
      <c r="J877" s="43"/>
      <c r="K877" s="48"/>
      <c r="L877" s="43"/>
      <c r="M877" s="35"/>
      <c r="O877" s="43"/>
      <c r="P877" s="44"/>
      <c r="Q877" s="44"/>
      <c r="R877" s="45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</row>
    <row r="878" spans="1:32" ht="12.75" customHeight="1">
      <c r="A878" s="43"/>
      <c r="B878" s="43"/>
      <c r="C878" s="43"/>
      <c r="D878" s="43"/>
      <c r="E878" s="46"/>
      <c r="F878" s="43"/>
      <c r="G878" s="43"/>
      <c r="H878" s="47"/>
      <c r="I878" s="43"/>
      <c r="J878" s="43"/>
      <c r="K878" s="48"/>
      <c r="L878" s="43"/>
      <c r="M878" s="35"/>
      <c r="O878" s="43"/>
      <c r="P878" s="44"/>
      <c r="Q878" s="44"/>
      <c r="R878" s="45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</row>
    <row r="879" spans="1:32" ht="12.75" customHeight="1">
      <c r="A879" s="43"/>
      <c r="B879" s="43"/>
      <c r="C879" s="43"/>
      <c r="D879" s="43"/>
      <c r="E879" s="46"/>
      <c r="F879" s="43"/>
      <c r="G879" s="43"/>
      <c r="H879" s="47"/>
      <c r="I879" s="43"/>
      <c r="J879" s="43"/>
      <c r="K879" s="48"/>
      <c r="L879" s="43"/>
      <c r="M879" s="35"/>
      <c r="O879" s="43"/>
      <c r="P879" s="44"/>
      <c r="Q879" s="44"/>
      <c r="R879" s="45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</row>
    <row r="880" spans="1:32" ht="12.75" customHeight="1">
      <c r="A880" s="43"/>
      <c r="B880" s="43"/>
      <c r="C880" s="43"/>
      <c r="D880" s="43"/>
      <c r="E880" s="46"/>
      <c r="F880" s="43"/>
      <c r="G880" s="43"/>
      <c r="H880" s="47"/>
      <c r="I880" s="43"/>
      <c r="J880" s="43"/>
      <c r="K880" s="48"/>
      <c r="L880" s="43"/>
      <c r="M880" s="35"/>
      <c r="O880" s="43"/>
      <c r="P880" s="44"/>
      <c r="Q880" s="44"/>
      <c r="R880" s="45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</row>
    <row r="881" spans="1:32" ht="12.75" customHeight="1">
      <c r="A881" s="43"/>
      <c r="B881" s="43"/>
      <c r="C881" s="43"/>
      <c r="D881" s="43"/>
      <c r="E881" s="46"/>
      <c r="F881" s="43"/>
      <c r="G881" s="43"/>
      <c r="H881" s="47"/>
      <c r="I881" s="43"/>
      <c r="J881" s="43"/>
      <c r="K881" s="48"/>
      <c r="L881" s="43"/>
      <c r="M881" s="35"/>
      <c r="O881" s="43"/>
      <c r="P881" s="44"/>
      <c r="Q881" s="44"/>
      <c r="R881" s="45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</row>
    <row r="882" spans="1:32" ht="12.75" customHeight="1">
      <c r="A882" s="43"/>
      <c r="B882" s="43"/>
      <c r="C882" s="43"/>
      <c r="D882" s="43"/>
      <c r="E882" s="46"/>
      <c r="F882" s="43"/>
      <c r="G882" s="43"/>
      <c r="H882" s="47"/>
      <c r="I882" s="43"/>
      <c r="J882" s="43"/>
      <c r="K882" s="48"/>
      <c r="L882" s="43"/>
      <c r="M882" s="35"/>
      <c r="O882" s="43"/>
      <c r="P882" s="44"/>
      <c r="Q882" s="44"/>
      <c r="R882" s="45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</row>
    <row r="883" spans="1:32" ht="12.75" customHeight="1">
      <c r="A883" s="43"/>
      <c r="B883" s="43"/>
      <c r="C883" s="43"/>
      <c r="D883" s="43"/>
      <c r="E883" s="46"/>
      <c r="F883" s="43"/>
      <c r="G883" s="43"/>
      <c r="H883" s="47"/>
      <c r="I883" s="43"/>
      <c r="J883" s="43"/>
      <c r="K883" s="48"/>
      <c r="L883" s="43"/>
      <c r="M883" s="35"/>
      <c r="O883" s="43"/>
      <c r="P883" s="44"/>
      <c r="Q883" s="44"/>
      <c r="R883" s="45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</row>
    <row r="884" spans="1:32" ht="12.75" customHeight="1">
      <c r="A884" s="43"/>
      <c r="B884" s="43"/>
      <c r="C884" s="43"/>
      <c r="D884" s="43"/>
      <c r="E884" s="46"/>
      <c r="F884" s="43"/>
      <c r="G884" s="43"/>
      <c r="H884" s="47"/>
      <c r="I884" s="43"/>
      <c r="J884" s="43"/>
      <c r="K884" s="48"/>
      <c r="L884" s="43"/>
      <c r="M884" s="35"/>
      <c r="O884" s="43"/>
      <c r="P884" s="44"/>
      <c r="Q884" s="44"/>
      <c r="R884" s="45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</row>
    <row r="885" spans="1:32" ht="12.75" customHeight="1">
      <c r="A885" s="43"/>
      <c r="B885" s="43"/>
      <c r="C885" s="43"/>
      <c r="D885" s="43"/>
      <c r="E885" s="46"/>
      <c r="F885" s="43"/>
      <c r="G885" s="43"/>
      <c r="H885" s="47"/>
      <c r="I885" s="43"/>
      <c r="J885" s="43"/>
      <c r="K885" s="48"/>
      <c r="L885" s="43"/>
      <c r="M885" s="35"/>
      <c r="O885" s="43"/>
      <c r="P885" s="44"/>
      <c r="Q885" s="44"/>
      <c r="R885" s="45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</row>
    <row r="886" spans="1:32" ht="12.75" customHeight="1">
      <c r="A886" s="43"/>
      <c r="B886" s="43"/>
      <c r="C886" s="43"/>
      <c r="D886" s="43"/>
      <c r="E886" s="46"/>
      <c r="F886" s="43"/>
      <c r="G886" s="43"/>
      <c r="H886" s="47"/>
      <c r="I886" s="43"/>
      <c r="J886" s="43"/>
      <c r="K886" s="48"/>
      <c r="L886" s="43"/>
      <c r="M886" s="35"/>
      <c r="O886" s="43"/>
      <c r="P886" s="44"/>
      <c r="Q886" s="44"/>
      <c r="R886" s="45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</row>
    <row r="887" spans="1:32" ht="12.75" customHeight="1">
      <c r="A887" s="43"/>
      <c r="B887" s="43"/>
      <c r="C887" s="43"/>
      <c r="D887" s="43"/>
      <c r="E887" s="46"/>
      <c r="F887" s="43"/>
      <c r="G887" s="43"/>
      <c r="H887" s="47"/>
      <c r="I887" s="43"/>
      <c r="J887" s="43"/>
      <c r="K887" s="48"/>
      <c r="L887" s="43"/>
      <c r="M887" s="35"/>
      <c r="O887" s="43"/>
      <c r="P887" s="44"/>
      <c r="Q887" s="44"/>
      <c r="R887" s="45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</row>
    <row r="888" spans="1:32" ht="12.75" customHeight="1">
      <c r="A888" s="43"/>
      <c r="B888" s="43"/>
      <c r="C888" s="43"/>
      <c r="D888" s="43"/>
      <c r="E888" s="46"/>
      <c r="F888" s="43"/>
      <c r="G888" s="43"/>
      <c r="H888" s="47"/>
      <c r="I888" s="43"/>
      <c r="J888" s="43"/>
      <c r="K888" s="48"/>
      <c r="L888" s="43"/>
      <c r="M888" s="35"/>
      <c r="O888" s="43"/>
      <c r="P888" s="44"/>
      <c r="Q888" s="44"/>
      <c r="R888" s="45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</row>
    <row r="889" spans="1:32" ht="12.75" customHeight="1">
      <c r="A889" s="43"/>
      <c r="B889" s="43"/>
      <c r="C889" s="43"/>
      <c r="D889" s="43"/>
      <c r="E889" s="46"/>
      <c r="F889" s="43"/>
      <c r="G889" s="43"/>
      <c r="H889" s="47"/>
      <c r="I889" s="43"/>
      <c r="J889" s="43"/>
      <c r="K889" s="48"/>
      <c r="L889" s="43"/>
      <c r="M889" s="35"/>
      <c r="O889" s="43"/>
      <c r="P889" s="44"/>
      <c r="Q889" s="44"/>
      <c r="R889" s="45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</row>
    <row r="890" spans="1:32" ht="12.75" customHeight="1">
      <c r="A890" s="43"/>
      <c r="B890" s="43"/>
      <c r="C890" s="43"/>
      <c r="D890" s="43"/>
      <c r="E890" s="46"/>
      <c r="F890" s="43"/>
      <c r="G890" s="43"/>
      <c r="H890" s="47"/>
      <c r="I890" s="43"/>
      <c r="J890" s="43"/>
      <c r="K890" s="48"/>
      <c r="L890" s="43"/>
      <c r="M890" s="35"/>
      <c r="O890" s="43"/>
      <c r="P890" s="44"/>
      <c r="Q890" s="44"/>
      <c r="R890" s="45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</row>
    <row r="891" spans="1:32" ht="12.75" customHeight="1">
      <c r="A891" s="43"/>
      <c r="B891" s="43"/>
      <c r="C891" s="43"/>
      <c r="D891" s="43"/>
      <c r="E891" s="46"/>
      <c r="F891" s="43"/>
      <c r="G891" s="43"/>
      <c r="H891" s="47"/>
      <c r="I891" s="43"/>
      <c r="J891" s="43"/>
      <c r="K891" s="48"/>
      <c r="L891" s="43"/>
      <c r="M891" s="35"/>
      <c r="O891" s="43"/>
      <c r="P891" s="44"/>
      <c r="Q891" s="44"/>
      <c r="R891" s="45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</row>
    <row r="892" spans="1:32" ht="12.75" customHeight="1">
      <c r="A892" s="43"/>
      <c r="B892" s="43"/>
      <c r="C892" s="43"/>
      <c r="D892" s="43"/>
      <c r="E892" s="46"/>
      <c r="F892" s="43"/>
      <c r="G892" s="43"/>
      <c r="H892" s="47"/>
      <c r="I892" s="43"/>
      <c r="J892" s="43"/>
      <c r="K892" s="48"/>
      <c r="L892" s="43"/>
      <c r="M892" s="35"/>
      <c r="O892" s="43"/>
      <c r="P892" s="44"/>
      <c r="Q892" s="44"/>
      <c r="R892" s="45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</row>
    <row r="893" spans="1:32" ht="12.75" customHeight="1">
      <c r="A893" s="43"/>
      <c r="B893" s="43"/>
      <c r="C893" s="43"/>
      <c r="D893" s="43"/>
      <c r="E893" s="46"/>
      <c r="F893" s="43"/>
      <c r="G893" s="43"/>
      <c r="H893" s="47"/>
      <c r="I893" s="43"/>
      <c r="J893" s="43"/>
      <c r="K893" s="48"/>
      <c r="L893" s="43"/>
      <c r="M893" s="35"/>
      <c r="O893" s="43"/>
      <c r="P893" s="44"/>
      <c r="Q893" s="44"/>
      <c r="R893" s="45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</row>
    <row r="894" spans="1:32" ht="12.75" customHeight="1">
      <c r="A894" s="43"/>
      <c r="B894" s="43"/>
      <c r="C894" s="43"/>
      <c r="D894" s="43"/>
      <c r="E894" s="46"/>
      <c r="F894" s="43"/>
      <c r="G894" s="43"/>
      <c r="H894" s="47"/>
      <c r="I894" s="43"/>
      <c r="J894" s="43"/>
      <c r="K894" s="48"/>
      <c r="L894" s="43"/>
      <c r="M894" s="35"/>
      <c r="O894" s="43"/>
      <c r="P894" s="44"/>
      <c r="Q894" s="44"/>
      <c r="R894" s="45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</row>
    <row r="895" spans="1:32" ht="12.75" customHeight="1">
      <c r="A895" s="43"/>
      <c r="B895" s="43"/>
      <c r="C895" s="43"/>
      <c r="D895" s="43"/>
      <c r="E895" s="46"/>
      <c r="F895" s="43"/>
      <c r="G895" s="43"/>
      <c r="H895" s="47"/>
      <c r="I895" s="43"/>
      <c r="J895" s="43"/>
      <c r="K895" s="48"/>
      <c r="L895" s="43"/>
      <c r="M895" s="35"/>
      <c r="O895" s="43"/>
      <c r="P895" s="44"/>
      <c r="Q895" s="44"/>
      <c r="R895" s="45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</row>
    <row r="896" spans="1:32" ht="12.75" customHeight="1">
      <c r="A896" s="43"/>
      <c r="B896" s="43"/>
      <c r="C896" s="43"/>
      <c r="D896" s="43"/>
      <c r="E896" s="46"/>
      <c r="F896" s="43"/>
      <c r="G896" s="43"/>
      <c r="H896" s="47"/>
      <c r="I896" s="43"/>
      <c r="J896" s="43"/>
      <c r="K896" s="48"/>
      <c r="L896" s="43"/>
      <c r="M896" s="35"/>
      <c r="O896" s="43"/>
      <c r="P896" s="44"/>
      <c r="Q896" s="44"/>
      <c r="R896" s="45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</row>
    <row r="897" spans="1:32" ht="12.75" customHeight="1">
      <c r="A897" s="43"/>
      <c r="B897" s="43"/>
      <c r="C897" s="43"/>
      <c r="D897" s="43"/>
      <c r="E897" s="46"/>
      <c r="F897" s="43"/>
      <c r="G897" s="43"/>
      <c r="H897" s="47"/>
      <c r="I897" s="43"/>
      <c r="J897" s="43"/>
      <c r="K897" s="48"/>
      <c r="L897" s="43"/>
      <c r="M897" s="35"/>
      <c r="O897" s="43"/>
      <c r="P897" s="44"/>
      <c r="Q897" s="44"/>
      <c r="R897" s="45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</row>
    <row r="898" spans="1:32" ht="12.75" customHeight="1">
      <c r="A898" s="43"/>
      <c r="B898" s="43"/>
      <c r="C898" s="43"/>
      <c r="D898" s="43"/>
      <c r="E898" s="46"/>
      <c r="F898" s="43"/>
      <c r="G898" s="43"/>
      <c r="H898" s="47"/>
      <c r="I898" s="43"/>
      <c r="J898" s="43"/>
      <c r="K898" s="48"/>
      <c r="L898" s="43"/>
      <c r="M898" s="35"/>
      <c r="O898" s="43"/>
      <c r="P898" s="44"/>
      <c r="Q898" s="44"/>
      <c r="R898" s="45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</row>
    <row r="899" spans="1:32" ht="12.75" customHeight="1">
      <c r="A899" s="43"/>
      <c r="B899" s="43"/>
      <c r="C899" s="43"/>
      <c r="D899" s="43"/>
      <c r="E899" s="46"/>
      <c r="F899" s="43"/>
      <c r="G899" s="43"/>
      <c r="H899" s="47"/>
      <c r="I899" s="43"/>
      <c r="J899" s="43"/>
      <c r="K899" s="48"/>
      <c r="L899" s="43"/>
      <c r="M899" s="35"/>
      <c r="O899" s="43"/>
      <c r="P899" s="44"/>
      <c r="Q899" s="44"/>
      <c r="R899" s="45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</row>
    <row r="900" spans="1:32" ht="12.75" customHeight="1">
      <c r="A900" s="43"/>
      <c r="B900" s="43"/>
      <c r="C900" s="43"/>
      <c r="D900" s="43"/>
      <c r="E900" s="46"/>
      <c r="F900" s="43"/>
      <c r="G900" s="43"/>
      <c r="H900" s="47"/>
      <c r="I900" s="43"/>
      <c r="J900" s="43"/>
      <c r="K900" s="48"/>
      <c r="L900" s="43"/>
      <c r="M900" s="35"/>
      <c r="O900" s="43"/>
      <c r="P900" s="44"/>
      <c r="Q900" s="44"/>
      <c r="R900" s="45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</row>
    <row r="901" spans="1:32" ht="12.75" customHeight="1">
      <c r="A901" s="43"/>
      <c r="B901" s="43"/>
      <c r="C901" s="43"/>
      <c r="D901" s="43"/>
      <c r="E901" s="46"/>
      <c r="F901" s="43"/>
      <c r="G901" s="43"/>
      <c r="H901" s="47"/>
      <c r="I901" s="43"/>
      <c r="J901" s="43"/>
      <c r="K901" s="48"/>
      <c r="L901" s="43"/>
      <c r="M901" s="35"/>
      <c r="O901" s="43"/>
      <c r="P901" s="44"/>
      <c r="Q901" s="44"/>
      <c r="R901" s="45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</row>
    <row r="902" spans="1:32" ht="12.75" customHeight="1">
      <c r="A902" s="43"/>
      <c r="B902" s="43"/>
      <c r="C902" s="43"/>
      <c r="D902" s="43"/>
      <c r="E902" s="46"/>
      <c r="F902" s="43"/>
      <c r="G902" s="43"/>
      <c r="H902" s="47"/>
      <c r="I902" s="43"/>
      <c r="J902" s="43"/>
      <c r="K902" s="48"/>
      <c r="L902" s="43"/>
      <c r="M902" s="35"/>
      <c r="O902" s="43"/>
      <c r="P902" s="44"/>
      <c r="Q902" s="44"/>
      <c r="R902" s="45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</row>
    <row r="903" spans="1:32" ht="12.75" customHeight="1">
      <c r="A903" s="43"/>
      <c r="B903" s="43"/>
      <c r="C903" s="43"/>
      <c r="D903" s="43"/>
      <c r="E903" s="46"/>
      <c r="F903" s="43"/>
      <c r="G903" s="43"/>
      <c r="H903" s="47"/>
      <c r="I903" s="43"/>
      <c r="J903" s="43"/>
      <c r="K903" s="48"/>
      <c r="L903" s="43"/>
      <c r="M903" s="35"/>
      <c r="O903" s="43"/>
      <c r="P903" s="44"/>
      <c r="Q903" s="44"/>
      <c r="R903" s="45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</row>
    <row r="904" spans="1:32" ht="12.75" customHeight="1">
      <c r="A904" s="43"/>
      <c r="B904" s="43"/>
      <c r="C904" s="43"/>
      <c r="D904" s="43"/>
      <c r="E904" s="46"/>
      <c r="F904" s="43"/>
      <c r="G904" s="43"/>
      <c r="H904" s="47"/>
      <c r="I904" s="43"/>
      <c r="J904" s="43"/>
      <c r="K904" s="48"/>
      <c r="L904" s="43"/>
      <c r="M904" s="35"/>
      <c r="O904" s="43"/>
      <c r="P904" s="44"/>
      <c r="Q904" s="44"/>
      <c r="R904" s="45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</row>
    <row r="905" spans="1:32" ht="12.75" customHeight="1">
      <c r="A905" s="43"/>
      <c r="B905" s="43"/>
      <c r="C905" s="43"/>
      <c r="D905" s="43"/>
      <c r="E905" s="46"/>
      <c r="F905" s="43"/>
      <c r="G905" s="43"/>
      <c r="H905" s="47"/>
      <c r="I905" s="43"/>
      <c r="J905" s="43"/>
      <c r="K905" s="48"/>
      <c r="L905" s="43"/>
      <c r="M905" s="35"/>
      <c r="O905" s="43"/>
      <c r="P905" s="44"/>
      <c r="Q905" s="44"/>
      <c r="R905" s="45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</row>
    <row r="906" spans="1:32" ht="12.75" customHeight="1">
      <c r="A906" s="43"/>
      <c r="B906" s="43"/>
      <c r="C906" s="43"/>
      <c r="D906" s="43"/>
      <c r="E906" s="46"/>
      <c r="F906" s="43"/>
      <c r="G906" s="43"/>
      <c r="H906" s="47"/>
      <c r="I906" s="43"/>
      <c r="J906" s="43"/>
      <c r="K906" s="48"/>
      <c r="L906" s="43"/>
      <c r="M906" s="35"/>
      <c r="O906" s="43"/>
      <c r="P906" s="44"/>
      <c r="Q906" s="44"/>
      <c r="R906" s="45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</row>
    <row r="907" spans="1:32" ht="12.75" customHeight="1">
      <c r="A907" s="43"/>
      <c r="B907" s="43"/>
      <c r="C907" s="43"/>
      <c r="D907" s="43"/>
      <c r="E907" s="46"/>
      <c r="F907" s="43"/>
      <c r="G907" s="43"/>
      <c r="H907" s="47"/>
      <c r="I907" s="43"/>
      <c r="J907" s="43"/>
      <c r="K907" s="48"/>
      <c r="L907" s="43"/>
      <c r="M907" s="35"/>
      <c r="O907" s="43"/>
      <c r="P907" s="44"/>
      <c r="Q907" s="44"/>
      <c r="R907" s="45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</row>
    <row r="908" spans="1:32" ht="12.75" customHeight="1">
      <c r="A908" s="43"/>
      <c r="B908" s="43"/>
      <c r="C908" s="43"/>
      <c r="D908" s="43"/>
      <c r="E908" s="46"/>
      <c r="F908" s="43"/>
      <c r="G908" s="43"/>
      <c r="H908" s="47"/>
      <c r="I908" s="43"/>
      <c r="J908" s="43"/>
      <c r="K908" s="48"/>
      <c r="L908" s="43"/>
      <c r="M908" s="35"/>
      <c r="O908" s="43"/>
      <c r="P908" s="44"/>
      <c r="Q908" s="44"/>
      <c r="R908" s="45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</row>
    <row r="909" spans="1:32" ht="12.75" customHeight="1">
      <c r="A909" s="43"/>
      <c r="B909" s="43"/>
      <c r="C909" s="43"/>
      <c r="D909" s="43"/>
      <c r="E909" s="46"/>
      <c r="F909" s="43"/>
      <c r="G909" s="43"/>
      <c r="H909" s="47"/>
      <c r="I909" s="43"/>
      <c r="J909" s="43"/>
      <c r="K909" s="48"/>
      <c r="L909" s="43"/>
      <c r="M909" s="35"/>
      <c r="O909" s="43"/>
      <c r="P909" s="44"/>
      <c r="Q909" s="44"/>
      <c r="R909" s="45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</row>
    <row r="910" spans="1:32" ht="12.75" customHeight="1">
      <c r="A910" s="43"/>
      <c r="B910" s="43"/>
      <c r="C910" s="43"/>
      <c r="D910" s="43"/>
      <c r="E910" s="46"/>
      <c r="F910" s="43"/>
      <c r="G910" s="43"/>
      <c r="H910" s="47"/>
      <c r="I910" s="43"/>
      <c r="J910" s="43"/>
      <c r="K910" s="48"/>
      <c r="L910" s="43"/>
      <c r="M910" s="35"/>
      <c r="O910" s="43"/>
      <c r="P910" s="44"/>
      <c r="Q910" s="44"/>
      <c r="R910" s="45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</row>
    <row r="911" spans="1:32" ht="12.75" customHeight="1">
      <c r="A911" s="43"/>
      <c r="B911" s="43"/>
      <c r="C911" s="43"/>
      <c r="D911" s="43"/>
      <c r="E911" s="46"/>
      <c r="F911" s="43"/>
      <c r="G911" s="43"/>
      <c r="H911" s="47"/>
      <c r="I911" s="43"/>
      <c r="J911" s="43"/>
      <c r="K911" s="48"/>
      <c r="L911" s="43"/>
      <c r="M911" s="35"/>
      <c r="O911" s="43"/>
      <c r="P911" s="44"/>
      <c r="Q911" s="44"/>
      <c r="R911" s="45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</row>
    <row r="912" spans="1:32" ht="12.75" customHeight="1">
      <c r="A912" s="43"/>
      <c r="B912" s="43"/>
      <c r="C912" s="43"/>
      <c r="D912" s="43"/>
      <c r="E912" s="46"/>
      <c r="F912" s="43"/>
      <c r="G912" s="43"/>
      <c r="H912" s="47"/>
      <c r="I912" s="43"/>
      <c r="J912" s="43"/>
      <c r="K912" s="48"/>
      <c r="L912" s="43"/>
      <c r="M912" s="35"/>
      <c r="O912" s="43"/>
      <c r="P912" s="44"/>
      <c r="Q912" s="44"/>
      <c r="R912" s="45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</row>
    <row r="913" spans="1:32" ht="12.75" customHeight="1">
      <c r="A913" s="43"/>
      <c r="B913" s="43"/>
      <c r="C913" s="43"/>
      <c r="D913" s="43"/>
      <c r="E913" s="46"/>
      <c r="F913" s="43"/>
      <c r="G913" s="43"/>
      <c r="H913" s="47"/>
      <c r="I913" s="43"/>
      <c r="J913" s="43"/>
      <c r="K913" s="48"/>
      <c r="L913" s="43"/>
      <c r="M913" s="35"/>
      <c r="O913" s="43"/>
      <c r="P913" s="44"/>
      <c r="Q913" s="44"/>
      <c r="R913" s="45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</row>
    <row r="914" spans="1:32" ht="12.75" customHeight="1">
      <c r="A914" s="43"/>
      <c r="B914" s="43"/>
      <c r="C914" s="43"/>
      <c r="D914" s="43"/>
      <c r="E914" s="46"/>
      <c r="F914" s="43"/>
      <c r="G914" s="43"/>
      <c r="H914" s="47"/>
      <c r="I914" s="43"/>
      <c r="J914" s="43"/>
      <c r="K914" s="48"/>
      <c r="L914" s="43"/>
      <c r="M914" s="35"/>
      <c r="O914" s="43"/>
      <c r="P914" s="44"/>
      <c r="Q914" s="44"/>
      <c r="R914" s="45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</row>
    <row r="915" spans="1:32" ht="12.75" customHeight="1">
      <c r="A915" s="43"/>
      <c r="B915" s="43"/>
      <c r="C915" s="43"/>
      <c r="D915" s="43"/>
      <c r="E915" s="46"/>
      <c r="F915" s="43"/>
      <c r="G915" s="43"/>
      <c r="H915" s="47"/>
      <c r="I915" s="43"/>
      <c r="J915" s="43"/>
      <c r="K915" s="48"/>
      <c r="L915" s="43"/>
      <c r="M915" s="35"/>
      <c r="O915" s="43"/>
      <c r="P915" s="44"/>
      <c r="Q915" s="44"/>
      <c r="R915" s="45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</row>
    <row r="916" spans="1:32" ht="12.75" customHeight="1">
      <c r="A916" s="43"/>
      <c r="B916" s="43"/>
      <c r="C916" s="43"/>
      <c r="D916" s="43"/>
      <c r="E916" s="46"/>
      <c r="F916" s="43"/>
      <c r="G916" s="43"/>
      <c r="H916" s="47"/>
      <c r="I916" s="43"/>
      <c r="J916" s="43"/>
      <c r="K916" s="48"/>
      <c r="L916" s="43"/>
      <c r="M916" s="35"/>
      <c r="O916" s="43"/>
      <c r="P916" s="44"/>
      <c r="Q916" s="44"/>
      <c r="R916" s="45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</row>
    <row r="917" spans="1:32" ht="12.75" customHeight="1">
      <c r="A917" s="43"/>
      <c r="B917" s="43"/>
      <c r="C917" s="43"/>
      <c r="D917" s="43"/>
      <c r="E917" s="46"/>
      <c r="F917" s="43"/>
      <c r="G917" s="43"/>
      <c r="H917" s="47"/>
      <c r="I917" s="43"/>
      <c r="J917" s="43"/>
      <c r="K917" s="48"/>
      <c r="L917" s="43"/>
      <c r="M917" s="35"/>
      <c r="O917" s="43"/>
      <c r="P917" s="44"/>
      <c r="Q917" s="44"/>
      <c r="R917" s="45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</row>
    <row r="918" spans="1:32" ht="12.75" customHeight="1">
      <c r="A918" s="43"/>
      <c r="B918" s="43"/>
      <c r="C918" s="43"/>
      <c r="D918" s="43"/>
      <c r="E918" s="46"/>
      <c r="F918" s="43"/>
      <c r="G918" s="43"/>
      <c r="H918" s="47"/>
      <c r="I918" s="43"/>
      <c r="J918" s="43"/>
      <c r="K918" s="48"/>
      <c r="L918" s="43"/>
      <c r="M918" s="35"/>
      <c r="O918" s="43"/>
      <c r="P918" s="44"/>
      <c r="Q918" s="44"/>
      <c r="R918" s="45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</row>
    <row r="919" spans="1:32" ht="12.75" customHeight="1">
      <c r="A919" s="43"/>
      <c r="B919" s="43"/>
      <c r="C919" s="43"/>
      <c r="D919" s="43"/>
      <c r="E919" s="46"/>
      <c r="F919" s="43"/>
      <c r="G919" s="43"/>
      <c r="H919" s="47"/>
      <c r="I919" s="43"/>
      <c r="J919" s="43"/>
      <c r="K919" s="48"/>
      <c r="L919" s="43"/>
      <c r="M919" s="35"/>
      <c r="O919" s="43"/>
      <c r="P919" s="44"/>
      <c r="Q919" s="44"/>
      <c r="R919" s="45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</row>
    <row r="920" spans="1:32" ht="12.75" customHeight="1">
      <c r="A920" s="43"/>
      <c r="B920" s="43"/>
      <c r="C920" s="43"/>
      <c r="D920" s="43"/>
      <c r="E920" s="46"/>
      <c r="F920" s="43"/>
      <c r="G920" s="43"/>
      <c r="H920" s="47"/>
      <c r="I920" s="43"/>
      <c r="J920" s="43"/>
      <c r="K920" s="48"/>
      <c r="L920" s="43"/>
      <c r="M920" s="35"/>
      <c r="O920" s="43"/>
      <c r="P920" s="44"/>
      <c r="Q920" s="44"/>
      <c r="R920" s="45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</row>
    <row r="921" spans="1:32" ht="12.75" customHeight="1">
      <c r="A921" s="43"/>
      <c r="B921" s="43"/>
      <c r="C921" s="43"/>
      <c r="D921" s="43"/>
      <c r="E921" s="46"/>
      <c r="F921" s="43"/>
      <c r="G921" s="43"/>
      <c r="H921" s="47"/>
      <c r="I921" s="43"/>
      <c r="J921" s="43"/>
      <c r="K921" s="48"/>
      <c r="L921" s="43"/>
      <c r="M921" s="35"/>
      <c r="O921" s="43"/>
      <c r="P921" s="44"/>
      <c r="Q921" s="44"/>
      <c r="R921" s="45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</row>
    <row r="922" spans="1:32" ht="12.75" customHeight="1">
      <c r="A922" s="43"/>
      <c r="B922" s="43"/>
      <c r="C922" s="43"/>
      <c r="D922" s="43"/>
      <c r="E922" s="46"/>
      <c r="F922" s="43"/>
      <c r="G922" s="43"/>
      <c r="H922" s="47"/>
      <c r="I922" s="43"/>
      <c r="J922" s="43"/>
      <c r="K922" s="48"/>
      <c r="L922" s="43"/>
      <c r="M922" s="35"/>
      <c r="O922" s="43"/>
      <c r="P922" s="44"/>
      <c r="Q922" s="44"/>
      <c r="R922" s="45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</row>
    <row r="923" spans="1:32" ht="12.75" customHeight="1">
      <c r="A923" s="43"/>
      <c r="B923" s="43"/>
      <c r="C923" s="43"/>
      <c r="D923" s="43"/>
      <c r="E923" s="46"/>
      <c r="F923" s="43"/>
      <c r="G923" s="43"/>
      <c r="H923" s="47"/>
      <c r="I923" s="43"/>
      <c r="J923" s="43"/>
      <c r="K923" s="48"/>
      <c r="L923" s="43"/>
      <c r="M923" s="35"/>
      <c r="O923" s="43"/>
      <c r="P923" s="44"/>
      <c r="Q923" s="44"/>
      <c r="R923" s="45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</row>
    <row r="924" spans="1:32" ht="12.75" customHeight="1">
      <c r="A924" s="43"/>
      <c r="B924" s="43"/>
      <c r="C924" s="43"/>
      <c r="D924" s="43"/>
      <c r="E924" s="46"/>
      <c r="F924" s="43"/>
      <c r="G924" s="43"/>
      <c r="H924" s="47"/>
      <c r="I924" s="43"/>
      <c r="J924" s="43"/>
      <c r="K924" s="48"/>
      <c r="L924" s="43"/>
      <c r="M924" s="35"/>
      <c r="O924" s="43"/>
      <c r="P924" s="44"/>
      <c r="Q924" s="44"/>
      <c r="R924" s="45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</row>
    <row r="925" spans="1:32" ht="12.75" customHeight="1">
      <c r="A925" s="43"/>
      <c r="B925" s="43"/>
      <c r="C925" s="43"/>
      <c r="D925" s="43"/>
      <c r="E925" s="46"/>
      <c r="F925" s="43"/>
      <c r="G925" s="43"/>
      <c r="H925" s="47"/>
      <c r="I925" s="43"/>
      <c r="J925" s="43"/>
      <c r="K925" s="48"/>
      <c r="L925" s="43"/>
      <c r="M925" s="35"/>
      <c r="O925" s="43"/>
      <c r="P925" s="44"/>
      <c r="Q925" s="44"/>
      <c r="R925" s="45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</row>
    <row r="926" spans="1:32" ht="12.75" customHeight="1">
      <c r="A926" s="43"/>
      <c r="B926" s="43"/>
      <c r="C926" s="43"/>
      <c r="D926" s="43"/>
      <c r="E926" s="46"/>
      <c r="F926" s="43"/>
      <c r="G926" s="43"/>
      <c r="H926" s="47"/>
      <c r="I926" s="43"/>
      <c r="J926" s="43"/>
      <c r="K926" s="48"/>
      <c r="L926" s="43"/>
      <c r="M926" s="35"/>
      <c r="O926" s="43"/>
      <c r="P926" s="44"/>
      <c r="Q926" s="44"/>
      <c r="R926" s="45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</row>
    <row r="927" spans="1:32" ht="12.75" customHeight="1">
      <c r="A927" s="43"/>
      <c r="B927" s="43"/>
      <c r="C927" s="43"/>
      <c r="D927" s="43"/>
      <c r="E927" s="46"/>
      <c r="F927" s="43"/>
      <c r="G927" s="43"/>
      <c r="H927" s="47"/>
      <c r="I927" s="43"/>
      <c r="J927" s="43"/>
      <c r="K927" s="48"/>
      <c r="L927" s="43"/>
      <c r="M927" s="35"/>
      <c r="O927" s="43"/>
      <c r="P927" s="44"/>
      <c r="Q927" s="44"/>
      <c r="R927" s="45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</row>
    <row r="928" spans="1:32" ht="12.75" customHeight="1">
      <c r="A928" s="43"/>
      <c r="B928" s="43"/>
      <c r="C928" s="43"/>
      <c r="D928" s="43"/>
      <c r="E928" s="46"/>
      <c r="F928" s="43"/>
      <c r="G928" s="43"/>
      <c r="H928" s="47"/>
      <c r="I928" s="43"/>
      <c r="J928" s="43"/>
      <c r="K928" s="48"/>
      <c r="L928" s="43"/>
      <c r="M928" s="35"/>
      <c r="O928" s="43"/>
      <c r="P928" s="44"/>
      <c r="Q928" s="44"/>
      <c r="R928" s="45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</row>
    <row r="929" spans="1:32" ht="12.75" customHeight="1">
      <c r="A929" s="43"/>
      <c r="B929" s="43"/>
      <c r="C929" s="43"/>
      <c r="D929" s="43"/>
      <c r="E929" s="46"/>
      <c r="F929" s="43"/>
      <c r="G929" s="43"/>
      <c r="H929" s="47"/>
      <c r="I929" s="43"/>
      <c r="J929" s="43"/>
      <c r="K929" s="48"/>
      <c r="L929" s="43"/>
      <c r="M929" s="35"/>
      <c r="O929" s="43"/>
      <c r="P929" s="44"/>
      <c r="Q929" s="44"/>
      <c r="R929" s="45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</row>
    <row r="930" spans="1:32" ht="12.75" customHeight="1">
      <c r="A930" s="43"/>
      <c r="B930" s="43"/>
      <c r="C930" s="43"/>
      <c r="D930" s="43"/>
      <c r="E930" s="46"/>
      <c r="F930" s="43"/>
      <c r="G930" s="43"/>
      <c r="H930" s="47"/>
      <c r="I930" s="43"/>
      <c r="J930" s="43"/>
      <c r="K930" s="48"/>
      <c r="L930" s="43"/>
      <c r="M930" s="35"/>
      <c r="O930" s="43"/>
      <c r="P930" s="44"/>
      <c r="Q930" s="44"/>
      <c r="R930" s="45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</row>
    <row r="931" spans="1:32" ht="12.75" customHeight="1">
      <c r="A931" s="43"/>
      <c r="B931" s="43"/>
      <c r="C931" s="43"/>
      <c r="D931" s="43"/>
      <c r="E931" s="46"/>
      <c r="F931" s="43"/>
      <c r="G931" s="43"/>
      <c r="H931" s="47"/>
      <c r="I931" s="43"/>
      <c r="J931" s="43"/>
      <c r="K931" s="48"/>
      <c r="L931" s="43"/>
      <c r="M931" s="35"/>
      <c r="O931" s="43"/>
      <c r="P931" s="44"/>
      <c r="Q931" s="44"/>
      <c r="R931" s="45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</row>
    <row r="932" spans="1:32" ht="12.75" customHeight="1">
      <c r="A932" s="43"/>
      <c r="B932" s="43"/>
      <c r="C932" s="43"/>
      <c r="D932" s="43"/>
      <c r="E932" s="46"/>
      <c r="F932" s="43"/>
      <c r="G932" s="43"/>
      <c r="H932" s="47"/>
      <c r="I932" s="43"/>
      <c r="J932" s="43"/>
      <c r="K932" s="48"/>
      <c r="L932" s="43"/>
      <c r="M932" s="35"/>
      <c r="O932" s="43"/>
      <c r="P932" s="44"/>
      <c r="Q932" s="44"/>
      <c r="R932" s="45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</row>
    <row r="933" spans="1:32" ht="12.75" customHeight="1">
      <c r="A933" s="43"/>
      <c r="B933" s="43"/>
      <c r="C933" s="43"/>
      <c r="D933" s="43"/>
      <c r="E933" s="46"/>
      <c r="F933" s="43"/>
      <c r="G933" s="43"/>
      <c r="H933" s="47"/>
      <c r="I933" s="43"/>
      <c r="J933" s="43"/>
      <c r="K933" s="48"/>
      <c r="L933" s="43"/>
      <c r="M933" s="35"/>
      <c r="O933" s="43"/>
      <c r="P933" s="44"/>
      <c r="Q933" s="44"/>
      <c r="R933" s="45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</row>
    <row r="934" spans="1:32" ht="12.75" customHeight="1">
      <c r="A934" s="43"/>
      <c r="B934" s="43"/>
      <c r="C934" s="43"/>
      <c r="D934" s="43"/>
      <c r="E934" s="46"/>
      <c r="F934" s="43"/>
      <c r="G934" s="43"/>
      <c r="H934" s="47"/>
      <c r="I934" s="43"/>
      <c r="J934" s="43"/>
      <c r="K934" s="48"/>
      <c r="L934" s="43"/>
      <c r="M934" s="35"/>
      <c r="O934" s="43"/>
      <c r="P934" s="44"/>
      <c r="Q934" s="44"/>
      <c r="R934" s="45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</row>
    <row r="935" spans="1:32" ht="12.75" customHeight="1">
      <c r="A935" s="43"/>
      <c r="B935" s="43"/>
      <c r="C935" s="43"/>
      <c r="D935" s="43"/>
      <c r="E935" s="46"/>
      <c r="F935" s="43"/>
      <c r="G935" s="43"/>
      <c r="H935" s="47"/>
      <c r="I935" s="43"/>
      <c r="J935" s="43"/>
      <c r="K935" s="48"/>
      <c r="L935" s="43"/>
      <c r="M935" s="35"/>
      <c r="O935" s="43"/>
      <c r="P935" s="44"/>
      <c r="Q935" s="44"/>
      <c r="R935" s="45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</row>
    <row r="936" spans="1:32" ht="12.75" customHeight="1">
      <c r="A936" s="43"/>
      <c r="B936" s="43"/>
      <c r="C936" s="43"/>
      <c r="D936" s="43"/>
      <c r="E936" s="46"/>
      <c r="F936" s="43"/>
      <c r="G936" s="43"/>
      <c r="H936" s="47"/>
      <c r="I936" s="43"/>
      <c r="J936" s="43"/>
      <c r="K936" s="48"/>
      <c r="L936" s="43"/>
      <c r="M936" s="35"/>
      <c r="O936" s="43"/>
      <c r="P936" s="44"/>
      <c r="Q936" s="44"/>
      <c r="R936" s="45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</row>
    <row r="937" spans="1:32" ht="12.75" customHeight="1">
      <c r="A937" s="43"/>
      <c r="B937" s="43"/>
      <c r="C937" s="43"/>
      <c r="D937" s="43"/>
      <c r="E937" s="46"/>
      <c r="F937" s="43"/>
      <c r="G937" s="43"/>
      <c r="H937" s="47"/>
      <c r="I937" s="43"/>
      <c r="J937" s="43"/>
      <c r="K937" s="48"/>
      <c r="L937" s="43"/>
      <c r="M937" s="35"/>
      <c r="O937" s="43"/>
      <c r="P937" s="44"/>
      <c r="Q937" s="44"/>
      <c r="R937" s="45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</row>
    <row r="938" spans="1:32" ht="12.75" customHeight="1">
      <c r="A938" s="43"/>
      <c r="B938" s="43"/>
      <c r="C938" s="43"/>
      <c r="D938" s="43"/>
      <c r="E938" s="46"/>
      <c r="F938" s="43"/>
      <c r="G938" s="43"/>
      <c r="H938" s="47"/>
      <c r="I938" s="43"/>
      <c r="J938" s="43"/>
      <c r="K938" s="48"/>
      <c r="L938" s="43"/>
      <c r="M938" s="35"/>
      <c r="O938" s="43"/>
      <c r="P938" s="44"/>
      <c r="Q938" s="44"/>
      <c r="R938" s="45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</row>
    <row r="939" spans="1:32" ht="12.75" customHeight="1">
      <c r="A939" s="43"/>
      <c r="B939" s="43"/>
      <c r="C939" s="43"/>
      <c r="D939" s="43"/>
      <c r="E939" s="46"/>
      <c r="F939" s="43"/>
      <c r="G939" s="43"/>
      <c r="H939" s="47"/>
      <c r="I939" s="43"/>
      <c r="J939" s="43"/>
      <c r="K939" s="48"/>
      <c r="L939" s="43"/>
      <c r="M939" s="35"/>
      <c r="O939" s="43"/>
      <c r="P939" s="44"/>
      <c r="Q939" s="44"/>
      <c r="R939" s="45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</row>
    <row r="940" spans="1:32" ht="12.75" customHeight="1">
      <c r="A940" s="43"/>
      <c r="B940" s="43"/>
      <c r="C940" s="43"/>
      <c r="D940" s="43"/>
      <c r="E940" s="46"/>
      <c r="F940" s="43"/>
      <c r="G940" s="43"/>
      <c r="H940" s="47"/>
      <c r="I940" s="43"/>
      <c r="J940" s="43"/>
      <c r="K940" s="48"/>
      <c r="L940" s="43"/>
      <c r="M940" s="35"/>
      <c r="O940" s="43"/>
      <c r="P940" s="44"/>
      <c r="Q940" s="44"/>
      <c r="R940" s="45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</row>
    <row r="941" spans="1:32" ht="12.75" customHeight="1">
      <c r="A941" s="43"/>
      <c r="B941" s="43"/>
      <c r="C941" s="43"/>
      <c r="D941" s="43"/>
      <c r="E941" s="46"/>
      <c r="F941" s="43"/>
      <c r="G941" s="43"/>
      <c r="H941" s="47"/>
      <c r="I941" s="43"/>
      <c r="J941" s="43"/>
      <c r="K941" s="48"/>
      <c r="L941" s="43"/>
      <c r="M941" s="35"/>
      <c r="O941" s="43"/>
      <c r="P941" s="44"/>
      <c r="Q941" s="44"/>
      <c r="R941" s="45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</row>
    <row r="942" spans="1:32" ht="12.75" customHeight="1">
      <c r="A942" s="43"/>
      <c r="B942" s="43"/>
      <c r="C942" s="43"/>
      <c r="D942" s="43"/>
      <c r="E942" s="46"/>
      <c r="F942" s="43"/>
      <c r="G942" s="43"/>
      <c r="H942" s="47"/>
      <c r="I942" s="43"/>
      <c r="J942" s="43"/>
      <c r="K942" s="48"/>
      <c r="L942" s="43"/>
      <c r="M942" s="35"/>
      <c r="O942" s="43"/>
      <c r="P942" s="44"/>
      <c r="Q942" s="44"/>
      <c r="R942" s="45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</row>
    <row r="943" spans="1:32" ht="12.75" customHeight="1">
      <c r="A943" s="43"/>
      <c r="B943" s="43"/>
      <c r="C943" s="43"/>
      <c r="D943" s="43"/>
      <c r="E943" s="46"/>
      <c r="F943" s="43"/>
      <c r="G943" s="43"/>
      <c r="H943" s="47"/>
      <c r="I943" s="43"/>
      <c r="J943" s="43"/>
      <c r="K943" s="48"/>
      <c r="L943" s="43"/>
      <c r="M943" s="35"/>
      <c r="O943" s="43"/>
      <c r="P943" s="44"/>
      <c r="Q943" s="44"/>
      <c r="R943" s="45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</row>
    <row r="944" spans="1:32" ht="12.75" customHeight="1">
      <c r="A944" s="43"/>
      <c r="B944" s="43"/>
      <c r="C944" s="43"/>
      <c r="D944" s="43"/>
      <c r="E944" s="46"/>
      <c r="F944" s="43"/>
      <c r="G944" s="43"/>
      <c r="H944" s="47"/>
      <c r="I944" s="43"/>
      <c r="J944" s="43"/>
      <c r="K944" s="48"/>
      <c r="L944" s="43"/>
      <c r="M944" s="35"/>
      <c r="O944" s="43"/>
      <c r="P944" s="44"/>
      <c r="Q944" s="44"/>
      <c r="R944" s="45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</row>
    <row r="945" spans="1:32" ht="12.75" customHeight="1">
      <c r="A945" s="43"/>
      <c r="B945" s="43"/>
      <c r="C945" s="43"/>
      <c r="D945" s="43"/>
      <c r="E945" s="46"/>
      <c r="F945" s="43"/>
      <c r="G945" s="43"/>
      <c r="H945" s="47"/>
      <c r="I945" s="43"/>
      <c r="J945" s="43"/>
      <c r="K945" s="48"/>
      <c r="L945" s="43"/>
      <c r="M945" s="35"/>
      <c r="O945" s="43"/>
      <c r="P945" s="44"/>
      <c r="Q945" s="44"/>
      <c r="R945" s="45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</row>
    <row r="946" spans="1:32" ht="12.75" customHeight="1">
      <c r="A946" s="43"/>
      <c r="B946" s="43"/>
      <c r="C946" s="43"/>
      <c r="D946" s="43"/>
      <c r="E946" s="46"/>
      <c r="F946" s="43"/>
      <c r="G946" s="43"/>
      <c r="H946" s="47"/>
      <c r="I946" s="43"/>
      <c r="J946" s="43"/>
      <c r="K946" s="48"/>
      <c r="L946" s="43"/>
      <c r="M946" s="35"/>
      <c r="O946" s="43"/>
      <c r="P946" s="44"/>
      <c r="Q946" s="44"/>
      <c r="R946" s="45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</row>
    <row r="947" spans="1:32" ht="12.75" customHeight="1">
      <c r="A947" s="43"/>
      <c r="B947" s="43"/>
      <c r="C947" s="43"/>
      <c r="D947" s="43"/>
      <c r="E947" s="46"/>
      <c r="F947" s="43"/>
      <c r="G947" s="43"/>
      <c r="H947" s="47"/>
      <c r="I947" s="43"/>
      <c r="J947" s="43"/>
      <c r="K947" s="48"/>
      <c r="L947" s="43"/>
      <c r="M947" s="35"/>
      <c r="O947" s="43"/>
      <c r="P947" s="44"/>
      <c r="Q947" s="44"/>
      <c r="R947" s="45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</row>
    <row r="948" spans="1:32" ht="12.75" customHeight="1">
      <c r="A948" s="43"/>
      <c r="B948" s="43"/>
      <c r="C948" s="43"/>
      <c r="D948" s="43"/>
      <c r="E948" s="46"/>
      <c r="F948" s="43"/>
      <c r="G948" s="43"/>
      <c r="H948" s="47"/>
      <c r="I948" s="43"/>
      <c r="J948" s="43"/>
      <c r="K948" s="48"/>
      <c r="L948" s="43"/>
      <c r="M948" s="35"/>
      <c r="O948" s="43"/>
      <c r="P948" s="44"/>
      <c r="Q948" s="44"/>
      <c r="R948" s="45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</row>
    <row r="949" spans="1:32" ht="12.75" customHeight="1">
      <c r="A949" s="43"/>
      <c r="B949" s="43"/>
      <c r="C949" s="43"/>
      <c r="D949" s="43"/>
      <c r="E949" s="46"/>
      <c r="F949" s="43"/>
      <c r="G949" s="43"/>
      <c r="H949" s="47"/>
      <c r="I949" s="43"/>
      <c r="J949" s="43"/>
      <c r="K949" s="48"/>
      <c r="L949" s="43"/>
      <c r="M949" s="35"/>
      <c r="O949" s="43"/>
      <c r="P949" s="44"/>
      <c r="Q949" s="44"/>
      <c r="R949" s="45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</row>
    <row r="950" spans="1:32" ht="12.75" customHeight="1">
      <c r="A950" s="43"/>
      <c r="B950" s="43"/>
      <c r="C950" s="43"/>
      <c r="D950" s="43"/>
      <c r="E950" s="46"/>
      <c r="F950" s="43"/>
      <c r="G950" s="43"/>
      <c r="H950" s="47"/>
      <c r="I950" s="43"/>
      <c r="J950" s="43"/>
      <c r="K950" s="48"/>
      <c r="L950" s="43"/>
      <c r="M950" s="35"/>
      <c r="O950" s="43"/>
      <c r="P950" s="44"/>
      <c r="Q950" s="44"/>
      <c r="R950" s="45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</row>
    <row r="951" spans="1:32" ht="12.75" customHeight="1">
      <c r="A951" s="43"/>
      <c r="B951" s="43"/>
      <c r="C951" s="43"/>
      <c r="D951" s="43"/>
      <c r="E951" s="46"/>
      <c r="F951" s="43"/>
      <c r="G951" s="43"/>
      <c r="H951" s="47"/>
      <c r="I951" s="43"/>
      <c r="J951" s="43"/>
      <c r="K951" s="48"/>
      <c r="L951" s="43"/>
      <c r="M951" s="35"/>
      <c r="O951" s="43"/>
      <c r="P951" s="44"/>
      <c r="Q951" s="44"/>
      <c r="R951" s="45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</row>
    <row r="952" spans="1:32" ht="12.75" customHeight="1">
      <c r="A952" s="43"/>
      <c r="B952" s="43"/>
      <c r="C952" s="43"/>
      <c r="D952" s="43"/>
      <c r="E952" s="46"/>
      <c r="F952" s="43"/>
      <c r="G952" s="43"/>
      <c r="H952" s="47"/>
      <c r="I952" s="43"/>
      <c r="J952" s="43"/>
      <c r="K952" s="48"/>
      <c r="L952" s="43"/>
      <c r="M952" s="35"/>
      <c r="O952" s="43"/>
      <c r="P952" s="44"/>
      <c r="Q952" s="44"/>
      <c r="R952" s="45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</row>
    <row r="953" spans="1:32" ht="12.75" customHeight="1">
      <c r="A953" s="43"/>
      <c r="B953" s="43"/>
      <c r="C953" s="43"/>
      <c r="D953" s="43"/>
      <c r="E953" s="46"/>
      <c r="F953" s="43"/>
      <c r="G953" s="43"/>
      <c r="H953" s="47"/>
      <c r="I953" s="43"/>
      <c r="J953" s="43"/>
      <c r="K953" s="48"/>
      <c r="L953" s="43"/>
      <c r="M953" s="35"/>
      <c r="O953" s="43"/>
      <c r="P953" s="44"/>
      <c r="Q953" s="44"/>
      <c r="R953" s="45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</row>
    <row r="954" spans="1:32" ht="12.75" customHeight="1">
      <c r="A954" s="43"/>
      <c r="B954" s="43"/>
      <c r="C954" s="43"/>
      <c r="D954" s="43"/>
      <c r="E954" s="46"/>
      <c r="F954" s="43"/>
      <c r="G954" s="43"/>
      <c r="H954" s="47"/>
      <c r="I954" s="43"/>
      <c r="J954" s="43"/>
      <c r="K954" s="48"/>
      <c r="L954" s="43"/>
      <c r="M954" s="35"/>
      <c r="O954" s="43"/>
      <c r="P954" s="44"/>
      <c r="Q954" s="44"/>
      <c r="R954" s="45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</row>
    <row r="955" spans="1:32" ht="12.75" customHeight="1">
      <c r="A955" s="43"/>
      <c r="B955" s="43"/>
      <c r="C955" s="43"/>
      <c r="D955" s="43"/>
      <c r="E955" s="46"/>
      <c r="F955" s="43"/>
      <c r="G955" s="43"/>
      <c r="H955" s="47"/>
      <c r="I955" s="43"/>
      <c r="J955" s="43"/>
      <c r="K955" s="48"/>
      <c r="L955" s="43"/>
      <c r="M955" s="35"/>
      <c r="O955" s="43"/>
      <c r="P955" s="44"/>
      <c r="Q955" s="44"/>
      <c r="R955" s="45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</row>
    <row r="956" spans="1:32" ht="12.75" customHeight="1">
      <c r="A956" s="43"/>
      <c r="B956" s="43"/>
      <c r="C956" s="43"/>
      <c r="D956" s="43"/>
      <c r="E956" s="46"/>
      <c r="F956" s="43"/>
      <c r="G956" s="43"/>
      <c r="H956" s="47"/>
      <c r="I956" s="43"/>
      <c r="J956" s="43"/>
      <c r="K956" s="48"/>
      <c r="L956" s="43"/>
      <c r="M956" s="35"/>
      <c r="O956" s="43"/>
      <c r="P956" s="44"/>
      <c r="Q956" s="44"/>
      <c r="R956" s="45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</row>
    <row r="957" spans="1:32" ht="12.75" customHeight="1">
      <c r="A957" s="43"/>
      <c r="B957" s="43"/>
      <c r="C957" s="43"/>
      <c r="D957" s="43"/>
      <c r="E957" s="46"/>
      <c r="F957" s="43"/>
      <c r="G957" s="43"/>
      <c r="H957" s="47"/>
      <c r="I957" s="43"/>
      <c r="J957" s="43"/>
      <c r="K957" s="48"/>
      <c r="L957" s="43"/>
      <c r="M957" s="35"/>
      <c r="O957" s="43"/>
      <c r="P957" s="44"/>
      <c r="Q957" s="44"/>
      <c r="R957" s="45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</row>
    <row r="958" spans="1:32" ht="12.75" customHeight="1">
      <c r="A958" s="43"/>
      <c r="B958" s="43"/>
      <c r="C958" s="43"/>
      <c r="D958" s="43"/>
      <c r="E958" s="46"/>
      <c r="F958" s="43"/>
      <c r="G958" s="43"/>
      <c r="H958" s="47"/>
      <c r="I958" s="43"/>
      <c r="J958" s="43"/>
      <c r="K958" s="48"/>
      <c r="L958" s="43"/>
      <c r="M958" s="35"/>
      <c r="O958" s="43"/>
      <c r="P958" s="44"/>
      <c r="Q958" s="44"/>
      <c r="R958" s="45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</row>
    <row r="959" spans="1:32" ht="12.75" customHeight="1">
      <c r="A959" s="43"/>
      <c r="B959" s="43"/>
      <c r="C959" s="43"/>
      <c r="D959" s="43"/>
      <c r="E959" s="46"/>
      <c r="F959" s="43"/>
      <c r="G959" s="43"/>
      <c r="H959" s="47"/>
      <c r="I959" s="43"/>
      <c r="J959" s="43"/>
      <c r="K959" s="48"/>
      <c r="L959" s="43"/>
      <c r="M959" s="35"/>
      <c r="O959" s="43"/>
      <c r="P959" s="44"/>
      <c r="Q959" s="44"/>
      <c r="R959" s="45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</row>
    <row r="960" spans="1:32" ht="12.75" customHeight="1">
      <c r="A960" s="43"/>
      <c r="B960" s="43"/>
      <c r="C960" s="43"/>
      <c r="D960" s="43"/>
      <c r="E960" s="46"/>
      <c r="F960" s="43"/>
      <c r="G960" s="43"/>
      <c r="H960" s="47"/>
      <c r="I960" s="43"/>
      <c r="J960" s="43"/>
      <c r="K960" s="48"/>
      <c r="L960" s="43"/>
      <c r="M960" s="35"/>
      <c r="O960" s="43"/>
      <c r="P960" s="44"/>
      <c r="Q960" s="44"/>
      <c r="R960" s="45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</row>
    <row r="961" spans="1:32" ht="12.75" customHeight="1">
      <c r="A961" s="43"/>
      <c r="B961" s="43"/>
      <c r="C961" s="43"/>
      <c r="D961" s="43"/>
      <c r="E961" s="46"/>
      <c r="F961" s="43"/>
      <c r="G961" s="43"/>
      <c r="H961" s="47"/>
      <c r="I961" s="43"/>
      <c r="J961" s="43"/>
      <c r="K961" s="48"/>
      <c r="L961" s="43"/>
      <c r="M961" s="35"/>
      <c r="O961" s="43"/>
      <c r="P961" s="44"/>
      <c r="Q961" s="44"/>
      <c r="R961" s="45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</row>
    <row r="962" spans="1:32" ht="12.75" customHeight="1">
      <c r="A962" s="43"/>
      <c r="B962" s="43"/>
      <c r="C962" s="43"/>
      <c r="D962" s="43"/>
      <c r="E962" s="46"/>
      <c r="F962" s="43"/>
      <c r="G962" s="43"/>
      <c r="H962" s="47"/>
      <c r="I962" s="43"/>
      <c r="J962" s="43"/>
      <c r="K962" s="48"/>
      <c r="L962" s="43"/>
      <c r="M962" s="35"/>
      <c r="O962" s="43"/>
      <c r="P962" s="44"/>
      <c r="Q962" s="44"/>
      <c r="R962" s="45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</row>
    <row r="963" spans="1:32" ht="12.75" customHeight="1">
      <c r="A963" s="43"/>
      <c r="B963" s="43"/>
      <c r="C963" s="43"/>
      <c r="D963" s="43"/>
      <c r="E963" s="46"/>
      <c r="F963" s="43"/>
      <c r="G963" s="43"/>
      <c r="H963" s="47"/>
      <c r="I963" s="43"/>
      <c r="J963" s="43"/>
      <c r="K963" s="48"/>
      <c r="L963" s="43"/>
      <c r="M963" s="35"/>
      <c r="O963" s="43"/>
      <c r="P963" s="44"/>
      <c r="Q963" s="44"/>
      <c r="R963" s="45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</row>
    <row r="964" spans="1:32" ht="12.75" customHeight="1">
      <c r="A964" s="43"/>
      <c r="B964" s="43"/>
      <c r="C964" s="43"/>
      <c r="D964" s="43"/>
      <c r="E964" s="46"/>
      <c r="F964" s="43"/>
      <c r="G964" s="43"/>
      <c r="H964" s="47"/>
      <c r="I964" s="43"/>
      <c r="J964" s="43"/>
      <c r="K964" s="48"/>
      <c r="L964" s="43"/>
      <c r="M964" s="35"/>
      <c r="O964" s="43"/>
      <c r="P964" s="44"/>
      <c r="Q964" s="44"/>
      <c r="R964" s="45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</row>
    <row r="965" spans="1:32" ht="12.75" customHeight="1">
      <c r="A965" s="43"/>
      <c r="B965" s="43"/>
      <c r="C965" s="43"/>
      <c r="D965" s="43"/>
      <c r="E965" s="46"/>
      <c r="F965" s="43"/>
      <c r="G965" s="43"/>
      <c r="H965" s="47"/>
      <c r="I965" s="43"/>
      <c r="J965" s="43"/>
      <c r="K965" s="48"/>
      <c r="L965" s="43"/>
      <c r="M965" s="35"/>
      <c r="O965" s="43"/>
      <c r="P965" s="44"/>
      <c r="Q965" s="44"/>
      <c r="R965" s="45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</row>
    <row r="966" spans="1:32" ht="12.75" customHeight="1">
      <c r="A966" s="43"/>
      <c r="B966" s="43"/>
      <c r="C966" s="43"/>
      <c r="D966" s="43"/>
      <c r="E966" s="46"/>
      <c r="F966" s="43"/>
      <c r="G966" s="43"/>
      <c r="H966" s="47"/>
      <c r="I966" s="43"/>
      <c r="J966" s="43"/>
      <c r="K966" s="48"/>
      <c r="L966" s="43"/>
      <c r="M966" s="35"/>
      <c r="O966" s="43"/>
      <c r="P966" s="44"/>
      <c r="Q966" s="44"/>
      <c r="R966" s="45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</row>
    <row r="967" spans="1:32" ht="12.75" customHeight="1">
      <c r="A967" s="43"/>
      <c r="B967" s="43"/>
      <c r="C967" s="43"/>
      <c r="D967" s="43"/>
      <c r="E967" s="46"/>
      <c r="F967" s="43"/>
      <c r="G967" s="43"/>
      <c r="H967" s="47"/>
      <c r="I967" s="43"/>
      <c r="J967" s="43"/>
      <c r="K967" s="48"/>
      <c r="L967" s="43"/>
      <c r="M967" s="35"/>
      <c r="O967" s="43"/>
      <c r="P967" s="44"/>
      <c r="Q967" s="44"/>
      <c r="R967" s="45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</row>
    <row r="968" spans="1:32" ht="12.75" customHeight="1">
      <c r="A968" s="43"/>
      <c r="B968" s="43"/>
      <c r="C968" s="43"/>
      <c r="D968" s="43"/>
      <c r="E968" s="46"/>
      <c r="F968" s="43"/>
      <c r="G968" s="43"/>
      <c r="H968" s="47"/>
      <c r="I968" s="43"/>
      <c r="J968" s="43"/>
      <c r="K968" s="48"/>
      <c r="L968" s="43"/>
      <c r="M968" s="35"/>
      <c r="O968" s="43"/>
      <c r="P968" s="44"/>
      <c r="Q968" s="44"/>
      <c r="R968" s="45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</row>
    <row r="969" spans="1:32" ht="12.75" customHeight="1">
      <c r="A969" s="43"/>
      <c r="B969" s="43"/>
      <c r="C969" s="43"/>
      <c r="D969" s="43"/>
      <c r="E969" s="46"/>
      <c r="F969" s="43"/>
      <c r="G969" s="43"/>
      <c r="H969" s="47"/>
      <c r="I969" s="43"/>
      <c r="J969" s="43"/>
      <c r="K969" s="48"/>
      <c r="L969" s="43"/>
      <c r="M969" s="35"/>
      <c r="O969" s="43"/>
      <c r="P969" s="44"/>
      <c r="Q969" s="44"/>
      <c r="R969" s="45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</row>
    <row r="970" spans="1:32" ht="12.75" customHeight="1">
      <c r="A970" s="43"/>
      <c r="B970" s="43"/>
      <c r="C970" s="43"/>
      <c r="D970" s="43"/>
      <c r="E970" s="46"/>
      <c r="F970" s="43"/>
      <c r="G970" s="43"/>
      <c r="H970" s="47"/>
      <c r="I970" s="43"/>
      <c r="J970" s="43"/>
      <c r="K970" s="48"/>
      <c r="L970" s="43"/>
      <c r="M970" s="35"/>
      <c r="O970" s="43"/>
      <c r="P970" s="44"/>
      <c r="Q970" s="44"/>
      <c r="R970" s="45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</row>
    <row r="971" spans="1:32" ht="12.75" customHeight="1">
      <c r="A971" s="43"/>
      <c r="B971" s="43"/>
      <c r="C971" s="43"/>
      <c r="D971" s="43"/>
      <c r="E971" s="46"/>
      <c r="F971" s="43"/>
      <c r="G971" s="43"/>
      <c r="H971" s="47"/>
      <c r="I971" s="43"/>
      <c r="J971" s="43"/>
      <c r="K971" s="48"/>
      <c r="L971" s="43"/>
      <c r="M971" s="35"/>
      <c r="O971" s="43"/>
      <c r="P971" s="44"/>
      <c r="Q971" s="44"/>
      <c r="R971" s="45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</row>
    <row r="972" spans="1:32" ht="12.75" customHeight="1">
      <c r="A972" s="43"/>
      <c r="B972" s="43"/>
      <c r="C972" s="43"/>
      <c r="D972" s="43"/>
      <c r="E972" s="46"/>
      <c r="F972" s="43"/>
      <c r="G972" s="43"/>
      <c r="H972" s="47"/>
      <c r="I972" s="43"/>
      <c r="J972" s="43"/>
      <c r="K972" s="48"/>
      <c r="L972" s="43"/>
      <c r="M972" s="35"/>
      <c r="O972" s="43"/>
      <c r="P972" s="44"/>
      <c r="Q972" s="44"/>
      <c r="R972" s="45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</row>
    <row r="973" spans="1:32" ht="12.75" customHeight="1">
      <c r="A973" s="43"/>
      <c r="B973" s="43"/>
      <c r="C973" s="43"/>
      <c r="D973" s="43"/>
      <c r="E973" s="46"/>
      <c r="F973" s="43"/>
      <c r="G973" s="43"/>
      <c r="H973" s="47"/>
      <c r="I973" s="43"/>
      <c r="J973" s="43"/>
      <c r="K973" s="48"/>
      <c r="L973" s="43"/>
      <c r="M973" s="35"/>
      <c r="O973" s="43"/>
      <c r="P973" s="44"/>
      <c r="Q973" s="44"/>
      <c r="R973" s="45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</row>
    <row r="974" spans="1:32" ht="12.75" customHeight="1">
      <c r="A974" s="43"/>
      <c r="B974" s="43"/>
      <c r="C974" s="43"/>
      <c r="D974" s="43"/>
      <c r="E974" s="46"/>
      <c r="F974" s="43"/>
      <c r="G974" s="43"/>
      <c r="H974" s="47"/>
      <c r="I974" s="43"/>
      <c r="J974" s="43"/>
      <c r="K974" s="48"/>
      <c r="L974" s="43"/>
      <c r="M974" s="35"/>
      <c r="O974" s="43"/>
      <c r="P974" s="44"/>
      <c r="Q974" s="44"/>
      <c r="R974" s="45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</row>
    <row r="975" spans="1:32" ht="12.75" customHeight="1">
      <c r="A975" s="43"/>
      <c r="B975" s="43"/>
      <c r="C975" s="43"/>
      <c r="D975" s="43"/>
      <c r="E975" s="46"/>
      <c r="F975" s="43"/>
      <c r="G975" s="43"/>
      <c r="H975" s="47"/>
      <c r="I975" s="43"/>
      <c r="J975" s="43"/>
      <c r="K975" s="48"/>
      <c r="L975" s="43"/>
      <c r="M975" s="35"/>
      <c r="O975" s="43"/>
      <c r="P975" s="44"/>
      <c r="Q975" s="44"/>
      <c r="R975" s="45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</row>
    <row r="976" spans="1:32" ht="12.75" customHeight="1">
      <c r="A976" s="43"/>
      <c r="B976" s="43"/>
      <c r="C976" s="43"/>
      <c r="D976" s="43"/>
      <c r="E976" s="46"/>
      <c r="F976" s="43"/>
      <c r="G976" s="43"/>
      <c r="H976" s="47"/>
      <c r="I976" s="43"/>
      <c r="J976" s="43"/>
      <c r="K976" s="48"/>
      <c r="L976" s="43"/>
      <c r="M976" s="35"/>
      <c r="O976" s="43"/>
      <c r="P976" s="44"/>
      <c r="Q976" s="44"/>
      <c r="R976" s="45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</row>
    <row r="977" spans="1:32" ht="12.75" customHeight="1">
      <c r="A977" s="43"/>
      <c r="B977" s="43"/>
      <c r="C977" s="43"/>
      <c r="D977" s="43"/>
      <c r="E977" s="46"/>
      <c r="F977" s="43"/>
      <c r="G977" s="43"/>
      <c r="H977" s="47"/>
      <c r="I977" s="43"/>
      <c r="J977" s="43"/>
      <c r="K977" s="48"/>
      <c r="L977" s="43"/>
      <c r="M977" s="35"/>
      <c r="O977" s="43"/>
      <c r="P977" s="44"/>
      <c r="Q977" s="44"/>
      <c r="R977" s="45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</row>
    <row r="978" spans="1:32" ht="12.75" customHeight="1">
      <c r="A978" s="43"/>
      <c r="B978" s="43"/>
      <c r="C978" s="43"/>
      <c r="D978" s="43"/>
      <c r="E978" s="46"/>
      <c r="F978" s="43"/>
      <c r="G978" s="43"/>
      <c r="H978" s="47"/>
      <c r="I978" s="43"/>
      <c r="J978" s="43"/>
      <c r="K978" s="48"/>
      <c r="L978" s="43"/>
      <c r="M978" s="35"/>
      <c r="O978" s="43"/>
      <c r="P978" s="44"/>
      <c r="Q978" s="44"/>
      <c r="R978" s="45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</row>
    <row r="979" spans="1:32" ht="12.75" customHeight="1">
      <c r="A979" s="43"/>
      <c r="B979" s="43"/>
      <c r="C979" s="43"/>
      <c r="D979" s="43"/>
      <c r="E979" s="46"/>
      <c r="F979" s="43"/>
      <c r="G979" s="43"/>
      <c r="H979" s="47"/>
      <c r="I979" s="43"/>
      <c r="J979" s="43"/>
      <c r="K979" s="48"/>
      <c r="L979" s="43"/>
      <c r="M979" s="35"/>
      <c r="O979" s="43"/>
      <c r="P979" s="44"/>
      <c r="Q979" s="44"/>
      <c r="R979" s="45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</row>
    <row r="980" spans="1:32" ht="12.75" customHeight="1">
      <c r="A980" s="43"/>
      <c r="B980" s="43"/>
      <c r="C980" s="43"/>
      <c r="D980" s="43"/>
      <c r="E980" s="46"/>
      <c r="F980" s="43"/>
      <c r="G980" s="43"/>
      <c r="H980" s="47"/>
      <c r="I980" s="43"/>
      <c r="J980" s="43"/>
      <c r="K980" s="48"/>
      <c r="L980" s="43"/>
      <c r="M980" s="35"/>
      <c r="O980" s="43"/>
      <c r="P980" s="44"/>
      <c r="Q980" s="44"/>
      <c r="R980" s="45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</row>
    <row r="981" spans="1:32" ht="12.75" customHeight="1">
      <c r="A981" s="43"/>
      <c r="B981" s="43"/>
      <c r="C981" s="43"/>
      <c r="D981" s="43"/>
      <c r="E981" s="46"/>
      <c r="F981" s="43"/>
      <c r="G981" s="43"/>
      <c r="H981" s="47"/>
      <c r="I981" s="43"/>
      <c r="J981" s="43"/>
      <c r="K981" s="48"/>
      <c r="L981" s="43"/>
      <c r="M981" s="35"/>
      <c r="O981" s="43"/>
      <c r="P981" s="44"/>
      <c r="Q981" s="44"/>
      <c r="R981" s="45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</row>
    <row r="982" spans="1:32" ht="12.75" customHeight="1">
      <c r="A982" s="43"/>
      <c r="B982" s="43"/>
      <c r="C982" s="43"/>
      <c r="D982" s="43"/>
      <c r="E982" s="46"/>
      <c r="F982" s="43"/>
      <c r="G982" s="43"/>
      <c r="H982" s="47"/>
      <c r="I982" s="43"/>
      <c r="J982" s="43"/>
      <c r="K982" s="48"/>
      <c r="L982" s="43"/>
      <c r="M982" s="35"/>
      <c r="O982" s="43"/>
      <c r="P982" s="44"/>
      <c r="Q982" s="44"/>
      <c r="R982" s="45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</row>
    <row r="983" spans="1:32" ht="12.75" customHeight="1">
      <c r="A983" s="43"/>
      <c r="B983" s="43"/>
      <c r="C983" s="43"/>
      <c r="D983" s="43"/>
      <c r="E983" s="46"/>
      <c r="F983" s="43"/>
      <c r="G983" s="43"/>
      <c r="H983" s="47"/>
      <c r="I983" s="43"/>
      <c r="J983" s="43"/>
      <c r="K983" s="48"/>
      <c r="L983" s="43"/>
      <c r="M983" s="35"/>
      <c r="O983" s="43"/>
      <c r="P983" s="44"/>
      <c r="Q983" s="44"/>
      <c r="R983" s="45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</row>
    <row r="984" spans="1:32" ht="12.75" customHeight="1">
      <c r="A984" s="43"/>
      <c r="B984" s="43"/>
      <c r="C984" s="43"/>
      <c r="D984" s="43"/>
      <c r="E984" s="46"/>
      <c r="F984" s="43"/>
      <c r="G984" s="43"/>
      <c r="H984" s="47"/>
      <c r="I984" s="43"/>
      <c r="J984" s="43"/>
      <c r="K984" s="48"/>
      <c r="L984" s="43"/>
      <c r="M984" s="35"/>
      <c r="O984" s="43"/>
      <c r="P984" s="44"/>
      <c r="Q984" s="44"/>
      <c r="R984" s="45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</row>
    <row r="985" spans="1:32" ht="12.75" customHeight="1">
      <c r="A985" s="43"/>
      <c r="B985" s="43"/>
      <c r="C985" s="43"/>
      <c r="D985" s="43"/>
      <c r="E985" s="46"/>
      <c r="F985" s="43"/>
      <c r="G985" s="43"/>
      <c r="H985" s="47"/>
      <c r="I985" s="43"/>
      <c r="J985" s="43"/>
      <c r="K985" s="48"/>
      <c r="L985" s="43"/>
      <c r="M985" s="35"/>
      <c r="O985" s="43"/>
      <c r="P985" s="44"/>
      <c r="Q985" s="44"/>
      <c r="R985" s="45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</row>
    <row r="986" spans="1:32" ht="12.75" customHeight="1">
      <c r="A986" s="43"/>
      <c r="B986" s="43"/>
      <c r="C986" s="43"/>
      <c r="D986" s="43"/>
      <c r="E986" s="46"/>
      <c r="F986" s="43"/>
      <c r="G986" s="43"/>
      <c r="H986" s="47"/>
      <c r="I986" s="43"/>
      <c r="J986" s="43"/>
      <c r="K986" s="48"/>
      <c r="L986" s="43"/>
      <c r="M986" s="35"/>
      <c r="O986" s="43"/>
      <c r="P986" s="44"/>
      <c r="Q986" s="44"/>
      <c r="R986" s="45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</row>
    <row r="987" spans="1:32" ht="12.75" customHeight="1">
      <c r="A987" s="43"/>
      <c r="B987" s="43"/>
      <c r="C987" s="43"/>
      <c r="D987" s="43"/>
      <c r="E987" s="46"/>
      <c r="F987" s="43"/>
      <c r="G987" s="43"/>
      <c r="H987" s="47"/>
      <c r="I987" s="43"/>
      <c r="J987" s="43"/>
      <c r="K987" s="48"/>
      <c r="L987" s="43"/>
      <c r="M987" s="35"/>
      <c r="O987" s="43"/>
      <c r="P987" s="44"/>
      <c r="Q987" s="44"/>
      <c r="R987" s="45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</row>
    <row r="988" spans="1:32" ht="12.75" customHeight="1">
      <c r="A988" s="43"/>
      <c r="B988" s="43"/>
      <c r="C988" s="43"/>
      <c r="D988" s="43"/>
      <c r="E988" s="46"/>
      <c r="F988" s="43"/>
      <c r="G988" s="43"/>
      <c r="H988" s="47"/>
      <c r="I988" s="43"/>
      <c r="J988" s="43"/>
      <c r="K988" s="48"/>
      <c r="L988" s="43"/>
      <c r="M988" s="35"/>
      <c r="O988" s="43"/>
      <c r="P988" s="44"/>
      <c r="Q988" s="44"/>
      <c r="R988" s="45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</row>
    <row r="989" spans="1:32" ht="12.75" customHeight="1">
      <c r="A989" s="43"/>
      <c r="B989" s="43"/>
      <c r="C989" s="43"/>
      <c r="D989" s="43"/>
      <c r="E989" s="46"/>
      <c r="F989" s="43"/>
      <c r="G989" s="43"/>
      <c r="H989" s="47"/>
      <c r="I989" s="43"/>
      <c r="J989" s="43"/>
      <c r="K989" s="48"/>
      <c r="L989" s="43"/>
      <c r="M989" s="35"/>
      <c r="O989" s="43"/>
      <c r="P989" s="44"/>
      <c r="Q989" s="44"/>
      <c r="R989" s="45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</row>
    <row r="990" spans="1:32" ht="12.75" customHeight="1">
      <c r="A990" s="43"/>
      <c r="B990" s="43"/>
      <c r="C990" s="43"/>
      <c r="D990" s="43"/>
      <c r="E990" s="46"/>
      <c r="F990" s="43"/>
      <c r="G990" s="43"/>
      <c r="H990" s="47"/>
      <c r="I990" s="43"/>
      <c r="J990" s="43"/>
      <c r="K990" s="48"/>
      <c r="L990" s="43"/>
      <c r="M990" s="35"/>
      <c r="O990" s="43"/>
      <c r="P990" s="44"/>
      <c r="Q990" s="44"/>
      <c r="R990" s="45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</row>
    <row r="991" spans="1:32" ht="12.75" customHeight="1">
      <c r="A991" s="43"/>
      <c r="B991" s="43"/>
      <c r="C991" s="43"/>
      <c r="D991" s="43"/>
      <c r="E991" s="46"/>
      <c r="F991" s="43"/>
      <c r="G991" s="43"/>
      <c r="H991" s="47"/>
      <c r="I991" s="43"/>
      <c r="J991" s="43"/>
      <c r="K991" s="48"/>
      <c r="L991" s="43"/>
      <c r="M991" s="35"/>
      <c r="O991" s="43"/>
      <c r="P991" s="44"/>
      <c r="Q991" s="44"/>
      <c r="R991" s="45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</row>
    <row r="992" spans="1:32" ht="12.75" customHeight="1">
      <c r="A992" s="43"/>
      <c r="B992" s="43"/>
      <c r="C992" s="43"/>
      <c r="D992" s="43"/>
      <c r="E992" s="46"/>
      <c r="F992" s="43"/>
      <c r="G992" s="43"/>
      <c r="H992" s="47"/>
      <c r="I992" s="43"/>
      <c r="J992" s="43"/>
      <c r="K992" s="48"/>
      <c r="L992" s="43"/>
      <c r="M992" s="35"/>
      <c r="O992" s="43"/>
      <c r="P992" s="44"/>
      <c r="Q992" s="44"/>
      <c r="R992" s="45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</row>
    <row r="993" spans="1:32" ht="12.75" customHeight="1">
      <c r="A993" s="43"/>
      <c r="B993" s="43"/>
      <c r="C993" s="43"/>
      <c r="D993" s="43"/>
      <c r="E993" s="46"/>
      <c r="F993" s="43"/>
      <c r="G993" s="43"/>
      <c r="H993" s="47"/>
      <c r="I993" s="43"/>
      <c r="J993" s="43"/>
      <c r="K993" s="48"/>
      <c r="L993" s="43"/>
      <c r="M993" s="35"/>
      <c r="O993" s="43"/>
      <c r="P993" s="44"/>
      <c r="Q993" s="44"/>
      <c r="R993" s="45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</row>
    <row r="994" spans="1:32" ht="12.75" customHeight="1">
      <c r="A994" s="43"/>
      <c r="B994" s="43"/>
      <c r="C994" s="43"/>
      <c r="D994" s="43"/>
      <c r="E994" s="46"/>
      <c r="F994" s="43"/>
      <c r="G994" s="43"/>
      <c r="H994" s="47"/>
      <c r="I994" s="43"/>
      <c r="J994" s="43"/>
      <c r="K994" s="48"/>
      <c r="L994" s="43"/>
      <c r="M994" s="35"/>
      <c r="O994" s="43"/>
      <c r="P994" s="44"/>
      <c r="Q994" s="44"/>
      <c r="R994" s="45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</row>
    <row r="995" spans="1:32" ht="12.75" customHeight="1">
      <c r="A995" s="43"/>
      <c r="B995" s="43"/>
      <c r="C995" s="43"/>
      <c r="D995" s="43"/>
      <c r="E995" s="46"/>
      <c r="F995" s="43"/>
      <c r="G995" s="43"/>
      <c r="H995" s="47"/>
      <c r="I995" s="43"/>
      <c r="J995" s="43"/>
      <c r="K995" s="48"/>
      <c r="L995" s="43"/>
      <c r="M995" s="35"/>
      <c r="O995" s="43"/>
      <c r="P995" s="44"/>
      <c r="Q995" s="44"/>
      <c r="R995" s="45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</row>
    <row r="996" spans="1:32" ht="12.75" customHeight="1">
      <c r="A996" s="43"/>
      <c r="B996" s="43"/>
      <c r="C996" s="43"/>
      <c r="D996" s="43"/>
      <c r="E996" s="46"/>
      <c r="F996" s="43"/>
      <c r="G996" s="43"/>
      <c r="H996" s="47"/>
      <c r="I996" s="43"/>
      <c r="J996" s="43"/>
      <c r="K996" s="48"/>
      <c r="L996" s="43"/>
      <c r="M996" s="35"/>
      <c r="O996" s="43"/>
      <c r="P996" s="44"/>
      <c r="Q996" s="44"/>
      <c r="R996" s="45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</row>
    <row r="997" spans="1:32" ht="12.75" customHeight="1">
      <c r="A997" s="43"/>
      <c r="B997" s="43"/>
      <c r="C997" s="43"/>
      <c r="D997" s="43"/>
      <c r="E997" s="46"/>
      <c r="F997" s="43"/>
      <c r="G997" s="43"/>
      <c r="H997" s="47"/>
      <c r="I997" s="43"/>
      <c r="J997" s="43"/>
      <c r="K997" s="48"/>
      <c r="L997" s="43"/>
      <c r="M997" s="35"/>
      <c r="O997" s="43"/>
      <c r="P997" s="44"/>
      <c r="Q997" s="44"/>
      <c r="R997" s="45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</row>
    <row r="998" spans="1:32" ht="12.75" customHeight="1">
      <c r="A998" s="43"/>
      <c r="B998" s="43"/>
      <c r="C998" s="43"/>
      <c r="D998" s="43"/>
      <c r="E998" s="46"/>
      <c r="F998" s="43"/>
      <c r="G998" s="43"/>
      <c r="H998" s="47"/>
      <c r="I998" s="43"/>
      <c r="J998" s="43"/>
      <c r="K998" s="48"/>
      <c r="L998" s="43"/>
      <c r="M998" s="35"/>
      <c r="O998" s="43"/>
      <c r="P998" s="44"/>
      <c r="Q998" s="44"/>
      <c r="R998" s="45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</row>
    <row r="999" spans="1:32" ht="12.75" customHeight="1">
      <c r="A999" s="43"/>
      <c r="B999" s="43"/>
      <c r="C999" s="43"/>
      <c r="D999" s="43"/>
      <c r="E999" s="46"/>
      <c r="F999" s="43"/>
      <c r="G999" s="43"/>
      <c r="H999" s="47"/>
      <c r="I999" s="43"/>
      <c r="J999" s="43"/>
      <c r="K999" s="48"/>
      <c r="L999" s="43"/>
      <c r="M999" s="35"/>
      <c r="O999" s="43"/>
      <c r="P999" s="44"/>
      <c r="Q999" s="44"/>
      <c r="R999" s="45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</row>
    <row r="1000" spans="1:32" ht="12.75" customHeight="1">
      <c r="A1000" s="43"/>
      <c r="B1000" s="43"/>
      <c r="C1000" s="43"/>
      <c r="D1000" s="43"/>
      <c r="E1000" s="46"/>
      <c r="F1000" s="43"/>
      <c r="G1000" s="43"/>
      <c r="H1000" s="47"/>
      <c r="I1000" s="43"/>
      <c r="J1000" s="43"/>
      <c r="K1000" s="48"/>
      <c r="L1000" s="43"/>
      <c r="M1000" s="35"/>
      <c r="O1000" s="43"/>
      <c r="P1000" s="44"/>
      <c r="Q1000" s="44"/>
      <c r="R1000" s="45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</row>
  </sheetData>
  <mergeCells count="11">
    <mergeCell ref="R8:R9"/>
    <mergeCell ref="A11:D11"/>
    <mergeCell ref="A4:B5"/>
    <mergeCell ref="A1:M2"/>
    <mergeCell ref="F11:H11"/>
    <mergeCell ref="C4:C5"/>
    <mergeCell ref="I11:K11"/>
    <mergeCell ref="L11:M11"/>
    <mergeCell ref="A10:B10"/>
    <mergeCell ref="A7:D9"/>
    <mergeCell ref="H7:J9"/>
  </mergeCells>
  <conditionalFormatting sqref="K13:K43">
    <cfRule type="expression" dxfId="163" priority="1">
      <formula>AND(O13="attention",K13&lt;&gt;"")</formula>
    </cfRule>
  </conditionalFormatting>
  <conditionalFormatting sqref="K13:K43">
    <cfRule type="expression" dxfId="162" priority="2">
      <formula>OR(AND(O13="cagnottage",K13&lt;&gt;""),AND(O13="cagnottage",J13="o",K13=""))</formula>
    </cfRule>
  </conditionalFormatting>
  <conditionalFormatting sqref="E13">
    <cfRule type="expression" dxfId="161" priority="3">
      <formula>OR($P$13="cagnottage",$Q$13="cagnottage")</formula>
    </cfRule>
  </conditionalFormatting>
  <conditionalFormatting sqref="E21">
    <cfRule type="expression" dxfId="160" priority="4">
      <formula>OR($P$21="attention",$Q$21="attention")</formula>
    </cfRule>
  </conditionalFormatting>
  <conditionalFormatting sqref="E21">
    <cfRule type="expression" dxfId="159" priority="5">
      <formula>OR($P$21="cagnottage",$Q$21="cagnottage")</formula>
    </cfRule>
  </conditionalFormatting>
  <conditionalFormatting sqref="E22">
    <cfRule type="expression" dxfId="158" priority="6">
      <formula>OR($P$22="attention",$Q$22="attention")</formula>
    </cfRule>
  </conditionalFormatting>
  <conditionalFormatting sqref="E22">
    <cfRule type="expression" dxfId="157" priority="7">
      <formula>OR($P$22="cagnottage",$Q$22="cagnottage")</formula>
    </cfRule>
  </conditionalFormatting>
  <conditionalFormatting sqref="E23">
    <cfRule type="expression" dxfId="156" priority="8">
      <formula>OR($P$23="attention",$Q$23="attention")</formula>
    </cfRule>
  </conditionalFormatting>
  <conditionalFormatting sqref="E23">
    <cfRule type="expression" dxfId="155" priority="9">
      <formula>OR($P$23="cagnottage",$Q$23="cagnottage")</formula>
    </cfRule>
  </conditionalFormatting>
  <conditionalFormatting sqref="E24">
    <cfRule type="expression" dxfId="154" priority="10">
      <formula>OR($P$24="attention",$Q$24="attention")</formula>
    </cfRule>
  </conditionalFormatting>
  <conditionalFormatting sqref="E24">
    <cfRule type="expression" dxfId="153" priority="11">
      <formula>OR($P$24="cagnottage",$Q$24="cagnottage")</formula>
    </cfRule>
  </conditionalFormatting>
  <conditionalFormatting sqref="E25">
    <cfRule type="expression" dxfId="152" priority="12">
      <formula>OR($P$25="attention",$Q$25="attention")</formula>
    </cfRule>
  </conditionalFormatting>
  <conditionalFormatting sqref="E25">
    <cfRule type="expression" dxfId="151" priority="13">
      <formula>OR($P$25="cagnottage",$Q$25="cagnottage")</formula>
    </cfRule>
  </conditionalFormatting>
  <conditionalFormatting sqref="E26">
    <cfRule type="expression" dxfId="150" priority="14">
      <formula>OR($P$26="attention",$Q$26="attention")</formula>
    </cfRule>
  </conditionalFormatting>
  <conditionalFormatting sqref="E26">
    <cfRule type="expression" dxfId="149" priority="15">
      <formula>OR($P$26="cagnottage",$Q$26="cagnottage")</formula>
    </cfRule>
  </conditionalFormatting>
  <conditionalFormatting sqref="E27">
    <cfRule type="expression" dxfId="148" priority="16">
      <formula>OR($P$27="attention",$Q$27="attention")</formula>
    </cfRule>
  </conditionalFormatting>
  <conditionalFormatting sqref="E27">
    <cfRule type="expression" dxfId="147" priority="17">
      <formula>OR($P$27="cagnottage",$Q$27="cagnottage")</formula>
    </cfRule>
  </conditionalFormatting>
  <conditionalFormatting sqref="E28">
    <cfRule type="expression" dxfId="146" priority="18">
      <formula>OR($P$28="attention",$Q$28="attention")</formula>
    </cfRule>
  </conditionalFormatting>
  <conditionalFormatting sqref="E28">
    <cfRule type="expression" dxfId="145" priority="19">
      <formula>OR($P$28="cagnottage",$Q$28="cagnottage")</formula>
    </cfRule>
  </conditionalFormatting>
  <conditionalFormatting sqref="E29">
    <cfRule type="expression" dxfId="144" priority="20">
      <formula>OR($P$29="attention",$Q$29="attention")</formula>
    </cfRule>
  </conditionalFormatting>
  <conditionalFormatting sqref="E29">
    <cfRule type="expression" dxfId="143" priority="21">
      <formula>OR($P$29="cagnottage",$Q$29="cagnottage")</formula>
    </cfRule>
  </conditionalFormatting>
  <conditionalFormatting sqref="E30">
    <cfRule type="expression" dxfId="142" priority="22">
      <formula>OR($P$30="attention",$Q$30="attention")</formula>
    </cfRule>
  </conditionalFormatting>
  <conditionalFormatting sqref="E30">
    <cfRule type="expression" dxfId="141" priority="23">
      <formula>OR($P$30="cagnottage",$Q$30="cagnottage")</formula>
    </cfRule>
  </conditionalFormatting>
  <conditionalFormatting sqref="E31">
    <cfRule type="expression" dxfId="140" priority="24">
      <formula>OR($P$31="attention",$Q$31="attention")</formula>
    </cfRule>
  </conditionalFormatting>
  <conditionalFormatting sqref="E31">
    <cfRule type="expression" dxfId="139" priority="25">
      <formula>OR($P$31="cagnottage",$Q$31="cagnottage")</formula>
    </cfRule>
  </conditionalFormatting>
  <conditionalFormatting sqref="E32">
    <cfRule type="expression" dxfId="138" priority="26">
      <formula>OR($P$32="attention",$Q$32="attention")</formula>
    </cfRule>
  </conditionalFormatting>
  <conditionalFormatting sqref="E32">
    <cfRule type="expression" dxfId="137" priority="27">
      <formula>OR($P$32="cagnottage",$Q$32="cagnottage")</formula>
    </cfRule>
  </conditionalFormatting>
  <conditionalFormatting sqref="E33">
    <cfRule type="expression" dxfId="136" priority="28">
      <formula>OR($P$33="attention",$Q$33="attention")</formula>
    </cfRule>
  </conditionalFormatting>
  <conditionalFormatting sqref="E33">
    <cfRule type="expression" dxfId="135" priority="29">
      <formula>OR($P$33="cagnottage",$Q$33="cagnottage")</formula>
    </cfRule>
  </conditionalFormatting>
  <conditionalFormatting sqref="E34">
    <cfRule type="expression" dxfId="134" priority="30">
      <formula>OR($P$34="attention",$Q$34="attention")</formula>
    </cfRule>
  </conditionalFormatting>
  <conditionalFormatting sqref="E34">
    <cfRule type="expression" dxfId="133" priority="31">
      <formula>OR($P$34="cagnottage",$Q$34="cagnottage")</formula>
    </cfRule>
  </conditionalFormatting>
  <conditionalFormatting sqref="E35">
    <cfRule type="expression" dxfId="132" priority="32">
      <formula>OR($P$35="attention",$Q$35="attention")</formula>
    </cfRule>
  </conditionalFormatting>
  <conditionalFormatting sqref="E35">
    <cfRule type="expression" dxfId="131" priority="33">
      <formula>OR($P$35="cagnottage",$Q$35="cagnottage")</formula>
    </cfRule>
  </conditionalFormatting>
  <conditionalFormatting sqref="E36">
    <cfRule type="expression" dxfId="130" priority="34">
      <formula>OR($P$36="attention",$Q$36="attention")</formula>
    </cfRule>
  </conditionalFormatting>
  <conditionalFormatting sqref="E36">
    <cfRule type="expression" dxfId="129" priority="35">
      <formula>OR($P$36="cagnottage",$Q$36="cagnottage")</formula>
    </cfRule>
  </conditionalFormatting>
  <conditionalFormatting sqref="E37">
    <cfRule type="expression" dxfId="128" priority="36">
      <formula>OR($P$37="attention",$Q$37="attention")</formula>
    </cfRule>
  </conditionalFormatting>
  <conditionalFormatting sqref="E37">
    <cfRule type="expression" dxfId="127" priority="37">
      <formula>OR($P$37="cagnottage",$Q$37="cagnottage")</formula>
    </cfRule>
  </conditionalFormatting>
  <conditionalFormatting sqref="E38">
    <cfRule type="expression" dxfId="126" priority="38">
      <formula>OR($P$38="attention",$Q$38="attention")</formula>
    </cfRule>
  </conditionalFormatting>
  <conditionalFormatting sqref="E38">
    <cfRule type="expression" dxfId="125" priority="39">
      <formula>OR($P$38="cagnottage",$Q$38="cagnottage")</formula>
    </cfRule>
  </conditionalFormatting>
  <conditionalFormatting sqref="E39">
    <cfRule type="expression" dxfId="124" priority="40">
      <formula>OR($P$39="attention",$Q$39="attention")</formula>
    </cfRule>
  </conditionalFormatting>
  <conditionalFormatting sqref="E39">
    <cfRule type="expression" dxfId="123" priority="41">
      <formula>OR($P$39="cagnottage",$Q$39="cagnottage")</formula>
    </cfRule>
  </conditionalFormatting>
  <conditionalFormatting sqref="E40">
    <cfRule type="expression" dxfId="122" priority="42">
      <formula>OR($P$40="attention",$Q$40="attention")</formula>
    </cfRule>
  </conditionalFormatting>
  <conditionalFormatting sqref="E40">
    <cfRule type="expression" dxfId="121" priority="43">
      <formula>OR($P$40="cagnottage",$Q$40="cagnottage")</formula>
    </cfRule>
  </conditionalFormatting>
  <conditionalFormatting sqref="E41">
    <cfRule type="expression" dxfId="120" priority="44">
      <formula>OR($P$41="attention",$Q$41="attention")</formula>
    </cfRule>
  </conditionalFormatting>
  <conditionalFormatting sqref="E41">
    <cfRule type="expression" dxfId="119" priority="45">
      <formula>OR($P$41="cagnottage",$Q$41="cagnottage")</formula>
    </cfRule>
  </conditionalFormatting>
  <conditionalFormatting sqref="E42">
    <cfRule type="expression" dxfId="118" priority="46">
      <formula>OR($P$42="attention",$Q$42="attention")</formula>
    </cfRule>
  </conditionalFormatting>
  <conditionalFormatting sqref="E42">
    <cfRule type="expression" dxfId="117" priority="47">
      <formula>OR($P$42="cagnottage",$Q$42="cagnottage")</formula>
    </cfRule>
  </conditionalFormatting>
  <conditionalFormatting sqref="E43">
    <cfRule type="expression" dxfId="116" priority="48">
      <formula>OR($P$43="attention",$Q$43="attention")</formula>
    </cfRule>
  </conditionalFormatting>
  <conditionalFormatting sqref="E43">
    <cfRule type="expression" dxfId="115" priority="49">
      <formula>OR($P$43="cagnottage",$Q$43="cagnottage")</formula>
    </cfRule>
  </conditionalFormatting>
  <conditionalFormatting sqref="E44">
    <cfRule type="expression" dxfId="114" priority="50">
      <formula>OR($P$44="attention",$Q$44="attention")</formula>
    </cfRule>
  </conditionalFormatting>
  <conditionalFormatting sqref="E44">
    <cfRule type="expression" dxfId="113" priority="51">
      <formula>OR($P$44="cagnottage",$Q$44="cagnottage")</formula>
    </cfRule>
  </conditionalFormatting>
  <conditionalFormatting sqref="E45">
    <cfRule type="expression" dxfId="112" priority="52">
      <formula>OR($P$45="attention",$Q$45="attention")</formula>
    </cfRule>
  </conditionalFormatting>
  <conditionalFormatting sqref="E45">
    <cfRule type="expression" dxfId="111" priority="53">
      <formula>OR($P$45="cagnottage",$Q$45="cagnottage")</formula>
    </cfRule>
  </conditionalFormatting>
  <conditionalFormatting sqref="E46">
    <cfRule type="expression" dxfId="110" priority="54">
      <formula>OR($P$46="attention",$Q$46="attention")</formula>
    </cfRule>
  </conditionalFormatting>
  <conditionalFormatting sqref="E46">
    <cfRule type="expression" dxfId="109" priority="55">
      <formula>OR($P$46="cagnottage",$Q$46="cagnottage")</formula>
    </cfRule>
  </conditionalFormatting>
  <conditionalFormatting sqref="E47">
    <cfRule type="expression" dxfId="108" priority="56">
      <formula>OR($P$47="attention",$Q$47="attention")</formula>
    </cfRule>
  </conditionalFormatting>
  <conditionalFormatting sqref="E47">
    <cfRule type="expression" dxfId="107" priority="57">
      <formula>OR($P$47="cagnottage",$Q$47="cagnottage")</formula>
    </cfRule>
  </conditionalFormatting>
  <conditionalFormatting sqref="E48">
    <cfRule type="expression" dxfId="106" priority="58">
      <formula>OR($P$48="attention",$Q$48="attention")</formula>
    </cfRule>
  </conditionalFormatting>
  <conditionalFormatting sqref="E48">
    <cfRule type="expression" dxfId="105" priority="59">
      <formula>OR($P$48="cagnottage",$Q$48="cagnottage")</formula>
    </cfRule>
  </conditionalFormatting>
  <conditionalFormatting sqref="E49">
    <cfRule type="expression" dxfId="104" priority="60">
      <formula>OR($P$49="attention",$Q$49="attention")</formula>
    </cfRule>
  </conditionalFormatting>
  <conditionalFormatting sqref="E49">
    <cfRule type="expression" dxfId="103" priority="61">
      <formula>OR($P$49="cagnottage",$Q$49="cagnottage")</formula>
    </cfRule>
  </conditionalFormatting>
  <conditionalFormatting sqref="E50">
    <cfRule type="expression" dxfId="102" priority="62">
      <formula>OR($P$50="attention",$Q$50="attention")</formula>
    </cfRule>
  </conditionalFormatting>
  <conditionalFormatting sqref="E50">
    <cfRule type="expression" dxfId="101" priority="63">
      <formula>OR($P$50="cagnottage",$Q$50="cagnottage")</formula>
    </cfRule>
  </conditionalFormatting>
  <conditionalFormatting sqref="E51">
    <cfRule type="expression" dxfId="100" priority="64">
      <formula>OR($P$51="attention",$Q$51="attention")</formula>
    </cfRule>
  </conditionalFormatting>
  <conditionalFormatting sqref="E51">
    <cfRule type="expression" dxfId="99" priority="65">
      <formula>OR($P$51="cagnottage",$Q$51="cagnottage")</formula>
    </cfRule>
  </conditionalFormatting>
  <conditionalFormatting sqref="E52">
    <cfRule type="expression" dxfId="98" priority="66">
      <formula>OR($P$52="attention",$Q$52="attention")</formula>
    </cfRule>
  </conditionalFormatting>
  <conditionalFormatting sqref="E52">
    <cfRule type="expression" dxfId="97" priority="67">
      <formula>OR($O$52="cagnottage",$Q$52="cagnottage")</formula>
    </cfRule>
  </conditionalFormatting>
  <conditionalFormatting sqref="E54">
    <cfRule type="expression" dxfId="96" priority="68">
      <formula>OR($P$54="attention",$Q$54="attention")</formula>
    </cfRule>
  </conditionalFormatting>
  <conditionalFormatting sqref="E54">
    <cfRule type="expression" dxfId="95" priority="69">
      <formula>OR($P$54="cagnottage",$Q$54="cagnottage")</formula>
    </cfRule>
  </conditionalFormatting>
  <conditionalFormatting sqref="E55">
    <cfRule type="expression" dxfId="94" priority="70">
      <formula>OR($P$55="attention",$Q$55="attention")</formula>
    </cfRule>
  </conditionalFormatting>
  <conditionalFormatting sqref="E55">
    <cfRule type="expression" dxfId="93" priority="71">
      <formula>OR($P$55="cagnottage",$Q$55="cagnottage")</formula>
    </cfRule>
  </conditionalFormatting>
  <conditionalFormatting sqref="E56">
    <cfRule type="expression" dxfId="92" priority="72">
      <formula>OR($P$56="attention",$Q$56="attention")</formula>
    </cfRule>
  </conditionalFormatting>
  <conditionalFormatting sqref="E56">
    <cfRule type="expression" dxfId="91" priority="73">
      <formula>OR($P$56="cagnottage",$Q$56="cagnottage")</formula>
    </cfRule>
  </conditionalFormatting>
  <conditionalFormatting sqref="M13:M56">
    <cfRule type="expression" dxfId="90" priority="74">
      <formula>AND(M13&lt;&gt;"",M13&lt;&gt;"x")</formula>
    </cfRule>
  </conditionalFormatting>
  <conditionalFormatting sqref="E53">
    <cfRule type="expression" dxfId="89" priority="75">
      <formula>OR($P$13="attention",$Q$53="attention")</formula>
    </cfRule>
  </conditionalFormatting>
  <conditionalFormatting sqref="E53">
    <cfRule type="expression" dxfId="88" priority="76">
      <formula>OR($P$53="cagnottage",$Q$53="cagnottage")</formula>
    </cfRule>
  </conditionalFormatting>
  <conditionalFormatting sqref="B13:B56">
    <cfRule type="cellIs" dxfId="87" priority="77" operator="equal">
      <formula>""</formula>
    </cfRule>
  </conditionalFormatting>
  <conditionalFormatting sqref="B13:B56">
    <cfRule type="expression" dxfId="86" priority="78">
      <formula>LEFT($B$13,2)&lt;&gt;LEFT($C$4,2)</formula>
    </cfRule>
  </conditionalFormatting>
  <conditionalFormatting sqref="H7:J9">
    <cfRule type="cellIs" dxfId="85" priority="79" operator="notEqual">
      <formula>""</formula>
    </cfRule>
  </conditionalFormatting>
  <conditionalFormatting sqref="E13">
    <cfRule type="expression" dxfId="84" priority="80">
      <formula>OR($P$13="attention",$Q$13="attention")</formula>
    </cfRule>
  </conditionalFormatting>
  <conditionalFormatting sqref="E14">
    <cfRule type="expression" dxfId="83" priority="81">
      <formula>OR($P$14="attention",$Q$14="attention")</formula>
    </cfRule>
  </conditionalFormatting>
  <conditionalFormatting sqref="E14">
    <cfRule type="expression" dxfId="82" priority="82">
      <formula>OR($P$14="cagnottage",$Q$14="cagnottage")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1000"/>
  <sheetViews>
    <sheetView workbookViewId="0">
      <pane ySplit="12" topLeftCell="A13" activePane="bottomLeft" state="frozen"/>
      <selection pane="bottomLeft" activeCell="H12" sqref="H12"/>
    </sheetView>
  </sheetViews>
  <sheetFormatPr baseColWidth="10" defaultColWidth="14.42578125" defaultRowHeight="15" customHeight="1"/>
  <cols>
    <col min="1" max="2" width="12.5703125" customWidth="1"/>
    <col min="3" max="3" width="9.5703125" customWidth="1"/>
    <col min="4" max="4" width="49.42578125" customWidth="1"/>
    <col min="5" max="5" width="17.85546875" customWidth="1"/>
    <col min="6" max="7" width="7.7109375" customWidth="1"/>
    <col min="8" max="8" width="15.5703125" customWidth="1"/>
    <col min="9" max="9" width="9.85546875" customWidth="1"/>
    <col min="10" max="10" width="15.7109375" customWidth="1"/>
    <col min="11" max="11" width="8.85546875" customWidth="1"/>
    <col min="12" max="12" width="15.42578125" customWidth="1"/>
    <col min="13" max="13" width="9.140625" customWidth="1"/>
    <col min="14" max="14" width="10" customWidth="1"/>
    <col min="15" max="17" width="11.42578125" customWidth="1"/>
    <col min="18" max="18" width="10" customWidth="1"/>
    <col min="19" max="19" width="34.140625" customWidth="1"/>
    <col min="20" max="20" width="34" customWidth="1"/>
    <col min="21" max="21" width="14.85546875" customWidth="1"/>
    <col min="22" max="22" width="11.42578125" customWidth="1"/>
    <col min="23" max="23" width="16.85546875" customWidth="1"/>
    <col min="24" max="32" width="11.42578125" customWidth="1"/>
  </cols>
  <sheetData>
    <row r="1" spans="1:32" ht="12.75" customHeight="1">
      <c r="A1" s="178" t="s">
        <v>38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43"/>
      <c r="O1" s="43"/>
      <c r="P1" s="44"/>
      <c r="Q1" s="44"/>
      <c r="R1" s="45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</row>
    <row r="2" spans="1:32" ht="12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43"/>
      <c r="O2" s="43"/>
      <c r="P2" s="44"/>
      <c r="Q2" s="44"/>
      <c r="R2" s="45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</row>
    <row r="3" spans="1:32" ht="13.5" customHeight="1" thickBot="1">
      <c r="A3" s="43"/>
      <c r="B3" s="43"/>
      <c r="C3" s="43"/>
      <c r="D3" s="43"/>
      <c r="E3" s="46"/>
      <c r="F3" s="43"/>
      <c r="G3" s="43"/>
      <c r="H3" s="47"/>
      <c r="I3" s="43"/>
      <c r="J3" s="43"/>
      <c r="K3" s="48"/>
      <c r="L3" s="43"/>
      <c r="M3" s="35"/>
      <c r="O3" s="43"/>
      <c r="P3" s="44"/>
      <c r="Q3" s="44"/>
      <c r="R3" s="45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</row>
    <row r="4" spans="1:32" ht="15" customHeight="1">
      <c r="A4" s="177" t="s">
        <v>39</v>
      </c>
      <c r="B4" s="142"/>
      <c r="C4" s="180" t="str">
        <f>Reglage!B17</f>
        <v>PA</v>
      </c>
      <c r="D4" s="49"/>
      <c r="E4" s="50"/>
      <c r="F4" s="49"/>
      <c r="G4" s="49"/>
      <c r="H4" s="51"/>
      <c r="I4" s="52"/>
      <c r="J4" s="52"/>
      <c r="K4" s="53"/>
      <c r="L4" s="49"/>
      <c r="M4" s="54"/>
      <c r="O4" s="43"/>
      <c r="P4" s="44"/>
      <c r="Q4" s="44"/>
      <c r="R4" s="45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</row>
    <row r="5" spans="1:32" ht="15" customHeight="1" thickBot="1">
      <c r="A5" s="145"/>
      <c r="B5" s="146"/>
      <c r="C5" s="175"/>
      <c r="D5" s="49"/>
      <c r="E5" s="50"/>
      <c r="F5" s="49"/>
      <c r="G5" s="49"/>
      <c r="H5" s="51"/>
      <c r="I5" s="52"/>
      <c r="J5" s="52"/>
      <c r="K5" s="53"/>
      <c r="L5" s="54"/>
      <c r="M5" s="54"/>
      <c r="O5" s="43"/>
      <c r="P5" s="44"/>
      <c r="Q5" s="44"/>
      <c r="R5" s="45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</row>
    <row r="6" spans="1:32" ht="15.75" customHeight="1" thickBot="1">
      <c r="A6" s="52"/>
      <c r="B6" s="52"/>
      <c r="C6" s="52"/>
      <c r="D6" s="52"/>
      <c r="E6" s="50"/>
      <c r="F6" s="52"/>
      <c r="G6" s="52"/>
      <c r="H6" s="55"/>
      <c r="I6" s="52"/>
      <c r="J6" s="52"/>
      <c r="K6" s="53"/>
      <c r="L6" s="56"/>
      <c r="M6" s="56"/>
      <c r="O6" s="43"/>
      <c r="P6" s="44"/>
      <c r="Q6" s="44"/>
      <c r="R6" s="45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</row>
    <row r="7" spans="1:32" ht="15" customHeight="1" thickBot="1">
      <c r="A7" s="172" t="str">
        <f>Reglage!B2</f>
        <v>OCTOBRE</v>
      </c>
      <c r="B7" s="125"/>
      <c r="C7" s="125"/>
      <c r="D7" s="142"/>
      <c r="E7" s="50"/>
      <c r="F7" s="57"/>
      <c r="G7" s="58"/>
      <c r="H7" s="173" t="str">
        <f>IF(COUNTIF(B13:B56,"Doublons")&gt;0,"DOUBLONS","")</f>
        <v/>
      </c>
      <c r="I7" s="131"/>
      <c r="J7" s="131"/>
      <c r="K7" s="53"/>
      <c r="L7" s="59"/>
      <c r="M7" s="59"/>
      <c r="O7" s="43"/>
      <c r="P7" s="44"/>
      <c r="Q7" s="44"/>
      <c r="R7" s="60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</row>
    <row r="8" spans="1:32" ht="15" customHeight="1">
      <c r="A8" s="143"/>
      <c r="B8" s="131"/>
      <c r="C8" s="131"/>
      <c r="D8" s="144"/>
      <c r="E8" s="50"/>
      <c r="F8" s="57"/>
      <c r="G8" s="58"/>
      <c r="H8" s="131"/>
      <c r="I8" s="131"/>
      <c r="J8" s="131"/>
      <c r="K8" s="53"/>
      <c r="L8" s="61" t="s">
        <v>40</v>
      </c>
      <c r="M8" s="61">
        <f>IF(OR(Reglage!I9="oui",Reglage!I9="o"),Reglage!J9,IF(OR(Reglage!I9="non",Reglage!I9="n"),Reglage!E17,"Pb configuration"))</f>
        <v>75</v>
      </c>
      <c r="O8" s="43"/>
      <c r="P8" s="44"/>
      <c r="Q8" s="44"/>
      <c r="R8" s="174" t="str">
        <f>C4</f>
        <v>PA</v>
      </c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</row>
    <row r="9" spans="1:32" ht="15.75" customHeight="1" thickBot="1">
      <c r="A9" s="145"/>
      <c r="B9" s="127"/>
      <c r="C9" s="127"/>
      <c r="D9" s="146"/>
      <c r="E9" s="50"/>
      <c r="F9" s="57"/>
      <c r="G9" s="58"/>
      <c r="H9" s="131"/>
      <c r="I9" s="131"/>
      <c r="J9" s="131"/>
      <c r="K9" s="53"/>
      <c r="L9" s="61" t="s">
        <v>41</v>
      </c>
      <c r="M9" s="61">
        <f>IF(OR(Reglage!I9="oui",Reglage!I9="o"),Reglage!L9,IF(OR(Reglage!I9="non",Reglage!I9="n"),Reglage!F17,"Pb configuration"))</f>
        <v>30</v>
      </c>
      <c r="O9" s="43"/>
      <c r="P9" s="44"/>
      <c r="Q9" s="44"/>
      <c r="R9" s="175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</row>
    <row r="10" spans="1:32" ht="15.75" customHeight="1" thickBot="1">
      <c r="A10" s="171">
        <f ca="1">TODAY()</f>
        <v>43063</v>
      </c>
      <c r="B10" s="131"/>
      <c r="C10" s="62"/>
      <c r="D10" s="62"/>
      <c r="E10" s="50"/>
      <c r="F10" s="63"/>
      <c r="G10" s="63"/>
      <c r="H10" s="64"/>
      <c r="I10" s="63"/>
      <c r="J10" s="63"/>
      <c r="K10" s="65"/>
      <c r="L10" s="66"/>
      <c r="M10" s="67"/>
      <c r="O10" s="43"/>
      <c r="P10" s="44"/>
      <c r="Q10" s="44"/>
      <c r="R10" s="45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</row>
    <row r="11" spans="1:32" ht="16.5" customHeight="1">
      <c r="A11" s="176" t="s">
        <v>42</v>
      </c>
      <c r="B11" s="167"/>
      <c r="C11" s="167"/>
      <c r="D11" s="168"/>
      <c r="E11" s="68"/>
      <c r="F11" s="179" t="s">
        <v>43</v>
      </c>
      <c r="G11" s="167"/>
      <c r="H11" s="168"/>
      <c r="I11" s="166"/>
      <c r="J11" s="167"/>
      <c r="K11" s="168"/>
      <c r="L11" s="169" t="s">
        <v>12</v>
      </c>
      <c r="M11" s="170"/>
      <c r="O11" s="43"/>
      <c r="P11" s="44"/>
      <c r="Q11" s="44"/>
      <c r="R11" s="69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</row>
    <row r="12" spans="1:32" ht="33" customHeight="1">
      <c r="A12" s="85" t="s">
        <v>44</v>
      </c>
      <c r="B12" s="71" t="s">
        <v>45</v>
      </c>
      <c r="C12" s="71" t="s">
        <v>46</v>
      </c>
      <c r="D12" s="71" t="s">
        <v>47</v>
      </c>
      <c r="E12" s="72" t="s">
        <v>48</v>
      </c>
      <c r="F12" s="73" t="s">
        <v>49</v>
      </c>
      <c r="G12" s="73" t="s">
        <v>50</v>
      </c>
      <c r="H12" s="74"/>
      <c r="I12" s="75"/>
      <c r="J12" s="76"/>
      <c r="K12" s="77"/>
      <c r="L12" s="78" t="s">
        <v>51</v>
      </c>
      <c r="M12" s="79" t="s">
        <v>52</v>
      </c>
      <c r="N12" s="80"/>
      <c r="O12" s="44"/>
      <c r="P12" s="80"/>
      <c r="Q12" s="80"/>
      <c r="R12" s="96" t="s">
        <v>53</v>
      </c>
      <c r="S12" s="82" t="s">
        <v>54</v>
      </c>
      <c r="T12" s="82" t="s">
        <v>55</v>
      </c>
      <c r="U12" s="82" t="s">
        <v>56</v>
      </c>
      <c r="V12" s="83" t="s">
        <v>52</v>
      </c>
      <c r="W12" s="84"/>
      <c r="X12" s="84"/>
      <c r="Y12" s="84"/>
      <c r="Z12" s="84"/>
      <c r="AA12" s="84"/>
      <c r="AB12" s="84"/>
      <c r="AC12" s="84"/>
      <c r="AD12" s="84"/>
      <c r="AE12" s="84"/>
      <c r="AF12" s="84"/>
    </row>
    <row r="13" spans="1:32" ht="24.75" customHeight="1">
      <c r="A13" s="85">
        <v>23456</v>
      </c>
      <c r="B13" s="86" t="s">
        <v>78</v>
      </c>
      <c r="C13" s="71"/>
      <c r="D13" s="86" t="str">
        <f>IF(A13&lt;&gt;"",IF(ISNA(VLOOKUP(A13,Sheet1!A:C,1, )),IF(ISNA(VLOOKUP(A13,Sheet1!A:C,2, )),"Cug incorect ou rapport obsolète",VLOOKUP(A13,Sheet1!A:C,1, )),VLOOKUP(A13,Sheet1!A:C,2, )),"")</f>
        <v>Cug incorect ou rapport obsolète</v>
      </c>
      <c r="E13" s="87">
        <v>43081</v>
      </c>
      <c r="F13" s="88"/>
      <c r="G13" s="73" t="s">
        <v>62</v>
      </c>
      <c r="H13" s="74" t="s">
        <v>62</v>
      </c>
      <c r="I13" s="89" t="s">
        <v>57</v>
      </c>
      <c r="J13" s="90" t="s">
        <v>57</v>
      </c>
      <c r="K13" s="77" t="s">
        <v>57</v>
      </c>
      <c r="L13" s="91" t="s">
        <v>57</v>
      </c>
      <c r="M13" s="92" t="s">
        <v>57</v>
      </c>
      <c r="N13" s="94">
        <f>COUNTIF(A13:A56,A13)</f>
        <v>1</v>
      </c>
      <c r="O13" s="44"/>
      <c r="P13" s="94" t="str">
        <f>IF(OR(Reglage!I9="o",Reglage!I9="oui"),IF(E13="","1",IF(E13&lt;=A10+M9,IF(M13&lt;&gt;"","2",IF(AND(I13="o",AND(E13&gt;A10,J13&gt;A10)),"destockage","Attention")),IF(OR(M13&lt;&gt;"",E13&gt;A10+M8),"3",IF(AND(I13="O",J13&gt;A10),"4",IF(AND(I13="n",J13=""),"5",IF(J13="","cagnottage",IF(J13-A10&lt;=0,"cagnottage","77"))))))),"88")</f>
        <v>88</v>
      </c>
      <c r="Q13" s="95" t="str">
        <f ca="1">IF(OR(Reglage!I9="n",Reglage!I9="non"),IF(E13="","11",IF(E13&lt;=A10+M9,IF(M13&lt;&gt;"","22",IF(AND(I13="o",AND(E13&gt;A10,J13&gt;A10)),"destockage","Attention")),IF(OR(M13&lt;&gt;"",E13&gt;A10+M8),"33",IF(AND(I13="O",J13&gt;A10),"44",IF(AND(I13="n",J13=""),"55",IF(J13="","cagnottage",IF(J13-A10&lt;=0,"cagnottage","77"))))))),"88")</f>
        <v>Attention</v>
      </c>
      <c r="R13" s="96">
        <f>Reglage!C17</f>
        <v>0</v>
      </c>
      <c r="S13" s="97"/>
      <c r="T13" s="97"/>
      <c r="U13" s="98"/>
      <c r="V13" s="98"/>
      <c r="W13" s="99"/>
      <c r="X13" s="99"/>
      <c r="Y13" s="99"/>
      <c r="Z13" s="99"/>
      <c r="AA13" s="99"/>
      <c r="AB13" s="99"/>
      <c r="AC13" s="99"/>
      <c r="AD13" s="99"/>
      <c r="AE13" s="99"/>
      <c r="AF13" s="99"/>
    </row>
    <row r="14" spans="1:32" ht="24.75" customHeight="1">
      <c r="A14" s="85">
        <v>9876</v>
      </c>
      <c r="B14" s="71" t="str">
        <f>IF(A14&lt;&gt;"",IF(N14&gt;1,"Doublons",IF(ISNA(VLOOKUP(A14,Sheet1!A:C,3, )),IF(ISNA(VLOOKUP(A14,Sheet1!A:C,2, )),"cug non trouvé",VLOOKUP(A14,Sheet1!A:C,2, )),VLOOKUP(A14,Sheet1!A:C,3, ))),"")</f>
        <v>cug non trouvé</v>
      </c>
      <c r="C14" s="71"/>
      <c r="D14" s="71" t="str">
        <f>IF(A14&lt;&gt;"",IF(ISNA(VLOOKUP(A14,Sheet1!A:C,1, )),IF(ISNA(VLOOKUP(A14,Sheet1!A:C,2, )),"Cug incorect ou rapport obsolète",VLOOKUP(A14,Sheet1!A:C,1, )),VLOOKUP(A14,Sheet1!A:C,2, )),"")</f>
        <v>Cug incorect ou rapport obsolète</v>
      </c>
      <c r="E14" s="100">
        <v>43125</v>
      </c>
      <c r="F14" s="88"/>
      <c r="G14" s="73" t="s">
        <v>57</v>
      </c>
      <c r="H14" s="74" t="s">
        <v>57</v>
      </c>
      <c r="I14" s="89" t="s">
        <v>57</v>
      </c>
      <c r="J14" s="90" t="s">
        <v>57</v>
      </c>
      <c r="K14" s="77" t="s">
        <v>57</v>
      </c>
      <c r="L14" s="91" t="s">
        <v>57</v>
      </c>
      <c r="M14" s="92" t="s">
        <v>57</v>
      </c>
      <c r="N14" s="94">
        <f>COUNTIF(A13:A56,A14)</f>
        <v>1</v>
      </c>
      <c r="O14" s="44"/>
      <c r="P14" s="94" t="str">
        <f>IF(OR(Reglage!I9="o",Reglage!I9="oui"),IF(E14="","1",IF(E14&lt;=A10+M9,IF(M14&lt;&gt;"","2",IF(AND(I14="o",AND(E14&gt;A10,J14&gt;A10)),"destockage","Attention")),IF(OR(M14&lt;&gt;"",E14&gt;A10+M8),"3",IF(AND(I14="O",J14&gt;A10),"4",IF(AND(I14="n",J14=""),"5",IF(J14="","cagnottage",IF(J14-A10&lt;=0,"cagnottage","77"))))))),"88")</f>
        <v>88</v>
      </c>
      <c r="Q14" s="95" t="str">
        <f ca="1">IF(OR(Reglage!I9="n",Reglage!I9="non"),IF(E14="","11",IF(E14&lt;=A10+M9,IF(M14&lt;&gt;"","22",IF(AND(I14="o",AND(E14&gt;A10,J14&gt;A10)),"destockage","Attention")),IF(OR(M14&lt;&gt;"",E14&gt;A10+M8),"33",IF(AND(I14="O",J14&gt;A10),"44",IF(AND(I14="n",J14=""),"55",IF(J14="","cagnottage",IF(J14-A10&lt;=0,"cagnottage","77"))))))),"88")</f>
        <v>cagnottage</v>
      </c>
      <c r="R14" s="96">
        <f>IF(R13&lt;Reglage!D17,R13+1,"")</f>
        <v>1</v>
      </c>
      <c r="S14" s="97"/>
      <c r="T14" s="97"/>
      <c r="U14" s="98"/>
      <c r="V14" s="98"/>
      <c r="W14" s="99"/>
      <c r="X14" s="99"/>
      <c r="Y14" s="99"/>
      <c r="Z14" s="99"/>
      <c r="AA14" s="99"/>
      <c r="AB14" s="99"/>
      <c r="AC14" s="99"/>
      <c r="AD14" s="99"/>
      <c r="AE14" s="99"/>
      <c r="AF14" s="99"/>
    </row>
    <row r="15" spans="1:32" ht="24.75" customHeight="1">
      <c r="A15" s="85"/>
      <c r="B15" s="71" t="str">
        <f>IF(A15&lt;&gt;"",IF(N15&gt;1,"Doublons",IF(ISNA(VLOOKUP(A15,Sheet1!A:C,3, )),IF(ISNA(VLOOKUP(A15,Sheet1!A:C,2, )),"cug non trouvé",VLOOKUP(A15,Sheet1!A:C,2, )),VLOOKUP(A15,Sheet1!A:C,3, ))),"")</f>
        <v/>
      </c>
      <c r="C15" s="71"/>
      <c r="D15" s="71" t="str">
        <f>IF(A15&lt;&gt;"",IF(ISNA(VLOOKUP(A15,Sheet1!A:C,1, )),IF(ISNA(VLOOKUP(A15,Sheet1!A:C,2, )),"Cug incorect ou rapport obsolète",VLOOKUP(A15,Sheet1!A:C,1, )),VLOOKUP(A15,Sheet1!A:C,2, )),"")</f>
        <v/>
      </c>
      <c r="E15" s="100"/>
      <c r="F15" s="88"/>
      <c r="G15" s="73" t="s">
        <v>57</v>
      </c>
      <c r="H15" s="74" t="s">
        <v>57</v>
      </c>
      <c r="I15" s="89" t="s">
        <v>57</v>
      </c>
      <c r="J15" s="90" t="s">
        <v>57</v>
      </c>
      <c r="K15" s="77" t="s">
        <v>57</v>
      </c>
      <c r="L15" s="91" t="s">
        <v>57</v>
      </c>
      <c r="M15" s="92" t="s">
        <v>57</v>
      </c>
      <c r="N15" s="94">
        <f>COUNTIF(A13:A56,A15)</f>
        <v>0</v>
      </c>
      <c r="O15" s="44"/>
      <c r="P15" s="94" t="str">
        <f>IF(OR(Reglage!I9="o",Reglage!I9="oui"),IF(E15="","1",IF(E15&lt;=A10+M9,IF(M15&lt;&gt;"","2",IF(AND(I15="o",AND(E15&gt;A10,J15&gt;A10)),"destockage","Attention")),IF(OR(M15&lt;&gt;"",E15&gt;A10+M8),"3",IF(AND(I15="O",J15&gt;A10),"4",IF(AND(I15="n",J15=""),"5",IF(J15="","cagnottage",IF(J15-A10&lt;=0,"cagnottage","77"))))))),"88")</f>
        <v>88</v>
      </c>
      <c r="Q15" s="95" t="str">
        <f>IF(OR(Reglage!I9="n",Reglage!I9="non"),IF(E15="","11",IF(E15&lt;=A10+M9,IF(M15&lt;&gt;"","22",IF(AND(I15="o",AND(E15&gt;A10,J15&gt;A10)),"destockage","Attention")),IF(OR(M15&lt;&gt;"",E15&gt;A10+M8),"33",IF(AND(I15="O",J15&gt;A10),"44",IF(AND(I15="n",J15=""),"55",IF(J15="","cagnottage",IF(J15-A10&lt;=0,"cagnottage","77"))))))),"88")</f>
        <v>11</v>
      </c>
      <c r="R15" s="96">
        <f>IF(R14&lt;Reglage!D17,R14+1,"")</f>
        <v>2</v>
      </c>
      <c r="S15" s="97"/>
      <c r="T15" s="97"/>
      <c r="U15" s="98"/>
      <c r="V15" s="98"/>
      <c r="W15" s="99"/>
      <c r="X15" s="99"/>
      <c r="Y15" s="99"/>
      <c r="Z15" s="99"/>
      <c r="AA15" s="99"/>
      <c r="AB15" s="99"/>
      <c r="AC15" s="99"/>
      <c r="AD15" s="99"/>
      <c r="AE15" s="99"/>
      <c r="AF15" s="99"/>
    </row>
    <row r="16" spans="1:32" ht="24.75" customHeight="1">
      <c r="A16" s="85"/>
      <c r="B16" s="71" t="str">
        <f>IF(A16&lt;&gt;"",IF(N16&gt;1,"Doublons",IF(ISNA(VLOOKUP(A16,Sheet1!A:C,3, )),IF(ISNA(VLOOKUP(A16,Sheet1!A:C,2, )),"cug non trouvé",VLOOKUP(A16,Sheet1!A:C,2, )),VLOOKUP(A16,Sheet1!A:C,3, ))),"")</f>
        <v/>
      </c>
      <c r="C16" s="71"/>
      <c r="D16" s="71" t="str">
        <f>IF(A16&lt;&gt;"",IF(ISNA(VLOOKUP(A16,Sheet1!A:C,1, )),IF(ISNA(VLOOKUP(A16,Sheet1!A:C,2, )),"Cug incorect ou rapport obsolète",VLOOKUP(A16,Sheet1!A:C,1, )),VLOOKUP(A16,Sheet1!A:C,2, )),"")</f>
        <v/>
      </c>
      <c r="E16" s="100"/>
      <c r="F16" s="88"/>
      <c r="G16" s="73" t="s">
        <v>57</v>
      </c>
      <c r="H16" s="74" t="s">
        <v>57</v>
      </c>
      <c r="I16" s="89" t="s">
        <v>57</v>
      </c>
      <c r="J16" s="90" t="s">
        <v>57</v>
      </c>
      <c r="K16" s="77" t="s">
        <v>57</v>
      </c>
      <c r="L16" s="91" t="s">
        <v>57</v>
      </c>
      <c r="M16" s="92" t="s">
        <v>57</v>
      </c>
      <c r="N16" s="94">
        <f>COUNTIF(A13:A56,A16)</f>
        <v>0</v>
      </c>
      <c r="O16" s="44"/>
      <c r="P16" s="94" t="str">
        <f>IF(OR(Reglage!I9="o",Reglage!I9="oui"),IF(E16="","1",IF(E16&lt;=A10+M9,IF(M16&lt;&gt;"","2",IF(AND(I16="o",AND(E16&gt;A10,J16&gt;A10)),"destockage","Attention")),IF(OR(M16&lt;&gt;"",E16&gt;A10+M8),"3",IF(AND(I16="O",J16&gt;A10),"4",IF(AND(I16="n",J16=""),"5",IF(J16="","cagnottage",IF(J16-A10&lt;=0,"cagnottage","77"))))))),"88")</f>
        <v>88</v>
      </c>
      <c r="Q16" s="95" t="str">
        <f>IF(OR(Reglage!I9="n",Reglage!I9="non"),IF(E16="","11",IF(E16&lt;=A10+M9,IF(M16&lt;&gt;"","22",IF(AND(I16="o",AND(E16&gt;A10,J16&gt;A10)),"destockage","Attention")),IF(OR(M16&lt;&gt;"",E16&gt;A10+M8),"33",IF(AND(I16="O",J16&gt;A10),"44",IF(AND(I16="n",J16=""),"55",IF(J16="","cagnottage",IF(J16-A10&lt;=0,"cagnottage","77"))))))),"88")</f>
        <v>11</v>
      </c>
      <c r="R16" s="96" t="str">
        <f>IF(R15&lt;Reglage!D17,R15+1,"")</f>
        <v/>
      </c>
      <c r="S16" s="97"/>
      <c r="T16" s="97"/>
      <c r="U16" s="98"/>
      <c r="V16" s="98"/>
      <c r="W16" s="99"/>
      <c r="X16" s="99"/>
      <c r="Y16" s="99"/>
      <c r="Z16" s="99"/>
      <c r="AA16" s="99"/>
      <c r="AB16" s="99"/>
      <c r="AC16" s="99"/>
      <c r="AD16" s="99"/>
      <c r="AE16" s="99"/>
      <c r="AF16" s="99"/>
    </row>
    <row r="17" spans="1:32" ht="24.75" customHeight="1">
      <c r="A17" s="85"/>
      <c r="B17" s="71" t="str">
        <f>IF(A17&lt;&gt;"",IF(N17&gt;1,"Doublons",IF(ISNA(VLOOKUP(A17,Sheet1!A:C,3, )),IF(ISNA(VLOOKUP(A17,Sheet1!A:C,2, )),"cug non trouvé",VLOOKUP(A17,Sheet1!A:C,2, )),VLOOKUP(A17,Sheet1!A:C,3, ))),"")</f>
        <v/>
      </c>
      <c r="C17" s="71"/>
      <c r="D17" s="71" t="str">
        <f>IF(A17&lt;&gt;"",IF(ISNA(VLOOKUP(A17,Sheet1!A:C,1, )),IF(ISNA(VLOOKUP(A17,Sheet1!A:C,2, )),"Cug incorect ou rapport obsolète",VLOOKUP(A17,Sheet1!A:C,1, )),VLOOKUP(A17,Sheet1!A:C,2, )),"")</f>
        <v/>
      </c>
      <c r="E17" s="100"/>
      <c r="F17" s="88"/>
      <c r="G17" s="73" t="s">
        <v>57</v>
      </c>
      <c r="H17" s="74" t="s">
        <v>57</v>
      </c>
      <c r="I17" s="89" t="s">
        <v>57</v>
      </c>
      <c r="J17" s="90" t="s">
        <v>57</v>
      </c>
      <c r="K17" s="77" t="s">
        <v>57</v>
      </c>
      <c r="L17" s="91" t="s">
        <v>57</v>
      </c>
      <c r="M17" s="92" t="s">
        <v>57</v>
      </c>
      <c r="N17" s="94">
        <f>COUNTIF(A13:A56,A17)</f>
        <v>0</v>
      </c>
      <c r="O17" s="44"/>
      <c r="P17" s="94" t="str">
        <f>IF(OR(Reglage!I9="o",Reglage!I9="oui"),IF(E17="","1",IF(E17&lt;=A10+M9,IF(M17&lt;&gt;"","2",IF(AND(I17="o",AND(E17&gt;A10,J17&gt;A10)),"destockage","Attention")),IF(OR(M17&lt;&gt;"",E17&gt;A10+M8),"3",IF(AND(I17="O",J17&gt;A10),"4",IF(AND(I17="n",J17=""),"5",IF(J17="","cagnottage",IF(J17-A10&lt;=0,"cagnottage","77"))))))),"88")</f>
        <v>88</v>
      </c>
      <c r="Q17" s="95" t="str">
        <f>IF(OR(Reglage!I9="n",Reglage!I9="non"),IF(E17="","11",IF(E17&lt;=A10+M9,IF(M17&lt;&gt;"","22",IF(AND(I17="o",AND(E17&gt;A10,J17&gt;A10)),"destockage","Attention")),IF(OR(M17&lt;&gt;"",E17&gt;A10+M8),"33",IF(AND(I17="O",J17&gt;A10),"44",IF(AND(I17="n",J17=""),"55",IF(J17="","cagnottage",IF(J17-A10&lt;=0,"cagnottage","77"))))))),"88")</f>
        <v>11</v>
      </c>
      <c r="R17" s="96" t="str">
        <f>IF(R16&lt;Reglage!D17,R16+1,"")</f>
        <v/>
      </c>
      <c r="S17" s="97"/>
      <c r="T17" s="97"/>
      <c r="U17" s="98"/>
      <c r="V17" s="98"/>
      <c r="W17" s="99"/>
      <c r="X17" s="99"/>
      <c r="Y17" s="99"/>
      <c r="Z17" s="99"/>
      <c r="AA17" s="99"/>
      <c r="AB17" s="99"/>
      <c r="AC17" s="99"/>
      <c r="AD17" s="99"/>
      <c r="AE17" s="99"/>
      <c r="AF17" s="99"/>
    </row>
    <row r="18" spans="1:32" ht="24.75" customHeight="1">
      <c r="A18" s="85"/>
      <c r="B18" s="71" t="str">
        <f>IF(A18&lt;&gt;"",IF(N18&gt;1,"Doublons",IF(ISNA(VLOOKUP(A18,Sheet1!A:C,3, )),IF(ISNA(VLOOKUP(A18,Sheet1!A:C,2, )),"cug non trouvé",VLOOKUP(A18,Sheet1!A:C,2, )),VLOOKUP(A18,Sheet1!A:C,3, ))),"")</f>
        <v/>
      </c>
      <c r="C18" s="71"/>
      <c r="D18" s="71" t="str">
        <f>IF(A18&lt;&gt;"",IF(ISNA(VLOOKUP(A18,Sheet1!A:C,1, )),IF(ISNA(VLOOKUP(A18,Sheet1!A:C,2, )),"Cug incorect ou rapport obsolète",VLOOKUP(A18,Sheet1!A:C,1, )),VLOOKUP(A18,Sheet1!A:C,2, )),"")</f>
        <v/>
      </c>
      <c r="E18" s="100"/>
      <c r="F18" s="88"/>
      <c r="G18" s="73" t="s">
        <v>57</v>
      </c>
      <c r="H18" s="74" t="s">
        <v>57</v>
      </c>
      <c r="I18" s="89" t="s">
        <v>57</v>
      </c>
      <c r="J18" s="90" t="s">
        <v>57</v>
      </c>
      <c r="K18" s="77" t="s">
        <v>57</v>
      </c>
      <c r="L18" s="91" t="s">
        <v>57</v>
      </c>
      <c r="M18" s="92" t="s">
        <v>57</v>
      </c>
      <c r="N18" s="94">
        <f>COUNTIF(A13:A56,A18)</f>
        <v>0</v>
      </c>
      <c r="O18" s="43"/>
      <c r="P18" s="94" t="str">
        <f>IF(OR(Reglage!I9="o",Reglage!I9="oui"),IF(E18="","1",IF(E18&lt;=A10+M9,IF(M18&lt;&gt;"","2",IF(AND(I18="o",AND(E18&gt;A10,J18&gt;A10)),"destockage","Attention")),IF(OR(M18&lt;&gt;"",E18&gt;A10+M8),"3",IF(AND(I18="O",J18&gt;A10),"4",IF(AND(I18="n",J18=""),"5",IF(J18="","cagnottage",IF(J18-A10&lt;=0,"cagnottage","77"))))))),"88")</f>
        <v>88</v>
      </c>
      <c r="Q18" s="95" t="str">
        <f>IF(OR(Reglage!I9="n",Reglage!I9="non"),IF(E18="","11",IF(E18&lt;=A10+M9,IF(M18&lt;&gt;"","22",IF(AND(I18="o",AND(E18&gt;A10,J18&gt;A10)),"destockage","Attention")),IF(OR(M18&lt;&gt;"",E18&gt;A10+M8),"33",IF(AND(I18="O",J18&gt;A10),"44",IF(AND(I18="n",J18=""),"55",IF(J18="","cagnottage",IF(J18-A10&lt;=0,"cagnottage","77"))))))),"88")</f>
        <v>11</v>
      </c>
      <c r="R18" s="96" t="str">
        <f>IF(R17&lt;Reglage!D17,R17+1,"")</f>
        <v/>
      </c>
      <c r="S18" s="97"/>
      <c r="T18" s="97"/>
      <c r="U18" s="98"/>
      <c r="V18" s="98"/>
      <c r="W18" s="99"/>
      <c r="X18" s="99"/>
      <c r="Y18" s="99"/>
      <c r="Z18" s="99"/>
      <c r="AA18" s="99"/>
      <c r="AB18" s="99"/>
      <c r="AC18" s="99"/>
      <c r="AD18" s="99"/>
      <c r="AE18" s="99"/>
      <c r="AF18" s="99"/>
    </row>
    <row r="19" spans="1:32" ht="24.75" customHeight="1">
      <c r="A19" s="85"/>
      <c r="B19" s="71" t="str">
        <f>IF(A19&lt;&gt;"",IF(N19&gt;1,"Doublons",IF(ISNA(VLOOKUP(A19,Sheet1!A:C,3, )),IF(ISNA(VLOOKUP(A19,Sheet1!A:C,2, )),"cug non trouvé",VLOOKUP(A19,Sheet1!A:C,2, )),VLOOKUP(A19,Sheet1!A:C,3, ))),"")</f>
        <v/>
      </c>
      <c r="C19" s="71"/>
      <c r="D19" s="71" t="str">
        <f>IF(A19&lt;&gt;"",IF(ISNA(VLOOKUP(A19,Sheet1!A:C,1, )),IF(ISNA(VLOOKUP(A19,Sheet1!A:C,2, )),"Cug incorect ou rapport obsolète",VLOOKUP(A19,Sheet1!A:C,1, )),VLOOKUP(A19,Sheet1!A:C,2, )),"")</f>
        <v/>
      </c>
      <c r="E19" s="100"/>
      <c r="F19" s="88"/>
      <c r="G19" s="73" t="s">
        <v>57</v>
      </c>
      <c r="H19" s="74" t="s">
        <v>57</v>
      </c>
      <c r="I19" s="89" t="s">
        <v>57</v>
      </c>
      <c r="J19" s="90" t="s">
        <v>57</v>
      </c>
      <c r="K19" s="77" t="s">
        <v>57</v>
      </c>
      <c r="L19" s="91" t="s">
        <v>57</v>
      </c>
      <c r="M19" s="92" t="s">
        <v>57</v>
      </c>
      <c r="N19" s="94">
        <f>COUNTIF(A13:A56,A19)</f>
        <v>0</v>
      </c>
      <c r="O19" s="43"/>
      <c r="P19" s="94" t="str">
        <f>IF(OR(Reglage!I9="o",Reglage!I9="oui"),IF(E20="","1",IF(E20&lt;=A10+M9,IF(M20&lt;&gt;"","2",IF(AND(I20="o",AND(E20&gt;A10,J20&gt;A10)),"destockage","Attention")),IF(OR(M20&lt;&gt;"",E20&gt;A10+M8),"3",IF(AND(I20="O",J20&gt;A10),"4",IF(AND(I20="n",J20=""),"5",IF(J20="","cagnottage",IF(J20-A10&lt;=0,"cagnottage","77"))))))),"88")</f>
        <v>88</v>
      </c>
      <c r="Q19" s="95" t="str">
        <f>IF(OR(Reglage!I9="n",Reglage!I9="non"),IF(E19="","11",IF(E19&lt;=A10+M9,IF(M19&lt;&gt;"","22",IF(AND(I19="o",AND(E19&gt;A10,J19&gt;A10)),"destockage","Attention")),IF(OR(M19&lt;&gt;"",E19&gt;A10+M8),"33",IF(AND(I19="O",J19&gt;A10),"44",IF(AND(I19="n",J19=""),"55",IF(J19="","cagnottage",IF(J19-A10&lt;=0,"cagnottage","77"))))))),"88")</f>
        <v>11</v>
      </c>
      <c r="R19" s="96" t="str">
        <f>IF(R18&lt;Reglage!D17,R18+1,"")</f>
        <v/>
      </c>
      <c r="S19" s="97"/>
      <c r="T19" s="97"/>
      <c r="U19" s="98"/>
      <c r="V19" s="98"/>
      <c r="W19" s="99"/>
      <c r="X19" s="99"/>
      <c r="Y19" s="99"/>
      <c r="Z19" s="99"/>
      <c r="AA19" s="99"/>
      <c r="AB19" s="99"/>
      <c r="AC19" s="99"/>
      <c r="AD19" s="99"/>
      <c r="AE19" s="99"/>
      <c r="AF19" s="99"/>
    </row>
    <row r="20" spans="1:32" ht="24.75" customHeight="1">
      <c r="A20" s="85"/>
      <c r="B20" s="71" t="str">
        <f>IF(A20&lt;&gt;"",IF(N20&gt;1,"Doublons",IF(ISNA(VLOOKUP(A20,Sheet1!A:C,3, )),IF(ISNA(VLOOKUP(A20,Sheet1!A:C,2, )),"cug non trouvé",VLOOKUP(A20,Sheet1!A:C,2, )),VLOOKUP(A20,Sheet1!A:C,3, ))),"")</f>
        <v/>
      </c>
      <c r="C20" s="71"/>
      <c r="D20" s="71" t="str">
        <f>IF(A20&lt;&gt;"",IF(ISNA(VLOOKUP(A20,Sheet1!A:C,1, )),IF(ISNA(VLOOKUP(A20,Sheet1!A:C,2, )),"Cug incorect ou rapport obsolète",VLOOKUP(A20,Sheet1!A:C,1, )),VLOOKUP(A20,Sheet1!A:C,2, )),"")</f>
        <v/>
      </c>
      <c r="E20" s="100"/>
      <c r="F20" s="88"/>
      <c r="G20" s="73" t="s">
        <v>57</v>
      </c>
      <c r="H20" s="74" t="s">
        <v>57</v>
      </c>
      <c r="I20" s="89" t="s">
        <v>57</v>
      </c>
      <c r="J20" s="90" t="s">
        <v>57</v>
      </c>
      <c r="K20" s="77" t="s">
        <v>57</v>
      </c>
      <c r="L20" s="91" t="s">
        <v>57</v>
      </c>
      <c r="M20" s="92" t="s">
        <v>57</v>
      </c>
      <c r="N20" s="94">
        <f>COUNTIF(A13:A56,A20)</f>
        <v>0</v>
      </c>
      <c r="O20" s="43"/>
      <c r="P20" s="94" t="str">
        <f>IF(OR(Reglage!I9="o",Reglage!I9="oui"),IF(E21="","1",IF(E21&lt;=A10+M9,IF(M21&lt;&gt;"","2",IF(AND(I21="o",AND(E21&gt;A10,J21&gt;A10)),"destockage","Attention")),IF(OR(M21&lt;&gt;"",E21&gt;A10+M8),"3",IF(AND(I21="O",J21&gt;A10),"4",IF(AND(I21="n",J21=""),"5",IF(J21="","cagnottage",IF(J21-A10&lt;=0,"cagnottage","77"))))))),"88")</f>
        <v>88</v>
      </c>
      <c r="Q20" s="95" t="str">
        <f>IF(OR(Reglage!I9="n",Reglage!I9="non"),IF(E20="","11",IF(E20&lt;=A10+M9,IF(M20&lt;&gt;"","22",IF(AND(I20="o",AND(E20&gt;A10,J20&gt;A10)),"destockage","Attention")),IF(OR(M20&lt;&gt;"",E20&gt;A10+M8),"33",IF(AND(I20="O",J20&gt;A10),"44",IF(AND(I20="n",J20=""),"55",IF(J20="","cagnottage",IF(J20-A10&lt;=0,"cagnottage","77"))))))),"88")</f>
        <v>11</v>
      </c>
      <c r="R20" s="96" t="str">
        <f>IF(R19&lt;Reglage!D17,R19+1,"")</f>
        <v/>
      </c>
      <c r="S20" s="97"/>
      <c r="T20" s="97"/>
      <c r="U20" s="98"/>
      <c r="V20" s="98"/>
      <c r="W20" s="99"/>
      <c r="X20" s="99"/>
      <c r="Y20" s="99"/>
      <c r="Z20" s="99"/>
      <c r="AA20" s="99"/>
      <c r="AB20" s="99"/>
      <c r="AC20" s="99"/>
      <c r="AD20" s="99"/>
      <c r="AE20" s="99"/>
      <c r="AF20" s="99"/>
    </row>
    <row r="21" spans="1:32" ht="24.75" customHeight="1">
      <c r="A21" s="85"/>
      <c r="B21" s="71" t="str">
        <f>IF(A21&lt;&gt;"",IF(N21&gt;1,"Doublons",IF(ISNA(VLOOKUP(A21,Sheet1!A:C,3, )),IF(ISNA(VLOOKUP(A21,Sheet1!A:C,2, )),"cug non trouvé",VLOOKUP(A21,Sheet1!A:C,2, )),VLOOKUP(A21,Sheet1!A:C,3, ))),"")</f>
        <v/>
      </c>
      <c r="C21" s="71"/>
      <c r="D21" s="71" t="str">
        <f>IF(A21&lt;&gt;"",IF(ISNA(VLOOKUP(A21,Sheet1!A:C,1, )),IF(ISNA(VLOOKUP(A21,Sheet1!A:C,2, )),"Cug incorect ou rapport obsolète",VLOOKUP(A21,Sheet1!A:C,1, )),VLOOKUP(A21,Sheet1!A:C,2, )),"")</f>
        <v/>
      </c>
      <c r="E21" s="100"/>
      <c r="F21" s="88"/>
      <c r="G21" s="73" t="s">
        <v>57</v>
      </c>
      <c r="H21" s="74" t="s">
        <v>57</v>
      </c>
      <c r="I21" s="89" t="s">
        <v>57</v>
      </c>
      <c r="J21" s="90" t="s">
        <v>57</v>
      </c>
      <c r="K21" s="77" t="s">
        <v>57</v>
      </c>
      <c r="L21" s="91" t="s">
        <v>57</v>
      </c>
      <c r="M21" s="92" t="s">
        <v>57</v>
      </c>
      <c r="N21" s="94">
        <f>COUNTIF(A13:A56,A21)</f>
        <v>0</v>
      </c>
      <c r="O21" s="43"/>
      <c r="P21" s="94" t="str">
        <f>IF(OR(Reglage!I9="o",Reglage!I9="oui"),IF(E22="","1",IF(E22&lt;=A10+M9,IF(M22&lt;&gt;"","2",IF(AND(I22="o",AND(E22&gt;A10,J22&gt;A10)),"destockage","Attention")),IF(OR(M22&lt;&gt;"",E22&gt;A10+M8),"3",IF(AND(I22="O",J22&gt;A10),"4",IF(AND(I22="n",J22=""),"5",IF(J22="","cagnottage",IF(J22-A10&lt;=0,"cagnottage","77"))))))),"88")</f>
        <v>88</v>
      </c>
      <c r="Q21" s="95" t="str">
        <f>IF(OR(Reglage!I9="n",Reglage!I9="non"),IF(E21="","11",IF(E21&lt;=A10+M9,IF(M21&lt;&gt;"","22",IF(AND(I21="o",AND(E21&gt;A10,J21&gt;A10)),"destockage","Attention")),IF(OR(M21&lt;&gt;"",E21&gt;A10+M8),"33",IF(AND(I21="O",J21&gt;A10),"44",IF(AND(I21="n",J21=""),"55",IF(J21="","cagnottage",IF(J21-A10&lt;=0,"cagnottage","77"))))))),"88")</f>
        <v>11</v>
      </c>
      <c r="R21" s="96" t="str">
        <f>IF(R20&lt;Reglage!D17,R20+1,"")</f>
        <v/>
      </c>
      <c r="S21" s="97"/>
      <c r="T21" s="97"/>
      <c r="U21" s="98"/>
      <c r="V21" s="98"/>
      <c r="W21" s="99"/>
      <c r="X21" s="99"/>
      <c r="Y21" s="99"/>
      <c r="Z21" s="99"/>
      <c r="AA21" s="99"/>
      <c r="AB21" s="99"/>
      <c r="AC21" s="99"/>
      <c r="AD21" s="99"/>
      <c r="AE21" s="99"/>
      <c r="AF21" s="99"/>
    </row>
    <row r="22" spans="1:32" ht="24.75" customHeight="1">
      <c r="A22" s="85"/>
      <c r="B22" s="71" t="str">
        <f>IF(A22&lt;&gt;"",IF(N22&gt;1,"Doublons",IF(ISNA(VLOOKUP(A22,Sheet1!A:C,3, )),IF(ISNA(VLOOKUP(A22,Sheet1!A:C,2, )),"cug non trouvé",VLOOKUP(A22,Sheet1!A:C,2, )),VLOOKUP(A22,Sheet1!A:C,3, ))),"")</f>
        <v/>
      </c>
      <c r="C22" s="71"/>
      <c r="D22" s="71" t="str">
        <f>IF(A22&lt;&gt;"",IF(ISNA(VLOOKUP(A22,Sheet1!A:C,1, )),IF(ISNA(VLOOKUP(A22,Sheet1!A:C,2, )),"Cug incorect ou rapport obsolète",VLOOKUP(A22,Sheet1!A:C,1, )),VLOOKUP(A22,Sheet1!A:C,2, )),"")</f>
        <v/>
      </c>
      <c r="E22" s="100"/>
      <c r="F22" s="88"/>
      <c r="G22" s="73" t="s">
        <v>57</v>
      </c>
      <c r="H22" s="74" t="s">
        <v>57</v>
      </c>
      <c r="I22" s="89" t="s">
        <v>57</v>
      </c>
      <c r="J22" s="90" t="s">
        <v>57</v>
      </c>
      <c r="K22" s="77" t="s">
        <v>57</v>
      </c>
      <c r="L22" s="91" t="s">
        <v>57</v>
      </c>
      <c r="M22" s="92" t="s">
        <v>57</v>
      </c>
      <c r="N22" s="94">
        <f>COUNTIF(A13:A56,A22)</f>
        <v>0</v>
      </c>
      <c r="O22" s="43"/>
      <c r="P22" s="94" t="str">
        <f>IF(OR(Reglage!I9="o",Reglage!I9="oui"),IF(E23="","1",IF(E23&lt;=A10+M9,IF(M23&lt;&gt;"","2",IF(AND(I23="o",AND(E23&gt;A10,J23&gt;A10)),"destockage","Attention")),IF(OR(M23&lt;&gt;"",E23&gt;A10+M8),"3",IF(AND(I23="O",J23&gt;A10),"4",IF(AND(I23="n",J23=""),"5",IF(J23="","cagnottage",IF(J23-A10&lt;=0,"cagnottage","77"))))))),"88")</f>
        <v>88</v>
      </c>
      <c r="Q22" s="95" t="str">
        <f>IF(OR(Reglage!I9="n",Reglage!I9="non"),IF(E22="","11",IF(E22&lt;=A10+M9,IF(M22&lt;&gt;"","22",IF(AND(I22="o",AND(E22&gt;A10,J22&gt;A10)),"destockage","Attention")),IF(OR(M22&lt;&gt;"",E22&gt;A10+M8),"33",IF(AND(I22="O",J22&gt;A10),"44",IF(AND(I22="n",J22=""),"55",IF(J22="","cagnottage",IF(J22-A10&lt;=0,"cagnottage","77"))))))),"88")</f>
        <v>11</v>
      </c>
      <c r="R22" s="96" t="str">
        <f>IF(R21&lt;Reglage!D17,R21+1,"")</f>
        <v/>
      </c>
      <c r="S22" s="97"/>
      <c r="T22" s="97"/>
      <c r="U22" s="98"/>
      <c r="V22" s="98"/>
      <c r="W22" s="99"/>
      <c r="X22" s="99"/>
      <c r="Y22" s="99"/>
      <c r="Z22" s="99"/>
      <c r="AA22" s="99"/>
      <c r="AB22" s="99"/>
      <c r="AC22" s="99"/>
      <c r="AD22" s="99"/>
      <c r="AE22" s="99"/>
      <c r="AF22" s="99"/>
    </row>
    <row r="23" spans="1:32" ht="24.75" customHeight="1">
      <c r="A23" s="85"/>
      <c r="B23" s="71" t="str">
        <f>IF(A23&lt;&gt;"",IF(N23&gt;1,"Doublons",IF(ISNA(VLOOKUP(A23,Sheet1!A:C,3, )),IF(ISNA(VLOOKUP(A23,Sheet1!A:C,2, )),"cug non trouvé",VLOOKUP(A23,Sheet1!A:C,2, )),VLOOKUP(A23,Sheet1!A:C,3, ))),"")</f>
        <v/>
      </c>
      <c r="C23" s="71"/>
      <c r="D23" s="71" t="str">
        <f>IF(A23&lt;&gt;"",IF(ISNA(VLOOKUP(A23,Sheet1!A:C,1, )),IF(ISNA(VLOOKUP(A23,Sheet1!A:C,2, )),"Cug incorect ou rapport obsolète",VLOOKUP(A23,Sheet1!A:C,1, )),VLOOKUP(A23,Sheet1!A:C,2, )),"")</f>
        <v/>
      </c>
      <c r="E23" s="100"/>
      <c r="F23" s="103"/>
      <c r="G23" s="73" t="s">
        <v>57</v>
      </c>
      <c r="H23" s="74" t="s">
        <v>57</v>
      </c>
      <c r="I23" s="104" t="s">
        <v>57</v>
      </c>
      <c r="J23" s="90" t="s">
        <v>57</v>
      </c>
      <c r="K23" s="77" t="s">
        <v>57</v>
      </c>
      <c r="L23" s="78" t="s">
        <v>57</v>
      </c>
      <c r="M23" s="92" t="s">
        <v>57</v>
      </c>
      <c r="N23" s="94">
        <f>COUNTIF(A13:A56,A23)</f>
        <v>0</v>
      </c>
      <c r="O23" s="43"/>
      <c r="P23" s="94" t="str">
        <f>IF(OR(Reglage!I9="o",Reglage!I9="oui"),IF(E24="","1",IF(E24&lt;=A10+M9,IF(M24&lt;&gt;"","2",IF(AND(I24="o",AND(E24&gt;A10,J24&gt;A10)),"destockage","Attention")),IF(OR(M24&lt;&gt;"",E24&gt;A10+M8),"3",IF(AND(I24="O",J24&gt;A10),"4",IF(AND(I24="n",J24=""),"5",IF(J24="","cagnottage",IF(J24-A10&lt;=0,"cagnottage","77"))))))),"88")</f>
        <v>88</v>
      </c>
      <c r="Q23" s="95" t="str">
        <f>IF(OR(Reglage!I9="n",Reglage!I9="non"),IF(E23="","11",IF(E23&lt;=A10+M9,IF(M23&lt;&gt;"","22",IF(AND(I23="o",AND(E23&gt;A10,J23&gt;A10)),"destockage","Attention")),IF(OR(M23&lt;&gt;"",E23&gt;A10+M8),"33",IF(AND(I23="O",J23&gt;A10),"44",IF(AND(I23="n",J23=""),"55",IF(J23="","cagnottage",IF(J23-A10&lt;=0,"cagnottage","77"))))))),"88")</f>
        <v>11</v>
      </c>
      <c r="R23" s="96" t="str">
        <f>IF(R22&lt;Reglage!D17,R22+1,"")</f>
        <v/>
      </c>
      <c r="S23" s="97"/>
      <c r="T23" s="97"/>
      <c r="U23" s="98"/>
      <c r="V23" s="98"/>
      <c r="W23" s="99"/>
      <c r="X23" s="99"/>
      <c r="Y23" s="99"/>
      <c r="Z23" s="99"/>
      <c r="AA23" s="99"/>
      <c r="AB23" s="99"/>
      <c r="AC23" s="99"/>
      <c r="AD23" s="99"/>
      <c r="AE23" s="99"/>
      <c r="AF23" s="99"/>
    </row>
    <row r="24" spans="1:32" ht="24.75" customHeight="1">
      <c r="A24" s="85"/>
      <c r="B24" s="71" t="str">
        <f>IF(A24&lt;&gt;"",IF(N24&gt;1,"Doublons",IF(ISNA(VLOOKUP(A24,Sheet1!A:C,3, )),IF(ISNA(VLOOKUP(A24,Sheet1!A:C,2, )),"cug non trouvé",VLOOKUP(A24,Sheet1!A:C,2, )),VLOOKUP(A24,Sheet1!A:C,3, ))),"")</f>
        <v/>
      </c>
      <c r="C24" s="71"/>
      <c r="D24" s="71" t="str">
        <f>IF(A24&lt;&gt;"",IF(ISNA(VLOOKUP(A24,Sheet1!A:C,1, )),IF(ISNA(VLOOKUP(A24,Sheet1!A:C,2, )),"Cug incorect ou rapport obsolète",VLOOKUP(A24,Sheet1!A:C,1, )),VLOOKUP(A24,Sheet1!A:C,2, )),"")</f>
        <v/>
      </c>
      <c r="E24" s="100"/>
      <c r="F24" s="103"/>
      <c r="G24" s="73" t="s">
        <v>57</v>
      </c>
      <c r="H24" s="74" t="s">
        <v>57</v>
      </c>
      <c r="I24" s="89" t="s">
        <v>57</v>
      </c>
      <c r="J24" s="90" t="s">
        <v>57</v>
      </c>
      <c r="K24" s="77" t="s">
        <v>57</v>
      </c>
      <c r="L24" s="78" t="s">
        <v>57</v>
      </c>
      <c r="M24" s="92" t="s">
        <v>57</v>
      </c>
      <c r="N24" s="94">
        <f>COUNTIF(A13:A56,A24)</f>
        <v>0</v>
      </c>
      <c r="O24" s="43"/>
      <c r="P24" s="94" t="str">
        <f>IF(OR(Reglage!I9="o",Reglage!I9="oui"),IF(E25="","1",IF(E25&lt;=A10+M9,IF(M25&lt;&gt;"","2",IF(AND(I25="o",AND(E25&gt;A10,J25&gt;A10)),"destockage","Attention")),IF(OR(M25&lt;&gt;"",E25&gt;A10+M8),"3",IF(AND(I25="O",J25&gt;A10),"4",IF(AND(I25="n",J25=""),"5",IF(J25="","cagnottage",IF(J25-A10&lt;=0,"cagnottage","77"))))))),"88")</f>
        <v>88</v>
      </c>
      <c r="Q24" s="95" t="str">
        <f>IF(OR(Reglage!I9="n",Reglage!I9="non"),IF(E24="","11",IF(E24&lt;=A10+M9,IF(M24&lt;&gt;"","22",IF(AND(I24="o",AND(E24&gt;A10,J24&gt;A10)),"destockage","Attention")),IF(OR(M24&lt;&gt;"",E24&gt;A10+M8),"33",IF(AND(I24="O",J24&gt;A10),"44",IF(AND(I24="n",J24=""),"55",IF(J24="","cagnottage",IF(J24-A10&lt;=0,"cagnottage","77"))))))),"88")</f>
        <v>11</v>
      </c>
      <c r="R24" s="96" t="str">
        <f>IF(R23&lt;Reglage!D17,R23+1,"")</f>
        <v/>
      </c>
      <c r="S24" s="97"/>
      <c r="T24" s="97"/>
      <c r="U24" s="98"/>
      <c r="V24" s="98"/>
      <c r="W24" s="99"/>
      <c r="X24" s="99"/>
      <c r="Y24" s="99"/>
      <c r="Z24" s="99"/>
      <c r="AA24" s="99"/>
      <c r="AB24" s="99"/>
      <c r="AC24" s="99"/>
      <c r="AD24" s="99"/>
      <c r="AE24" s="99"/>
      <c r="AF24" s="99"/>
    </row>
    <row r="25" spans="1:32" ht="24.75" customHeight="1">
      <c r="A25" s="85"/>
      <c r="B25" s="71" t="str">
        <f>IF(A25&lt;&gt;"",IF(N25&gt;1,"Doublons",IF(ISNA(VLOOKUP(A25,Sheet1!A:C,3, )),IF(ISNA(VLOOKUP(A25,Sheet1!A:C,2, )),"cug non trouvé",VLOOKUP(A25,Sheet1!A:C,2, )),VLOOKUP(A25,Sheet1!A:C,3, ))),"")</f>
        <v/>
      </c>
      <c r="C25" s="71"/>
      <c r="D25" s="71" t="str">
        <f>IF(A25&lt;&gt;"",IF(ISNA(VLOOKUP(A25,Sheet1!A:C,1, )),IF(ISNA(VLOOKUP(A25,Sheet1!A:C,2, )),"Cug incorect ou rapport obsolète",VLOOKUP(A25,Sheet1!A:C,1, )),VLOOKUP(A25,Sheet1!A:C,2, )),"")</f>
        <v/>
      </c>
      <c r="E25" s="100"/>
      <c r="F25" s="103"/>
      <c r="G25" s="73" t="s">
        <v>57</v>
      </c>
      <c r="H25" s="74" t="s">
        <v>57</v>
      </c>
      <c r="I25" s="89" t="s">
        <v>57</v>
      </c>
      <c r="J25" s="90" t="s">
        <v>57</v>
      </c>
      <c r="K25" s="77" t="s">
        <v>57</v>
      </c>
      <c r="L25" s="78" t="s">
        <v>57</v>
      </c>
      <c r="M25" s="92" t="s">
        <v>57</v>
      </c>
      <c r="N25" s="94">
        <f>COUNTIF(A13:A56,A25)</f>
        <v>0</v>
      </c>
      <c r="O25" s="43"/>
      <c r="P25" s="94" t="str">
        <f>IF(OR(Reglage!I9="o",Reglage!I9="oui"),IF(E26="","1",IF(E26&lt;=A10+M9,IF(M26&lt;&gt;"","2",IF(AND(I26="o",AND(E26&gt;A10,J26&gt;A10)),"destockage","Attention")),IF(OR(M26&lt;&gt;"",E26&gt;A10+M8),"3",IF(AND(I26="O",J26&gt;A10),"4",IF(AND(I26="n",J26=""),"5",IF(J26="","cagnottage",IF(J26-A10&lt;=0,"cagnottage","77"))))))),"88")</f>
        <v>88</v>
      </c>
      <c r="Q25" s="95" t="str">
        <f>IF(OR(Reglage!I9="n",Reglage!I9="non"),IF(E25="","11",IF(E25&lt;=A10+M9,IF(M25&lt;&gt;"","22",IF(AND(I25="o",AND(E25&gt;A10,J25&gt;A10)),"destockage","Attention")),IF(OR(M25&lt;&gt;"",E25&gt;A10+M8),"33",IF(AND(I25="O",J25&gt;A10),"44",IF(AND(I25="n",J25=""),"55",IF(J25="","cagnottage",IF(J25-A10&lt;=0,"cagnottage","77"))))))),"88")</f>
        <v>11</v>
      </c>
      <c r="R25" s="96" t="str">
        <f>IF(R24&lt;Reglage!D17,R24+1,"")</f>
        <v/>
      </c>
      <c r="S25" s="97"/>
      <c r="T25" s="97"/>
      <c r="U25" s="98"/>
      <c r="V25" s="98"/>
      <c r="W25" s="99"/>
      <c r="X25" s="99"/>
      <c r="Y25" s="99"/>
      <c r="Z25" s="99"/>
      <c r="AA25" s="99"/>
      <c r="AB25" s="99"/>
      <c r="AC25" s="99"/>
      <c r="AD25" s="99"/>
      <c r="AE25" s="99"/>
      <c r="AF25" s="99"/>
    </row>
    <row r="26" spans="1:32" ht="24.75" customHeight="1">
      <c r="A26" s="85"/>
      <c r="B26" s="71" t="str">
        <f>IF(A26&lt;&gt;"",IF(N26&gt;1,"Doublons",IF(ISNA(VLOOKUP(A26,Sheet1!A:C,3, )),IF(ISNA(VLOOKUP(A26,Sheet1!A:C,2, )),"cug non trouvé",VLOOKUP(A26,Sheet1!A:C,2, )),VLOOKUP(A26,Sheet1!A:C,3, ))),"")</f>
        <v/>
      </c>
      <c r="C26" s="71"/>
      <c r="D26" s="71" t="str">
        <f>IF(A26&lt;&gt;"",IF(ISNA(VLOOKUP(A26,Sheet1!A:C,1, )),IF(ISNA(VLOOKUP(A26,Sheet1!A:C,2, )),"Cug incorect ou rapport obsolète",VLOOKUP(A26,Sheet1!A:C,1, )),VLOOKUP(A26,Sheet1!A:C,2, )),"")</f>
        <v/>
      </c>
      <c r="E26" s="100"/>
      <c r="F26" s="103"/>
      <c r="G26" s="73" t="s">
        <v>57</v>
      </c>
      <c r="H26" s="74" t="s">
        <v>57</v>
      </c>
      <c r="I26" s="104" t="s">
        <v>57</v>
      </c>
      <c r="J26" s="90" t="s">
        <v>57</v>
      </c>
      <c r="K26" s="77" t="s">
        <v>57</v>
      </c>
      <c r="L26" s="78" t="s">
        <v>57</v>
      </c>
      <c r="M26" s="92" t="s">
        <v>57</v>
      </c>
      <c r="N26" s="94">
        <f>COUNTIF(A13:A56,A26)</f>
        <v>0</v>
      </c>
      <c r="O26" s="43"/>
      <c r="P26" s="94" t="str">
        <f>IF(OR(Reglage!I9="o",Reglage!I9="oui"),IF(E27="","1",IF(E27&lt;=A10+M9,IF(M27&lt;&gt;"","2",IF(AND(I27="o",AND(E27&gt;A10,J27&gt;A10)),"destockage","Attention")),IF(OR(M27&lt;&gt;"",E27&gt;A10+M8),"3",IF(AND(I27="O",J27&gt;A10),"4",IF(AND(I27="n",J27=""),"5",IF(J27="","cagnottage",IF(J27-A10&lt;=0,"cagnottage","77"))))))),"88")</f>
        <v>88</v>
      </c>
      <c r="Q26" s="95" t="str">
        <f>IF(OR(Reglage!I9="n",Reglage!I9="non"),IF(E26="","11",IF(E26&lt;=A10+M9,IF(M26&lt;&gt;"","22",IF(AND(I26="o",AND(E26&gt;A10,J26&gt;A10)),"destockage","Attention")),IF(OR(M26&lt;&gt;"",E26&gt;A10+M8),"33",IF(AND(I26="O",J26&gt;A10),"44",IF(AND(I26="n",J26=""),"55",IF(J26="","cagnottage",IF(J26-A10&lt;=0,"cagnottage","77"))))))),"88")</f>
        <v>11</v>
      </c>
      <c r="R26" s="96" t="str">
        <f>IF(R25&lt;Reglage!D17,R25+1,"")</f>
        <v/>
      </c>
      <c r="S26" s="97"/>
      <c r="T26" s="97"/>
      <c r="U26" s="98"/>
      <c r="V26" s="98"/>
      <c r="W26" s="99"/>
      <c r="X26" s="99"/>
      <c r="Y26" s="99"/>
      <c r="Z26" s="99"/>
      <c r="AA26" s="99"/>
      <c r="AB26" s="99"/>
      <c r="AC26" s="99"/>
      <c r="AD26" s="99"/>
      <c r="AE26" s="99"/>
      <c r="AF26" s="99"/>
    </row>
    <row r="27" spans="1:32" ht="24.75" customHeight="1">
      <c r="A27" s="85"/>
      <c r="B27" s="71" t="str">
        <f>IF(A27&lt;&gt;"",IF(N27&gt;1,"Doublons",IF(ISNA(VLOOKUP(A27,Sheet1!A:C,3, )),IF(ISNA(VLOOKUP(A27,Sheet1!A:C,2, )),"cug non trouvé",VLOOKUP(A27,Sheet1!A:C,2, )),VLOOKUP(A27,Sheet1!A:C,3, ))),"")</f>
        <v/>
      </c>
      <c r="C27" s="71"/>
      <c r="D27" s="71" t="str">
        <f>IF(A27&lt;&gt;"",IF(ISNA(VLOOKUP(A27,Sheet1!A:C,1, )),IF(ISNA(VLOOKUP(A27,Sheet1!A:C,2, )),"Cug incorect ou rapport obsolète",VLOOKUP(A27,Sheet1!A:C,1, )),VLOOKUP(A27,Sheet1!A:C,2, )),"")</f>
        <v/>
      </c>
      <c r="E27" s="100"/>
      <c r="F27" s="103"/>
      <c r="G27" s="73" t="s">
        <v>57</v>
      </c>
      <c r="H27" s="74" t="s">
        <v>57</v>
      </c>
      <c r="I27" s="104" t="s">
        <v>57</v>
      </c>
      <c r="J27" s="90" t="s">
        <v>57</v>
      </c>
      <c r="K27" s="77" t="s">
        <v>57</v>
      </c>
      <c r="L27" s="78" t="s">
        <v>57</v>
      </c>
      <c r="M27" s="92" t="s">
        <v>57</v>
      </c>
      <c r="N27" s="94">
        <f>COUNTIF(A13:A56,A27)</f>
        <v>0</v>
      </c>
      <c r="O27" s="43"/>
      <c r="P27" s="94" t="str">
        <f>IF(OR(Reglage!I9="o",Reglage!I9="oui"),IF(E28="","1",IF(E28&lt;=A10+M9,IF(M28&lt;&gt;"","2",IF(AND(I28="o",AND(E28&gt;A10,J28&gt;A10)),"destockage","Attention")),IF(OR(M28&lt;&gt;"",E28&gt;A10+M8),"3",IF(AND(I28="O",J28&gt;A10),"4",IF(AND(I28="n",J28=""),"5",IF(J28="","cagnottage",IF(J28-A10&lt;=0,"cagnottage","77"))))))),"88")</f>
        <v>88</v>
      </c>
      <c r="Q27" s="95" t="str">
        <f>IF(OR(Reglage!I9="n",Reglage!I9="non"),IF(E27="","11",IF(E27&lt;=A10+M9,IF(M27&lt;&gt;"","22",IF(AND(I27="o",AND(E27&gt;A10,J27&gt;A10)),"destockage","Attention")),IF(OR(M27&lt;&gt;"",E27&gt;A10+M8),"33",IF(AND(I27="O",J27&gt;A10),"44",IF(AND(I27="n",J27=""),"55",IF(J27="","cagnottage",IF(J27-A10&lt;=0,"cagnottage","77"))))))),"88")</f>
        <v>11</v>
      </c>
      <c r="R27" s="96" t="str">
        <f>IF(R26&lt;Reglage!D17,R26+1,"")</f>
        <v/>
      </c>
      <c r="S27" s="97"/>
      <c r="T27" s="97"/>
      <c r="U27" s="98"/>
      <c r="V27" s="98"/>
      <c r="W27" s="99"/>
      <c r="X27" s="99"/>
      <c r="Y27" s="99"/>
      <c r="Z27" s="99"/>
      <c r="AA27" s="99"/>
      <c r="AB27" s="99"/>
      <c r="AC27" s="99"/>
      <c r="AD27" s="99"/>
      <c r="AE27" s="99"/>
      <c r="AF27" s="99"/>
    </row>
    <row r="28" spans="1:32" ht="24.75" customHeight="1">
      <c r="A28" s="85"/>
      <c r="B28" s="71" t="str">
        <f>IF(A28&lt;&gt;"",IF(N28&gt;1,"Doublons",IF(ISNA(VLOOKUP(A28,Sheet1!A:C,3, )),IF(ISNA(VLOOKUP(A28,Sheet1!A:C,2, )),"cug non trouvé",VLOOKUP(A28,Sheet1!A:C,2, )),VLOOKUP(A28,Sheet1!A:C,3, ))),"")</f>
        <v/>
      </c>
      <c r="C28" s="71"/>
      <c r="D28" s="71" t="str">
        <f>IF(A28&lt;&gt;"",IF(ISNA(VLOOKUP(A28,Sheet1!A:C,1, )),IF(ISNA(VLOOKUP(A28,Sheet1!A:C,2, )),"Cug incorect ou rapport obsolète",VLOOKUP(A28,Sheet1!A:C,1, )),VLOOKUP(A28,Sheet1!A:C,2, )),"")</f>
        <v/>
      </c>
      <c r="E28" s="100"/>
      <c r="F28" s="103"/>
      <c r="G28" s="73" t="s">
        <v>57</v>
      </c>
      <c r="H28" s="74" t="s">
        <v>57</v>
      </c>
      <c r="I28" s="89" t="s">
        <v>57</v>
      </c>
      <c r="J28" s="90" t="s">
        <v>57</v>
      </c>
      <c r="K28" s="77" t="s">
        <v>57</v>
      </c>
      <c r="L28" s="78" t="s">
        <v>57</v>
      </c>
      <c r="M28" s="92" t="s">
        <v>57</v>
      </c>
      <c r="N28" s="94">
        <f>COUNTIF(A13:A56,A28)</f>
        <v>0</v>
      </c>
      <c r="O28" s="43"/>
      <c r="P28" s="94" t="str">
        <f>IF(OR(Reglage!I9="o",Reglage!I9="oui"),IF(E29="","1",IF(E29&lt;=A10+M9,IF(M29&lt;&gt;"","2",IF(AND(I29="o",AND(E29&gt;A10,J29&gt;A10)),"destockage","Attention")),IF(OR(M29&lt;&gt;"",E29&gt;A10+M8),"3",IF(AND(I29="O",J29&gt;A10),"4",IF(AND(I29="n",J29=""),"5",IF(J29="","cagnottage",IF(J29-A10&lt;=0,"cagnottage","77"))))))),"88")</f>
        <v>88</v>
      </c>
      <c r="Q28" s="95" t="str">
        <f>IF(OR(Reglage!I9="n",Reglage!I9="non"),IF(E28="","11",IF(E28&lt;=A10+M9,IF(M28&lt;&gt;"","22",IF(AND(I28="o",AND(E28&gt;A10,J28&gt;A10)),"destockage","Attention")),IF(OR(M28&lt;&gt;"",E28&gt;A10+M8),"33",IF(AND(I28="O",J28&gt;A10),"44",IF(AND(I28="n",J28=""),"55",IF(J28="","cagnottage",IF(J28-A10&lt;=0,"cagnottage","77"))))))),"88")</f>
        <v>11</v>
      </c>
      <c r="R28" s="96" t="str">
        <f>IF(R27&lt;Reglage!D17,R27+1,"")</f>
        <v/>
      </c>
      <c r="S28" s="97"/>
      <c r="T28" s="97"/>
      <c r="U28" s="98"/>
      <c r="V28" s="98"/>
      <c r="W28" s="43"/>
      <c r="X28" s="43"/>
      <c r="Y28" s="43"/>
      <c r="Z28" s="43"/>
      <c r="AA28" s="43"/>
      <c r="AB28" s="43"/>
      <c r="AC28" s="43"/>
      <c r="AD28" s="43"/>
      <c r="AE28" s="43"/>
      <c r="AF28" s="43"/>
    </row>
    <row r="29" spans="1:32" ht="24.75" customHeight="1">
      <c r="A29" s="85"/>
      <c r="B29" s="71" t="str">
        <f>IF(A29&lt;&gt;"",IF(N29&gt;1,"Doublons",IF(ISNA(VLOOKUP(A29,Sheet1!A:C,3, )),IF(ISNA(VLOOKUP(A29,Sheet1!A:C,2, )),"cug non trouvé",VLOOKUP(A29,Sheet1!A:C,2, )),VLOOKUP(A29,Sheet1!A:C,3, ))),"")</f>
        <v/>
      </c>
      <c r="C29" s="71"/>
      <c r="D29" s="71" t="str">
        <f>IF(A29&lt;&gt;"",IF(ISNA(VLOOKUP(A29,Sheet1!A:C,1, )),IF(ISNA(VLOOKUP(A29,Sheet1!A:C,2, )),"Cug incorect ou rapport obsolète",VLOOKUP(A29,Sheet1!A:C,1, )),VLOOKUP(A29,Sheet1!A:C,2, )),"")</f>
        <v/>
      </c>
      <c r="E29" s="100"/>
      <c r="F29" s="103"/>
      <c r="G29" s="73" t="s">
        <v>57</v>
      </c>
      <c r="H29" s="74" t="s">
        <v>57</v>
      </c>
      <c r="I29" s="89" t="s">
        <v>57</v>
      </c>
      <c r="J29" s="90" t="s">
        <v>57</v>
      </c>
      <c r="K29" s="77" t="s">
        <v>57</v>
      </c>
      <c r="L29" s="78" t="s">
        <v>57</v>
      </c>
      <c r="M29" s="92" t="s">
        <v>57</v>
      </c>
      <c r="N29" s="94">
        <f>COUNTIF(A13:A56,A29)</f>
        <v>0</v>
      </c>
      <c r="O29" s="43"/>
      <c r="P29" s="94" t="str">
        <f>IF(OR(Reglage!I9="o",Reglage!I9="oui"),IF(E30="","1",IF(E30&lt;=A10+M9,IF(M30&lt;&gt;"","2",IF(AND(I30="o",AND(E30&gt;A10,J30&gt;A10)),"destockage","Attention")),IF(OR(M30&lt;&gt;"",E30&gt;A10+M8),"3",IF(AND(I30="O",J30&gt;A10),"4",IF(AND(I30="n",J30=""),"5",IF(J30="","cagnottage",IF(J30-A10&lt;=0,"cagnottage","77"))))))),"88")</f>
        <v>88</v>
      </c>
      <c r="Q29" s="95" t="str">
        <f>IF(OR(Reglage!I9="n",Reglage!I9="non"),IF(E29="","11",IF(E29&lt;=A10+M9,IF(M29&lt;&gt;"","22",IF(AND(I29="o",AND(E29&gt;A10,J29&gt;A10)),"destockage","Attention")),IF(OR(M29&lt;&gt;"",E29&gt;A10+M8),"33",IF(AND(I29="O",J29&gt;A10),"44",IF(AND(I29="n",J29=""),"55",IF(J29="","cagnottage",IF(J29-A10&lt;=0,"cagnottage","77"))))))),"88")</f>
        <v>11</v>
      </c>
      <c r="R29" s="96" t="str">
        <f>IF(R28&lt;Reglage!D17,R28+1,"")</f>
        <v/>
      </c>
      <c r="S29" s="97"/>
      <c r="T29" s="97"/>
      <c r="U29" s="98"/>
      <c r="V29" s="98"/>
      <c r="W29" s="43"/>
      <c r="X29" s="43"/>
      <c r="Y29" s="43"/>
      <c r="Z29" s="43"/>
      <c r="AA29" s="43"/>
      <c r="AB29" s="43"/>
      <c r="AC29" s="43"/>
      <c r="AD29" s="43"/>
      <c r="AE29" s="43"/>
      <c r="AF29" s="43"/>
    </row>
    <row r="30" spans="1:32" ht="24.75" customHeight="1">
      <c r="A30" s="85"/>
      <c r="B30" s="71" t="str">
        <f>IF(A30&lt;&gt;"",IF(N30&gt;1,"Doublons",IF(ISNA(VLOOKUP(A30,Sheet1!A:C,3, )),IF(ISNA(VLOOKUP(A30,Sheet1!A:C,2, )),"cug non trouvé",VLOOKUP(A30,Sheet1!A:C,2, )),VLOOKUP(A30,Sheet1!A:C,3, ))),"")</f>
        <v/>
      </c>
      <c r="C30" s="71"/>
      <c r="D30" s="71" t="str">
        <f>IF(A30&lt;&gt;"",IF(ISNA(VLOOKUP(A30,Sheet1!A:C,1, )),IF(ISNA(VLOOKUP(A30,Sheet1!A:C,2, )),"Cug incorect ou rapport obsolète",VLOOKUP(A30,Sheet1!A:C,1, )),VLOOKUP(A30,Sheet1!A:C,2, )),"")</f>
        <v/>
      </c>
      <c r="E30" s="100"/>
      <c r="F30" s="88"/>
      <c r="G30" s="73" t="s">
        <v>57</v>
      </c>
      <c r="H30" s="74" t="s">
        <v>57</v>
      </c>
      <c r="I30" s="89" t="s">
        <v>57</v>
      </c>
      <c r="J30" s="90" t="s">
        <v>57</v>
      </c>
      <c r="K30" s="77" t="s">
        <v>57</v>
      </c>
      <c r="L30" s="91" t="s">
        <v>57</v>
      </c>
      <c r="M30" s="92" t="s">
        <v>57</v>
      </c>
      <c r="N30" s="94">
        <f>COUNTIF(A13:A56,A30)</f>
        <v>0</v>
      </c>
      <c r="O30" s="43"/>
      <c r="P30" s="94" t="str">
        <f>IF(OR(Reglage!I9="o",Reglage!I9="oui"),IF(E31="","1",IF(E31&lt;=A10+M9,IF(M31&lt;&gt;"","2",IF(AND(I31="o",AND(E31&gt;A10,J31&gt;A10)),"destockage","Attention")),IF(OR(M31&lt;&gt;"",E31&gt;A10+M8),"3",IF(AND(I31="O",J31&gt;A10),"4",IF(AND(I31="n",J31=""),"5",IF(J31="","cagnottage",IF(J31-A10&lt;=0,"cagnottage","77"))))))),"88")</f>
        <v>88</v>
      </c>
      <c r="Q30" s="95" t="str">
        <f>IF(OR(Reglage!I9="n",Reglage!I9="non"),IF(E30="","11",IF(E30&lt;=A10+M9,IF(M30&lt;&gt;"","22",IF(AND(I30="o",AND(E30&gt;A10,J30&gt;A10)),"destockage","Attention")),IF(OR(M30&lt;&gt;"",E30&gt;A10+M8),"33",IF(AND(I30="O",J30&gt;A10),"44",IF(AND(I30="n",J30=""),"55",IF(J30="","cagnottage",IF(J30-A10&lt;=0,"cagnottage","77"))))))),"88")</f>
        <v>11</v>
      </c>
      <c r="R30" s="96" t="str">
        <f>IF(R29&lt;Reglage!D17,R29+1,"")</f>
        <v/>
      </c>
      <c r="S30" s="97"/>
      <c r="T30" s="97"/>
      <c r="U30" s="98"/>
      <c r="V30" s="98"/>
      <c r="W30" s="43"/>
      <c r="X30" s="43"/>
      <c r="Y30" s="43"/>
      <c r="Z30" s="43"/>
      <c r="AA30" s="43"/>
      <c r="AB30" s="43"/>
      <c r="AC30" s="43"/>
      <c r="AD30" s="43"/>
      <c r="AE30" s="43"/>
      <c r="AF30" s="43"/>
    </row>
    <row r="31" spans="1:32" ht="24.75" customHeight="1">
      <c r="A31" s="85"/>
      <c r="B31" s="71" t="str">
        <f>IF(A31&lt;&gt;"",IF(N31&gt;1,"Doublons",IF(ISNA(VLOOKUP(A31,Sheet1!A:C,3, )),IF(ISNA(VLOOKUP(A31,Sheet1!A:C,2, )),"cug non trouvé",VLOOKUP(A31,Sheet1!A:C,2, )),VLOOKUP(A31,Sheet1!A:C,3, ))),"")</f>
        <v/>
      </c>
      <c r="C31" s="71"/>
      <c r="D31" s="71" t="str">
        <f>IF(A31&lt;&gt;"",IF(ISNA(VLOOKUP(A31,Sheet1!A:C,1, )),IF(ISNA(VLOOKUP(A31,Sheet1!A:C,2, )),"Cug incorect ou rapport obsolète",VLOOKUP(A31,Sheet1!A:C,1, )),VLOOKUP(A31,Sheet1!A:C,2, )),"")</f>
        <v/>
      </c>
      <c r="E31" s="100"/>
      <c r="F31" s="88"/>
      <c r="G31" s="73" t="s">
        <v>57</v>
      </c>
      <c r="H31" s="74" t="s">
        <v>57</v>
      </c>
      <c r="I31" s="89" t="s">
        <v>57</v>
      </c>
      <c r="J31" s="90" t="s">
        <v>57</v>
      </c>
      <c r="K31" s="77" t="s">
        <v>57</v>
      </c>
      <c r="L31" s="91" t="s">
        <v>57</v>
      </c>
      <c r="M31" s="92" t="s">
        <v>57</v>
      </c>
      <c r="N31" s="94">
        <f>COUNTIF(A13:A56,A31)</f>
        <v>0</v>
      </c>
      <c r="O31" s="43"/>
      <c r="P31" s="94" t="str">
        <f>IF(OR(Reglage!I9="o",Reglage!I9="oui"),IF(E32="","1",IF(E32&lt;=A10+M9,IF(M32&lt;&gt;"","2",IF(AND(I32="o",AND(E32&gt;A10,J32&gt;A10)),"destockage","Attention")),IF(OR(M32&lt;&gt;"",E32&gt;A10+M8),"3",IF(AND(I32="O",J32&gt;A10),"4",IF(AND(I32="n",J32=""),"5",IF(J32="","cagnottage",IF(J32-A10&lt;=0,"cagnottage","77"))))))),"88")</f>
        <v>88</v>
      </c>
      <c r="Q31" s="95" t="str">
        <f>IF(OR(Reglage!I9="n",Reglage!I9="non"),IF(E31="","11",IF(E31&lt;=A10+M9,IF(M31&lt;&gt;"","22",IF(AND(I31="o",AND(E31&gt;A10,J31&gt;A10)),"destockage","Attention")),IF(OR(M31&lt;&gt;"",E31&gt;A10+M8),"33",IF(AND(I31="O",J31&gt;A10),"44",IF(AND(I31="n",J31=""),"55",IF(J31="","cagnottage",IF(J31-A10&lt;=0,"cagnottage","77"))))))),"88")</f>
        <v>11</v>
      </c>
      <c r="R31" s="96" t="str">
        <f>IF(R30&lt;Reglage!D17,R30+1,"")</f>
        <v/>
      </c>
      <c r="S31" s="97"/>
      <c r="T31" s="97"/>
      <c r="U31" s="98"/>
      <c r="V31" s="98"/>
      <c r="W31" s="43"/>
      <c r="X31" s="43"/>
      <c r="Y31" s="43"/>
      <c r="Z31" s="43"/>
      <c r="AA31" s="43"/>
      <c r="AB31" s="43"/>
      <c r="AC31" s="43"/>
      <c r="AD31" s="43"/>
      <c r="AE31" s="43"/>
      <c r="AF31" s="43"/>
    </row>
    <row r="32" spans="1:32" ht="24.75" customHeight="1">
      <c r="A32" s="85"/>
      <c r="B32" s="71" t="str">
        <f>IF(A32&lt;&gt;"",IF(N32&gt;1,"Doublons",IF(ISNA(VLOOKUP(A32,Sheet1!A:C,3, )),IF(ISNA(VLOOKUP(A32,Sheet1!A:C,2, )),"cug non trouvé",VLOOKUP(A32,Sheet1!A:C,2, )),VLOOKUP(A32,Sheet1!A:C,3, ))),"")</f>
        <v/>
      </c>
      <c r="C32" s="71"/>
      <c r="D32" s="71" t="str">
        <f>IF(A32&lt;&gt;"",IF(ISNA(VLOOKUP(A32,Sheet1!A:C,1, )),IF(ISNA(VLOOKUP(A32,Sheet1!A:C,2, )),"Cug incorect ou rapport obsolète",VLOOKUP(A32,Sheet1!A:C,1, )),VLOOKUP(A32,Sheet1!A:C,2, )),"")</f>
        <v/>
      </c>
      <c r="E32" s="100"/>
      <c r="F32" s="103"/>
      <c r="G32" s="73" t="s">
        <v>57</v>
      </c>
      <c r="H32" s="74" t="s">
        <v>57</v>
      </c>
      <c r="I32" s="89" t="s">
        <v>57</v>
      </c>
      <c r="J32" s="90" t="s">
        <v>57</v>
      </c>
      <c r="K32" s="77" t="s">
        <v>57</v>
      </c>
      <c r="L32" s="78" t="s">
        <v>57</v>
      </c>
      <c r="M32" s="92" t="s">
        <v>57</v>
      </c>
      <c r="N32" s="94">
        <f>COUNTIF(A13:A56,A32)</f>
        <v>0</v>
      </c>
      <c r="O32" s="43"/>
      <c r="P32" s="94" t="str">
        <f>IF(OR(Reglage!I9="o",Reglage!I9="oui"),IF(E33="","1",IF(E33&lt;=A10+M9,IF(M33&lt;&gt;"","2",IF(AND(I33="o",AND(E33&gt;A10,J33&gt;A10)),"destockage","Attention")),IF(OR(M33&lt;&gt;"",E33&gt;A10+M8),"3",IF(AND(I33="O",J33&gt;A10),"4",IF(AND(I33="n",J33=""),"5",IF(J33="","cagnottage",IF(J33-A10&lt;=0,"cagnottage","77"))))))),"88")</f>
        <v>88</v>
      </c>
      <c r="Q32" s="95" t="str">
        <f>IF(OR(Reglage!I9="n",Reglage!I9="non"),IF(E32="","11",IF(E32&lt;=A10+M9,IF(M32&lt;&gt;"","22",IF(AND(I32="o",AND(E32&gt;A10,J32&gt;A10)),"destockage","Attention")),IF(OR(M32&lt;&gt;"",E32&gt;A10+M8),"33",IF(AND(I32="O",J32&gt;A10),"44",IF(AND(I32="n",J32=""),"55",IF(J32="","cagnottage",IF(J32-A10&lt;=0,"cagnottage","77"))))))),"88")</f>
        <v>11</v>
      </c>
      <c r="R32" s="96" t="str">
        <f>IF(R31&lt;Reglage!D17,R31+1,"")</f>
        <v/>
      </c>
      <c r="S32" s="97"/>
      <c r="T32" s="97"/>
      <c r="U32" s="98"/>
      <c r="V32" s="98"/>
      <c r="W32" s="43"/>
      <c r="X32" s="43"/>
      <c r="Y32" s="43"/>
      <c r="Z32" s="43"/>
      <c r="AA32" s="43"/>
      <c r="AB32" s="43"/>
      <c r="AC32" s="43"/>
      <c r="AD32" s="43"/>
      <c r="AE32" s="43"/>
      <c r="AF32" s="43"/>
    </row>
    <row r="33" spans="1:32" ht="24.75" customHeight="1">
      <c r="A33" s="85"/>
      <c r="B33" s="71" t="str">
        <f>IF(A33&lt;&gt;"",IF(N33&gt;1,"Doublons",IF(ISNA(VLOOKUP(A33,Sheet1!A:C,3, )),IF(ISNA(VLOOKUP(A33,Sheet1!A:C,2, )),"cug non trouvé",VLOOKUP(A33,Sheet1!A:C,2, )),VLOOKUP(A33,Sheet1!A:C,3, ))),"")</f>
        <v/>
      </c>
      <c r="C33" s="71"/>
      <c r="D33" s="71" t="str">
        <f>IF(A33&lt;&gt;"",IF(ISNA(VLOOKUP(A33,Sheet1!A:C,1, )),IF(ISNA(VLOOKUP(A33,Sheet1!A:C,2, )),"Cug incorect ou rapport obsolète",VLOOKUP(A33,Sheet1!A:C,1, )),VLOOKUP(A33,Sheet1!A:C,2, )),"")</f>
        <v/>
      </c>
      <c r="E33" s="100"/>
      <c r="F33" s="88" t="s">
        <v>57</v>
      </c>
      <c r="G33" s="73" t="s">
        <v>57</v>
      </c>
      <c r="H33" s="74" t="s">
        <v>57</v>
      </c>
      <c r="I33" s="89" t="s">
        <v>57</v>
      </c>
      <c r="J33" s="90" t="s">
        <v>57</v>
      </c>
      <c r="K33" s="77" t="s">
        <v>57</v>
      </c>
      <c r="L33" s="91" t="s">
        <v>57</v>
      </c>
      <c r="M33" s="92" t="s">
        <v>57</v>
      </c>
      <c r="N33" s="94">
        <f>COUNTIF(A13:A56,A33)</f>
        <v>0</v>
      </c>
      <c r="O33" s="43"/>
      <c r="P33" s="94" t="str">
        <f>IF(OR(Reglage!I9="o",Reglage!I9="oui"),IF(E34="","1",IF(E34&lt;=A10+M9,IF(M34&lt;&gt;"","2",IF(AND(I34="o",AND(E34&gt;A10,J34&gt;A10)),"destockage","Attention")),IF(OR(M34&lt;&gt;"",E34&gt;A10+M8),"3",IF(AND(I34="O",J34&gt;A10),"4",IF(AND(I34="n",J34=""),"5",IF(J34="","cagnottage",IF(J34-A10&lt;=0,"cagnottage","77"))))))),"88")</f>
        <v>88</v>
      </c>
      <c r="Q33" s="95" t="str">
        <f>IF(OR(Reglage!I9="n",Reglage!I9="non"),IF(E33="","11",IF(E33&lt;=A10+M9,IF(M33&lt;&gt;"","22",IF(AND(I33="o",AND(E33&gt;A10,J33&gt;A10)),"destockage","Attention")),IF(OR(M33&lt;&gt;"",E33&gt;A10+M8),"33",IF(AND(I33="O",J33&gt;A10),"44",IF(AND(I33="n",J33=""),"55",IF(J33="","cagnottage",IF(J33-A10&lt;=0,"cagnottage","77"))))))),"88")</f>
        <v>11</v>
      </c>
      <c r="R33" s="96" t="str">
        <f>IF(R32&lt;Reglage!D17,R32+1,"")</f>
        <v/>
      </c>
      <c r="S33" s="97"/>
      <c r="T33" s="97"/>
      <c r="U33" s="98"/>
      <c r="V33" s="98"/>
      <c r="W33" s="43"/>
      <c r="X33" s="43"/>
      <c r="Y33" s="43"/>
      <c r="Z33" s="43"/>
      <c r="AA33" s="43"/>
      <c r="AB33" s="43"/>
      <c r="AC33" s="43"/>
      <c r="AD33" s="43"/>
      <c r="AE33" s="43"/>
      <c r="AF33" s="43"/>
    </row>
    <row r="34" spans="1:32" ht="24.75" customHeight="1">
      <c r="A34" s="85"/>
      <c r="B34" s="71" t="str">
        <f>IF(A34&lt;&gt;"",IF(N34&gt;1,"Doublons",IF(ISNA(VLOOKUP(A34,Sheet1!A:C,3, )),IF(ISNA(VLOOKUP(A34,Sheet1!A:C,2, )),"cug non trouvé",VLOOKUP(A34,Sheet1!A:C,2, )),VLOOKUP(A34,Sheet1!A:C,3, ))),"")</f>
        <v/>
      </c>
      <c r="C34" s="71"/>
      <c r="D34" s="71" t="str">
        <f>IF(A34&lt;&gt;"",IF(ISNA(VLOOKUP(A34,Sheet1!A:C,1, )),IF(ISNA(VLOOKUP(A34,Sheet1!A:C,2, )),"Cug incorect ou rapport obsolète",VLOOKUP(A34,Sheet1!A:C,1, )),VLOOKUP(A34,Sheet1!A:C,2, )),"")</f>
        <v/>
      </c>
      <c r="E34" s="100"/>
      <c r="F34" s="103" t="s">
        <v>57</v>
      </c>
      <c r="G34" s="73" t="s">
        <v>57</v>
      </c>
      <c r="H34" s="74" t="s">
        <v>57</v>
      </c>
      <c r="I34" s="89" t="s">
        <v>57</v>
      </c>
      <c r="J34" s="90" t="s">
        <v>57</v>
      </c>
      <c r="K34" s="77" t="s">
        <v>57</v>
      </c>
      <c r="L34" s="78" t="s">
        <v>57</v>
      </c>
      <c r="M34" s="92" t="s">
        <v>57</v>
      </c>
      <c r="N34" s="94">
        <f>COUNTIF(A13:A56,A34)</f>
        <v>0</v>
      </c>
      <c r="O34" s="43"/>
      <c r="P34" s="94" t="str">
        <f>IF(OR(Reglage!I9="o",Reglage!I9="oui"),IF(E35="","1",IF(E35&lt;=A10+M9,IF(M35&lt;&gt;"","2",IF(AND(I35="o",AND(E35&gt;A10,J35&gt;A10)),"destockage","Attention")),IF(OR(M35&lt;&gt;"",E35&gt;A10+M8),"3",IF(AND(I35="O",J35&gt;A10),"4",IF(AND(I35="n",J35=""),"5",IF(J35="","cagnottage",IF(J35-A10&lt;=0,"cagnottage","77"))))))),"88")</f>
        <v>88</v>
      </c>
      <c r="Q34" s="95" t="str">
        <f>IF(OR(Reglage!I9="n",Reglage!I9="non"),IF(E34="","11",IF(E34&lt;=A10+M9,IF(M34&lt;&gt;"","22",IF(AND(I34="o",AND(E34&gt;A10,J34&gt;A10)),"destockage","Attention")),IF(OR(M34&lt;&gt;"",E34&gt;A10+M8),"33",IF(AND(I34="O",J34&gt;A10),"44",IF(AND(I34="n",J34=""),"55",IF(J34="","cagnottage",IF(J34-A10&lt;=0,"cagnottage","77"))))))),"88")</f>
        <v>11</v>
      </c>
      <c r="R34" s="96" t="str">
        <f>IF(R33&lt;Reglage!D17,R33+1,"")</f>
        <v/>
      </c>
      <c r="S34" s="97"/>
      <c r="T34" s="97"/>
      <c r="U34" s="98"/>
      <c r="V34" s="98"/>
      <c r="W34" s="43"/>
      <c r="X34" s="43"/>
      <c r="Y34" s="43"/>
      <c r="Z34" s="43"/>
      <c r="AA34" s="43"/>
      <c r="AB34" s="43"/>
      <c r="AC34" s="43"/>
      <c r="AD34" s="43"/>
      <c r="AE34" s="43"/>
      <c r="AF34" s="43"/>
    </row>
    <row r="35" spans="1:32" ht="24.75" customHeight="1">
      <c r="A35" s="85"/>
      <c r="B35" s="71" t="str">
        <f>IF(A35&lt;&gt;"",IF(N35&gt;1,"Doublons",IF(ISNA(VLOOKUP(A35,Sheet1!A:C,3, )),IF(ISNA(VLOOKUP(A35,Sheet1!A:C,2, )),"cug non trouvé",VLOOKUP(A35,Sheet1!A:C,2, )),VLOOKUP(A35,Sheet1!A:C,3, ))),"")</f>
        <v/>
      </c>
      <c r="C35" s="71"/>
      <c r="D35" s="71" t="str">
        <f>IF(A35&lt;&gt;"",IF(ISNA(VLOOKUP(A35,Sheet1!A:C,1, )),IF(ISNA(VLOOKUP(A35,Sheet1!A:C,2, )),"Cug incorect ou rapport obsolète",VLOOKUP(A35,Sheet1!A:C,1, )),VLOOKUP(A35,Sheet1!A:C,2, )),"")</f>
        <v/>
      </c>
      <c r="E35" s="100"/>
      <c r="F35" s="103" t="s">
        <v>57</v>
      </c>
      <c r="G35" s="73" t="s">
        <v>57</v>
      </c>
      <c r="H35" s="74" t="s">
        <v>57</v>
      </c>
      <c r="I35" s="89" t="s">
        <v>57</v>
      </c>
      <c r="J35" s="90" t="s">
        <v>57</v>
      </c>
      <c r="K35" s="77" t="s">
        <v>57</v>
      </c>
      <c r="L35" s="78" t="s">
        <v>57</v>
      </c>
      <c r="M35" s="92" t="s">
        <v>57</v>
      </c>
      <c r="N35" s="94">
        <f>COUNTIF(A13:A56,A35)</f>
        <v>0</v>
      </c>
      <c r="O35" s="43"/>
      <c r="P35" s="94" t="str">
        <f>IF(OR(Reglage!I9="o",Reglage!I9="oui"),IF(E36="","1",IF(E36&lt;=A10+M9,IF(M36&lt;&gt;"","2",IF(AND(I36="o",AND(E36&gt;A10,J36&gt;A10)),"destockage","Attention")),IF(OR(M36&lt;&gt;"",E36&gt;A10+M8),"3",IF(AND(I36="O",J36&gt;A10),"4",IF(AND(I36="n",J36=""),"5",IF(J36="","cagnottage",IF(J36-A10&lt;=0,"cagnottage","77"))))))),"88")</f>
        <v>88</v>
      </c>
      <c r="Q35" s="95" t="str">
        <f>IF(OR(Reglage!I9="n",Reglage!I9="non"),IF(E35="","11",IF(E35&lt;=A10+M9,IF(M35&lt;&gt;"","22",IF(AND(I35="o",AND(E35&gt;A10,J35&gt;A10)),"destockage","Attention")),IF(OR(M35&lt;&gt;"",E35&gt;A10+M8),"33",IF(AND(I35="O",J35&gt;A10),"44",IF(AND(I35="n",J35=""),"55",IF(J35="","cagnottage",IF(J35-A10&lt;=0,"cagnottage","77"))))))),"88")</f>
        <v>11</v>
      </c>
      <c r="R35" s="96" t="str">
        <f>IF(R34&lt;Reglage!D17,R34+1,"")</f>
        <v/>
      </c>
      <c r="S35" s="97"/>
      <c r="T35" s="97"/>
      <c r="U35" s="98"/>
      <c r="V35" s="98"/>
      <c r="W35" s="43"/>
      <c r="X35" s="43"/>
      <c r="Y35" s="43"/>
      <c r="Z35" s="43"/>
      <c r="AA35" s="43"/>
      <c r="AB35" s="43"/>
      <c r="AC35" s="43"/>
      <c r="AD35" s="43"/>
      <c r="AE35" s="43"/>
      <c r="AF35" s="43"/>
    </row>
    <row r="36" spans="1:32" ht="24.75" customHeight="1">
      <c r="A36" s="85"/>
      <c r="B36" s="71" t="str">
        <f>IF(A36&lt;&gt;"",IF(N36&gt;1,"Doublons",IF(ISNA(VLOOKUP(A36,Sheet1!A:C,3, )),IF(ISNA(VLOOKUP(A36,Sheet1!A:C,2, )),"cug non trouvé",VLOOKUP(A36,Sheet1!A:C,2, )),VLOOKUP(A36,Sheet1!A:C,3, ))),"")</f>
        <v/>
      </c>
      <c r="C36" s="71"/>
      <c r="D36" s="71" t="str">
        <f>IF(A36&lt;&gt;"",IF(ISNA(VLOOKUP(A36,Sheet1!A:C,1, )),IF(ISNA(VLOOKUP(A36,Sheet1!A:C,2, )),"Cug incorect ou rapport obsolète",VLOOKUP(A36,Sheet1!A:C,1, )),VLOOKUP(A36,Sheet1!A:C,2, )),"")</f>
        <v/>
      </c>
      <c r="E36" s="100"/>
      <c r="F36" s="88" t="s">
        <v>57</v>
      </c>
      <c r="G36" s="73" t="s">
        <v>57</v>
      </c>
      <c r="H36" s="74" t="s">
        <v>57</v>
      </c>
      <c r="I36" s="89" t="s">
        <v>57</v>
      </c>
      <c r="J36" s="90" t="s">
        <v>57</v>
      </c>
      <c r="K36" s="77" t="s">
        <v>57</v>
      </c>
      <c r="L36" s="91" t="s">
        <v>57</v>
      </c>
      <c r="M36" s="92" t="s">
        <v>57</v>
      </c>
      <c r="N36" s="94">
        <f>COUNTIF(A13:A56,A36)</f>
        <v>0</v>
      </c>
      <c r="O36" s="43"/>
      <c r="P36" s="94" t="str">
        <f>IF(OR(Reglage!I9="o",Reglage!I9="oui"),IF(E37="","1",IF(E37&lt;=A10+M9,IF(M37&lt;&gt;"","2",IF(AND(I37="o",AND(E37&gt;A10,J37&gt;A10)),"destockage","Attention")),IF(OR(M37&lt;&gt;"",E37&gt;A10+M8),"3",IF(AND(I37="O",J37&gt;A10),"4",IF(AND(I37="n",J37=""),"5",IF(J37="","cagnottage",IF(J37-A10&lt;=0,"cagnottage","77"))))))),"88")</f>
        <v>88</v>
      </c>
      <c r="Q36" s="95" t="str">
        <f>IF(OR(Reglage!I9="n",Reglage!I9="non"),IF(E36="","11",IF(E36&lt;=A10+M9,IF(M36&lt;&gt;"","22",IF(AND(I36="o",AND(E36&gt;A10,J36&gt;A10)),"destockage","Attention")),IF(OR(M36&lt;&gt;"",E36&gt;A10+M8),"33",IF(AND(I36="O",J36&gt;A10),"44",IF(AND(I36="n",J36=""),"55",IF(J36="","cagnottage",IF(J36-A10&lt;=0,"cagnottage","77"))))))),"88")</f>
        <v>11</v>
      </c>
      <c r="R36" s="96" t="str">
        <f>IF(R35&lt;Reglage!D17,R35+1,"")</f>
        <v/>
      </c>
      <c r="S36" s="97"/>
      <c r="T36" s="97"/>
      <c r="U36" s="98"/>
      <c r="V36" s="98"/>
      <c r="W36" s="43"/>
      <c r="X36" s="43"/>
      <c r="Y36" s="43"/>
      <c r="Z36" s="43"/>
      <c r="AA36" s="43"/>
      <c r="AB36" s="43"/>
      <c r="AC36" s="43"/>
      <c r="AD36" s="43"/>
      <c r="AE36" s="43"/>
      <c r="AF36" s="43"/>
    </row>
    <row r="37" spans="1:32" ht="24.75" customHeight="1">
      <c r="A37" s="85"/>
      <c r="B37" s="71" t="str">
        <f>IF(A37&lt;&gt;"",IF(N37&gt;1,"Doublons",IF(ISNA(VLOOKUP(A37,Sheet1!A:C,3, )),IF(ISNA(VLOOKUP(A37,Sheet1!A:C,2, )),"cug non trouvé",VLOOKUP(A37,Sheet1!A:C,2, )),VLOOKUP(A37,Sheet1!A:C,3, ))),"")</f>
        <v/>
      </c>
      <c r="C37" s="71"/>
      <c r="D37" s="71" t="str">
        <f>IF(A37&lt;&gt;"",IF(ISNA(VLOOKUP(A37,Sheet1!A:C,1, )),IF(ISNA(VLOOKUP(A37,Sheet1!A:C,2, )),"Cug incorect ou rapport obsolète",VLOOKUP(A37,Sheet1!A:C,1, )),VLOOKUP(A37,Sheet1!A:C,2, )),"")</f>
        <v/>
      </c>
      <c r="E37" s="100"/>
      <c r="F37" s="103" t="s">
        <v>57</v>
      </c>
      <c r="G37" s="73" t="s">
        <v>57</v>
      </c>
      <c r="H37" s="74" t="s">
        <v>57</v>
      </c>
      <c r="I37" s="89" t="s">
        <v>57</v>
      </c>
      <c r="J37" s="90" t="s">
        <v>57</v>
      </c>
      <c r="K37" s="77" t="s">
        <v>57</v>
      </c>
      <c r="L37" s="78" t="s">
        <v>57</v>
      </c>
      <c r="M37" s="92" t="s">
        <v>57</v>
      </c>
      <c r="N37" s="94">
        <f>COUNTIF(A13:A56,A37)</f>
        <v>0</v>
      </c>
      <c r="O37" s="43"/>
      <c r="P37" s="94" t="str">
        <f>IF(OR(Reglage!I9="o",Reglage!I9="oui"),IF(E38="","1",IF(E38&lt;=A10+M9,IF(M38&lt;&gt;"","2",IF(AND(I38="o",AND(E38&gt;A10,J38&gt;A10)),"destockage","Attention")),IF(OR(M38&lt;&gt;"",E38&gt;A10+M8),"3",IF(AND(I38="O",J38&gt;A10),"4",IF(AND(I38="n",J38=""),"5",IF(J38="","cagnottage",IF(J38-A10&lt;=0,"cagnottage","77"))))))),"88")</f>
        <v>88</v>
      </c>
      <c r="Q37" s="95" t="str">
        <f>IF(OR(Reglage!I9="n",Reglage!I9="non"),IF(E37="","11",IF(E37&lt;=A10+M9,IF(M37&lt;&gt;"","22",IF(AND(I37="o",AND(E37&gt;A10,J37&gt;A10)),"destockage","Attention")),IF(OR(M37&lt;&gt;"",E37&gt;A10+M8),"33",IF(AND(I37="O",J37&gt;A10),"44",IF(AND(I37="n",J37=""),"55",IF(J37="","cagnottage",IF(J37-A10&lt;=0,"cagnottage","77"))))))),"88")</f>
        <v>11</v>
      </c>
      <c r="R37" s="96" t="str">
        <f>IF(R36&lt;Reglage!D17,R36+1,"")</f>
        <v/>
      </c>
      <c r="S37" s="97"/>
      <c r="T37" s="97"/>
      <c r="U37" s="98"/>
      <c r="V37" s="98"/>
      <c r="W37" s="43"/>
      <c r="X37" s="43"/>
      <c r="Y37" s="43"/>
      <c r="Z37" s="43"/>
      <c r="AA37" s="43"/>
      <c r="AB37" s="43"/>
      <c r="AC37" s="43"/>
      <c r="AD37" s="43"/>
      <c r="AE37" s="43"/>
      <c r="AF37" s="43"/>
    </row>
    <row r="38" spans="1:32" ht="24.75" customHeight="1">
      <c r="A38" s="85"/>
      <c r="B38" s="71" t="str">
        <f>IF(A38&lt;&gt;"",IF(N38&gt;1,"Doublons",IF(ISNA(VLOOKUP(A38,Sheet1!A:C,3, )),IF(ISNA(VLOOKUP(A38,Sheet1!A:C,2, )),"cug non trouvé",VLOOKUP(A38,Sheet1!A:C,2, )),VLOOKUP(A38,Sheet1!A:C,3, ))),"")</f>
        <v/>
      </c>
      <c r="C38" s="71"/>
      <c r="D38" s="71" t="str">
        <f>IF(A38&lt;&gt;"",IF(ISNA(VLOOKUP(A38,Sheet1!A:C,1, )),IF(ISNA(VLOOKUP(A38,Sheet1!A:C,2, )),"Cug incorect ou rapport obsolète",VLOOKUP(A38,Sheet1!A:C,1, )),VLOOKUP(A38,Sheet1!A:C,2, )),"")</f>
        <v/>
      </c>
      <c r="E38" s="100"/>
      <c r="F38" s="103" t="s">
        <v>57</v>
      </c>
      <c r="G38" s="73" t="s">
        <v>57</v>
      </c>
      <c r="H38" s="74" t="s">
        <v>57</v>
      </c>
      <c r="I38" s="89" t="s">
        <v>57</v>
      </c>
      <c r="J38" s="90" t="s">
        <v>57</v>
      </c>
      <c r="K38" s="77" t="s">
        <v>57</v>
      </c>
      <c r="L38" s="78" t="s">
        <v>57</v>
      </c>
      <c r="M38" s="92" t="s">
        <v>57</v>
      </c>
      <c r="N38" s="94">
        <f>COUNTIF(A13:A56,A38)</f>
        <v>0</v>
      </c>
      <c r="O38" s="43"/>
      <c r="P38" s="94" t="str">
        <f>IF(OR(Reglage!I9="o",Reglage!I9="oui"),IF(E39="","1",IF(E39&lt;=A10+M9,IF(M39&lt;&gt;"","2",IF(AND(I39="o",AND(E39&gt;A10,J39&gt;A10)),"destockage","Attention")),IF(OR(M39&lt;&gt;"",E39&gt;A10+M8),"3",IF(AND(I39="O",J39&gt;A10),"4",IF(AND(I39="n",J39=""),"5",IF(J39="","cagnottage",IF(J39-A10&lt;=0,"cagnottage","77"))))))),"88")</f>
        <v>88</v>
      </c>
      <c r="Q38" s="95" t="str">
        <f>IF(OR(Reglage!I9="n",Reglage!I9="non"),IF(E38="","11",IF(E38&lt;=A10+M9,IF(M38&lt;&gt;"","22",IF(AND(I38="o",AND(E38&gt;A10,J38&gt;A10)),"destockage","Attention")),IF(OR(M38&lt;&gt;"",E38&gt;A10+M8),"33",IF(AND(I38="O",J38&gt;A10),"44",IF(AND(I38="n",J38=""),"55",IF(J38="","cagnottage",IF(J38-A10&lt;=0,"cagnottage","77"))))))),"88")</f>
        <v>11</v>
      </c>
      <c r="R38" s="96" t="str">
        <f>IF(R37&lt;Reglage!D17,R37+1,"")</f>
        <v/>
      </c>
      <c r="S38" s="97"/>
      <c r="T38" s="97"/>
      <c r="U38" s="98"/>
      <c r="V38" s="98"/>
      <c r="W38" s="43"/>
      <c r="X38" s="43"/>
      <c r="Y38" s="43"/>
      <c r="Z38" s="43"/>
      <c r="AA38" s="43"/>
      <c r="AB38" s="43"/>
      <c r="AC38" s="43"/>
      <c r="AD38" s="43"/>
      <c r="AE38" s="43"/>
      <c r="AF38" s="43"/>
    </row>
    <row r="39" spans="1:32" ht="24.75" customHeight="1">
      <c r="A39" s="85"/>
      <c r="B39" s="71" t="str">
        <f>IF(A39&lt;&gt;"",IF(N39&gt;1,"Doublons",IF(ISNA(VLOOKUP(A39,Sheet1!A:C,3, )),IF(ISNA(VLOOKUP(A39,Sheet1!A:C,2, )),"cug non trouvé",VLOOKUP(A39,Sheet1!A:C,2, )),VLOOKUP(A39,Sheet1!A:C,3, ))),"")</f>
        <v/>
      </c>
      <c r="C39" s="71"/>
      <c r="D39" s="71" t="str">
        <f>IF(A39&lt;&gt;"",IF(ISNA(VLOOKUP(A39,Sheet1!A:C,1, )),IF(ISNA(VLOOKUP(A39,Sheet1!A:C,2, )),"Cug incorect ou rapport obsolète",VLOOKUP(A39,Sheet1!A:C,1, )),VLOOKUP(A39,Sheet1!A:C,2, )),"")</f>
        <v/>
      </c>
      <c r="E39" s="100"/>
      <c r="F39" s="103" t="s">
        <v>57</v>
      </c>
      <c r="G39" s="73" t="s">
        <v>57</v>
      </c>
      <c r="H39" s="74" t="s">
        <v>57</v>
      </c>
      <c r="I39" s="89" t="s">
        <v>57</v>
      </c>
      <c r="J39" s="90" t="s">
        <v>57</v>
      </c>
      <c r="K39" s="77" t="s">
        <v>57</v>
      </c>
      <c r="L39" s="78" t="s">
        <v>57</v>
      </c>
      <c r="M39" s="92" t="s">
        <v>57</v>
      </c>
      <c r="N39" s="94">
        <f>COUNTIF(A13:A56,A39)</f>
        <v>0</v>
      </c>
      <c r="O39" s="43"/>
      <c r="P39" s="94" t="str">
        <f>IF(OR(Reglage!I9="o",Reglage!I9="oui"),IF(E40="","1",IF(E40&lt;=A10+M9,IF(M40&lt;&gt;"","2",IF(AND(I40="o",AND(E40&gt;A10,J40&gt;A10)),"destockage","Attention")),IF(OR(M40&lt;&gt;"",E40&gt;A10+M8),"3",IF(AND(I40="O",J40&gt;A10),"4",IF(AND(I40="n",J40=""),"5",IF(J40="","cagnottage",IF(J40-A10&lt;=0,"cagnottage","77"))))))),"88")</f>
        <v>88</v>
      </c>
      <c r="Q39" s="95" t="str">
        <f>IF(OR(Reglage!I9="n",Reglage!I9="non"),IF(E39="","11",IF(E39&lt;=A10+M9,IF(M39&lt;&gt;"","22",IF(AND(I39="o",AND(E39&gt;A10,J39&gt;A10)),"destockage","Attention")),IF(OR(M39&lt;&gt;"",E39&gt;A10+M8),"33",IF(AND(I39="O",J39&gt;A10),"44",IF(AND(I39="n",J39=""),"55",IF(J39="","cagnottage",IF(J39-A10&lt;=0,"cagnottage","77"))))))),"88")</f>
        <v>11</v>
      </c>
      <c r="R39" s="96" t="str">
        <f>IF(R38&lt;Reglage!D17,R38+1,"")</f>
        <v/>
      </c>
      <c r="S39" s="97"/>
      <c r="T39" s="97"/>
      <c r="U39" s="98"/>
      <c r="V39" s="98"/>
      <c r="W39" s="43"/>
      <c r="X39" s="43"/>
      <c r="Y39" s="43"/>
      <c r="Z39" s="43"/>
      <c r="AA39" s="43"/>
      <c r="AB39" s="43"/>
      <c r="AC39" s="43"/>
      <c r="AD39" s="43"/>
      <c r="AE39" s="43"/>
      <c r="AF39" s="43"/>
    </row>
    <row r="40" spans="1:32" ht="24.75" customHeight="1">
      <c r="A40" s="85"/>
      <c r="B40" s="71" t="str">
        <f>IF(A40&lt;&gt;"",IF(N40&gt;1,"Doublons",IF(ISNA(VLOOKUP(A40,Sheet1!A:C,3, )),IF(ISNA(VLOOKUP(A40,Sheet1!A:C,2, )),"cug non trouvé",VLOOKUP(A40,Sheet1!A:C,2, )),VLOOKUP(A40,Sheet1!A:C,3, ))),"")</f>
        <v/>
      </c>
      <c r="C40" s="71"/>
      <c r="D40" s="71" t="str">
        <f>IF(A40&lt;&gt;"",IF(ISNA(VLOOKUP(A40,Sheet1!A:C,1, )),IF(ISNA(VLOOKUP(A40,Sheet1!A:C,2, )),"Cug incorect ou rapport obsolète",VLOOKUP(A40,Sheet1!A:C,1, )),VLOOKUP(A40,Sheet1!A:C,2, )),"")</f>
        <v/>
      </c>
      <c r="E40" s="100"/>
      <c r="F40" s="103" t="s">
        <v>57</v>
      </c>
      <c r="G40" s="73" t="s">
        <v>57</v>
      </c>
      <c r="H40" s="74" t="s">
        <v>57</v>
      </c>
      <c r="I40" s="89" t="s">
        <v>57</v>
      </c>
      <c r="J40" s="90" t="s">
        <v>57</v>
      </c>
      <c r="K40" s="77" t="s">
        <v>57</v>
      </c>
      <c r="L40" s="78" t="s">
        <v>57</v>
      </c>
      <c r="M40" s="92" t="s">
        <v>57</v>
      </c>
      <c r="N40" s="94">
        <f>COUNTIF(A13:A56,A40)</f>
        <v>0</v>
      </c>
      <c r="O40" s="43"/>
      <c r="P40" s="94" t="str">
        <f>IF(OR(Reglage!I9="o",Reglage!I9="oui"),IF(E41="","1",IF(E41&lt;=A10+M9,IF(M41&lt;&gt;"","2",IF(AND(I41="o",AND(E41&gt;A10,J41&gt;A10)),"destockage","Attention")),IF(OR(M41&lt;&gt;"",E41&gt;A10+M8),"3",IF(AND(I41="O",J41&gt;A10),"4",IF(AND(I41="n",J41=""),"5",IF(J41="","cagnottage",IF(J41-A10&lt;=0,"cagnottage","77"))))))),"88")</f>
        <v>88</v>
      </c>
      <c r="Q40" s="95" t="str">
        <f>IF(OR(Reglage!I9="n",Reglage!I9="non"),IF(E40="","11",IF(E40&lt;=A10+M9,IF(M40&lt;&gt;"","22",IF(AND(I40="o",AND(E40&gt;A10,J40&gt;A10)),"destockage","Attention")),IF(OR(M40&lt;&gt;"",E40&gt;A10+M8),"33",IF(AND(I40="O",J40&gt;A10),"44",IF(AND(I40="n",J40=""),"55",IF(J40="","cagnottage",IF(J40-A10&lt;=0,"cagnottage","77"))))))),"88")</f>
        <v>11</v>
      </c>
      <c r="R40" s="96" t="str">
        <f>IF(R39&lt;Reglage!D17,R39+1,"")</f>
        <v/>
      </c>
      <c r="S40" s="97"/>
      <c r="T40" s="97"/>
      <c r="U40" s="98"/>
      <c r="V40" s="98"/>
      <c r="W40" s="43"/>
      <c r="X40" s="43"/>
      <c r="Y40" s="43"/>
      <c r="Z40" s="43"/>
      <c r="AA40" s="43"/>
      <c r="AB40" s="43"/>
      <c r="AC40" s="43"/>
      <c r="AD40" s="43"/>
      <c r="AE40" s="43"/>
      <c r="AF40" s="43"/>
    </row>
    <row r="41" spans="1:32" ht="24.75" customHeight="1">
      <c r="A41" s="85"/>
      <c r="B41" s="71" t="str">
        <f>IF(A41&lt;&gt;"",IF(N41&gt;1,"Doublons",IF(ISNA(VLOOKUP(A41,Sheet1!A:C,3, )),IF(ISNA(VLOOKUP(A41,Sheet1!A:C,2, )),"cug non trouvé",VLOOKUP(A41,Sheet1!A:C,2, )),VLOOKUP(A41,Sheet1!A:C,3, ))),"")</f>
        <v/>
      </c>
      <c r="C41" s="71"/>
      <c r="D41" s="71" t="str">
        <f>IF(A41&lt;&gt;"",IF(ISNA(VLOOKUP(A41,Sheet1!A:C,1, )),IF(ISNA(VLOOKUP(A41,Sheet1!A:C,2, )),"Cug incorect ou rapport obsolète",VLOOKUP(A41,Sheet1!A:C,1, )),VLOOKUP(A41,Sheet1!A:C,2, )),"")</f>
        <v/>
      </c>
      <c r="E41" s="100"/>
      <c r="F41" s="103" t="s">
        <v>57</v>
      </c>
      <c r="G41" s="73" t="s">
        <v>57</v>
      </c>
      <c r="H41" s="74" t="s">
        <v>57</v>
      </c>
      <c r="I41" s="89" t="s">
        <v>57</v>
      </c>
      <c r="J41" s="90" t="s">
        <v>57</v>
      </c>
      <c r="K41" s="77" t="s">
        <v>57</v>
      </c>
      <c r="L41" s="78" t="s">
        <v>57</v>
      </c>
      <c r="M41" s="92" t="s">
        <v>57</v>
      </c>
      <c r="N41" s="94">
        <f>COUNTIF(A13:A56,A41)</f>
        <v>0</v>
      </c>
      <c r="O41" s="43"/>
      <c r="P41" s="94" t="str">
        <f>IF(OR(Reglage!I9="o",Reglage!I9="oui"),IF(E42="","1",IF(E42&lt;=A10+M9,IF(M42&lt;&gt;"","2",IF(AND(I42="o",AND(E42&gt;A10,J42&gt;A10)),"destockage","Attention")),IF(OR(M42&lt;&gt;"",E42&gt;A10+M8),"3",IF(AND(I42="O",J42&gt;A10),"4",IF(AND(I42="n",J42=""),"5",IF(J42="","cagnottage",IF(J42-A10&lt;=0,"cagnottage","77"))))))),"88")</f>
        <v>88</v>
      </c>
      <c r="Q41" s="95" t="str">
        <f>IF(OR(Reglage!I9="n",Reglage!I9="non"),IF(E41="","11",IF(E41&lt;=A10+M9,IF(M41&lt;&gt;"","22",IF(AND(I41="o",AND(E41&gt;A10,J41&gt;A10)),"destockage","Attention")),IF(OR(M41&lt;&gt;"",E41&gt;A10+M8),"33",IF(AND(I41="O",J41&gt;A10),"44",IF(AND(I41="n",J41=""),"55",IF(J41="","cagnottage",IF(J41-A10&lt;=0,"cagnottage","77"))))))),"88")</f>
        <v>11</v>
      </c>
      <c r="R41" s="96" t="str">
        <f>IF(R40&lt;Reglage!D17,R40+1,"")</f>
        <v/>
      </c>
      <c r="S41" s="97"/>
      <c r="T41" s="97"/>
      <c r="U41" s="98"/>
      <c r="V41" s="98"/>
      <c r="W41" s="43"/>
      <c r="X41" s="43"/>
      <c r="Y41" s="43"/>
      <c r="Z41" s="43"/>
      <c r="AA41" s="43"/>
      <c r="AB41" s="43"/>
      <c r="AC41" s="43"/>
      <c r="AD41" s="43"/>
      <c r="AE41" s="43"/>
      <c r="AF41" s="43"/>
    </row>
    <row r="42" spans="1:32" ht="24.75" customHeight="1">
      <c r="A42" s="85"/>
      <c r="B42" s="71" t="str">
        <f>IF(A42&lt;&gt;"",IF(N42&gt;1,"Doublons",IF(ISNA(VLOOKUP(A42,Sheet1!A:C,3, )),IF(ISNA(VLOOKUP(A42,Sheet1!A:C,2, )),"cug non trouvé",VLOOKUP(A42,Sheet1!A:C,2, )),VLOOKUP(A42,Sheet1!A:C,3, ))),"")</f>
        <v/>
      </c>
      <c r="C42" s="71"/>
      <c r="D42" s="71" t="str">
        <f>IF(A42&lt;&gt;"",IF(ISNA(VLOOKUP(A42,Sheet1!A:C,1, )),IF(ISNA(VLOOKUP(A42,Sheet1!A:C,2, )),"Cug incorect ou rapport obsolète",VLOOKUP(A42,Sheet1!A:C,1, )),VLOOKUP(A42,Sheet1!A:C,2, )),"")</f>
        <v/>
      </c>
      <c r="E42" s="100"/>
      <c r="F42" s="88" t="s">
        <v>57</v>
      </c>
      <c r="G42" s="73" t="s">
        <v>57</v>
      </c>
      <c r="H42" s="74" t="s">
        <v>57</v>
      </c>
      <c r="I42" s="89" t="s">
        <v>57</v>
      </c>
      <c r="J42" s="90" t="s">
        <v>57</v>
      </c>
      <c r="K42" s="77" t="s">
        <v>57</v>
      </c>
      <c r="L42" s="91" t="s">
        <v>57</v>
      </c>
      <c r="M42" s="92" t="s">
        <v>57</v>
      </c>
      <c r="N42" s="94">
        <f>COUNTIF(A13:A56,A42)</f>
        <v>0</v>
      </c>
      <c r="O42" s="43"/>
      <c r="P42" s="94" t="str">
        <f>IF(OR(Reglage!I9="o",Reglage!I9="oui"),IF(E43="","1",IF(E43&lt;=A10+M9,IF(M43&lt;&gt;"","2",IF(AND(I43="o",AND(E43&gt;A10,J43&gt;A10)),"destockage","Attention")),IF(OR(M43&lt;&gt;"",E43&gt;A10+M8),"3",IF(AND(I43="O",J43&gt;A10),"4",IF(AND(I43="n",J43=""),"5",IF(J43="","cagnottage",IF(J43-A10&lt;=0,"cagnottage","77"))))))),"88")</f>
        <v>88</v>
      </c>
      <c r="Q42" s="95" t="str">
        <f>IF(OR(Reglage!I9="n",Reglage!I9="non"),IF(E42="","11",IF(E42&lt;=A10+M9,IF(M42&lt;&gt;"","22",IF(AND(I42="o",AND(E42&gt;A10,J42&gt;A10)),"destockage","Attention")),IF(OR(M42&lt;&gt;"",E42&gt;A10+M8),"33",IF(AND(I42="O",J42&gt;A10),"44",IF(AND(I42="n",J42=""),"55",IF(J42="","cagnottage",IF(J42-A10&lt;=0,"cagnottage","77"))))))),"88")</f>
        <v>11</v>
      </c>
      <c r="R42" s="96" t="str">
        <f>IF(R41&lt;Reglage!D17,R41+1,"")</f>
        <v/>
      </c>
      <c r="S42" s="97"/>
      <c r="T42" s="97"/>
      <c r="U42" s="98"/>
      <c r="V42" s="98"/>
      <c r="W42" s="43"/>
      <c r="X42" s="43"/>
      <c r="Y42" s="43"/>
      <c r="Z42" s="43"/>
      <c r="AA42" s="43"/>
      <c r="AB42" s="43"/>
      <c r="AC42" s="43"/>
      <c r="AD42" s="43"/>
      <c r="AE42" s="43"/>
      <c r="AF42" s="43"/>
    </row>
    <row r="43" spans="1:32" ht="24.75" customHeight="1">
      <c r="A43" s="85"/>
      <c r="B43" s="71" t="str">
        <f>IF(A43&lt;&gt;"",IF(N43&gt;1,"Doublons",IF(ISNA(VLOOKUP(A43,Sheet1!A:C,3, )),IF(ISNA(VLOOKUP(A43,Sheet1!A:C,2, )),"cug non trouvé",VLOOKUP(A43,Sheet1!A:C,2, )),VLOOKUP(A43,Sheet1!A:C,3, ))),"")</f>
        <v/>
      </c>
      <c r="C43" s="71"/>
      <c r="D43" s="71" t="str">
        <f>IF(A43&lt;&gt;"",IF(ISNA(VLOOKUP(A43,Sheet1!A:C,1, )),IF(ISNA(VLOOKUP(A43,Sheet1!A:C,2, )),"Cug incorect ou rapport obsolète",VLOOKUP(A43,Sheet1!A:C,1, )),VLOOKUP(A43,Sheet1!A:C,2, )),"")</f>
        <v/>
      </c>
      <c r="E43" s="100"/>
      <c r="F43" s="88" t="s">
        <v>57</v>
      </c>
      <c r="G43" s="73" t="s">
        <v>57</v>
      </c>
      <c r="H43" s="74" t="s">
        <v>57</v>
      </c>
      <c r="I43" s="89" t="s">
        <v>57</v>
      </c>
      <c r="J43" s="90" t="s">
        <v>57</v>
      </c>
      <c r="K43" s="77" t="s">
        <v>57</v>
      </c>
      <c r="L43" s="91" t="s">
        <v>57</v>
      </c>
      <c r="M43" s="92" t="s">
        <v>57</v>
      </c>
      <c r="N43" s="94">
        <f>COUNTIF(A13:A56,A43)</f>
        <v>0</v>
      </c>
      <c r="O43" s="43"/>
      <c r="P43" s="94" t="str">
        <f>IF(OR(Reglage!I9="o",Reglage!I9="oui"),IF(E44="","1",IF(E44&lt;=A10+M9,IF(M44&lt;&gt;"","2",IF(AND(I44="o",AND(E44&gt;A10,J44&gt;A10)),"destockage","Attention")),IF(OR(M44&lt;&gt;"",E44&gt;A10+M8),"3",IF(AND(I44="O",J44&gt;A10),"4",IF(AND(I44="n",J44=""),"5",IF(J44="","cagnottage",IF(J44-A10&lt;=0,"cagnottage","77"))))))),"88")</f>
        <v>88</v>
      </c>
      <c r="Q43" s="95" t="str">
        <f>IF(OR(Reglage!I9="n",Reglage!I9="non"),IF(E43="","11",IF(E43&lt;=A10+M9,IF(M43&lt;&gt;"","22",IF(AND(I43="o",AND(E43&gt;A10,J43&gt;A10)),"destockage","Attention")),IF(OR(M43&lt;&gt;"",E43&gt;A10+M8),"33",IF(AND(I43="O",J43&gt;A10),"44",IF(AND(I43="n",J43=""),"55",IF(J43="","cagnottage",IF(J43-A10&lt;=0,"cagnottage","77"))))))),"88")</f>
        <v>11</v>
      </c>
      <c r="R43" s="96" t="str">
        <f>IF(R42&lt;Reglage!D17,R42+1,"")</f>
        <v/>
      </c>
      <c r="S43" s="97"/>
      <c r="T43" s="97"/>
      <c r="U43" s="98"/>
      <c r="V43" s="98"/>
      <c r="W43" s="43"/>
      <c r="X43" s="43"/>
      <c r="Y43" s="43"/>
      <c r="Z43" s="43"/>
      <c r="AA43" s="43"/>
      <c r="AB43" s="43"/>
      <c r="AC43" s="43"/>
      <c r="AD43" s="43"/>
      <c r="AE43" s="43"/>
      <c r="AF43" s="43"/>
    </row>
    <row r="44" spans="1:32" ht="24.75" customHeight="1">
      <c r="A44" s="85"/>
      <c r="B44" s="71" t="str">
        <f>IF(A44&lt;&gt;"",IF(N44&gt;1,"Doublons",IF(ISNA(VLOOKUP(A44,Sheet1!A:C,3, )),IF(ISNA(VLOOKUP(A44,Sheet1!A:C,2, )),"cug non trouvé",VLOOKUP(A44,Sheet1!A:C,2, )),VLOOKUP(A44,Sheet1!A:C,3, ))),"")</f>
        <v/>
      </c>
      <c r="C44" s="71"/>
      <c r="D44" s="71" t="str">
        <f>IF(A44&lt;&gt;"",IF(ISNA(VLOOKUP(A44,Sheet1!A:C,1, )),IF(ISNA(VLOOKUP(A44,Sheet1!A:C,2, )),"Cug incorect ou rapport obsolète",VLOOKUP(A44,Sheet1!A:C,1, )),VLOOKUP(A44,Sheet1!A:C,2, )),"")</f>
        <v/>
      </c>
      <c r="E44" s="100"/>
      <c r="F44" s="88" t="s">
        <v>57</v>
      </c>
      <c r="G44" s="73" t="s">
        <v>57</v>
      </c>
      <c r="H44" s="74" t="s">
        <v>57</v>
      </c>
      <c r="I44" s="89" t="s">
        <v>57</v>
      </c>
      <c r="J44" s="90" t="s">
        <v>57</v>
      </c>
      <c r="K44" s="77" t="s">
        <v>57</v>
      </c>
      <c r="L44" s="91" t="s">
        <v>57</v>
      </c>
      <c r="M44" s="92" t="s">
        <v>57</v>
      </c>
      <c r="N44" s="94">
        <f>COUNTIF(A13:A56,A44)</f>
        <v>0</v>
      </c>
      <c r="O44" s="43"/>
      <c r="P44" s="94" t="str">
        <f>IF(OR(Reglage!I9="o",Reglage!I9="oui"),IF(E45="","1",IF(E45&lt;=A10+M9,IF(M45&lt;&gt;"","2",IF(AND(I45="o",AND(E45&gt;A10,J45&gt;A10)),"destockage","Attention")),IF(OR(M45&lt;&gt;"",E45&gt;A10+M8),"3",IF(AND(I45="O",J45&gt;A10),"4",IF(AND(I45="n",J45=""),"5",IF(J45="","cagnottage",IF(J45-A10&lt;=0,"cagnottage","77"))))))),"88")</f>
        <v>88</v>
      </c>
      <c r="Q44" s="95" t="str">
        <f>IF(OR(Reglage!I9="n",Reglage!I9="non"),IF(E44="","11",IF(E44&lt;=A10+M9,IF(M44&lt;&gt;"","22",IF(AND(I44="o",AND(E44&gt;A10,J44&gt;A10)),"destockage","Attention")),IF(OR(M44&lt;&gt;"",E44&gt;A10+M8),"33",IF(AND(I44="O",J44&gt;A10),"44",IF(AND(I44="n",J44=""),"55",IF(J44="","cagnottage",IF(J44-A10&lt;=0,"cagnottage","77"))))))),"88")</f>
        <v>11</v>
      </c>
      <c r="R44" s="96" t="str">
        <f>IF(R43&lt;Reglage!D17,R43+1,"")</f>
        <v/>
      </c>
      <c r="S44" s="97"/>
      <c r="T44" s="97"/>
      <c r="U44" s="98"/>
      <c r="V44" s="98"/>
      <c r="W44" s="43"/>
      <c r="X44" s="43"/>
      <c r="Y44" s="43"/>
      <c r="Z44" s="43"/>
      <c r="AA44" s="43"/>
      <c r="AB44" s="43"/>
      <c r="AC44" s="43"/>
      <c r="AD44" s="43"/>
      <c r="AE44" s="43"/>
      <c r="AF44" s="43"/>
    </row>
    <row r="45" spans="1:32" ht="24.75" customHeight="1">
      <c r="A45" s="85"/>
      <c r="B45" s="71" t="str">
        <f>IF(A45&lt;&gt;"",IF(N45&gt;1,"Doublons",IF(ISNA(VLOOKUP(A45,Sheet1!A:C,3, )),IF(ISNA(VLOOKUP(A45,Sheet1!A:C,2, )),"cug non trouvé",VLOOKUP(A45,Sheet1!A:C,2, )),VLOOKUP(A45,Sheet1!A:C,3, ))),"")</f>
        <v/>
      </c>
      <c r="C45" s="71"/>
      <c r="D45" s="71" t="str">
        <f>IF(A45&lt;&gt;"",IF(ISNA(VLOOKUP(A45,Sheet1!A:C,1, )),IF(ISNA(VLOOKUP(A45,Sheet1!A:C,2, )),"Cug incorect ou rapport obsolète",VLOOKUP(A45,Sheet1!A:C,1, )),VLOOKUP(A45,Sheet1!A:C,2, )),"")</f>
        <v/>
      </c>
      <c r="E45" s="100"/>
      <c r="F45" s="88" t="s">
        <v>57</v>
      </c>
      <c r="G45" s="73" t="s">
        <v>57</v>
      </c>
      <c r="H45" s="74" t="s">
        <v>57</v>
      </c>
      <c r="I45" s="89" t="s">
        <v>57</v>
      </c>
      <c r="J45" s="90" t="s">
        <v>57</v>
      </c>
      <c r="K45" s="77" t="s">
        <v>57</v>
      </c>
      <c r="L45" s="91" t="s">
        <v>57</v>
      </c>
      <c r="M45" s="92" t="s">
        <v>57</v>
      </c>
      <c r="N45" s="94">
        <f>COUNTIF(A13:A56,A45)</f>
        <v>0</v>
      </c>
      <c r="O45" s="43"/>
      <c r="P45" s="94" t="str">
        <f>IF(OR(Reglage!I9="o",Reglage!I9="oui"),IF(E46="","1",IF(E46&lt;=A10+M9,IF(M46&lt;&gt;"","2",IF(AND(I46="o",AND(E46&gt;A10,J46&gt;A10)),"destockage","Attention")),IF(OR(M46&lt;&gt;"",E46&gt;A10+M8),"3",IF(AND(I46="O",J46&gt;A10),"4",IF(AND(I46="n",J46=""),"5",IF(J46="","cagnottage",IF(J46-A10&lt;=0,"cagnottage","77"))))))),"88")</f>
        <v>88</v>
      </c>
      <c r="Q45" s="95" t="str">
        <f>IF(OR(Reglage!I9="n",Reglage!I9="non"),IF(E45="","11",IF(E45&lt;=A10+M9,IF(M45&lt;&gt;"","22",IF(AND(I45="o",AND(E45&gt;A10,J45&gt;A10)),"destockage","Attention")),IF(OR(M45&lt;&gt;"",E45&gt;A10+M8),"33",IF(AND(I45="O",J45&gt;A10),"44",IF(AND(I45="n",J45=""),"55",IF(J45="","cagnottage",IF(J45-A10&lt;=0,"cagnottage","77"))))))),"88")</f>
        <v>11</v>
      </c>
      <c r="R45" s="96" t="str">
        <f>IF(R44&lt;Reglage!D17,R44+1,"")</f>
        <v/>
      </c>
      <c r="S45" s="97"/>
      <c r="T45" s="97"/>
      <c r="U45" s="98"/>
      <c r="V45" s="98"/>
      <c r="W45" s="43"/>
      <c r="X45" s="43"/>
      <c r="Y45" s="43"/>
      <c r="Z45" s="43"/>
      <c r="AA45" s="43"/>
      <c r="AB45" s="43"/>
      <c r="AC45" s="43"/>
      <c r="AD45" s="43"/>
      <c r="AE45" s="43"/>
      <c r="AF45" s="43"/>
    </row>
    <row r="46" spans="1:32" ht="24.75" customHeight="1">
      <c r="A46" s="85"/>
      <c r="B46" s="71" t="str">
        <f>IF(A46&lt;&gt;"",IF(N46&gt;1,"Doublons",IF(ISNA(VLOOKUP(A46,Sheet1!A:C,3, )),IF(ISNA(VLOOKUP(A46,Sheet1!A:C,2, )),"cug non trouvé",VLOOKUP(A46,Sheet1!A:C,2, )),VLOOKUP(A46,Sheet1!A:C,3, ))),"")</f>
        <v/>
      </c>
      <c r="C46" s="71"/>
      <c r="D46" s="71" t="str">
        <f>IF(A46&lt;&gt;"",IF(ISNA(VLOOKUP(A46,Sheet1!A:C,1, )),IF(ISNA(VLOOKUP(A46,Sheet1!A:C,2, )),"Cug incorect ou rapport obsolète",VLOOKUP(A46,Sheet1!A:C,1, )),VLOOKUP(A46,Sheet1!A:C,2, )),"")</f>
        <v/>
      </c>
      <c r="E46" s="100"/>
      <c r="F46" s="88" t="s">
        <v>57</v>
      </c>
      <c r="G46" s="73" t="s">
        <v>57</v>
      </c>
      <c r="H46" s="74" t="s">
        <v>57</v>
      </c>
      <c r="I46" s="89" t="s">
        <v>57</v>
      </c>
      <c r="J46" s="90" t="s">
        <v>57</v>
      </c>
      <c r="K46" s="77" t="s">
        <v>57</v>
      </c>
      <c r="L46" s="91" t="s">
        <v>57</v>
      </c>
      <c r="M46" s="92" t="s">
        <v>57</v>
      </c>
      <c r="N46" s="94">
        <f>COUNTIF(A13:A56,A46)</f>
        <v>0</v>
      </c>
      <c r="O46" s="43"/>
      <c r="P46" s="94" t="str">
        <f>IF(OR(Reglage!I9="o",Reglage!I9="oui"),IF(E47="","1",IF(E47&lt;=A10+M9,IF(M47&lt;&gt;"","2",IF(AND(I47="o",AND(E47&gt;A10,J47&gt;A10)),"destockage","Attention")),IF(OR(M47&lt;&gt;"",E47&gt;A10+M8),"3",IF(AND(I47="O",J47&gt;A10),"4",IF(AND(I47="n",J47=""),"5",IF(J47="","cagnottage",IF(J47-A10&lt;=0,"cagnottage","77"))))))),"88")</f>
        <v>88</v>
      </c>
      <c r="Q46" s="95" t="str">
        <f>IF(OR(Reglage!I9="n",Reglage!I9="non"),IF(E46="","11",IF(E46&lt;=A10+M9,IF(M46&lt;&gt;"","22",IF(AND(I46="o",AND(E46&gt;A10,J46&gt;A10)),"destockage","Attention")),IF(OR(M46&lt;&gt;"",E46&gt;A10+M8),"33",IF(AND(I46="O",J46&gt;A10),"44",IF(AND(I46="n",J46=""),"55",IF(J46="","cagnottage",IF(J46-A10&lt;=0,"cagnottage","77"))))))),"88")</f>
        <v>11</v>
      </c>
      <c r="R46" s="96" t="str">
        <f>IF(R45&lt;Reglage!D17,R45+1,"")</f>
        <v/>
      </c>
      <c r="S46" s="97"/>
      <c r="T46" s="97"/>
      <c r="U46" s="98"/>
      <c r="V46" s="98"/>
      <c r="W46" s="43"/>
      <c r="X46" s="43"/>
      <c r="Y46" s="43"/>
      <c r="Z46" s="43"/>
      <c r="AA46" s="43"/>
      <c r="AB46" s="43"/>
      <c r="AC46" s="43"/>
      <c r="AD46" s="43"/>
      <c r="AE46" s="43"/>
      <c r="AF46" s="43"/>
    </row>
    <row r="47" spans="1:32" ht="24.75" customHeight="1">
      <c r="A47" s="85"/>
      <c r="B47" s="71" t="str">
        <f>IF(A47&lt;&gt;"",IF(N47&gt;1,"Doublons",IF(ISNA(VLOOKUP(A47,Sheet1!A:C,3, )),IF(ISNA(VLOOKUP(A47,Sheet1!A:C,2, )),"cug non trouvé",VLOOKUP(A47,Sheet1!A:C,2, )),VLOOKUP(A47,Sheet1!A:C,3, ))),"")</f>
        <v/>
      </c>
      <c r="C47" s="71"/>
      <c r="D47" s="71" t="str">
        <f>IF(A47&lt;&gt;"",IF(ISNA(VLOOKUP(A47,Sheet1!A:C,1, )),IF(ISNA(VLOOKUP(A47,Sheet1!A:C,2, )),"Cug incorect ou rapport obsolète",VLOOKUP(A47,Sheet1!A:C,1, )),VLOOKUP(A47,Sheet1!A:C,2, )),"")</f>
        <v/>
      </c>
      <c r="E47" s="100"/>
      <c r="F47" s="88" t="s">
        <v>57</v>
      </c>
      <c r="G47" s="73" t="s">
        <v>57</v>
      </c>
      <c r="H47" s="74" t="s">
        <v>57</v>
      </c>
      <c r="I47" s="89" t="s">
        <v>57</v>
      </c>
      <c r="J47" s="90" t="s">
        <v>57</v>
      </c>
      <c r="K47" s="77" t="s">
        <v>57</v>
      </c>
      <c r="L47" s="91" t="s">
        <v>57</v>
      </c>
      <c r="M47" s="92" t="s">
        <v>57</v>
      </c>
      <c r="N47" s="94">
        <f>COUNTIF(A13:A56,A47)</f>
        <v>0</v>
      </c>
      <c r="O47" s="43"/>
      <c r="P47" s="94" t="str">
        <f>IF(OR(Reglage!I9="o",Reglage!I9="oui"),IF(E48="","1",IF(E48&lt;=A10+M9,IF(M48&lt;&gt;"","2",IF(AND(I48="o",AND(E48&gt;A10,J48&gt;A10)),"destockage","Attention")),IF(OR(M48&lt;&gt;"",E48&gt;A10+M8),"3",IF(AND(I48="O",J48&gt;A10),"4",IF(AND(I48="n",J48=""),"5",IF(J48="","cagnottage",IF(J48-A10&lt;=0,"cagnottage","77"))))))),"88")</f>
        <v>88</v>
      </c>
      <c r="Q47" s="95" t="str">
        <f>IF(OR(Reglage!I9="n",Reglage!I9="non"),IF(E47="","11",IF(E47&lt;=A10+M9,IF(M47&lt;&gt;"","22",IF(AND(I47="o",AND(E47&gt;A10,J47&gt;A10)),"destockage","Attention")),IF(OR(M47&lt;&gt;"",E47&gt;A10+M8),"33",IF(AND(I47="O",J47&gt;A10),"44",IF(AND(I47="n",J47=""),"55",IF(J47="","cagnottage",IF(J47-A10&lt;=0,"cagnottage","77"))))))),"88")</f>
        <v>11</v>
      </c>
      <c r="R47" s="96" t="str">
        <f>IF(R46&lt;Reglage!D17,R46+1,"")</f>
        <v/>
      </c>
      <c r="S47" s="97"/>
      <c r="T47" s="97"/>
      <c r="U47" s="98"/>
      <c r="V47" s="98"/>
      <c r="W47" s="43"/>
      <c r="X47" s="43"/>
      <c r="Y47" s="43"/>
      <c r="Z47" s="43"/>
      <c r="AA47" s="43"/>
      <c r="AB47" s="43"/>
      <c r="AC47" s="43"/>
      <c r="AD47" s="43"/>
      <c r="AE47" s="43"/>
      <c r="AF47" s="43"/>
    </row>
    <row r="48" spans="1:32" ht="24.75" customHeight="1">
      <c r="A48" s="85"/>
      <c r="B48" s="71" t="str">
        <f>IF(A48&lt;&gt;"",IF(N48&gt;1,"Doublons",IF(ISNA(VLOOKUP(A48,Sheet1!A:C,3, )),IF(ISNA(VLOOKUP(A48,Sheet1!A:C,2, )),"cug non trouvé",VLOOKUP(A48,Sheet1!A:C,2, )),VLOOKUP(A48,Sheet1!A:C,3, ))),"")</f>
        <v/>
      </c>
      <c r="C48" s="71"/>
      <c r="D48" s="71" t="str">
        <f>IF(A48&lt;&gt;"",IF(ISNA(VLOOKUP(A48,Sheet1!A:C,1, )),IF(ISNA(VLOOKUP(A48,Sheet1!A:C,2, )),"Cug incorect ou rapport obsolète",VLOOKUP(A48,Sheet1!A:C,1, )),VLOOKUP(A48,Sheet1!A:C,2, )),"")</f>
        <v/>
      </c>
      <c r="E48" s="100"/>
      <c r="F48" s="88" t="s">
        <v>57</v>
      </c>
      <c r="G48" s="73" t="s">
        <v>57</v>
      </c>
      <c r="H48" s="74" t="s">
        <v>57</v>
      </c>
      <c r="I48" s="89" t="s">
        <v>57</v>
      </c>
      <c r="J48" s="90" t="s">
        <v>57</v>
      </c>
      <c r="K48" s="77" t="s">
        <v>57</v>
      </c>
      <c r="L48" s="91" t="s">
        <v>57</v>
      </c>
      <c r="M48" s="92" t="s">
        <v>57</v>
      </c>
      <c r="N48" s="94">
        <f>COUNTIF(A13:A56,A48)</f>
        <v>0</v>
      </c>
      <c r="O48" s="43"/>
      <c r="P48" s="94" t="str">
        <f>IF(OR(Reglage!I9="o",Reglage!I9="oui"),IF(E49="","1",IF(E49&lt;=A10+M9,IF(M49&lt;&gt;"","2",IF(AND(I49="o",AND(E49&gt;A10,J49&gt;A10)),"destockage","Attention")),IF(OR(M49&lt;&gt;"",E49&gt;A10+M8),"3",IF(AND(I49="O",J49&gt;A10),"4",IF(AND(I49="n",J49=""),"5",IF(J49="","cagnottage",IF(J49-A10&lt;=0,"cagnottage","77"))))))),"88")</f>
        <v>88</v>
      </c>
      <c r="Q48" s="95" t="str">
        <f>IF(OR(Reglage!I9="n",Reglage!I9="non"),IF(E48="","11",IF(E48&lt;=A10+M9,IF(M48&lt;&gt;"","22",IF(AND(I48="o",AND(E48&gt;A10,J48&gt;A10)),"destockage","Attention")),IF(OR(M48&lt;&gt;"",E48&gt;A10+M8),"33",IF(AND(I48="O",J48&gt;A10),"44",IF(AND(I48="n",J48=""),"55",IF(J48="","cagnottage",IF(J48-A10&lt;=0,"cagnottage","77"))))))),"88")</f>
        <v>11</v>
      </c>
      <c r="R48" s="96" t="str">
        <f>IF(R47&lt;Reglage!D17,R47+1,"")</f>
        <v/>
      </c>
      <c r="S48" s="97"/>
      <c r="T48" s="97"/>
      <c r="U48" s="98"/>
      <c r="V48" s="98"/>
      <c r="W48" s="43"/>
      <c r="X48" s="43"/>
      <c r="Y48" s="43"/>
      <c r="Z48" s="43"/>
      <c r="AA48" s="43"/>
      <c r="AB48" s="43"/>
      <c r="AC48" s="43"/>
      <c r="AD48" s="43"/>
      <c r="AE48" s="43"/>
      <c r="AF48" s="43"/>
    </row>
    <row r="49" spans="1:32" ht="24.75" customHeight="1">
      <c r="A49" s="85"/>
      <c r="B49" s="71" t="str">
        <f>IF(A49&lt;&gt;"",IF(N49&gt;1,"Doublons",IF(ISNA(VLOOKUP(A49,Sheet1!A:C,3, )),IF(ISNA(VLOOKUP(A49,Sheet1!A:C,2, )),"cug non trouvé",VLOOKUP(A49,Sheet1!A:C,2, )),VLOOKUP(A49,Sheet1!A:C,3, ))),"")</f>
        <v/>
      </c>
      <c r="C49" s="71"/>
      <c r="D49" s="71" t="str">
        <f>IF(A49&lt;&gt;"",IF(ISNA(VLOOKUP(A49,Sheet1!A:C,1, )),IF(ISNA(VLOOKUP(A49,Sheet1!A:C,2, )),"Cug incorect ou rapport obsolète",VLOOKUP(A49,Sheet1!A:C,1, )),VLOOKUP(A49,Sheet1!A:C,2, )),"")</f>
        <v/>
      </c>
      <c r="E49" s="100"/>
      <c r="F49" s="88" t="s">
        <v>57</v>
      </c>
      <c r="G49" s="73" t="s">
        <v>57</v>
      </c>
      <c r="H49" s="74" t="s">
        <v>57</v>
      </c>
      <c r="I49" s="89" t="s">
        <v>57</v>
      </c>
      <c r="J49" s="90" t="s">
        <v>57</v>
      </c>
      <c r="K49" s="77" t="s">
        <v>57</v>
      </c>
      <c r="L49" s="91" t="s">
        <v>57</v>
      </c>
      <c r="M49" s="92" t="s">
        <v>57</v>
      </c>
      <c r="N49" s="94">
        <f>COUNTIF(A13:A56,A49)</f>
        <v>0</v>
      </c>
      <c r="O49" s="43"/>
      <c r="P49" s="94" t="str">
        <f>IF(OR(Reglage!I9="o",Reglage!I9="oui"),IF(E50="","1",IF(E50&lt;=A10+M9,IF(M50&lt;&gt;"","2",IF(AND(I50="o",AND(E50&gt;A10,J50&gt;A10)),"destockage","Attention")),IF(OR(M50&lt;&gt;"",E50&gt;A10+M8),"3",IF(AND(I50="O",J50&gt;A10),"4",IF(AND(I50="n",J50=""),"5",IF(J50="","cagnottage",IF(J50-A10&lt;=0,"cagnottage","77"))))))),"88")</f>
        <v>88</v>
      </c>
      <c r="Q49" s="95" t="str">
        <f>IF(OR(Reglage!I9="n",Reglage!I9="non"),IF(E49="","11",IF(E49&lt;=A10+M9,IF(M49&lt;&gt;"","22",IF(AND(I49="o",AND(E49&gt;A10,J49&gt;A10)),"destockage","Attention")),IF(OR(M49&lt;&gt;"",E49&gt;A10+M8),"33",IF(AND(I49="O",J49&gt;A10),"44",IF(AND(I49="n",J49=""),"55",IF(J49="","cagnottage",IF(J49-A10&lt;=0,"cagnottage","77"))))))),"88")</f>
        <v>11</v>
      </c>
      <c r="R49" s="96" t="str">
        <f>IF(R48&lt;Reglage!D17,R48+1,"")</f>
        <v/>
      </c>
      <c r="S49" s="97"/>
      <c r="T49" s="97"/>
      <c r="U49" s="98"/>
      <c r="V49" s="98"/>
      <c r="W49" s="43"/>
      <c r="X49" s="43"/>
      <c r="Y49" s="43"/>
      <c r="Z49" s="43"/>
      <c r="AA49" s="43"/>
      <c r="AB49" s="43"/>
      <c r="AC49" s="43"/>
      <c r="AD49" s="43"/>
      <c r="AE49" s="43"/>
      <c r="AF49" s="43"/>
    </row>
    <row r="50" spans="1:32" ht="24.75" customHeight="1">
      <c r="A50" s="85"/>
      <c r="B50" s="71" t="str">
        <f>IF(A50&lt;&gt;"",IF(N50&gt;1,"Doublons",IF(ISNA(VLOOKUP(A50,Sheet1!A:C,3, )),IF(ISNA(VLOOKUP(A50,Sheet1!A:C,2, )),"cug non trouvé",VLOOKUP(A50,Sheet1!A:C,2, )),VLOOKUP(A50,Sheet1!A:C,3, ))),"")</f>
        <v/>
      </c>
      <c r="C50" s="71"/>
      <c r="D50" s="71" t="str">
        <f>IF(A50&lt;&gt;"",IF(ISNA(VLOOKUP(A50,Sheet1!A:C,1, )),IF(ISNA(VLOOKUP(A50,Sheet1!A:C,2, )),"Cug incorect ou rapport obsolète",VLOOKUP(A50,Sheet1!A:C,1, )),VLOOKUP(A50,Sheet1!A:C,2, )),"")</f>
        <v/>
      </c>
      <c r="E50" s="100"/>
      <c r="F50" s="88" t="s">
        <v>57</v>
      </c>
      <c r="G50" s="73" t="s">
        <v>57</v>
      </c>
      <c r="H50" s="74" t="s">
        <v>57</v>
      </c>
      <c r="I50" s="89" t="s">
        <v>57</v>
      </c>
      <c r="J50" s="90" t="s">
        <v>57</v>
      </c>
      <c r="K50" s="77" t="s">
        <v>57</v>
      </c>
      <c r="L50" s="91" t="s">
        <v>57</v>
      </c>
      <c r="M50" s="92" t="s">
        <v>57</v>
      </c>
      <c r="N50" s="94">
        <f>COUNTIF(A13:A56,A50)</f>
        <v>0</v>
      </c>
      <c r="O50" s="43"/>
      <c r="P50" s="94" t="str">
        <f>IF(OR(Reglage!I9="o",Reglage!I9="oui"),IF(E50="","1",IF(E50&lt;=A10+M9,IF(M50&lt;&gt;"","2",IF(AND(I50="o",AND(E50&gt;A10,J50&gt;A10)),"destockage","Attention")),IF(OR(M50&lt;&gt;"",E50&gt;A10+M8),"3",IF(AND(I50="O",J50&gt;A10),"4",IF(AND(I50="n",J50=""),"5",IF(J50="","cagnottage",IF(J50-A10&lt;=0,"cagnottage","77"))))))),"88")</f>
        <v>88</v>
      </c>
      <c r="Q50" s="95" t="str">
        <f>IF(OR(Reglage!I9="n",Reglage!I9="non"),IF(E50="","11",IF(E50&lt;=A10+M9,IF(M50&lt;&gt;"","22",IF(AND(I50="o",AND(E50&gt;A10,J50&gt;A10)),"destockage","Attention")),IF(OR(M50&lt;&gt;"",E50&gt;A10+M8),"33",IF(AND(I50="O",J50&gt;A10),"44",IF(AND(I50="n",J50=""),"55",IF(J50="","cagnottage",IF(J50-A10&lt;=0,"cagnottage","77"))))))),"88")</f>
        <v>11</v>
      </c>
      <c r="R50" s="96" t="str">
        <f>IF(R49&lt;Reglage!D17,R49+1,"")</f>
        <v/>
      </c>
      <c r="S50" s="97"/>
      <c r="T50" s="97"/>
      <c r="U50" s="98"/>
      <c r="V50" s="98"/>
      <c r="W50" s="43"/>
      <c r="X50" s="43"/>
      <c r="Y50" s="43"/>
      <c r="Z50" s="43"/>
      <c r="AA50" s="43"/>
      <c r="AB50" s="43"/>
      <c r="AC50" s="43"/>
      <c r="AD50" s="43"/>
      <c r="AE50" s="43"/>
      <c r="AF50" s="43"/>
    </row>
    <row r="51" spans="1:32" ht="24.75" customHeight="1">
      <c r="A51" s="85"/>
      <c r="B51" s="71" t="str">
        <f>IF(A51&lt;&gt;"",IF(N51&gt;1,"Doublons",IF(ISNA(VLOOKUP(A51,Sheet1!A:C,3, )),IF(ISNA(VLOOKUP(A51,Sheet1!A:C,2, )),"cug non trouvé",VLOOKUP(A51,Sheet1!A:C,2, )),VLOOKUP(A51,Sheet1!A:C,3, ))),"")</f>
        <v/>
      </c>
      <c r="C51" s="71"/>
      <c r="D51" s="71" t="str">
        <f>IF(A51&lt;&gt;"",IF(ISNA(VLOOKUP(A51,Sheet1!A:C,1, )),IF(ISNA(VLOOKUP(A51,Sheet1!A:C,2, )),"Cug incorect ou rapport obsolète",VLOOKUP(A51,Sheet1!A:C,1, )),VLOOKUP(A51,Sheet1!A:C,2, )),"")</f>
        <v/>
      </c>
      <c r="E51" s="100"/>
      <c r="F51" s="88" t="s">
        <v>57</v>
      </c>
      <c r="G51" s="73" t="s">
        <v>57</v>
      </c>
      <c r="H51" s="74" t="s">
        <v>57</v>
      </c>
      <c r="I51" s="89" t="s">
        <v>57</v>
      </c>
      <c r="J51" s="90" t="s">
        <v>57</v>
      </c>
      <c r="K51" s="77" t="s">
        <v>57</v>
      </c>
      <c r="L51" s="91" t="s">
        <v>57</v>
      </c>
      <c r="M51" s="92" t="s">
        <v>57</v>
      </c>
      <c r="N51" s="94">
        <f>COUNTIF(A13:A56,A51)</f>
        <v>0</v>
      </c>
      <c r="O51" s="43"/>
      <c r="P51" s="94" t="str">
        <f>IF(OR(Reglage!I9="o",Reglage!I9="oui"),IF(E51="","1",IF(E51&lt;=A10+M9,IF(M51&lt;&gt;"","2",IF(AND(I51="o",AND(E51&gt;A10,J51&gt;A10)),"destockage","Attention")),IF(OR(M51&lt;&gt;"",E51&gt;A10+M8),"3",IF(AND(I51="O",J51&gt;A10),"4",IF(AND(I51="n",J51=""),"5",IF(J51="","cagnottage",IF(J51-A10&lt;=0,"cagnottage","77"))))))),"88")</f>
        <v>88</v>
      </c>
      <c r="Q51" s="95" t="str">
        <f>IF(OR(Reglage!I9="n",Reglage!I9="non"),IF(E51="","11",IF(E51&lt;=A10+M9,IF(M51&lt;&gt;"","22",IF(AND(I51="o",AND(E51&gt;A10,J51&gt;A10)),"destockage","Attention")),IF(OR(M51&lt;&gt;"",E51&gt;A10+M8),"33",IF(AND(I51="O",J51&gt;A10),"44",IF(AND(I51="n",J51=""),"55",IF(J51="","cagnottage",IF(J51-A10&lt;=0,"cagnottage","77"))))))),"88")</f>
        <v>11</v>
      </c>
      <c r="R51" s="96" t="str">
        <f>IF(R50&lt;Reglage!D17,R50+1,"")</f>
        <v/>
      </c>
      <c r="S51" s="97"/>
      <c r="T51" s="97"/>
      <c r="U51" s="98"/>
      <c r="V51" s="98"/>
      <c r="W51" s="43"/>
      <c r="X51" s="43"/>
      <c r="Y51" s="43"/>
      <c r="Z51" s="43"/>
      <c r="AA51" s="43"/>
      <c r="AB51" s="43"/>
      <c r="AC51" s="43"/>
      <c r="AD51" s="43"/>
      <c r="AE51" s="43"/>
      <c r="AF51" s="43"/>
    </row>
    <row r="52" spans="1:32" ht="24.75" customHeight="1">
      <c r="A52" s="85"/>
      <c r="B52" s="71" t="str">
        <f>IF(A52&lt;&gt;"",IF(N52&gt;1,"Doublons",IF(ISNA(VLOOKUP(A52,Sheet1!A:C,3, )),IF(ISNA(VLOOKUP(A52,Sheet1!A:C,2, )),"cug non trouvé",VLOOKUP(A52,Sheet1!A:C,2, )),VLOOKUP(A52,Sheet1!A:C,3, ))),"")</f>
        <v/>
      </c>
      <c r="C52" s="71"/>
      <c r="D52" s="71" t="str">
        <f>IF(A52&lt;&gt;"",IF(ISNA(VLOOKUP(A52,Sheet1!A:C,1, )),IF(ISNA(VLOOKUP(A52,Sheet1!A:C,2, )),"Cug incorect ou rapport obsolète",VLOOKUP(A52,Sheet1!A:C,1, )),VLOOKUP(A52,Sheet1!A:C,2, )),"")</f>
        <v/>
      </c>
      <c r="E52" s="100"/>
      <c r="F52" s="88" t="s">
        <v>57</v>
      </c>
      <c r="G52" s="73" t="s">
        <v>57</v>
      </c>
      <c r="H52" s="74" t="s">
        <v>57</v>
      </c>
      <c r="I52" s="89" t="s">
        <v>57</v>
      </c>
      <c r="J52" s="90" t="s">
        <v>57</v>
      </c>
      <c r="K52" s="77" t="s">
        <v>57</v>
      </c>
      <c r="L52" s="91" t="s">
        <v>57</v>
      </c>
      <c r="M52" s="92" t="s">
        <v>57</v>
      </c>
      <c r="N52" s="94">
        <f>COUNTIF(A13:A56,A52)</f>
        <v>0</v>
      </c>
      <c r="O52" s="43"/>
      <c r="P52" s="94" t="str">
        <f>IF(OR(Reglage!I9="o",Reglage!I9="oui"),IF(E52="","1",IF(E52&lt;=A10+M9,IF(M52&lt;&gt;"","2",IF(AND(I52="o",AND(E52&gt;A10,J52&gt;A10)),"destockage","Attention")),IF(OR(M52&lt;&gt;"",E52&gt;A10+M8),"3",IF(AND(I52="O",J52&gt;A10),"4",IF(AND(I52="n",J52=""),"5",IF(J52="","cagnottage",IF(J52-A10&lt;=0,"cagnottage","77"))))))),"88")</f>
        <v>88</v>
      </c>
      <c r="Q52" s="95" t="str">
        <f>IF(OR(Reglage!I9="n",Reglage!I9="non"),IF(E52="","11",IF(E52&lt;=A10+M9,IF(M52&lt;&gt;"","22",IF(AND(I52="o",AND(E52&gt;A10,J52&gt;A10)),"destockage","Attention")),IF(OR(M52&lt;&gt;"",E52&gt;A10+M8),"33",IF(AND(I52="O",J52&gt;A10),"44",IF(AND(I52="n",J52=""),"55",IF(J52="","cagnottage",IF(J52-A10&lt;=0,"cagnottage","77"))))))),"88")</f>
        <v>11</v>
      </c>
      <c r="R52" s="96" t="str">
        <f>IF(R51&lt;Reglage!D17,R51+1,"")</f>
        <v/>
      </c>
      <c r="S52" s="97"/>
      <c r="T52" s="97"/>
      <c r="U52" s="98"/>
      <c r="V52" s="98"/>
      <c r="W52" s="43"/>
      <c r="X52" s="43"/>
      <c r="Y52" s="43"/>
      <c r="Z52" s="43"/>
      <c r="AA52" s="43"/>
      <c r="AB52" s="43"/>
      <c r="AC52" s="43"/>
      <c r="AD52" s="43"/>
      <c r="AE52" s="43"/>
      <c r="AF52" s="43"/>
    </row>
    <row r="53" spans="1:32" ht="24.75" customHeight="1">
      <c r="A53" s="85"/>
      <c r="B53" s="71" t="str">
        <f>IF(A53&lt;&gt;"",IF(N53&gt;1,"Doublons",IF(ISNA(VLOOKUP(A53,Sheet1!A:C,3, )),IF(ISNA(VLOOKUP(A53,Sheet1!A:C,2, )),"cug non trouvé",VLOOKUP(A53,Sheet1!A:C,2, )),VLOOKUP(A53,Sheet1!A:C,3, ))),"")</f>
        <v/>
      </c>
      <c r="C53" s="71"/>
      <c r="D53" s="71" t="str">
        <f>IF(A53&lt;&gt;"",IF(ISNA(VLOOKUP(A53,Sheet1!A:C,1, )),IF(ISNA(VLOOKUP(A53,Sheet1!A:C,2, )),"Cug incorect ou rapport obsolète",VLOOKUP(A53,Sheet1!A:C,1, )),VLOOKUP(A53,Sheet1!A:C,2, )),"")</f>
        <v/>
      </c>
      <c r="E53" s="100"/>
      <c r="F53" s="88" t="s">
        <v>57</v>
      </c>
      <c r="G53" s="73" t="s">
        <v>57</v>
      </c>
      <c r="H53" s="74" t="s">
        <v>57</v>
      </c>
      <c r="I53" s="89" t="s">
        <v>57</v>
      </c>
      <c r="J53" s="90" t="s">
        <v>57</v>
      </c>
      <c r="K53" s="77" t="s">
        <v>57</v>
      </c>
      <c r="L53" s="91" t="s">
        <v>57</v>
      </c>
      <c r="M53" s="92" t="s">
        <v>57</v>
      </c>
      <c r="N53" s="94">
        <f>COUNTIF(A13:A56,A53)</f>
        <v>0</v>
      </c>
      <c r="O53" s="43"/>
      <c r="P53" s="94" t="str">
        <f>IF(OR(Reglage!I9="o",Reglage!I9="oui"),IF(E53="","1",IF(E53&lt;=A10+M9,IF(M53&lt;&gt;"","2",IF(AND(I53="o",AND(E53&gt;A10,J53&gt;A10)),"destockage","Attention")),IF(OR(M53&lt;&gt;"",E53&gt;A10+M8),"3",IF(AND(I53="O",J53&gt;A10),"4",IF(AND(I53="n",J53=""),"5",IF(J53="","cagnottage",IF(J53-A10&lt;=0,"cagnottage","77"))))))),"88")</f>
        <v>88</v>
      </c>
      <c r="Q53" s="95" t="str">
        <f>IF(OR(Reglage!I9="n",Reglage!I9="non"),IF(E53="","11",IF(E53&lt;=A10+M9,IF(M53&lt;&gt;"","22",IF(AND(I53="o",AND(E53&gt;A10,J53&gt;A10)),"destockage","Attention")),IF(OR(M53&lt;&gt;"",E53&gt;A10+M8),"33",IF(AND(I53="O",J53&gt;A10),"44",IF(AND(I53="n",J53=""),"55",IF(J53="","cagnottage",IF(J53-A10&lt;=0,"cagnottage","77"))))))),"88")</f>
        <v>11</v>
      </c>
      <c r="R53" s="96" t="str">
        <f>IF(R52&lt;Reglage!D17,R52+1,"")</f>
        <v/>
      </c>
      <c r="S53" s="97"/>
      <c r="T53" s="97"/>
      <c r="U53" s="98"/>
      <c r="V53" s="98"/>
      <c r="W53" s="43"/>
      <c r="X53" s="43"/>
      <c r="Y53" s="43"/>
      <c r="Z53" s="43"/>
      <c r="AA53" s="43"/>
      <c r="AB53" s="43"/>
      <c r="AC53" s="43"/>
      <c r="AD53" s="43"/>
      <c r="AE53" s="43"/>
      <c r="AF53" s="43"/>
    </row>
    <row r="54" spans="1:32" ht="24.75" customHeight="1">
      <c r="A54" s="85"/>
      <c r="B54" s="71" t="str">
        <f>IF(A54&lt;&gt;"",IF(N54&gt;1,"Doublons",IF(ISNA(VLOOKUP(A54,Sheet1!A:C,3, )),IF(ISNA(VLOOKUP(A54,Sheet1!A:C,2, )),"cug non trouvé",VLOOKUP(A54,Sheet1!A:C,2, )),VLOOKUP(A54,Sheet1!A:C,3, ))),"")</f>
        <v/>
      </c>
      <c r="C54" s="71"/>
      <c r="D54" s="71" t="str">
        <f>IF(A54&lt;&gt;"",IF(ISNA(VLOOKUP(A54,Sheet1!A:C,1, )),IF(ISNA(VLOOKUP(A54,Sheet1!A:C,2, )),"Cug incorect ou rapport obsolète",VLOOKUP(A54,Sheet1!A:C,1, )),VLOOKUP(A54,Sheet1!A:C,2, )),"")</f>
        <v/>
      </c>
      <c r="E54" s="100"/>
      <c r="F54" s="88" t="s">
        <v>57</v>
      </c>
      <c r="G54" s="73" t="s">
        <v>57</v>
      </c>
      <c r="H54" s="74" t="s">
        <v>57</v>
      </c>
      <c r="I54" s="89" t="s">
        <v>57</v>
      </c>
      <c r="J54" s="90" t="s">
        <v>57</v>
      </c>
      <c r="K54" s="77" t="s">
        <v>57</v>
      </c>
      <c r="L54" s="91" t="s">
        <v>57</v>
      </c>
      <c r="M54" s="92" t="s">
        <v>57</v>
      </c>
      <c r="N54" s="94">
        <f>COUNTIF(A13:A56,A54)</f>
        <v>0</v>
      </c>
      <c r="O54" s="43"/>
      <c r="P54" s="94" t="str">
        <f>IF(OR(Reglage!I9="o",Reglage!I9="oui"),IF(E54="","1",IF(E54&lt;=A10+M9,IF(M54&lt;&gt;"","2",IF(AND(I54="o",AND(E54&gt;A10,J54&gt;A10)),"destockage","Attention")),IF(OR(M54&lt;&gt;"",E54&gt;A10+M8),"3",IF(AND(I54="O",J54&gt;A10),"4",IF(AND(I54="n",J54=""),"5",IF(J54="","cagnottage",IF(J54-A10&lt;=0,"cagnottage","77"))))))),"88")</f>
        <v>88</v>
      </c>
      <c r="Q54" s="95" t="str">
        <f>IF(OR(Reglage!I9="n",Reglage!I9="non"),IF(E54="","11",IF(E54&lt;=A10+M9,IF(M54&lt;&gt;"","22",IF(AND(I54="o",AND(E54&gt;A10,J54&gt;A10)),"destockage","Attention")),IF(OR(M54&lt;&gt;"",E54&gt;A10+M8),"33",IF(AND(I54="O",J54&gt;A10),"44",IF(AND(I54="n",J54=""),"55",IF(J54="","cagnottage",IF(J54-A10&lt;=0,"cagnottage","77"))))))),"88")</f>
        <v>11</v>
      </c>
      <c r="R54" s="96" t="str">
        <f>IF(R53&lt;Reglage!D17,R53+1,"")</f>
        <v/>
      </c>
      <c r="S54" s="97"/>
      <c r="T54" s="97"/>
      <c r="U54" s="98"/>
      <c r="V54" s="98"/>
      <c r="W54" s="43"/>
      <c r="X54" s="43"/>
      <c r="Y54" s="43"/>
      <c r="Z54" s="43"/>
      <c r="AA54" s="43"/>
      <c r="AB54" s="43"/>
      <c r="AC54" s="43"/>
      <c r="AD54" s="43"/>
      <c r="AE54" s="43"/>
      <c r="AF54" s="43"/>
    </row>
    <row r="55" spans="1:32" ht="24.75" customHeight="1">
      <c r="A55" s="85"/>
      <c r="B55" s="71" t="str">
        <f>IF(A55&lt;&gt;"",IF(N55&gt;1,"Doublons",IF(ISNA(VLOOKUP(A55,Sheet1!A:C,3, )),IF(ISNA(VLOOKUP(A55,Sheet1!A:C,2, )),"cug non trouvé",VLOOKUP(A55,Sheet1!A:C,2, )),VLOOKUP(A55,Sheet1!A:C,3, ))),"")</f>
        <v/>
      </c>
      <c r="C55" s="71"/>
      <c r="D55" s="71" t="str">
        <f>IF(A55&lt;&gt;"",IF(ISNA(VLOOKUP(A55,Sheet1!A:C,1, )),IF(ISNA(VLOOKUP(A55,Sheet1!A:C,2, )),"Cug incorect ou rapport obsolète",VLOOKUP(A55,Sheet1!A:C,1, )),VLOOKUP(A55,Sheet1!A:C,2, )),"")</f>
        <v/>
      </c>
      <c r="E55" s="100"/>
      <c r="F55" s="88" t="s">
        <v>57</v>
      </c>
      <c r="G55" s="73" t="s">
        <v>57</v>
      </c>
      <c r="H55" s="74" t="s">
        <v>57</v>
      </c>
      <c r="I55" s="89" t="s">
        <v>57</v>
      </c>
      <c r="J55" s="90" t="s">
        <v>57</v>
      </c>
      <c r="K55" s="77" t="s">
        <v>57</v>
      </c>
      <c r="L55" s="91" t="s">
        <v>57</v>
      </c>
      <c r="M55" s="92" t="s">
        <v>57</v>
      </c>
      <c r="N55" s="94">
        <f>COUNTIF(A13:A56,A55)</f>
        <v>0</v>
      </c>
      <c r="O55" s="43"/>
      <c r="P55" s="94" t="str">
        <f>IF(OR(Reglage!I9="o",Reglage!I9="oui"),IF(E55="","1",IF(E55&lt;=A10+M9,IF(M55&lt;&gt;"","2",IF(AND(I55="o",AND(E55&gt;A10,J55&gt;A10)),"destockage","Attention")),IF(OR(M55&lt;&gt;"",E55&gt;A10+M8),"3",IF(AND(I55="O",J55&gt;A10),"4",IF(AND(I55="n",J55=""),"5",IF(J55="","cagnottage",IF(J55-A10&lt;=0,"cagnottage","77"))))))),"88")</f>
        <v>88</v>
      </c>
      <c r="Q55" s="95" t="str">
        <f>IF(OR(Reglage!I9="n",Reglage!I9="non"),IF(E55="","11",IF(E55&lt;=A10+M9,IF(M55&lt;&gt;"","22",IF(AND(I55="o",AND(E55&gt;A10,J55&gt;A10)),"destockage","Attention")),IF(OR(M55&lt;&gt;"",E55&gt;A10+M8),"33",IF(AND(I55="O",J55&gt;A10),"44",IF(AND(I55="n",J55=""),"55",IF(J55="","cagnottage",IF(J55-A10&lt;=0,"cagnottage","77"))))))),"88")</f>
        <v>11</v>
      </c>
      <c r="R55" s="96" t="str">
        <f>IF(R54&lt;Reglage!D17,R54+1,"")</f>
        <v/>
      </c>
      <c r="S55" s="97"/>
      <c r="T55" s="97"/>
      <c r="U55" s="98"/>
      <c r="V55" s="98"/>
      <c r="W55" s="43"/>
      <c r="X55" s="43"/>
      <c r="Y55" s="43"/>
      <c r="Z55" s="43"/>
      <c r="AA55" s="43"/>
      <c r="AB55" s="43"/>
      <c r="AC55" s="43"/>
      <c r="AD55" s="43"/>
      <c r="AE55" s="43"/>
      <c r="AF55" s="43"/>
    </row>
    <row r="56" spans="1:32" ht="24.75" customHeight="1" thickBot="1">
      <c r="A56" s="85"/>
      <c r="B56" s="71" t="str">
        <f>IF(A56&lt;&gt;"",IF(N56&gt;1,"Doublons",IF(ISNA(VLOOKUP(A56,Sheet1!A:C,3, )),IF(ISNA(VLOOKUP(A56,Sheet1!A:C,2, )),"cug non trouvé",VLOOKUP(A56,Sheet1!A:C,2, )),VLOOKUP(A56,Sheet1!A:C,3, ))),"")</f>
        <v/>
      </c>
      <c r="C56" s="71"/>
      <c r="D56" s="71" t="str">
        <f>IF(A56&lt;&gt;"",IF(ISNA(VLOOKUP(A56,Sheet1!A:C,1, )),IF(ISNA(VLOOKUP(A56,Sheet1!A:C,2, )),"Cug incorect ou rapport obsolète",VLOOKUP(A56,Sheet1!A:C,1, )),VLOOKUP(A56,Sheet1!A:C,2, )),"")</f>
        <v/>
      </c>
      <c r="E56" s="105"/>
      <c r="F56" s="106" t="s">
        <v>57</v>
      </c>
      <c r="G56" s="107" t="s">
        <v>57</v>
      </c>
      <c r="H56" s="108" t="s">
        <v>57</v>
      </c>
      <c r="I56" s="109" t="s">
        <v>57</v>
      </c>
      <c r="J56" s="110" t="s">
        <v>57</v>
      </c>
      <c r="K56" s="111" t="s">
        <v>57</v>
      </c>
      <c r="L56" s="112" t="s">
        <v>57</v>
      </c>
      <c r="M56" s="113" t="s">
        <v>57</v>
      </c>
      <c r="N56" s="94">
        <f>COUNTIF(A13:A56,A56)</f>
        <v>0</v>
      </c>
      <c r="O56" s="43"/>
      <c r="P56" s="94" t="str">
        <f>IF(OR(Reglage!I9="o",Reglage!I9="oui"),IF(E56="","1",IF(E56&lt;=A10+M9,IF(M56&lt;&gt;"","2",IF(AND(I56="o",AND(E56&gt;A10,J56&gt;A10)),"destockage","Attention")),IF(OR(M56&lt;&gt;"",E56&gt;A10+M8),"3",IF(AND(I56="O",J56&gt;A10),"4",IF(AND(I56="n",J56=""),"5",IF(J56="","cagnottage",IF(J56-A10&lt;=0,"cagnottage","77"))))))),"88")</f>
        <v>88</v>
      </c>
      <c r="Q56" s="95" t="str">
        <f>IF(OR(Reglage!I9="n",Reglage!I9="non"),IF(E56="","11",IF(E56&lt;=A10+M9,IF(M56&lt;&gt;"","22",IF(AND(I56="o",AND(E56&gt;A10,J56&gt;A10)),"destockage","Attention")),IF(OR(M56&lt;&gt;"",E56&gt;A10+M8),"33",IF(AND(I56="O",J56&gt;A10),"44",IF(AND(I56="n",J56=""),"55",IF(J56="","cagnottage",IF(J56-A10&lt;=0,"cagnottage","77"))))))),"88")</f>
        <v>11</v>
      </c>
      <c r="R56" s="96" t="str">
        <f>IF(R55&lt;Reglage!D17,R55+1,"")</f>
        <v/>
      </c>
      <c r="S56" s="97"/>
      <c r="T56" s="97"/>
      <c r="U56" s="98"/>
      <c r="V56" s="98"/>
      <c r="W56" s="43"/>
      <c r="X56" s="43"/>
      <c r="Y56" s="43"/>
      <c r="Z56" s="43"/>
      <c r="AA56" s="43"/>
      <c r="AB56" s="43"/>
      <c r="AC56" s="43"/>
      <c r="AD56" s="43"/>
      <c r="AE56" s="43"/>
      <c r="AF56" s="43"/>
    </row>
    <row r="57" spans="1:32" ht="15" customHeight="1">
      <c r="A57" s="114"/>
      <c r="B57" s="115"/>
      <c r="C57" s="115"/>
      <c r="D57" s="115"/>
      <c r="E57" s="50"/>
      <c r="F57" s="115"/>
      <c r="G57" s="115"/>
      <c r="H57" s="115"/>
      <c r="I57" s="115"/>
      <c r="J57" s="116"/>
      <c r="K57" s="116"/>
      <c r="L57" s="117"/>
      <c r="M57" s="117"/>
      <c r="O57" s="43"/>
      <c r="P57" s="44"/>
      <c r="Q57" s="44"/>
      <c r="R57" s="45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</row>
    <row r="58" spans="1:32" ht="15" customHeight="1">
      <c r="A58" s="114"/>
      <c r="B58" s="115"/>
      <c r="C58" s="115"/>
      <c r="D58" s="115"/>
      <c r="E58" s="50"/>
      <c r="F58" s="115"/>
      <c r="G58" s="115"/>
      <c r="H58" s="115"/>
      <c r="I58" s="115"/>
      <c r="J58" s="116"/>
      <c r="K58" s="116"/>
      <c r="L58" s="117"/>
      <c r="M58" s="117"/>
      <c r="O58" s="43"/>
      <c r="P58" s="44"/>
      <c r="Q58" s="44"/>
      <c r="R58" s="45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</row>
    <row r="59" spans="1:32" ht="15" customHeight="1">
      <c r="A59" s="114"/>
      <c r="B59" s="115"/>
      <c r="C59" s="115"/>
      <c r="D59" s="115"/>
      <c r="E59" s="50"/>
      <c r="F59" s="115"/>
      <c r="G59" s="115"/>
      <c r="H59" s="115"/>
      <c r="I59" s="115"/>
      <c r="J59" s="116"/>
      <c r="K59" s="116"/>
      <c r="L59" s="117"/>
      <c r="M59" s="117"/>
      <c r="O59" s="43"/>
      <c r="P59" s="44"/>
      <c r="Q59" s="44"/>
      <c r="R59" s="45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</row>
    <row r="60" spans="1:32" ht="15" customHeight="1">
      <c r="A60" s="114"/>
      <c r="B60" s="115"/>
      <c r="C60" s="115"/>
      <c r="D60" s="115"/>
      <c r="E60" s="50"/>
      <c r="F60" s="115"/>
      <c r="G60" s="115"/>
      <c r="H60" s="115"/>
      <c r="I60" s="115"/>
      <c r="J60" s="116"/>
      <c r="K60" s="116"/>
      <c r="L60" s="117"/>
      <c r="M60" s="117"/>
      <c r="O60" s="43"/>
      <c r="P60" s="44"/>
      <c r="Q60" s="44"/>
      <c r="R60" s="4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</row>
    <row r="61" spans="1:32" ht="15" customHeight="1">
      <c r="A61" s="114"/>
      <c r="B61" s="115"/>
      <c r="C61" s="115"/>
      <c r="D61" s="115"/>
      <c r="E61" s="50"/>
      <c r="F61" s="115"/>
      <c r="G61" s="115"/>
      <c r="H61" s="115"/>
      <c r="I61" s="115"/>
      <c r="J61" s="116"/>
      <c r="K61" s="116"/>
      <c r="L61" s="117"/>
      <c r="M61" s="117"/>
      <c r="O61" s="43"/>
      <c r="P61" s="44"/>
      <c r="Q61" s="44"/>
      <c r="R61" s="45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</row>
    <row r="62" spans="1:32" ht="16.5" customHeight="1">
      <c r="A62" s="43"/>
      <c r="B62" s="43"/>
      <c r="C62" s="43"/>
      <c r="D62" s="43"/>
      <c r="E62" s="46"/>
      <c r="F62" s="114"/>
      <c r="G62" s="43"/>
      <c r="H62" s="47"/>
      <c r="I62" s="43"/>
      <c r="J62" s="43"/>
      <c r="K62" s="48"/>
      <c r="L62" s="43"/>
      <c r="M62" s="35"/>
      <c r="O62" s="43"/>
      <c r="P62" s="44"/>
      <c r="Q62" s="44"/>
      <c r="R62" s="45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</row>
    <row r="63" spans="1:32" ht="16.5" customHeight="1">
      <c r="A63" s="43"/>
      <c r="B63" s="43"/>
      <c r="C63" s="43"/>
      <c r="D63" s="43"/>
      <c r="E63" s="46"/>
      <c r="F63" s="114"/>
      <c r="G63" s="43"/>
      <c r="H63" s="47"/>
      <c r="I63" s="43"/>
      <c r="J63" s="43"/>
      <c r="K63" s="48"/>
      <c r="L63" s="43"/>
      <c r="M63" s="35"/>
      <c r="O63" s="43"/>
      <c r="P63" s="44"/>
      <c r="Q63" s="44"/>
      <c r="R63" s="45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</row>
    <row r="64" spans="1:32" ht="16.5" customHeight="1">
      <c r="A64" s="43"/>
      <c r="B64" s="43"/>
      <c r="C64" s="43"/>
      <c r="D64" s="43"/>
      <c r="E64" s="46"/>
      <c r="F64" s="114"/>
      <c r="G64" s="43"/>
      <c r="H64" s="47"/>
      <c r="I64" s="43"/>
      <c r="J64" s="43"/>
      <c r="K64" s="48"/>
      <c r="L64" s="43"/>
      <c r="M64" s="35"/>
      <c r="O64" s="43"/>
      <c r="P64" s="44"/>
      <c r="Q64" s="44"/>
      <c r="R64" s="45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</row>
    <row r="65" spans="1:32" ht="16.5" customHeight="1">
      <c r="A65" s="43"/>
      <c r="B65" s="43"/>
      <c r="C65" s="43"/>
      <c r="D65" s="43"/>
      <c r="E65" s="46"/>
      <c r="F65" s="114"/>
      <c r="G65" s="43"/>
      <c r="H65" s="47"/>
      <c r="I65" s="43"/>
      <c r="J65" s="43"/>
      <c r="K65" s="48"/>
      <c r="L65" s="43"/>
      <c r="M65" s="35"/>
      <c r="O65" s="43"/>
      <c r="P65" s="44"/>
      <c r="Q65" s="44"/>
      <c r="R65" s="4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</row>
    <row r="66" spans="1:32" ht="16.5" customHeight="1">
      <c r="A66" s="43"/>
      <c r="B66" s="43"/>
      <c r="C66" s="43"/>
      <c r="D66" s="43"/>
      <c r="E66" s="46"/>
      <c r="F66" s="114"/>
      <c r="G66" s="43"/>
      <c r="H66" s="47"/>
      <c r="I66" s="43"/>
      <c r="J66" s="43"/>
      <c r="K66" s="48"/>
      <c r="L66" s="43"/>
      <c r="M66" s="35"/>
      <c r="O66" s="43"/>
      <c r="P66" s="44"/>
      <c r="Q66" s="44"/>
      <c r="R66" s="45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</row>
    <row r="67" spans="1:32" ht="69" customHeight="1">
      <c r="A67" s="43"/>
      <c r="B67" s="43"/>
      <c r="C67" s="43"/>
      <c r="D67" s="118" t="s">
        <v>61</v>
      </c>
      <c r="E67" s="46"/>
      <c r="F67" s="114"/>
      <c r="G67" s="43"/>
      <c r="H67" s="47"/>
      <c r="I67" s="43"/>
      <c r="J67" s="43"/>
      <c r="K67" s="48"/>
      <c r="L67" s="43"/>
      <c r="M67" s="35"/>
      <c r="O67" s="43"/>
      <c r="P67" s="44"/>
      <c r="Q67" s="44"/>
      <c r="R67" s="45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</row>
    <row r="68" spans="1:32" ht="16.5" customHeight="1">
      <c r="A68" s="43"/>
      <c r="B68" s="43"/>
      <c r="C68" s="43"/>
      <c r="D68" s="43"/>
      <c r="E68" s="46"/>
      <c r="F68" s="114"/>
      <c r="G68" s="43"/>
      <c r="H68" s="47"/>
      <c r="I68" s="43"/>
      <c r="J68" s="43"/>
      <c r="K68" s="48"/>
      <c r="L68" s="43"/>
      <c r="M68" s="35"/>
      <c r="O68" s="43"/>
      <c r="P68" s="44"/>
      <c r="Q68" s="44"/>
      <c r="R68" s="45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</row>
    <row r="69" spans="1:32" ht="16.5" customHeight="1">
      <c r="A69" s="43"/>
      <c r="B69" s="43"/>
      <c r="C69" s="43"/>
      <c r="D69" s="43"/>
      <c r="E69" s="46"/>
      <c r="F69" s="114"/>
      <c r="G69" s="43"/>
      <c r="H69" s="47"/>
      <c r="I69" s="43"/>
      <c r="J69" s="43"/>
      <c r="K69" s="48"/>
      <c r="L69" s="43"/>
      <c r="M69" s="35"/>
      <c r="O69" s="43"/>
      <c r="P69" s="44"/>
      <c r="Q69" s="44"/>
      <c r="R69" s="45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</row>
    <row r="70" spans="1:32" ht="16.5" customHeight="1">
      <c r="A70" s="43"/>
      <c r="B70" s="43"/>
      <c r="C70" s="43"/>
      <c r="D70" s="43"/>
      <c r="E70" s="46"/>
      <c r="F70" s="114"/>
      <c r="G70" s="43"/>
      <c r="H70" s="47"/>
      <c r="I70" s="43"/>
      <c r="J70" s="43"/>
      <c r="K70" s="48"/>
      <c r="L70" s="43"/>
      <c r="M70" s="35"/>
      <c r="O70" s="43"/>
      <c r="P70" s="44"/>
      <c r="Q70" s="44"/>
      <c r="R70" s="4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</row>
    <row r="71" spans="1:32" ht="16.5" customHeight="1">
      <c r="A71" s="43"/>
      <c r="B71" s="43"/>
      <c r="C71" s="43"/>
      <c r="D71" s="43"/>
      <c r="E71" s="46"/>
      <c r="F71" s="114"/>
      <c r="G71" s="43"/>
      <c r="H71" s="47"/>
      <c r="I71" s="43"/>
      <c r="J71" s="43"/>
      <c r="K71" s="48"/>
      <c r="L71" s="43"/>
      <c r="M71" s="35"/>
      <c r="O71" s="43"/>
      <c r="P71" s="44"/>
      <c r="Q71" s="44"/>
      <c r="R71" s="45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</row>
    <row r="72" spans="1:32" ht="16.5" customHeight="1">
      <c r="A72" s="43"/>
      <c r="B72" s="43"/>
      <c r="C72" s="43"/>
      <c r="D72" s="43"/>
      <c r="E72" s="46"/>
      <c r="F72" s="114"/>
      <c r="G72" s="43"/>
      <c r="H72" s="47"/>
      <c r="I72" s="43"/>
      <c r="J72" s="43"/>
      <c r="K72" s="48"/>
      <c r="L72" s="43"/>
      <c r="M72" s="35"/>
      <c r="O72" s="43"/>
      <c r="P72" s="44"/>
      <c r="Q72" s="44"/>
      <c r="R72" s="45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</row>
    <row r="73" spans="1:32" ht="12.75" customHeight="1">
      <c r="A73" s="43"/>
      <c r="B73" s="43"/>
      <c r="C73" s="43"/>
      <c r="D73" s="43"/>
      <c r="E73" s="46"/>
      <c r="F73" s="43"/>
      <c r="G73" s="43"/>
      <c r="H73" s="47"/>
      <c r="I73" s="43"/>
      <c r="J73" s="43"/>
      <c r="K73" s="48"/>
      <c r="L73" s="43"/>
      <c r="M73" s="35"/>
      <c r="O73" s="43"/>
      <c r="P73" s="44"/>
      <c r="Q73" s="44"/>
      <c r="R73" s="45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</row>
    <row r="74" spans="1:32" ht="12.75" customHeight="1">
      <c r="A74" s="43"/>
      <c r="B74" s="43"/>
      <c r="C74" s="43"/>
      <c r="D74" s="43"/>
      <c r="E74" s="46"/>
      <c r="F74" s="43"/>
      <c r="G74" s="43"/>
      <c r="H74" s="47"/>
      <c r="I74" s="43"/>
      <c r="J74" s="43"/>
      <c r="K74" s="48"/>
      <c r="L74" s="43"/>
      <c r="M74" s="35"/>
      <c r="O74" s="43"/>
      <c r="P74" s="44"/>
      <c r="Q74" s="44"/>
      <c r="R74" s="45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</row>
    <row r="75" spans="1:32" ht="12.75" customHeight="1">
      <c r="A75" s="43"/>
      <c r="B75" s="43"/>
      <c r="C75" s="43"/>
      <c r="D75" s="43"/>
      <c r="E75" s="46"/>
      <c r="F75" s="43"/>
      <c r="G75" s="43"/>
      <c r="H75" s="47"/>
      <c r="I75" s="43"/>
      <c r="J75" s="43"/>
      <c r="K75" s="48"/>
      <c r="L75" s="43"/>
      <c r="M75" s="35"/>
      <c r="O75" s="43"/>
      <c r="P75" s="44"/>
      <c r="Q75" s="44"/>
      <c r="R75" s="45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</row>
    <row r="76" spans="1:32" ht="12.75" customHeight="1">
      <c r="A76" s="43"/>
      <c r="B76" s="43"/>
      <c r="C76" s="43"/>
      <c r="D76" s="43"/>
      <c r="E76" s="46"/>
      <c r="F76" s="43"/>
      <c r="G76" s="43"/>
      <c r="H76" s="47"/>
      <c r="I76" s="43"/>
      <c r="J76" s="43"/>
      <c r="K76" s="48"/>
      <c r="L76" s="43"/>
      <c r="M76" s="35"/>
      <c r="O76" s="43"/>
      <c r="P76" s="44"/>
      <c r="Q76" s="44"/>
      <c r="R76" s="45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</row>
    <row r="77" spans="1:32" ht="12.75" customHeight="1">
      <c r="A77" s="43"/>
      <c r="B77" s="43"/>
      <c r="C77" s="43"/>
      <c r="D77" s="43"/>
      <c r="E77" s="46"/>
      <c r="F77" s="43"/>
      <c r="G77" s="43"/>
      <c r="H77" s="47"/>
      <c r="I77" s="43"/>
      <c r="J77" s="43"/>
      <c r="K77" s="48"/>
      <c r="L77" s="43"/>
      <c r="M77" s="35"/>
      <c r="O77" s="43"/>
      <c r="P77" s="44"/>
      <c r="Q77" s="44"/>
      <c r="R77" s="45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</row>
    <row r="78" spans="1:32" ht="12.75" customHeight="1">
      <c r="A78" s="43"/>
      <c r="B78" s="43"/>
      <c r="C78" s="43"/>
      <c r="D78" s="43"/>
      <c r="E78" s="46"/>
      <c r="F78" s="43"/>
      <c r="G78" s="43"/>
      <c r="H78" s="47"/>
      <c r="I78" s="43"/>
      <c r="J78" s="43"/>
      <c r="K78" s="48"/>
      <c r="L78" s="43"/>
      <c r="M78" s="35"/>
      <c r="O78" s="43"/>
      <c r="P78" s="44"/>
      <c r="Q78" s="44"/>
      <c r="R78" s="45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</row>
    <row r="79" spans="1:32" ht="12.75" customHeight="1">
      <c r="A79" s="43"/>
      <c r="B79" s="43"/>
      <c r="C79" s="43"/>
      <c r="D79" s="43"/>
      <c r="E79" s="46"/>
      <c r="F79" s="43"/>
      <c r="G79" s="43"/>
      <c r="H79" s="47"/>
      <c r="I79" s="43"/>
      <c r="J79" s="43"/>
      <c r="K79" s="48"/>
      <c r="L79" s="43"/>
      <c r="M79" s="35"/>
      <c r="O79" s="43"/>
      <c r="P79" s="44"/>
      <c r="Q79" s="44"/>
      <c r="R79" s="45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</row>
    <row r="80" spans="1:32" ht="12.75" customHeight="1">
      <c r="A80" s="43"/>
      <c r="B80" s="43"/>
      <c r="C80" s="43"/>
      <c r="D80" s="43"/>
      <c r="E80" s="46"/>
      <c r="F80" s="43"/>
      <c r="G80" s="43"/>
      <c r="H80" s="47"/>
      <c r="I80" s="43"/>
      <c r="J80" s="43"/>
      <c r="K80" s="48"/>
      <c r="L80" s="43"/>
      <c r="M80" s="35"/>
      <c r="O80" s="43"/>
      <c r="P80" s="44"/>
      <c r="Q80" s="44"/>
      <c r="R80" s="45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</row>
    <row r="81" spans="1:32" ht="12.75" customHeight="1">
      <c r="A81" s="43"/>
      <c r="B81" s="43"/>
      <c r="C81" s="43"/>
      <c r="D81" s="43"/>
      <c r="E81" s="46"/>
      <c r="F81" s="43"/>
      <c r="G81" s="43"/>
      <c r="H81" s="47"/>
      <c r="I81" s="43"/>
      <c r="J81" s="43"/>
      <c r="K81" s="48"/>
      <c r="L81" s="43"/>
      <c r="M81" s="35"/>
      <c r="O81" s="43"/>
      <c r="P81" s="44"/>
      <c r="Q81" s="44"/>
      <c r="R81" s="45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</row>
    <row r="82" spans="1:32" ht="12.75" customHeight="1">
      <c r="A82" s="43"/>
      <c r="B82" s="43"/>
      <c r="C82" s="43"/>
      <c r="D82" s="43"/>
      <c r="E82" s="46"/>
      <c r="F82" s="43"/>
      <c r="G82" s="43"/>
      <c r="H82" s="47"/>
      <c r="I82" s="43"/>
      <c r="J82" s="43"/>
      <c r="K82" s="48"/>
      <c r="L82" s="43"/>
      <c r="M82" s="35"/>
      <c r="O82" s="43"/>
      <c r="P82" s="44"/>
      <c r="Q82" s="44"/>
      <c r="R82" s="45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</row>
    <row r="83" spans="1:32" ht="12.75" customHeight="1">
      <c r="A83" s="43"/>
      <c r="B83" s="43"/>
      <c r="C83" s="43"/>
      <c r="D83" s="43"/>
      <c r="E83" s="46"/>
      <c r="F83" s="43"/>
      <c r="G83" s="43"/>
      <c r="H83" s="47"/>
      <c r="I83" s="43"/>
      <c r="J83" s="43"/>
      <c r="K83" s="48"/>
      <c r="L83" s="43"/>
      <c r="M83" s="35"/>
      <c r="O83" s="43"/>
      <c r="P83" s="44"/>
      <c r="Q83" s="44"/>
      <c r="R83" s="45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</row>
    <row r="84" spans="1:32" ht="12.75" customHeight="1">
      <c r="A84" s="43"/>
      <c r="B84" s="43"/>
      <c r="C84" s="43"/>
      <c r="D84" s="43"/>
      <c r="E84" s="46"/>
      <c r="F84" s="43"/>
      <c r="G84" s="43"/>
      <c r="H84" s="47"/>
      <c r="I84" s="43"/>
      <c r="J84" s="43"/>
      <c r="K84" s="48"/>
      <c r="L84" s="43"/>
      <c r="M84" s="35"/>
      <c r="O84" s="43"/>
      <c r="P84" s="44"/>
      <c r="Q84" s="44"/>
      <c r="R84" s="45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</row>
    <row r="85" spans="1:32" ht="12.75" customHeight="1">
      <c r="A85" s="43"/>
      <c r="B85" s="43"/>
      <c r="C85" s="43"/>
      <c r="D85" s="43"/>
      <c r="E85" s="46"/>
      <c r="F85" s="43"/>
      <c r="G85" s="43"/>
      <c r="H85" s="47"/>
      <c r="I85" s="43"/>
      <c r="J85" s="43"/>
      <c r="K85" s="48"/>
      <c r="L85" s="43"/>
      <c r="M85" s="35"/>
      <c r="O85" s="43"/>
      <c r="P85" s="44"/>
      <c r="Q85" s="44"/>
      <c r="R85" s="4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</row>
    <row r="86" spans="1:32" ht="12.75" customHeight="1">
      <c r="A86" s="43"/>
      <c r="B86" s="43"/>
      <c r="C86" s="43"/>
      <c r="D86" s="43"/>
      <c r="E86" s="46"/>
      <c r="F86" s="43"/>
      <c r="G86" s="43"/>
      <c r="H86" s="47"/>
      <c r="I86" s="43"/>
      <c r="J86" s="43"/>
      <c r="K86" s="48"/>
      <c r="L86" s="43"/>
      <c r="M86" s="35"/>
      <c r="O86" s="43"/>
      <c r="P86" s="44"/>
      <c r="Q86" s="44"/>
      <c r="R86" s="45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</row>
    <row r="87" spans="1:32" ht="12.75" customHeight="1">
      <c r="A87" s="43"/>
      <c r="B87" s="43"/>
      <c r="C87" s="43"/>
      <c r="D87" s="43"/>
      <c r="E87" s="46"/>
      <c r="F87" s="43"/>
      <c r="G87" s="43"/>
      <c r="H87" s="47"/>
      <c r="I87" s="43"/>
      <c r="J87" s="43"/>
      <c r="K87" s="48"/>
      <c r="L87" s="43"/>
      <c r="M87" s="35"/>
      <c r="O87" s="43"/>
      <c r="P87" s="44"/>
      <c r="Q87" s="44"/>
      <c r="R87" s="45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</row>
    <row r="88" spans="1:32" ht="12.75" customHeight="1">
      <c r="A88" s="43"/>
      <c r="B88" s="43"/>
      <c r="C88" s="43"/>
      <c r="D88" s="43"/>
      <c r="E88" s="46"/>
      <c r="F88" s="43"/>
      <c r="G88" s="43"/>
      <c r="H88" s="47"/>
      <c r="I88" s="43"/>
      <c r="J88" s="43"/>
      <c r="K88" s="48"/>
      <c r="L88" s="43"/>
      <c r="M88" s="35"/>
      <c r="O88" s="43"/>
      <c r="P88" s="44"/>
      <c r="Q88" s="44"/>
      <c r="R88" s="45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</row>
    <row r="89" spans="1:32" ht="12.75" customHeight="1">
      <c r="A89" s="43"/>
      <c r="B89" s="43"/>
      <c r="C89" s="43"/>
      <c r="D89" s="43"/>
      <c r="E89" s="46"/>
      <c r="F89" s="43"/>
      <c r="G89" s="43"/>
      <c r="H89" s="47"/>
      <c r="I89" s="43"/>
      <c r="J89" s="43"/>
      <c r="K89" s="48"/>
      <c r="L89" s="43"/>
      <c r="M89" s="35"/>
      <c r="O89" s="43"/>
      <c r="P89" s="44"/>
      <c r="Q89" s="44"/>
      <c r="R89" s="45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</row>
    <row r="90" spans="1:32" ht="12.75" customHeight="1">
      <c r="A90" s="43"/>
      <c r="B90" s="43"/>
      <c r="C90" s="43"/>
      <c r="D90" s="43"/>
      <c r="E90" s="46"/>
      <c r="F90" s="43"/>
      <c r="G90" s="43"/>
      <c r="H90" s="47"/>
      <c r="I90" s="43"/>
      <c r="J90" s="43"/>
      <c r="K90" s="48"/>
      <c r="L90" s="43"/>
      <c r="M90" s="35"/>
      <c r="O90" s="43"/>
      <c r="P90" s="44"/>
      <c r="Q90" s="44"/>
      <c r="R90" s="4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</row>
    <row r="91" spans="1:32" ht="12.75" customHeight="1">
      <c r="A91" s="43"/>
      <c r="B91" s="43"/>
      <c r="C91" s="43"/>
      <c r="D91" s="43"/>
      <c r="E91" s="46"/>
      <c r="F91" s="43"/>
      <c r="G91" s="43"/>
      <c r="H91" s="47"/>
      <c r="I91" s="43"/>
      <c r="J91" s="43"/>
      <c r="K91" s="48"/>
      <c r="L91" s="43"/>
      <c r="M91" s="35"/>
      <c r="O91" s="43"/>
      <c r="P91" s="44"/>
      <c r="Q91" s="44"/>
      <c r="R91" s="45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</row>
    <row r="92" spans="1:32" ht="12.75" customHeight="1">
      <c r="A92" s="43"/>
      <c r="B92" s="43"/>
      <c r="C92" s="43"/>
      <c r="D92" s="43"/>
      <c r="E92" s="46"/>
      <c r="F92" s="43"/>
      <c r="G92" s="43"/>
      <c r="H92" s="47"/>
      <c r="I92" s="43"/>
      <c r="J92" s="43"/>
      <c r="K92" s="48"/>
      <c r="L92" s="43"/>
      <c r="M92" s="35"/>
      <c r="O92" s="43"/>
      <c r="P92" s="44"/>
      <c r="Q92" s="44"/>
      <c r="R92" s="45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</row>
    <row r="93" spans="1:32" ht="12.75" customHeight="1">
      <c r="A93" s="43"/>
      <c r="B93" s="43"/>
      <c r="C93" s="43"/>
      <c r="D93" s="43"/>
      <c r="E93" s="46"/>
      <c r="F93" s="43"/>
      <c r="G93" s="43"/>
      <c r="H93" s="47"/>
      <c r="I93" s="43"/>
      <c r="J93" s="43"/>
      <c r="K93" s="48"/>
      <c r="L93" s="43"/>
      <c r="M93" s="35"/>
      <c r="O93" s="43"/>
      <c r="P93" s="44"/>
      <c r="Q93" s="44"/>
      <c r="R93" s="45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</row>
    <row r="94" spans="1:32" ht="12.75" customHeight="1">
      <c r="A94" s="43"/>
      <c r="B94" s="43"/>
      <c r="C94" s="43"/>
      <c r="D94" s="43"/>
      <c r="E94" s="46"/>
      <c r="F94" s="43"/>
      <c r="G94" s="43"/>
      <c r="H94" s="47"/>
      <c r="I94" s="43"/>
      <c r="J94" s="43"/>
      <c r="K94" s="48"/>
      <c r="L94" s="43"/>
      <c r="M94" s="35"/>
      <c r="O94" s="43"/>
      <c r="P94" s="44"/>
      <c r="Q94" s="44"/>
      <c r="R94" s="45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</row>
    <row r="95" spans="1:32" ht="12.75" customHeight="1">
      <c r="A95" s="43"/>
      <c r="B95" s="43"/>
      <c r="C95" s="43"/>
      <c r="D95" s="43"/>
      <c r="E95" s="46"/>
      <c r="F95" s="43"/>
      <c r="G95" s="43"/>
      <c r="H95" s="47"/>
      <c r="I95" s="43"/>
      <c r="J95" s="43"/>
      <c r="K95" s="48"/>
      <c r="L95" s="43"/>
      <c r="M95" s="35"/>
      <c r="O95" s="43"/>
      <c r="P95" s="44"/>
      <c r="Q95" s="44"/>
      <c r="R95" s="45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</row>
    <row r="96" spans="1:32" ht="12.75" customHeight="1">
      <c r="A96" s="43"/>
      <c r="B96" s="43"/>
      <c r="C96" s="43"/>
      <c r="D96" s="43"/>
      <c r="E96" s="46"/>
      <c r="F96" s="43"/>
      <c r="G96" s="43"/>
      <c r="H96" s="47"/>
      <c r="I96" s="43"/>
      <c r="J96" s="43"/>
      <c r="K96" s="48"/>
      <c r="L96" s="43"/>
      <c r="M96" s="35"/>
      <c r="O96" s="43"/>
      <c r="P96" s="44"/>
      <c r="Q96" s="44"/>
      <c r="R96" s="45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</row>
    <row r="97" spans="1:32" ht="12.75" customHeight="1">
      <c r="A97" s="43"/>
      <c r="B97" s="43"/>
      <c r="C97" s="43"/>
      <c r="D97" s="43"/>
      <c r="E97" s="46"/>
      <c r="F97" s="43"/>
      <c r="G97" s="43"/>
      <c r="H97" s="47"/>
      <c r="I97" s="43"/>
      <c r="J97" s="43"/>
      <c r="K97" s="48"/>
      <c r="L97" s="43"/>
      <c r="M97" s="35"/>
      <c r="O97" s="43"/>
      <c r="P97" s="44"/>
      <c r="Q97" s="44"/>
      <c r="R97" s="45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</row>
    <row r="98" spans="1:32" ht="12.75" customHeight="1">
      <c r="A98" s="43"/>
      <c r="B98" s="43"/>
      <c r="C98" s="43"/>
      <c r="D98" s="43"/>
      <c r="E98" s="46"/>
      <c r="F98" s="43"/>
      <c r="G98" s="43"/>
      <c r="H98" s="47"/>
      <c r="I98" s="43"/>
      <c r="J98" s="43"/>
      <c r="K98" s="48"/>
      <c r="L98" s="43"/>
      <c r="M98" s="35"/>
      <c r="O98" s="43"/>
      <c r="P98" s="44"/>
      <c r="Q98" s="44"/>
      <c r="R98" s="45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</row>
    <row r="99" spans="1:32" ht="12.75" customHeight="1">
      <c r="A99" s="43"/>
      <c r="B99" s="43"/>
      <c r="C99" s="43"/>
      <c r="D99" s="43"/>
      <c r="E99" s="46"/>
      <c r="F99" s="43"/>
      <c r="G99" s="43"/>
      <c r="H99" s="47"/>
      <c r="I99" s="43"/>
      <c r="J99" s="43"/>
      <c r="K99" s="48"/>
      <c r="L99" s="43"/>
      <c r="M99" s="35"/>
      <c r="O99" s="43"/>
      <c r="P99" s="44"/>
      <c r="Q99" s="44"/>
      <c r="R99" s="45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</row>
    <row r="100" spans="1:32" ht="12.75" customHeight="1">
      <c r="A100" s="43"/>
      <c r="B100" s="43"/>
      <c r="C100" s="43"/>
      <c r="D100" s="43"/>
      <c r="E100" s="46"/>
      <c r="F100" s="43"/>
      <c r="G100" s="43"/>
      <c r="H100" s="47"/>
      <c r="I100" s="43"/>
      <c r="J100" s="43"/>
      <c r="K100" s="48"/>
      <c r="L100" s="43"/>
      <c r="M100" s="35"/>
      <c r="O100" s="43"/>
      <c r="P100" s="44"/>
      <c r="Q100" s="44"/>
      <c r="R100" s="45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</row>
    <row r="101" spans="1:32" ht="12.75" customHeight="1">
      <c r="A101" s="43"/>
      <c r="B101" s="43"/>
      <c r="C101" s="43"/>
      <c r="D101" s="43"/>
      <c r="E101" s="46"/>
      <c r="F101" s="43"/>
      <c r="G101" s="43"/>
      <c r="H101" s="47"/>
      <c r="I101" s="43"/>
      <c r="J101" s="43"/>
      <c r="K101" s="48"/>
      <c r="L101" s="43"/>
      <c r="M101" s="35"/>
      <c r="O101" s="43"/>
      <c r="P101" s="44"/>
      <c r="Q101" s="44"/>
      <c r="R101" s="45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</row>
    <row r="102" spans="1:32" ht="12.75" customHeight="1">
      <c r="A102" s="43"/>
      <c r="B102" s="43"/>
      <c r="C102" s="43"/>
      <c r="D102" s="43"/>
      <c r="E102" s="46"/>
      <c r="F102" s="43"/>
      <c r="G102" s="43"/>
      <c r="H102" s="47"/>
      <c r="I102" s="43"/>
      <c r="J102" s="43"/>
      <c r="K102" s="48"/>
      <c r="L102" s="43"/>
      <c r="M102" s="35"/>
      <c r="O102" s="43"/>
      <c r="P102" s="44"/>
      <c r="Q102" s="44"/>
      <c r="R102" s="45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</row>
    <row r="103" spans="1:32" ht="12.75" customHeight="1">
      <c r="A103" s="43"/>
      <c r="B103" s="43"/>
      <c r="C103" s="43"/>
      <c r="D103" s="43"/>
      <c r="E103" s="46"/>
      <c r="F103" s="43"/>
      <c r="G103" s="43"/>
      <c r="H103" s="47"/>
      <c r="I103" s="43"/>
      <c r="J103" s="43"/>
      <c r="K103" s="48"/>
      <c r="L103" s="43"/>
      <c r="M103" s="35"/>
      <c r="O103" s="43"/>
      <c r="P103" s="44"/>
      <c r="Q103" s="44"/>
      <c r="R103" s="45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</row>
    <row r="104" spans="1:32" ht="12.75" customHeight="1">
      <c r="A104" s="43"/>
      <c r="B104" s="43"/>
      <c r="C104" s="43"/>
      <c r="D104" s="43"/>
      <c r="E104" s="46"/>
      <c r="F104" s="43"/>
      <c r="G104" s="43"/>
      <c r="H104" s="47"/>
      <c r="I104" s="43"/>
      <c r="J104" s="43"/>
      <c r="K104" s="48"/>
      <c r="L104" s="43"/>
      <c r="M104" s="35"/>
      <c r="O104" s="43"/>
      <c r="P104" s="44"/>
      <c r="Q104" s="44"/>
      <c r="R104" s="45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</row>
    <row r="105" spans="1:32" ht="12.75" customHeight="1">
      <c r="A105" s="43"/>
      <c r="B105" s="43"/>
      <c r="C105" s="43"/>
      <c r="D105" s="43"/>
      <c r="E105" s="46"/>
      <c r="F105" s="43"/>
      <c r="G105" s="43"/>
      <c r="H105" s="47"/>
      <c r="I105" s="43"/>
      <c r="J105" s="43"/>
      <c r="K105" s="48"/>
      <c r="L105" s="43"/>
      <c r="M105" s="35"/>
      <c r="O105" s="43"/>
      <c r="P105" s="44"/>
      <c r="Q105" s="44"/>
      <c r="R105" s="45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</row>
    <row r="106" spans="1:32" ht="12.75" customHeight="1">
      <c r="A106" s="43"/>
      <c r="B106" s="43"/>
      <c r="C106" s="43"/>
      <c r="D106" s="43"/>
      <c r="E106" s="46"/>
      <c r="F106" s="43"/>
      <c r="G106" s="43"/>
      <c r="H106" s="47"/>
      <c r="I106" s="43"/>
      <c r="J106" s="43"/>
      <c r="K106" s="48"/>
      <c r="L106" s="43"/>
      <c r="M106" s="35"/>
      <c r="O106" s="43"/>
      <c r="P106" s="44"/>
      <c r="Q106" s="44"/>
      <c r="R106" s="45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</row>
    <row r="107" spans="1:32" ht="12.75" customHeight="1">
      <c r="A107" s="43"/>
      <c r="B107" s="43"/>
      <c r="C107" s="43"/>
      <c r="D107" s="43"/>
      <c r="E107" s="46"/>
      <c r="F107" s="43"/>
      <c r="G107" s="43"/>
      <c r="H107" s="47"/>
      <c r="I107" s="43"/>
      <c r="J107" s="43"/>
      <c r="K107" s="48"/>
      <c r="L107" s="43"/>
      <c r="M107" s="35"/>
      <c r="O107" s="43"/>
      <c r="P107" s="44"/>
      <c r="Q107" s="44"/>
      <c r="R107" s="45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</row>
    <row r="108" spans="1:32" ht="12.75" customHeight="1">
      <c r="A108" s="43"/>
      <c r="B108" s="43"/>
      <c r="C108" s="43"/>
      <c r="D108" s="43"/>
      <c r="E108" s="46"/>
      <c r="F108" s="43"/>
      <c r="G108" s="43"/>
      <c r="H108" s="47"/>
      <c r="I108" s="43"/>
      <c r="J108" s="43"/>
      <c r="K108" s="48"/>
      <c r="L108" s="43"/>
      <c r="M108" s="35"/>
      <c r="O108" s="43"/>
      <c r="P108" s="44"/>
      <c r="Q108" s="44"/>
      <c r="R108" s="45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</row>
    <row r="109" spans="1:32" ht="12.75" customHeight="1">
      <c r="A109" s="43"/>
      <c r="B109" s="43"/>
      <c r="C109" s="43"/>
      <c r="D109" s="43"/>
      <c r="E109" s="46"/>
      <c r="F109" s="43"/>
      <c r="G109" s="43"/>
      <c r="H109" s="47"/>
      <c r="I109" s="43"/>
      <c r="J109" s="43"/>
      <c r="K109" s="48"/>
      <c r="L109" s="43"/>
      <c r="M109" s="35"/>
      <c r="O109" s="43"/>
      <c r="P109" s="44"/>
      <c r="Q109" s="44"/>
      <c r="R109" s="45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</row>
    <row r="110" spans="1:32" ht="12.75" customHeight="1">
      <c r="A110" s="43"/>
      <c r="B110" s="43"/>
      <c r="C110" s="43"/>
      <c r="D110" s="43"/>
      <c r="E110" s="46"/>
      <c r="F110" s="43"/>
      <c r="G110" s="43"/>
      <c r="H110" s="47"/>
      <c r="I110" s="43"/>
      <c r="J110" s="43"/>
      <c r="K110" s="48"/>
      <c r="L110" s="43"/>
      <c r="M110" s="35"/>
      <c r="O110" s="43"/>
      <c r="P110" s="44"/>
      <c r="Q110" s="44"/>
      <c r="R110" s="45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</row>
    <row r="111" spans="1:32" ht="12.75" customHeight="1">
      <c r="A111" s="43"/>
      <c r="B111" s="43"/>
      <c r="C111" s="43"/>
      <c r="D111" s="43"/>
      <c r="E111" s="46"/>
      <c r="F111" s="43"/>
      <c r="G111" s="43"/>
      <c r="H111" s="47"/>
      <c r="I111" s="43"/>
      <c r="J111" s="43"/>
      <c r="K111" s="48"/>
      <c r="L111" s="43"/>
      <c r="M111" s="35"/>
      <c r="O111" s="43"/>
      <c r="P111" s="44"/>
      <c r="Q111" s="44"/>
      <c r="R111" s="45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</row>
    <row r="112" spans="1:32" ht="12.75" customHeight="1">
      <c r="A112" s="43"/>
      <c r="B112" s="43"/>
      <c r="C112" s="43"/>
      <c r="D112" s="43"/>
      <c r="E112" s="46"/>
      <c r="F112" s="43"/>
      <c r="G112" s="43"/>
      <c r="H112" s="47"/>
      <c r="I112" s="43"/>
      <c r="J112" s="43"/>
      <c r="K112" s="48"/>
      <c r="L112" s="43"/>
      <c r="M112" s="35"/>
      <c r="O112" s="43"/>
      <c r="P112" s="44"/>
      <c r="Q112" s="44"/>
      <c r="R112" s="45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</row>
    <row r="113" spans="1:32" ht="12.75" customHeight="1">
      <c r="A113" s="43"/>
      <c r="B113" s="43"/>
      <c r="C113" s="43"/>
      <c r="D113" s="43"/>
      <c r="E113" s="46"/>
      <c r="F113" s="43"/>
      <c r="G113" s="43"/>
      <c r="H113" s="47"/>
      <c r="I113" s="43"/>
      <c r="J113" s="43"/>
      <c r="K113" s="48"/>
      <c r="L113" s="43"/>
      <c r="M113" s="35"/>
      <c r="O113" s="43"/>
      <c r="P113" s="44"/>
      <c r="Q113" s="44"/>
      <c r="R113" s="45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</row>
    <row r="114" spans="1:32" ht="12.75" customHeight="1">
      <c r="A114" s="43"/>
      <c r="B114" s="43"/>
      <c r="C114" s="43"/>
      <c r="D114" s="43"/>
      <c r="E114" s="46"/>
      <c r="F114" s="43"/>
      <c r="G114" s="43"/>
      <c r="H114" s="47"/>
      <c r="I114" s="43"/>
      <c r="J114" s="43"/>
      <c r="K114" s="48"/>
      <c r="L114" s="43"/>
      <c r="M114" s="35"/>
      <c r="O114" s="43"/>
      <c r="P114" s="44"/>
      <c r="Q114" s="44"/>
      <c r="R114" s="45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</row>
    <row r="115" spans="1:32" ht="12.75" customHeight="1">
      <c r="A115" s="43"/>
      <c r="B115" s="43"/>
      <c r="C115" s="43"/>
      <c r="D115" s="43"/>
      <c r="E115" s="46"/>
      <c r="F115" s="43"/>
      <c r="G115" s="43"/>
      <c r="H115" s="47"/>
      <c r="I115" s="43"/>
      <c r="J115" s="43"/>
      <c r="K115" s="48"/>
      <c r="L115" s="43"/>
      <c r="M115" s="35"/>
      <c r="O115" s="43"/>
      <c r="P115" s="44"/>
      <c r="Q115" s="44"/>
      <c r="R115" s="45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</row>
    <row r="116" spans="1:32" ht="12.75" customHeight="1">
      <c r="A116" s="43"/>
      <c r="B116" s="43"/>
      <c r="C116" s="43"/>
      <c r="D116" s="43"/>
      <c r="E116" s="46"/>
      <c r="F116" s="43"/>
      <c r="G116" s="43"/>
      <c r="H116" s="47"/>
      <c r="I116" s="43"/>
      <c r="J116" s="43"/>
      <c r="K116" s="48"/>
      <c r="L116" s="43"/>
      <c r="M116" s="35"/>
      <c r="O116" s="43"/>
      <c r="P116" s="44"/>
      <c r="Q116" s="44"/>
      <c r="R116" s="45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</row>
    <row r="117" spans="1:32" ht="12.75" customHeight="1">
      <c r="A117" s="43"/>
      <c r="B117" s="43"/>
      <c r="C117" s="43"/>
      <c r="D117" s="43"/>
      <c r="E117" s="46"/>
      <c r="F117" s="43"/>
      <c r="G117" s="43"/>
      <c r="H117" s="47"/>
      <c r="I117" s="43"/>
      <c r="J117" s="43"/>
      <c r="K117" s="48"/>
      <c r="L117" s="43"/>
      <c r="M117" s="35"/>
      <c r="O117" s="43"/>
      <c r="P117" s="44"/>
      <c r="Q117" s="44"/>
      <c r="R117" s="45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</row>
    <row r="118" spans="1:32" ht="12.75" customHeight="1">
      <c r="A118" s="43"/>
      <c r="B118" s="43"/>
      <c r="C118" s="43"/>
      <c r="D118" s="43"/>
      <c r="E118" s="46"/>
      <c r="F118" s="43"/>
      <c r="G118" s="43"/>
      <c r="H118" s="47"/>
      <c r="I118" s="43"/>
      <c r="J118" s="43"/>
      <c r="K118" s="48"/>
      <c r="L118" s="43"/>
      <c r="M118" s="35"/>
      <c r="O118" s="43"/>
      <c r="P118" s="44"/>
      <c r="Q118" s="44"/>
      <c r="R118" s="45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</row>
    <row r="119" spans="1:32" ht="12.75" customHeight="1">
      <c r="A119" s="43"/>
      <c r="B119" s="43"/>
      <c r="C119" s="43"/>
      <c r="D119" s="43"/>
      <c r="E119" s="46"/>
      <c r="F119" s="43"/>
      <c r="G119" s="43"/>
      <c r="H119" s="47"/>
      <c r="I119" s="43"/>
      <c r="J119" s="43"/>
      <c r="K119" s="48"/>
      <c r="L119" s="43"/>
      <c r="M119" s="35"/>
      <c r="O119" s="43"/>
      <c r="P119" s="44"/>
      <c r="Q119" s="44"/>
      <c r="R119" s="45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</row>
    <row r="120" spans="1:32" ht="12.75" customHeight="1">
      <c r="A120" s="43"/>
      <c r="B120" s="43"/>
      <c r="C120" s="43"/>
      <c r="D120" s="43"/>
      <c r="E120" s="46"/>
      <c r="F120" s="43"/>
      <c r="G120" s="43"/>
      <c r="H120" s="47"/>
      <c r="I120" s="43"/>
      <c r="J120" s="43"/>
      <c r="K120" s="48"/>
      <c r="L120" s="43"/>
      <c r="M120" s="35"/>
      <c r="O120" s="43"/>
      <c r="P120" s="44"/>
      <c r="Q120" s="44"/>
      <c r="R120" s="45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</row>
    <row r="121" spans="1:32" ht="12.75" customHeight="1">
      <c r="A121" s="43"/>
      <c r="B121" s="43"/>
      <c r="C121" s="43"/>
      <c r="D121" s="43"/>
      <c r="E121" s="46"/>
      <c r="F121" s="43"/>
      <c r="G121" s="43"/>
      <c r="H121" s="47"/>
      <c r="I121" s="43"/>
      <c r="J121" s="43"/>
      <c r="K121" s="48"/>
      <c r="L121" s="43"/>
      <c r="M121" s="35"/>
      <c r="O121" s="43"/>
      <c r="P121" s="44"/>
      <c r="Q121" s="44"/>
      <c r="R121" s="45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</row>
    <row r="122" spans="1:32" ht="12.75" customHeight="1">
      <c r="A122" s="43"/>
      <c r="B122" s="43"/>
      <c r="C122" s="43"/>
      <c r="D122" s="43"/>
      <c r="E122" s="46"/>
      <c r="F122" s="43"/>
      <c r="G122" s="43"/>
      <c r="H122" s="47"/>
      <c r="I122" s="43"/>
      <c r="J122" s="43"/>
      <c r="K122" s="48"/>
      <c r="L122" s="43"/>
      <c r="M122" s="35"/>
      <c r="O122" s="43"/>
      <c r="P122" s="44"/>
      <c r="Q122" s="44"/>
      <c r="R122" s="45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</row>
    <row r="123" spans="1:32" ht="12.75" customHeight="1">
      <c r="A123" s="43"/>
      <c r="B123" s="43"/>
      <c r="C123" s="43"/>
      <c r="D123" s="43"/>
      <c r="E123" s="46"/>
      <c r="F123" s="43"/>
      <c r="G123" s="43"/>
      <c r="H123" s="47"/>
      <c r="I123" s="43"/>
      <c r="J123" s="43"/>
      <c r="K123" s="48"/>
      <c r="L123" s="43"/>
      <c r="M123" s="35"/>
      <c r="O123" s="43"/>
      <c r="P123" s="44"/>
      <c r="Q123" s="44"/>
      <c r="R123" s="45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</row>
    <row r="124" spans="1:32" ht="12.75" customHeight="1">
      <c r="A124" s="43"/>
      <c r="B124" s="43"/>
      <c r="C124" s="43"/>
      <c r="D124" s="43"/>
      <c r="E124" s="46"/>
      <c r="F124" s="43"/>
      <c r="G124" s="43"/>
      <c r="H124" s="47"/>
      <c r="I124" s="43"/>
      <c r="J124" s="43"/>
      <c r="K124" s="48"/>
      <c r="L124" s="43"/>
      <c r="M124" s="35"/>
      <c r="O124" s="43"/>
      <c r="P124" s="44"/>
      <c r="Q124" s="44"/>
      <c r="R124" s="45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</row>
    <row r="125" spans="1:32" ht="12.75" customHeight="1">
      <c r="A125" s="43"/>
      <c r="B125" s="43"/>
      <c r="C125" s="43"/>
      <c r="D125" s="43"/>
      <c r="E125" s="46"/>
      <c r="F125" s="43"/>
      <c r="G125" s="43"/>
      <c r="H125" s="47"/>
      <c r="I125" s="43"/>
      <c r="J125" s="43"/>
      <c r="K125" s="48"/>
      <c r="L125" s="43"/>
      <c r="M125" s="35"/>
      <c r="O125" s="43"/>
      <c r="P125" s="44"/>
      <c r="Q125" s="44"/>
      <c r="R125" s="45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</row>
    <row r="126" spans="1:32" ht="12.75" customHeight="1">
      <c r="A126" s="43"/>
      <c r="B126" s="43"/>
      <c r="C126" s="43"/>
      <c r="D126" s="43"/>
      <c r="E126" s="46"/>
      <c r="F126" s="43"/>
      <c r="G126" s="43"/>
      <c r="H126" s="47"/>
      <c r="I126" s="43"/>
      <c r="J126" s="43"/>
      <c r="K126" s="48"/>
      <c r="L126" s="43"/>
      <c r="M126" s="35"/>
      <c r="O126" s="43"/>
      <c r="P126" s="44"/>
      <c r="Q126" s="44"/>
      <c r="R126" s="45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</row>
    <row r="127" spans="1:32" ht="12.75" customHeight="1">
      <c r="A127" s="43"/>
      <c r="B127" s="43"/>
      <c r="C127" s="43"/>
      <c r="D127" s="43"/>
      <c r="E127" s="46"/>
      <c r="F127" s="43"/>
      <c r="G127" s="43"/>
      <c r="H127" s="47"/>
      <c r="I127" s="43"/>
      <c r="J127" s="43"/>
      <c r="K127" s="48"/>
      <c r="L127" s="43"/>
      <c r="M127" s="35"/>
      <c r="O127" s="43"/>
      <c r="P127" s="44"/>
      <c r="Q127" s="44"/>
      <c r="R127" s="45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</row>
    <row r="128" spans="1:32" ht="12.75" customHeight="1">
      <c r="A128" s="43"/>
      <c r="B128" s="43"/>
      <c r="C128" s="43"/>
      <c r="D128" s="43"/>
      <c r="E128" s="46"/>
      <c r="F128" s="43"/>
      <c r="G128" s="43"/>
      <c r="H128" s="47"/>
      <c r="I128" s="43"/>
      <c r="J128" s="43"/>
      <c r="K128" s="48"/>
      <c r="L128" s="43"/>
      <c r="M128" s="35"/>
      <c r="O128" s="43"/>
      <c r="P128" s="44"/>
      <c r="Q128" s="44"/>
      <c r="R128" s="45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</row>
    <row r="129" spans="1:32" ht="12.75" customHeight="1">
      <c r="A129" s="43"/>
      <c r="B129" s="43"/>
      <c r="C129" s="43"/>
      <c r="D129" s="43"/>
      <c r="E129" s="46"/>
      <c r="F129" s="43"/>
      <c r="G129" s="43"/>
      <c r="H129" s="47"/>
      <c r="I129" s="43"/>
      <c r="J129" s="43"/>
      <c r="K129" s="48"/>
      <c r="L129" s="43"/>
      <c r="M129" s="35"/>
      <c r="O129" s="43"/>
      <c r="P129" s="44"/>
      <c r="Q129" s="44"/>
      <c r="R129" s="45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</row>
    <row r="130" spans="1:32" ht="12.75" customHeight="1">
      <c r="A130" s="43"/>
      <c r="B130" s="43"/>
      <c r="C130" s="43"/>
      <c r="D130" s="43"/>
      <c r="E130" s="46"/>
      <c r="F130" s="43"/>
      <c r="G130" s="43"/>
      <c r="H130" s="47"/>
      <c r="I130" s="43"/>
      <c r="J130" s="43"/>
      <c r="K130" s="48"/>
      <c r="L130" s="43"/>
      <c r="M130" s="35"/>
      <c r="O130" s="43"/>
      <c r="P130" s="44"/>
      <c r="Q130" s="44"/>
      <c r="R130" s="45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</row>
    <row r="131" spans="1:32" ht="12.75" customHeight="1">
      <c r="A131" s="43"/>
      <c r="B131" s="43"/>
      <c r="C131" s="43"/>
      <c r="D131" s="43"/>
      <c r="E131" s="46"/>
      <c r="F131" s="43"/>
      <c r="G131" s="43"/>
      <c r="H131" s="47"/>
      <c r="I131" s="43"/>
      <c r="J131" s="43"/>
      <c r="K131" s="48"/>
      <c r="L131" s="43"/>
      <c r="M131" s="35"/>
      <c r="O131" s="43"/>
      <c r="P131" s="44"/>
      <c r="Q131" s="44"/>
      <c r="R131" s="45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</row>
    <row r="132" spans="1:32" ht="12.75" customHeight="1">
      <c r="A132" s="43"/>
      <c r="B132" s="43"/>
      <c r="C132" s="43"/>
      <c r="D132" s="43"/>
      <c r="E132" s="46"/>
      <c r="F132" s="43"/>
      <c r="G132" s="43"/>
      <c r="H132" s="47"/>
      <c r="I132" s="43"/>
      <c r="J132" s="43"/>
      <c r="K132" s="48"/>
      <c r="L132" s="43"/>
      <c r="M132" s="35"/>
      <c r="O132" s="43"/>
      <c r="P132" s="44"/>
      <c r="Q132" s="44"/>
      <c r="R132" s="45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</row>
    <row r="133" spans="1:32" ht="12.75" customHeight="1">
      <c r="A133" s="43"/>
      <c r="B133" s="43"/>
      <c r="C133" s="43"/>
      <c r="D133" s="43"/>
      <c r="E133" s="46"/>
      <c r="F133" s="43"/>
      <c r="G133" s="43"/>
      <c r="H133" s="47"/>
      <c r="I133" s="43"/>
      <c r="J133" s="43"/>
      <c r="K133" s="48"/>
      <c r="L133" s="43"/>
      <c r="M133" s="35"/>
      <c r="O133" s="43"/>
      <c r="P133" s="44"/>
      <c r="Q133" s="44"/>
      <c r="R133" s="45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</row>
    <row r="134" spans="1:32" ht="12.75" customHeight="1">
      <c r="A134" s="43"/>
      <c r="B134" s="43"/>
      <c r="C134" s="43"/>
      <c r="D134" s="43"/>
      <c r="E134" s="46"/>
      <c r="F134" s="43"/>
      <c r="G134" s="43"/>
      <c r="H134" s="47"/>
      <c r="I134" s="43"/>
      <c r="J134" s="43"/>
      <c r="K134" s="48"/>
      <c r="L134" s="43"/>
      <c r="M134" s="35"/>
      <c r="O134" s="43"/>
      <c r="P134" s="44"/>
      <c r="Q134" s="44"/>
      <c r="R134" s="45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</row>
    <row r="135" spans="1:32" ht="12.75" customHeight="1">
      <c r="A135" s="43"/>
      <c r="B135" s="43"/>
      <c r="C135" s="43"/>
      <c r="D135" s="43"/>
      <c r="E135" s="46"/>
      <c r="F135" s="43"/>
      <c r="G135" s="43"/>
      <c r="H135" s="47"/>
      <c r="I135" s="43"/>
      <c r="J135" s="43"/>
      <c r="K135" s="48"/>
      <c r="L135" s="43"/>
      <c r="M135" s="35"/>
      <c r="O135" s="43"/>
      <c r="P135" s="44"/>
      <c r="Q135" s="44"/>
      <c r="R135" s="45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</row>
    <row r="136" spans="1:32" ht="12.75" customHeight="1">
      <c r="A136" s="43"/>
      <c r="B136" s="43"/>
      <c r="C136" s="43"/>
      <c r="D136" s="43"/>
      <c r="E136" s="46"/>
      <c r="F136" s="43"/>
      <c r="G136" s="43"/>
      <c r="H136" s="47"/>
      <c r="I136" s="43"/>
      <c r="J136" s="43"/>
      <c r="K136" s="48"/>
      <c r="L136" s="43"/>
      <c r="M136" s="35"/>
      <c r="O136" s="43"/>
      <c r="P136" s="44"/>
      <c r="Q136" s="44"/>
      <c r="R136" s="45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</row>
    <row r="137" spans="1:32" ht="12.75" customHeight="1">
      <c r="A137" s="43"/>
      <c r="B137" s="43"/>
      <c r="C137" s="43"/>
      <c r="D137" s="43"/>
      <c r="E137" s="46"/>
      <c r="F137" s="43"/>
      <c r="G137" s="43"/>
      <c r="H137" s="47"/>
      <c r="I137" s="43"/>
      <c r="J137" s="43"/>
      <c r="K137" s="48"/>
      <c r="L137" s="43"/>
      <c r="M137" s="35"/>
      <c r="O137" s="43"/>
      <c r="P137" s="44"/>
      <c r="Q137" s="44"/>
      <c r="R137" s="45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</row>
    <row r="138" spans="1:32" ht="12.75" customHeight="1">
      <c r="A138" s="43"/>
      <c r="B138" s="43"/>
      <c r="C138" s="43"/>
      <c r="D138" s="43"/>
      <c r="E138" s="46"/>
      <c r="F138" s="43"/>
      <c r="G138" s="43"/>
      <c r="H138" s="47"/>
      <c r="I138" s="43"/>
      <c r="J138" s="43"/>
      <c r="K138" s="48"/>
      <c r="L138" s="43"/>
      <c r="M138" s="35"/>
      <c r="O138" s="43"/>
      <c r="P138" s="44"/>
      <c r="Q138" s="44"/>
      <c r="R138" s="45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</row>
    <row r="139" spans="1:32" ht="12.75" customHeight="1">
      <c r="A139" s="43"/>
      <c r="B139" s="43"/>
      <c r="C139" s="43"/>
      <c r="D139" s="43"/>
      <c r="E139" s="46"/>
      <c r="F139" s="43"/>
      <c r="G139" s="43"/>
      <c r="H139" s="47"/>
      <c r="I139" s="43"/>
      <c r="J139" s="43"/>
      <c r="K139" s="48"/>
      <c r="L139" s="43"/>
      <c r="M139" s="35"/>
      <c r="O139" s="43"/>
      <c r="P139" s="44"/>
      <c r="Q139" s="44"/>
      <c r="R139" s="45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</row>
    <row r="140" spans="1:32" ht="12.75" customHeight="1">
      <c r="A140" s="43"/>
      <c r="B140" s="43"/>
      <c r="C140" s="43"/>
      <c r="D140" s="43"/>
      <c r="E140" s="46"/>
      <c r="F140" s="43"/>
      <c r="G140" s="43"/>
      <c r="H140" s="47"/>
      <c r="I140" s="43"/>
      <c r="J140" s="43"/>
      <c r="K140" s="48"/>
      <c r="L140" s="43"/>
      <c r="M140" s="35"/>
      <c r="O140" s="43"/>
      <c r="P140" s="44"/>
      <c r="Q140" s="44"/>
      <c r="R140" s="45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</row>
    <row r="141" spans="1:32" ht="12.75" customHeight="1">
      <c r="A141" s="43"/>
      <c r="B141" s="43"/>
      <c r="C141" s="43"/>
      <c r="D141" s="43"/>
      <c r="E141" s="46"/>
      <c r="F141" s="43"/>
      <c r="G141" s="43"/>
      <c r="H141" s="47"/>
      <c r="I141" s="43"/>
      <c r="J141" s="43"/>
      <c r="K141" s="48"/>
      <c r="L141" s="43"/>
      <c r="M141" s="35"/>
      <c r="O141" s="43"/>
      <c r="P141" s="44"/>
      <c r="Q141" s="44"/>
      <c r="R141" s="45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</row>
    <row r="142" spans="1:32" ht="12.75" customHeight="1">
      <c r="A142" s="43"/>
      <c r="B142" s="43"/>
      <c r="C142" s="43"/>
      <c r="D142" s="43"/>
      <c r="E142" s="46"/>
      <c r="F142" s="43"/>
      <c r="G142" s="43"/>
      <c r="H142" s="47"/>
      <c r="I142" s="43"/>
      <c r="J142" s="43"/>
      <c r="K142" s="48"/>
      <c r="L142" s="43"/>
      <c r="M142" s="35"/>
      <c r="O142" s="43"/>
      <c r="P142" s="44"/>
      <c r="Q142" s="44"/>
      <c r="R142" s="45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</row>
    <row r="143" spans="1:32" ht="12.75" customHeight="1">
      <c r="A143" s="43"/>
      <c r="B143" s="43"/>
      <c r="C143" s="43"/>
      <c r="D143" s="43"/>
      <c r="E143" s="46"/>
      <c r="F143" s="43"/>
      <c r="G143" s="43"/>
      <c r="H143" s="47"/>
      <c r="I143" s="43"/>
      <c r="J143" s="43"/>
      <c r="K143" s="48"/>
      <c r="L143" s="43"/>
      <c r="M143" s="35"/>
      <c r="O143" s="43"/>
      <c r="P143" s="44"/>
      <c r="Q143" s="44"/>
      <c r="R143" s="45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</row>
    <row r="144" spans="1:32" ht="12.75" customHeight="1">
      <c r="A144" s="43"/>
      <c r="B144" s="43"/>
      <c r="C144" s="43"/>
      <c r="D144" s="43"/>
      <c r="E144" s="46"/>
      <c r="F144" s="43"/>
      <c r="G144" s="43"/>
      <c r="H144" s="47"/>
      <c r="I144" s="43"/>
      <c r="J144" s="43"/>
      <c r="K144" s="48"/>
      <c r="L144" s="43"/>
      <c r="M144" s="35"/>
      <c r="O144" s="43"/>
      <c r="P144" s="44"/>
      <c r="Q144" s="44"/>
      <c r="R144" s="45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</row>
    <row r="145" spans="1:32" ht="12.75" customHeight="1">
      <c r="A145" s="43"/>
      <c r="B145" s="43"/>
      <c r="C145" s="43"/>
      <c r="D145" s="43"/>
      <c r="E145" s="46"/>
      <c r="F145" s="43"/>
      <c r="G145" s="43"/>
      <c r="H145" s="47"/>
      <c r="I145" s="43"/>
      <c r="J145" s="43"/>
      <c r="K145" s="48"/>
      <c r="L145" s="43"/>
      <c r="M145" s="35"/>
      <c r="O145" s="43"/>
      <c r="P145" s="44"/>
      <c r="Q145" s="44"/>
      <c r="R145" s="45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</row>
    <row r="146" spans="1:32" ht="12.75" customHeight="1">
      <c r="A146" s="43"/>
      <c r="B146" s="43"/>
      <c r="C146" s="43"/>
      <c r="D146" s="43"/>
      <c r="E146" s="46"/>
      <c r="F146" s="43"/>
      <c r="G146" s="43"/>
      <c r="H146" s="47"/>
      <c r="I146" s="43"/>
      <c r="J146" s="43"/>
      <c r="K146" s="48"/>
      <c r="L146" s="43"/>
      <c r="M146" s="35"/>
      <c r="O146" s="43"/>
      <c r="P146" s="44"/>
      <c r="Q146" s="44"/>
      <c r="R146" s="45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</row>
    <row r="147" spans="1:32" ht="12.75" customHeight="1">
      <c r="A147" s="43"/>
      <c r="B147" s="43"/>
      <c r="C147" s="43"/>
      <c r="D147" s="43"/>
      <c r="E147" s="46"/>
      <c r="F147" s="43"/>
      <c r="G147" s="43"/>
      <c r="H147" s="47"/>
      <c r="I147" s="43"/>
      <c r="J147" s="43"/>
      <c r="K147" s="48"/>
      <c r="L147" s="43"/>
      <c r="M147" s="35"/>
      <c r="O147" s="43"/>
      <c r="P147" s="44"/>
      <c r="Q147" s="44"/>
      <c r="R147" s="45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</row>
    <row r="148" spans="1:32" ht="12.75" customHeight="1">
      <c r="A148" s="43"/>
      <c r="B148" s="43"/>
      <c r="C148" s="43"/>
      <c r="D148" s="43"/>
      <c r="E148" s="46"/>
      <c r="F148" s="43"/>
      <c r="G148" s="43"/>
      <c r="H148" s="47"/>
      <c r="I148" s="43"/>
      <c r="J148" s="43"/>
      <c r="K148" s="48"/>
      <c r="L148" s="43"/>
      <c r="M148" s="35"/>
      <c r="O148" s="43"/>
      <c r="P148" s="44"/>
      <c r="Q148" s="44"/>
      <c r="R148" s="45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</row>
    <row r="149" spans="1:32" ht="12.75" customHeight="1">
      <c r="A149" s="43"/>
      <c r="B149" s="43"/>
      <c r="C149" s="43"/>
      <c r="D149" s="43"/>
      <c r="E149" s="46"/>
      <c r="F149" s="43"/>
      <c r="G149" s="43"/>
      <c r="H149" s="47"/>
      <c r="I149" s="43"/>
      <c r="J149" s="43"/>
      <c r="K149" s="48"/>
      <c r="L149" s="43"/>
      <c r="M149" s="35"/>
      <c r="O149" s="43"/>
      <c r="P149" s="44"/>
      <c r="Q149" s="44"/>
      <c r="R149" s="45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</row>
    <row r="150" spans="1:32" ht="12.75" customHeight="1">
      <c r="A150" s="43"/>
      <c r="B150" s="43"/>
      <c r="C150" s="43"/>
      <c r="D150" s="43"/>
      <c r="E150" s="46"/>
      <c r="F150" s="43"/>
      <c r="G150" s="43"/>
      <c r="H150" s="47"/>
      <c r="I150" s="43"/>
      <c r="J150" s="43"/>
      <c r="K150" s="48"/>
      <c r="L150" s="43"/>
      <c r="M150" s="35"/>
      <c r="O150" s="43"/>
      <c r="P150" s="44"/>
      <c r="Q150" s="44"/>
      <c r="R150" s="45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</row>
    <row r="151" spans="1:32" ht="12.75" customHeight="1">
      <c r="A151" s="43"/>
      <c r="B151" s="43"/>
      <c r="C151" s="43"/>
      <c r="D151" s="43"/>
      <c r="E151" s="46"/>
      <c r="F151" s="43"/>
      <c r="G151" s="43"/>
      <c r="H151" s="47"/>
      <c r="I151" s="43"/>
      <c r="J151" s="43"/>
      <c r="K151" s="48"/>
      <c r="L151" s="43"/>
      <c r="M151" s="35"/>
      <c r="O151" s="43"/>
      <c r="P151" s="44"/>
      <c r="Q151" s="44"/>
      <c r="R151" s="45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</row>
    <row r="152" spans="1:32" ht="12.75" customHeight="1">
      <c r="A152" s="43"/>
      <c r="B152" s="43"/>
      <c r="C152" s="43"/>
      <c r="D152" s="43"/>
      <c r="E152" s="46"/>
      <c r="F152" s="43"/>
      <c r="G152" s="43"/>
      <c r="H152" s="47"/>
      <c r="I152" s="43"/>
      <c r="J152" s="43"/>
      <c r="K152" s="48"/>
      <c r="L152" s="43"/>
      <c r="M152" s="35"/>
      <c r="O152" s="43"/>
      <c r="P152" s="44"/>
      <c r="Q152" s="44"/>
      <c r="R152" s="45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</row>
    <row r="153" spans="1:32" ht="12.75" customHeight="1">
      <c r="A153" s="43"/>
      <c r="B153" s="43"/>
      <c r="C153" s="43"/>
      <c r="D153" s="43"/>
      <c r="E153" s="46"/>
      <c r="F153" s="43"/>
      <c r="G153" s="43"/>
      <c r="H153" s="47"/>
      <c r="I153" s="43"/>
      <c r="J153" s="43"/>
      <c r="K153" s="48"/>
      <c r="L153" s="43"/>
      <c r="M153" s="35"/>
      <c r="O153" s="43"/>
      <c r="P153" s="44"/>
      <c r="Q153" s="44"/>
      <c r="R153" s="45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</row>
    <row r="154" spans="1:32" ht="12.75" customHeight="1">
      <c r="A154" s="43"/>
      <c r="B154" s="43"/>
      <c r="C154" s="43"/>
      <c r="D154" s="43"/>
      <c r="E154" s="46"/>
      <c r="F154" s="43"/>
      <c r="G154" s="43"/>
      <c r="H154" s="47"/>
      <c r="I154" s="43"/>
      <c r="J154" s="43"/>
      <c r="K154" s="48"/>
      <c r="L154" s="43"/>
      <c r="M154" s="35"/>
      <c r="O154" s="43"/>
      <c r="P154" s="44"/>
      <c r="Q154" s="44"/>
      <c r="R154" s="45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</row>
    <row r="155" spans="1:32" ht="12.75" customHeight="1">
      <c r="A155" s="43"/>
      <c r="B155" s="43"/>
      <c r="C155" s="43"/>
      <c r="D155" s="43"/>
      <c r="E155" s="46"/>
      <c r="F155" s="43"/>
      <c r="G155" s="43"/>
      <c r="H155" s="47"/>
      <c r="I155" s="43"/>
      <c r="J155" s="43"/>
      <c r="K155" s="48"/>
      <c r="L155" s="43"/>
      <c r="M155" s="35"/>
      <c r="O155" s="43"/>
      <c r="P155" s="44"/>
      <c r="Q155" s="44"/>
      <c r="R155" s="45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</row>
    <row r="156" spans="1:32" ht="12.75" customHeight="1">
      <c r="A156" s="43"/>
      <c r="B156" s="43"/>
      <c r="C156" s="43"/>
      <c r="D156" s="43"/>
      <c r="E156" s="46"/>
      <c r="F156" s="43"/>
      <c r="G156" s="43"/>
      <c r="H156" s="47"/>
      <c r="I156" s="43"/>
      <c r="J156" s="43"/>
      <c r="K156" s="48"/>
      <c r="L156" s="43"/>
      <c r="M156" s="35"/>
      <c r="O156" s="43"/>
      <c r="P156" s="44"/>
      <c r="Q156" s="44"/>
      <c r="R156" s="45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</row>
    <row r="157" spans="1:32" ht="12.75" customHeight="1">
      <c r="A157" s="43"/>
      <c r="B157" s="43"/>
      <c r="C157" s="43"/>
      <c r="D157" s="43"/>
      <c r="E157" s="46"/>
      <c r="F157" s="43"/>
      <c r="G157" s="43"/>
      <c r="H157" s="47"/>
      <c r="I157" s="43"/>
      <c r="J157" s="43"/>
      <c r="K157" s="48"/>
      <c r="L157" s="43"/>
      <c r="M157" s="35"/>
      <c r="O157" s="43"/>
      <c r="P157" s="44"/>
      <c r="Q157" s="44"/>
      <c r="R157" s="45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</row>
    <row r="158" spans="1:32" ht="12.75" customHeight="1">
      <c r="A158" s="43"/>
      <c r="B158" s="43"/>
      <c r="C158" s="43"/>
      <c r="D158" s="43"/>
      <c r="E158" s="46"/>
      <c r="F158" s="43"/>
      <c r="G158" s="43"/>
      <c r="H158" s="47"/>
      <c r="I158" s="43"/>
      <c r="J158" s="43"/>
      <c r="K158" s="48"/>
      <c r="L158" s="43"/>
      <c r="M158" s="35"/>
      <c r="O158" s="43"/>
      <c r="P158" s="44"/>
      <c r="Q158" s="44"/>
      <c r="R158" s="45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</row>
    <row r="159" spans="1:32" ht="12.75" customHeight="1">
      <c r="A159" s="43"/>
      <c r="B159" s="43"/>
      <c r="C159" s="43"/>
      <c r="D159" s="43"/>
      <c r="E159" s="46"/>
      <c r="F159" s="43"/>
      <c r="G159" s="43"/>
      <c r="H159" s="47"/>
      <c r="I159" s="43"/>
      <c r="J159" s="43"/>
      <c r="K159" s="48"/>
      <c r="L159" s="43"/>
      <c r="M159" s="35"/>
      <c r="O159" s="43"/>
      <c r="P159" s="44"/>
      <c r="Q159" s="44"/>
      <c r="R159" s="45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</row>
    <row r="160" spans="1:32" ht="12.75" customHeight="1">
      <c r="A160" s="43"/>
      <c r="B160" s="43"/>
      <c r="C160" s="43"/>
      <c r="D160" s="43"/>
      <c r="E160" s="46"/>
      <c r="F160" s="43"/>
      <c r="G160" s="43"/>
      <c r="H160" s="47"/>
      <c r="I160" s="43"/>
      <c r="J160" s="43"/>
      <c r="K160" s="48"/>
      <c r="L160" s="43"/>
      <c r="M160" s="35"/>
      <c r="O160" s="43"/>
      <c r="P160" s="44"/>
      <c r="Q160" s="44"/>
      <c r="R160" s="45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</row>
    <row r="161" spans="1:32" ht="12.75" customHeight="1">
      <c r="A161" s="43"/>
      <c r="B161" s="43"/>
      <c r="C161" s="43"/>
      <c r="D161" s="43"/>
      <c r="E161" s="46"/>
      <c r="F161" s="43"/>
      <c r="G161" s="43"/>
      <c r="H161" s="47"/>
      <c r="I161" s="43"/>
      <c r="J161" s="43"/>
      <c r="K161" s="48"/>
      <c r="L161" s="43"/>
      <c r="M161" s="35"/>
      <c r="O161" s="43"/>
      <c r="P161" s="44"/>
      <c r="Q161" s="44"/>
      <c r="R161" s="45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</row>
    <row r="162" spans="1:32" ht="12.75" customHeight="1">
      <c r="A162" s="43"/>
      <c r="B162" s="43"/>
      <c r="C162" s="43"/>
      <c r="D162" s="43"/>
      <c r="E162" s="46"/>
      <c r="F162" s="43"/>
      <c r="G162" s="43"/>
      <c r="H162" s="47"/>
      <c r="I162" s="43"/>
      <c r="J162" s="43"/>
      <c r="K162" s="48"/>
      <c r="L162" s="43"/>
      <c r="M162" s="35"/>
      <c r="O162" s="43"/>
      <c r="P162" s="44"/>
      <c r="Q162" s="44"/>
      <c r="R162" s="45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</row>
    <row r="163" spans="1:32" ht="12.75" customHeight="1">
      <c r="A163" s="43"/>
      <c r="B163" s="43"/>
      <c r="C163" s="43"/>
      <c r="D163" s="43"/>
      <c r="E163" s="46"/>
      <c r="F163" s="43"/>
      <c r="G163" s="43"/>
      <c r="H163" s="47"/>
      <c r="I163" s="43"/>
      <c r="J163" s="43"/>
      <c r="K163" s="48"/>
      <c r="L163" s="43"/>
      <c r="M163" s="35"/>
      <c r="O163" s="43"/>
      <c r="P163" s="44"/>
      <c r="Q163" s="44"/>
      <c r="R163" s="45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</row>
    <row r="164" spans="1:32" ht="12.75" customHeight="1">
      <c r="A164" s="43"/>
      <c r="B164" s="43"/>
      <c r="C164" s="43"/>
      <c r="D164" s="43"/>
      <c r="E164" s="46"/>
      <c r="F164" s="43"/>
      <c r="G164" s="43"/>
      <c r="H164" s="47"/>
      <c r="I164" s="43"/>
      <c r="J164" s="43"/>
      <c r="K164" s="48"/>
      <c r="L164" s="43"/>
      <c r="M164" s="35"/>
      <c r="O164" s="43"/>
      <c r="P164" s="44"/>
      <c r="Q164" s="44"/>
      <c r="R164" s="45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</row>
    <row r="165" spans="1:32" ht="12.75" customHeight="1">
      <c r="A165" s="43"/>
      <c r="B165" s="43"/>
      <c r="C165" s="43"/>
      <c r="D165" s="43"/>
      <c r="E165" s="46"/>
      <c r="F165" s="43"/>
      <c r="G165" s="43"/>
      <c r="H165" s="47"/>
      <c r="I165" s="43"/>
      <c r="J165" s="43"/>
      <c r="K165" s="48"/>
      <c r="L165" s="43"/>
      <c r="M165" s="35"/>
      <c r="O165" s="43"/>
      <c r="P165" s="44"/>
      <c r="Q165" s="44"/>
      <c r="R165" s="45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</row>
    <row r="166" spans="1:32" ht="12.75" customHeight="1">
      <c r="A166" s="43"/>
      <c r="B166" s="43"/>
      <c r="C166" s="43"/>
      <c r="D166" s="43"/>
      <c r="E166" s="46"/>
      <c r="F166" s="43"/>
      <c r="G166" s="43"/>
      <c r="H166" s="47"/>
      <c r="I166" s="43"/>
      <c r="J166" s="43"/>
      <c r="K166" s="48"/>
      <c r="L166" s="43"/>
      <c r="M166" s="35"/>
      <c r="O166" s="43"/>
      <c r="P166" s="44"/>
      <c r="Q166" s="44"/>
      <c r="R166" s="45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</row>
    <row r="167" spans="1:32" ht="12.75" customHeight="1">
      <c r="A167" s="43"/>
      <c r="B167" s="43"/>
      <c r="C167" s="43"/>
      <c r="D167" s="43"/>
      <c r="E167" s="46"/>
      <c r="F167" s="43"/>
      <c r="G167" s="43"/>
      <c r="H167" s="47"/>
      <c r="I167" s="43"/>
      <c r="J167" s="43"/>
      <c r="K167" s="48"/>
      <c r="L167" s="43"/>
      <c r="M167" s="35"/>
      <c r="O167" s="43"/>
      <c r="P167" s="44"/>
      <c r="Q167" s="44"/>
      <c r="R167" s="45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</row>
    <row r="168" spans="1:32" ht="12.75" customHeight="1">
      <c r="A168" s="43"/>
      <c r="B168" s="43"/>
      <c r="C168" s="43"/>
      <c r="D168" s="43"/>
      <c r="E168" s="46"/>
      <c r="F168" s="43"/>
      <c r="G168" s="43"/>
      <c r="H168" s="47"/>
      <c r="I168" s="43"/>
      <c r="J168" s="43"/>
      <c r="K168" s="48"/>
      <c r="L168" s="43"/>
      <c r="M168" s="35"/>
      <c r="O168" s="43"/>
      <c r="P168" s="44"/>
      <c r="Q168" s="44"/>
      <c r="R168" s="45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</row>
    <row r="169" spans="1:32" ht="12.75" customHeight="1">
      <c r="A169" s="43"/>
      <c r="B169" s="43"/>
      <c r="C169" s="43"/>
      <c r="D169" s="43"/>
      <c r="E169" s="46"/>
      <c r="F169" s="43"/>
      <c r="G169" s="43"/>
      <c r="H169" s="47"/>
      <c r="I169" s="43"/>
      <c r="J169" s="43"/>
      <c r="K169" s="48"/>
      <c r="L169" s="43"/>
      <c r="M169" s="35"/>
      <c r="O169" s="43"/>
      <c r="P169" s="44"/>
      <c r="Q169" s="44"/>
      <c r="R169" s="45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</row>
    <row r="170" spans="1:32" ht="12.75" customHeight="1">
      <c r="A170" s="43"/>
      <c r="B170" s="43"/>
      <c r="C170" s="43"/>
      <c r="D170" s="43"/>
      <c r="E170" s="46"/>
      <c r="F170" s="43"/>
      <c r="G170" s="43"/>
      <c r="H170" s="47"/>
      <c r="I170" s="43"/>
      <c r="J170" s="43"/>
      <c r="K170" s="48"/>
      <c r="L170" s="43"/>
      <c r="M170" s="35"/>
      <c r="O170" s="43"/>
      <c r="P170" s="44"/>
      <c r="Q170" s="44"/>
      <c r="R170" s="45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</row>
    <row r="171" spans="1:32" ht="12.75" customHeight="1">
      <c r="A171" s="43"/>
      <c r="B171" s="43"/>
      <c r="C171" s="43"/>
      <c r="D171" s="43"/>
      <c r="E171" s="46"/>
      <c r="F171" s="43"/>
      <c r="G171" s="43"/>
      <c r="H171" s="47"/>
      <c r="I171" s="43"/>
      <c r="J171" s="43"/>
      <c r="K171" s="48"/>
      <c r="L171" s="43"/>
      <c r="M171" s="35"/>
      <c r="O171" s="43"/>
      <c r="P171" s="44"/>
      <c r="Q171" s="44"/>
      <c r="R171" s="45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</row>
    <row r="172" spans="1:32" ht="12.75" customHeight="1">
      <c r="A172" s="43"/>
      <c r="B172" s="43"/>
      <c r="C172" s="43"/>
      <c r="D172" s="43"/>
      <c r="E172" s="46"/>
      <c r="F172" s="43"/>
      <c r="G172" s="43"/>
      <c r="H172" s="47"/>
      <c r="I172" s="43"/>
      <c r="J172" s="43"/>
      <c r="K172" s="48"/>
      <c r="L172" s="43"/>
      <c r="M172" s="35"/>
      <c r="O172" s="43"/>
      <c r="P172" s="44"/>
      <c r="Q172" s="44"/>
      <c r="R172" s="45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</row>
    <row r="173" spans="1:32" ht="12.75" customHeight="1">
      <c r="A173" s="43"/>
      <c r="B173" s="43"/>
      <c r="C173" s="43"/>
      <c r="D173" s="43"/>
      <c r="E173" s="46"/>
      <c r="F173" s="43"/>
      <c r="G173" s="43"/>
      <c r="H173" s="47"/>
      <c r="I173" s="43"/>
      <c r="J173" s="43"/>
      <c r="K173" s="48"/>
      <c r="L173" s="43"/>
      <c r="M173" s="35"/>
      <c r="O173" s="43"/>
      <c r="P173" s="44"/>
      <c r="Q173" s="44"/>
      <c r="R173" s="45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</row>
    <row r="174" spans="1:32" ht="12.75" customHeight="1">
      <c r="A174" s="43"/>
      <c r="B174" s="43"/>
      <c r="C174" s="43"/>
      <c r="D174" s="43"/>
      <c r="E174" s="46"/>
      <c r="F174" s="43"/>
      <c r="G174" s="43"/>
      <c r="H174" s="47"/>
      <c r="I174" s="43"/>
      <c r="J174" s="43"/>
      <c r="K174" s="48"/>
      <c r="L174" s="43"/>
      <c r="M174" s="35"/>
      <c r="O174" s="43"/>
      <c r="P174" s="44"/>
      <c r="Q174" s="44"/>
      <c r="R174" s="45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</row>
    <row r="175" spans="1:32" ht="12.75" customHeight="1">
      <c r="A175" s="43"/>
      <c r="B175" s="43"/>
      <c r="C175" s="43"/>
      <c r="D175" s="43"/>
      <c r="E175" s="46"/>
      <c r="F175" s="43"/>
      <c r="G175" s="43"/>
      <c r="H175" s="47"/>
      <c r="I175" s="43"/>
      <c r="J175" s="43"/>
      <c r="K175" s="48"/>
      <c r="L175" s="43"/>
      <c r="M175" s="35"/>
      <c r="O175" s="43"/>
      <c r="P175" s="44"/>
      <c r="Q175" s="44"/>
      <c r="R175" s="45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</row>
    <row r="176" spans="1:32" ht="12.75" customHeight="1">
      <c r="A176" s="43"/>
      <c r="B176" s="43"/>
      <c r="C176" s="43"/>
      <c r="D176" s="43"/>
      <c r="E176" s="46"/>
      <c r="F176" s="43"/>
      <c r="G176" s="43"/>
      <c r="H176" s="47"/>
      <c r="I176" s="43"/>
      <c r="J176" s="43"/>
      <c r="K176" s="48"/>
      <c r="L176" s="43"/>
      <c r="M176" s="35"/>
      <c r="O176" s="43"/>
      <c r="P176" s="44"/>
      <c r="Q176" s="44"/>
      <c r="R176" s="45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</row>
    <row r="177" spans="1:32" ht="12.75" customHeight="1">
      <c r="A177" s="43"/>
      <c r="B177" s="43"/>
      <c r="C177" s="43"/>
      <c r="D177" s="43"/>
      <c r="E177" s="46"/>
      <c r="F177" s="43"/>
      <c r="G177" s="43"/>
      <c r="H177" s="47"/>
      <c r="I177" s="43"/>
      <c r="J177" s="43"/>
      <c r="K177" s="48"/>
      <c r="L177" s="43"/>
      <c r="M177" s="35"/>
      <c r="O177" s="43"/>
      <c r="P177" s="44"/>
      <c r="Q177" s="44"/>
      <c r="R177" s="45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</row>
    <row r="178" spans="1:32" ht="12.75" customHeight="1">
      <c r="A178" s="43"/>
      <c r="B178" s="43"/>
      <c r="C178" s="43"/>
      <c r="D178" s="43"/>
      <c r="E178" s="46"/>
      <c r="F178" s="43"/>
      <c r="G178" s="43"/>
      <c r="H178" s="47"/>
      <c r="I178" s="43"/>
      <c r="J178" s="43"/>
      <c r="K178" s="48"/>
      <c r="L178" s="43"/>
      <c r="M178" s="35"/>
      <c r="O178" s="43"/>
      <c r="P178" s="44"/>
      <c r="Q178" s="44"/>
      <c r="R178" s="45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</row>
    <row r="179" spans="1:32" ht="12.75" customHeight="1">
      <c r="A179" s="43"/>
      <c r="B179" s="43"/>
      <c r="C179" s="43"/>
      <c r="D179" s="43"/>
      <c r="E179" s="46"/>
      <c r="F179" s="43"/>
      <c r="G179" s="43"/>
      <c r="H179" s="47"/>
      <c r="I179" s="43"/>
      <c r="J179" s="43"/>
      <c r="K179" s="48"/>
      <c r="L179" s="43"/>
      <c r="M179" s="35"/>
      <c r="O179" s="43"/>
      <c r="P179" s="44"/>
      <c r="Q179" s="44"/>
      <c r="R179" s="45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</row>
    <row r="180" spans="1:32" ht="12.75" customHeight="1">
      <c r="A180" s="43"/>
      <c r="B180" s="43"/>
      <c r="C180" s="43"/>
      <c r="D180" s="43"/>
      <c r="E180" s="46"/>
      <c r="F180" s="43"/>
      <c r="G180" s="43"/>
      <c r="H180" s="47"/>
      <c r="I180" s="43"/>
      <c r="J180" s="43"/>
      <c r="K180" s="48"/>
      <c r="L180" s="43"/>
      <c r="M180" s="35"/>
      <c r="O180" s="43"/>
      <c r="P180" s="44"/>
      <c r="Q180" s="44"/>
      <c r="R180" s="45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</row>
    <row r="181" spans="1:32" ht="12.75" customHeight="1">
      <c r="A181" s="43"/>
      <c r="B181" s="43"/>
      <c r="C181" s="43"/>
      <c r="D181" s="43"/>
      <c r="E181" s="46"/>
      <c r="F181" s="43"/>
      <c r="G181" s="43"/>
      <c r="H181" s="47"/>
      <c r="I181" s="43"/>
      <c r="J181" s="43"/>
      <c r="K181" s="48"/>
      <c r="L181" s="43"/>
      <c r="M181" s="35"/>
      <c r="O181" s="43"/>
      <c r="P181" s="44"/>
      <c r="Q181" s="44"/>
      <c r="R181" s="45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</row>
    <row r="182" spans="1:32" ht="12.75" customHeight="1">
      <c r="A182" s="43"/>
      <c r="B182" s="43"/>
      <c r="C182" s="43"/>
      <c r="D182" s="43"/>
      <c r="E182" s="46"/>
      <c r="F182" s="43"/>
      <c r="G182" s="43"/>
      <c r="H182" s="47"/>
      <c r="I182" s="43"/>
      <c r="J182" s="43"/>
      <c r="K182" s="48"/>
      <c r="L182" s="43"/>
      <c r="M182" s="35"/>
      <c r="O182" s="43"/>
      <c r="P182" s="44"/>
      <c r="Q182" s="44"/>
      <c r="R182" s="45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</row>
    <row r="183" spans="1:32" ht="12.75" customHeight="1">
      <c r="A183" s="43"/>
      <c r="B183" s="43"/>
      <c r="C183" s="43"/>
      <c r="D183" s="43"/>
      <c r="E183" s="46"/>
      <c r="F183" s="43"/>
      <c r="G183" s="43"/>
      <c r="H183" s="47"/>
      <c r="I183" s="43"/>
      <c r="J183" s="43"/>
      <c r="K183" s="48"/>
      <c r="L183" s="43"/>
      <c r="M183" s="35"/>
      <c r="O183" s="43"/>
      <c r="P183" s="44"/>
      <c r="Q183" s="44"/>
      <c r="R183" s="45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</row>
    <row r="184" spans="1:32" ht="12.75" customHeight="1">
      <c r="A184" s="43"/>
      <c r="B184" s="43"/>
      <c r="C184" s="43"/>
      <c r="D184" s="43"/>
      <c r="E184" s="46"/>
      <c r="F184" s="43"/>
      <c r="G184" s="43"/>
      <c r="H184" s="47"/>
      <c r="I184" s="43"/>
      <c r="J184" s="43"/>
      <c r="K184" s="48"/>
      <c r="L184" s="43"/>
      <c r="M184" s="35"/>
      <c r="O184" s="43"/>
      <c r="P184" s="44"/>
      <c r="Q184" s="44"/>
      <c r="R184" s="45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</row>
    <row r="185" spans="1:32" ht="12.75" customHeight="1">
      <c r="A185" s="43"/>
      <c r="B185" s="43"/>
      <c r="C185" s="43"/>
      <c r="D185" s="43"/>
      <c r="E185" s="46"/>
      <c r="F185" s="43"/>
      <c r="G185" s="43"/>
      <c r="H185" s="47"/>
      <c r="I185" s="43"/>
      <c r="J185" s="43"/>
      <c r="K185" s="48"/>
      <c r="L185" s="43"/>
      <c r="M185" s="35"/>
      <c r="O185" s="43"/>
      <c r="P185" s="44"/>
      <c r="Q185" s="44"/>
      <c r="R185" s="45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</row>
    <row r="186" spans="1:32" ht="12.75" customHeight="1">
      <c r="A186" s="43"/>
      <c r="B186" s="43"/>
      <c r="C186" s="43"/>
      <c r="D186" s="43"/>
      <c r="E186" s="46"/>
      <c r="F186" s="43"/>
      <c r="G186" s="43"/>
      <c r="H186" s="47"/>
      <c r="I186" s="43"/>
      <c r="J186" s="43"/>
      <c r="K186" s="48"/>
      <c r="L186" s="43"/>
      <c r="M186" s="35"/>
      <c r="O186" s="43"/>
      <c r="P186" s="44"/>
      <c r="Q186" s="44"/>
      <c r="R186" s="45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</row>
    <row r="187" spans="1:32" ht="12.75" customHeight="1">
      <c r="A187" s="43"/>
      <c r="B187" s="43"/>
      <c r="C187" s="43"/>
      <c r="D187" s="43"/>
      <c r="E187" s="46"/>
      <c r="F187" s="43"/>
      <c r="G187" s="43"/>
      <c r="H187" s="47"/>
      <c r="I187" s="43"/>
      <c r="J187" s="43"/>
      <c r="K187" s="48"/>
      <c r="L187" s="43"/>
      <c r="M187" s="35"/>
      <c r="O187" s="43"/>
      <c r="P187" s="44"/>
      <c r="Q187" s="44"/>
      <c r="R187" s="45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</row>
    <row r="188" spans="1:32" ht="12.75" customHeight="1">
      <c r="A188" s="43"/>
      <c r="B188" s="43"/>
      <c r="C188" s="43"/>
      <c r="D188" s="43"/>
      <c r="E188" s="46"/>
      <c r="F188" s="43"/>
      <c r="G188" s="43"/>
      <c r="H188" s="47"/>
      <c r="I188" s="43"/>
      <c r="J188" s="43"/>
      <c r="K188" s="48"/>
      <c r="L188" s="43"/>
      <c r="M188" s="35"/>
      <c r="O188" s="43"/>
      <c r="P188" s="44"/>
      <c r="Q188" s="44"/>
      <c r="R188" s="45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</row>
    <row r="189" spans="1:32" ht="12.75" customHeight="1">
      <c r="A189" s="43"/>
      <c r="B189" s="43"/>
      <c r="C189" s="43"/>
      <c r="D189" s="43"/>
      <c r="E189" s="46"/>
      <c r="F189" s="43"/>
      <c r="G189" s="43"/>
      <c r="H189" s="47"/>
      <c r="I189" s="43"/>
      <c r="J189" s="43"/>
      <c r="K189" s="48"/>
      <c r="L189" s="43"/>
      <c r="M189" s="35"/>
      <c r="O189" s="43"/>
      <c r="P189" s="44"/>
      <c r="Q189" s="44"/>
      <c r="R189" s="45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</row>
    <row r="190" spans="1:32" ht="12.75" customHeight="1">
      <c r="A190" s="43"/>
      <c r="B190" s="43"/>
      <c r="C190" s="43"/>
      <c r="D190" s="43"/>
      <c r="E190" s="46"/>
      <c r="F190" s="43"/>
      <c r="G190" s="43"/>
      <c r="H190" s="47"/>
      <c r="I190" s="43"/>
      <c r="J190" s="43"/>
      <c r="K190" s="48"/>
      <c r="L190" s="43"/>
      <c r="M190" s="35"/>
      <c r="O190" s="43"/>
      <c r="P190" s="44"/>
      <c r="Q190" s="44"/>
      <c r="R190" s="45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</row>
    <row r="191" spans="1:32" ht="12.75" customHeight="1">
      <c r="A191" s="43"/>
      <c r="B191" s="43"/>
      <c r="C191" s="43"/>
      <c r="D191" s="43"/>
      <c r="E191" s="46"/>
      <c r="F191" s="43"/>
      <c r="G191" s="43"/>
      <c r="H191" s="47"/>
      <c r="I191" s="43"/>
      <c r="J191" s="43"/>
      <c r="K191" s="48"/>
      <c r="L191" s="43"/>
      <c r="M191" s="35"/>
      <c r="O191" s="43"/>
      <c r="P191" s="44"/>
      <c r="Q191" s="44"/>
      <c r="R191" s="45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</row>
    <row r="192" spans="1:32" ht="12.75" customHeight="1">
      <c r="A192" s="43"/>
      <c r="B192" s="43"/>
      <c r="C192" s="43"/>
      <c r="D192" s="43"/>
      <c r="E192" s="46"/>
      <c r="F192" s="43"/>
      <c r="G192" s="43"/>
      <c r="H192" s="47"/>
      <c r="I192" s="43"/>
      <c r="J192" s="43"/>
      <c r="K192" s="48"/>
      <c r="L192" s="43"/>
      <c r="M192" s="35"/>
      <c r="O192" s="43"/>
      <c r="P192" s="44"/>
      <c r="Q192" s="44"/>
      <c r="R192" s="45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</row>
    <row r="193" spans="1:32" ht="12.75" customHeight="1">
      <c r="A193" s="43"/>
      <c r="B193" s="43"/>
      <c r="C193" s="43"/>
      <c r="D193" s="43"/>
      <c r="E193" s="46"/>
      <c r="F193" s="43"/>
      <c r="G193" s="43"/>
      <c r="H193" s="47"/>
      <c r="I193" s="43"/>
      <c r="J193" s="43"/>
      <c r="K193" s="48"/>
      <c r="L193" s="43"/>
      <c r="M193" s="35"/>
      <c r="O193" s="43"/>
      <c r="P193" s="44"/>
      <c r="Q193" s="44"/>
      <c r="R193" s="45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</row>
    <row r="194" spans="1:32" ht="12.75" customHeight="1">
      <c r="A194" s="43"/>
      <c r="B194" s="43"/>
      <c r="C194" s="43"/>
      <c r="D194" s="43"/>
      <c r="E194" s="46"/>
      <c r="F194" s="43"/>
      <c r="G194" s="43"/>
      <c r="H194" s="47"/>
      <c r="I194" s="43"/>
      <c r="J194" s="43"/>
      <c r="K194" s="48"/>
      <c r="L194" s="43"/>
      <c r="M194" s="35"/>
      <c r="O194" s="43"/>
      <c r="P194" s="44"/>
      <c r="Q194" s="44"/>
      <c r="R194" s="45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</row>
    <row r="195" spans="1:32" ht="12.75" customHeight="1">
      <c r="A195" s="43"/>
      <c r="B195" s="43"/>
      <c r="C195" s="43"/>
      <c r="D195" s="43"/>
      <c r="E195" s="46"/>
      <c r="F195" s="43"/>
      <c r="G195" s="43"/>
      <c r="H195" s="47"/>
      <c r="I195" s="43"/>
      <c r="J195" s="43"/>
      <c r="K195" s="48"/>
      <c r="L195" s="43"/>
      <c r="M195" s="35"/>
      <c r="O195" s="43"/>
      <c r="P195" s="44"/>
      <c r="Q195" s="44"/>
      <c r="R195" s="45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</row>
    <row r="196" spans="1:32" ht="12.75" customHeight="1">
      <c r="A196" s="43"/>
      <c r="B196" s="43"/>
      <c r="C196" s="43"/>
      <c r="D196" s="43"/>
      <c r="E196" s="46"/>
      <c r="F196" s="43"/>
      <c r="G196" s="43"/>
      <c r="H196" s="47"/>
      <c r="I196" s="43"/>
      <c r="J196" s="43"/>
      <c r="K196" s="48"/>
      <c r="L196" s="43"/>
      <c r="M196" s="35"/>
      <c r="O196" s="43"/>
      <c r="P196" s="44"/>
      <c r="Q196" s="44"/>
      <c r="R196" s="45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</row>
    <row r="197" spans="1:32" ht="12.75" customHeight="1">
      <c r="A197" s="43"/>
      <c r="B197" s="43"/>
      <c r="C197" s="43"/>
      <c r="D197" s="43"/>
      <c r="E197" s="46"/>
      <c r="F197" s="43"/>
      <c r="G197" s="43"/>
      <c r="H197" s="47"/>
      <c r="I197" s="43"/>
      <c r="J197" s="43"/>
      <c r="K197" s="48"/>
      <c r="L197" s="43"/>
      <c r="M197" s="35"/>
      <c r="O197" s="43"/>
      <c r="P197" s="44"/>
      <c r="Q197" s="44"/>
      <c r="R197" s="45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</row>
    <row r="198" spans="1:32" ht="12.75" customHeight="1">
      <c r="A198" s="43"/>
      <c r="B198" s="43"/>
      <c r="C198" s="43"/>
      <c r="D198" s="43"/>
      <c r="E198" s="46"/>
      <c r="F198" s="43"/>
      <c r="G198" s="43"/>
      <c r="H198" s="47"/>
      <c r="I198" s="43"/>
      <c r="J198" s="43"/>
      <c r="K198" s="48"/>
      <c r="L198" s="43"/>
      <c r="M198" s="35"/>
      <c r="O198" s="43"/>
      <c r="P198" s="44"/>
      <c r="Q198" s="44"/>
      <c r="R198" s="45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</row>
    <row r="199" spans="1:32" ht="12.75" customHeight="1">
      <c r="A199" s="43"/>
      <c r="B199" s="43"/>
      <c r="C199" s="43"/>
      <c r="D199" s="43"/>
      <c r="E199" s="46"/>
      <c r="F199" s="43"/>
      <c r="G199" s="43"/>
      <c r="H199" s="47"/>
      <c r="I199" s="43"/>
      <c r="J199" s="43"/>
      <c r="K199" s="48"/>
      <c r="L199" s="43"/>
      <c r="M199" s="35"/>
      <c r="O199" s="43"/>
      <c r="P199" s="44"/>
      <c r="Q199" s="44"/>
      <c r="R199" s="45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</row>
    <row r="200" spans="1:32" ht="12.75" customHeight="1">
      <c r="A200" s="43"/>
      <c r="B200" s="43"/>
      <c r="C200" s="43"/>
      <c r="D200" s="43"/>
      <c r="E200" s="46"/>
      <c r="F200" s="43"/>
      <c r="G200" s="43"/>
      <c r="H200" s="47"/>
      <c r="I200" s="43"/>
      <c r="J200" s="43"/>
      <c r="K200" s="48"/>
      <c r="L200" s="43"/>
      <c r="M200" s="35"/>
      <c r="O200" s="43"/>
      <c r="P200" s="44"/>
      <c r="Q200" s="44"/>
      <c r="R200" s="45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</row>
    <row r="201" spans="1:32" ht="12.75" customHeight="1">
      <c r="A201" s="43"/>
      <c r="B201" s="43"/>
      <c r="C201" s="43"/>
      <c r="D201" s="43"/>
      <c r="E201" s="46"/>
      <c r="F201" s="43"/>
      <c r="G201" s="43"/>
      <c r="H201" s="47"/>
      <c r="I201" s="43"/>
      <c r="J201" s="43"/>
      <c r="K201" s="48"/>
      <c r="L201" s="43"/>
      <c r="M201" s="35"/>
      <c r="O201" s="43"/>
      <c r="P201" s="44"/>
      <c r="Q201" s="44"/>
      <c r="R201" s="45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</row>
    <row r="202" spans="1:32" ht="12.75" customHeight="1">
      <c r="A202" s="43"/>
      <c r="B202" s="43"/>
      <c r="C202" s="43"/>
      <c r="D202" s="43"/>
      <c r="E202" s="46"/>
      <c r="F202" s="43"/>
      <c r="G202" s="43"/>
      <c r="H202" s="47"/>
      <c r="I202" s="43"/>
      <c r="J202" s="43"/>
      <c r="K202" s="48"/>
      <c r="L202" s="43"/>
      <c r="M202" s="35"/>
      <c r="O202" s="43"/>
      <c r="P202" s="44"/>
      <c r="Q202" s="44"/>
      <c r="R202" s="45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</row>
    <row r="203" spans="1:32" ht="12.75" customHeight="1">
      <c r="A203" s="43"/>
      <c r="B203" s="43"/>
      <c r="C203" s="43"/>
      <c r="D203" s="43"/>
      <c r="E203" s="46"/>
      <c r="F203" s="43"/>
      <c r="G203" s="43"/>
      <c r="H203" s="47"/>
      <c r="I203" s="43"/>
      <c r="J203" s="43"/>
      <c r="K203" s="48"/>
      <c r="L203" s="43"/>
      <c r="M203" s="35"/>
      <c r="O203" s="43"/>
      <c r="P203" s="44"/>
      <c r="Q203" s="44"/>
      <c r="R203" s="45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</row>
    <row r="204" spans="1:32" ht="12.75" customHeight="1">
      <c r="A204" s="43"/>
      <c r="B204" s="43"/>
      <c r="C204" s="43"/>
      <c r="D204" s="43"/>
      <c r="E204" s="46"/>
      <c r="F204" s="43"/>
      <c r="G204" s="43"/>
      <c r="H204" s="47"/>
      <c r="I204" s="43"/>
      <c r="J204" s="43"/>
      <c r="K204" s="48"/>
      <c r="L204" s="43"/>
      <c r="M204" s="35"/>
      <c r="O204" s="43"/>
      <c r="P204" s="44"/>
      <c r="Q204" s="44"/>
      <c r="R204" s="45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</row>
    <row r="205" spans="1:32" ht="12.75" customHeight="1">
      <c r="A205" s="43"/>
      <c r="B205" s="43"/>
      <c r="C205" s="43"/>
      <c r="D205" s="43"/>
      <c r="E205" s="46"/>
      <c r="F205" s="43"/>
      <c r="G205" s="43"/>
      <c r="H205" s="47"/>
      <c r="I205" s="43"/>
      <c r="J205" s="43"/>
      <c r="K205" s="48"/>
      <c r="L205" s="43"/>
      <c r="M205" s="35"/>
      <c r="O205" s="43"/>
      <c r="P205" s="44"/>
      <c r="Q205" s="44"/>
      <c r="R205" s="45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</row>
    <row r="206" spans="1:32" ht="12.75" customHeight="1">
      <c r="A206" s="43"/>
      <c r="B206" s="43"/>
      <c r="C206" s="43"/>
      <c r="D206" s="43"/>
      <c r="E206" s="46"/>
      <c r="F206" s="43"/>
      <c r="G206" s="43"/>
      <c r="H206" s="47"/>
      <c r="I206" s="43"/>
      <c r="J206" s="43"/>
      <c r="K206" s="48"/>
      <c r="L206" s="43"/>
      <c r="M206" s="35"/>
      <c r="O206" s="43"/>
      <c r="P206" s="44"/>
      <c r="Q206" s="44"/>
      <c r="R206" s="45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</row>
    <row r="207" spans="1:32" ht="12.75" customHeight="1">
      <c r="A207" s="43"/>
      <c r="B207" s="43"/>
      <c r="C207" s="43"/>
      <c r="D207" s="43"/>
      <c r="E207" s="46"/>
      <c r="F207" s="43"/>
      <c r="G207" s="43"/>
      <c r="H207" s="47"/>
      <c r="I207" s="43"/>
      <c r="J207" s="43"/>
      <c r="K207" s="48"/>
      <c r="L207" s="43"/>
      <c r="M207" s="35"/>
      <c r="O207" s="43"/>
      <c r="P207" s="44"/>
      <c r="Q207" s="44"/>
      <c r="R207" s="45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</row>
    <row r="208" spans="1:32" ht="12.75" customHeight="1">
      <c r="A208" s="43"/>
      <c r="B208" s="43"/>
      <c r="C208" s="43"/>
      <c r="D208" s="43"/>
      <c r="E208" s="46"/>
      <c r="F208" s="43"/>
      <c r="G208" s="43"/>
      <c r="H208" s="47"/>
      <c r="I208" s="43"/>
      <c r="J208" s="43"/>
      <c r="K208" s="48"/>
      <c r="L208" s="43"/>
      <c r="M208" s="35"/>
      <c r="O208" s="43"/>
      <c r="P208" s="44"/>
      <c r="Q208" s="44"/>
      <c r="R208" s="45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</row>
    <row r="209" spans="1:32" ht="12.75" customHeight="1">
      <c r="A209" s="43"/>
      <c r="B209" s="43"/>
      <c r="C209" s="43"/>
      <c r="D209" s="43"/>
      <c r="E209" s="46"/>
      <c r="F209" s="43"/>
      <c r="G209" s="43"/>
      <c r="H209" s="47"/>
      <c r="I209" s="43"/>
      <c r="J209" s="43"/>
      <c r="K209" s="48"/>
      <c r="L209" s="43"/>
      <c r="M209" s="35"/>
      <c r="O209" s="43"/>
      <c r="P209" s="44"/>
      <c r="Q209" s="44"/>
      <c r="R209" s="45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</row>
    <row r="210" spans="1:32" ht="12.75" customHeight="1">
      <c r="A210" s="43"/>
      <c r="B210" s="43"/>
      <c r="C210" s="43"/>
      <c r="D210" s="43"/>
      <c r="E210" s="46"/>
      <c r="F210" s="43"/>
      <c r="G210" s="43"/>
      <c r="H210" s="47"/>
      <c r="I210" s="43"/>
      <c r="J210" s="43"/>
      <c r="K210" s="48"/>
      <c r="L210" s="43"/>
      <c r="M210" s="35"/>
      <c r="O210" s="43"/>
      <c r="P210" s="44"/>
      <c r="Q210" s="44"/>
      <c r="R210" s="45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</row>
    <row r="211" spans="1:32" ht="12.75" customHeight="1">
      <c r="A211" s="43"/>
      <c r="B211" s="43"/>
      <c r="C211" s="43"/>
      <c r="D211" s="43"/>
      <c r="E211" s="46"/>
      <c r="F211" s="43"/>
      <c r="G211" s="43"/>
      <c r="H211" s="47"/>
      <c r="I211" s="43"/>
      <c r="J211" s="43"/>
      <c r="K211" s="48"/>
      <c r="L211" s="43"/>
      <c r="M211" s="35"/>
      <c r="O211" s="43"/>
      <c r="P211" s="44"/>
      <c r="Q211" s="44"/>
      <c r="R211" s="45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</row>
    <row r="212" spans="1:32" ht="12.75" customHeight="1">
      <c r="A212" s="43"/>
      <c r="B212" s="43"/>
      <c r="C212" s="43"/>
      <c r="D212" s="43"/>
      <c r="E212" s="46"/>
      <c r="F212" s="43"/>
      <c r="G212" s="43"/>
      <c r="H212" s="47"/>
      <c r="I212" s="43"/>
      <c r="J212" s="43"/>
      <c r="K212" s="48"/>
      <c r="L212" s="43"/>
      <c r="M212" s="35"/>
      <c r="O212" s="43"/>
      <c r="P212" s="44"/>
      <c r="Q212" s="44"/>
      <c r="R212" s="45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</row>
    <row r="213" spans="1:32" ht="12.75" customHeight="1">
      <c r="A213" s="43"/>
      <c r="B213" s="43"/>
      <c r="C213" s="43"/>
      <c r="D213" s="43"/>
      <c r="E213" s="46"/>
      <c r="F213" s="43"/>
      <c r="G213" s="43"/>
      <c r="H213" s="47"/>
      <c r="I213" s="43"/>
      <c r="J213" s="43"/>
      <c r="K213" s="48"/>
      <c r="L213" s="43"/>
      <c r="M213" s="35"/>
      <c r="O213" s="43"/>
      <c r="P213" s="44"/>
      <c r="Q213" s="44"/>
      <c r="R213" s="45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</row>
    <row r="214" spans="1:32" ht="12.75" customHeight="1">
      <c r="A214" s="43"/>
      <c r="B214" s="43"/>
      <c r="C214" s="43"/>
      <c r="D214" s="43"/>
      <c r="E214" s="46"/>
      <c r="F214" s="43"/>
      <c r="G214" s="43"/>
      <c r="H214" s="47"/>
      <c r="I214" s="43"/>
      <c r="J214" s="43"/>
      <c r="K214" s="48"/>
      <c r="L214" s="43"/>
      <c r="M214" s="35"/>
      <c r="O214" s="43"/>
      <c r="P214" s="44"/>
      <c r="Q214" s="44"/>
      <c r="R214" s="45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</row>
    <row r="215" spans="1:32" ht="12.75" customHeight="1">
      <c r="A215" s="43"/>
      <c r="B215" s="43"/>
      <c r="C215" s="43"/>
      <c r="D215" s="43"/>
      <c r="E215" s="46"/>
      <c r="F215" s="43"/>
      <c r="G215" s="43"/>
      <c r="H215" s="47"/>
      <c r="I215" s="43"/>
      <c r="J215" s="43"/>
      <c r="K215" s="48"/>
      <c r="L215" s="43"/>
      <c r="M215" s="35"/>
      <c r="O215" s="43"/>
      <c r="P215" s="44"/>
      <c r="Q215" s="44"/>
      <c r="R215" s="45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</row>
    <row r="216" spans="1:32" ht="12.75" customHeight="1">
      <c r="A216" s="43"/>
      <c r="B216" s="43"/>
      <c r="C216" s="43"/>
      <c r="D216" s="43"/>
      <c r="E216" s="46"/>
      <c r="F216" s="43"/>
      <c r="G216" s="43"/>
      <c r="H216" s="47"/>
      <c r="I216" s="43"/>
      <c r="J216" s="43"/>
      <c r="K216" s="48"/>
      <c r="L216" s="43"/>
      <c r="M216" s="35"/>
      <c r="O216" s="43"/>
      <c r="P216" s="44"/>
      <c r="Q216" s="44"/>
      <c r="R216" s="45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</row>
    <row r="217" spans="1:32" ht="12.75" customHeight="1">
      <c r="A217" s="43"/>
      <c r="B217" s="43"/>
      <c r="C217" s="43"/>
      <c r="D217" s="43"/>
      <c r="E217" s="46"/>
      <c r="F217" s="43"/>
      <c r="G217" s="43"/>
      <c r="H217" s="47"/>
      <c r="I217" s="43"/>
      <c r="J217" s="43"/>
      <c r="K217" s="48"/>
      <c r="L217" s="43"/>
      <c r="M217" s="35"/>
      <c r="O217" s="43"/>
      <c r="P217" s="44"/>
      <c r="Q217" s="44"/>
      <c r="R217" s="45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</row>
    <row r="218" spans="1:32" ht="12.75" customHeight="1">
      <c r="A218" s="43"/>
      <c r="B218" s="43"/>
      <c r="C218" s="43"/>
      <c r="D218" s="43"/>
      <c r="E218" s="46"/>
      <c r="F218" s="43"/>
      <c r="G218" s="43"/>
      <c r="H218" s="47"/>
      <c r="I218" s="43"/>
      <c r="J218" s="43"/>
      <c r="K218" s="48"/>
      <c r="L218" s="43"/>
      <c r="M218" s="35"/>
      <c r="O218" s="43"/>
      <c r="P218" s="44"/>
      <c r="Q218" s="44"/>
      <c r="R218" s="45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</row>
    <row r="219" spans="1:32" ht="12.75" customHeight="1">
      <c r="A219" s="43"/>
      <c r="B219" s="43"/>
      <c r="C219" s="43"/>
      <c r="D219" s="43"/>
      <c r="E219" s="46"/>
      <c r="F219" s="43"/>
      <c r="G219" s="43"/>
      <c r="H219" s="47"/>
      <c r="I219" s="43"/>
      <c r="J219" s="43"/>
      <c r="K219" s="48"/>
      <c r="L219" s="43"/>
      <c r="M219" s="35"/>
      <c r="O219" s="43"/>
      <c r="P219" s="44"/>
      <c r="Q219" s="44"/>
      <c r="R219" s="45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</row>
    <row r="220" spans="1:32" ht="12.75" customHeight="1">
      <c r="A220" s="43"/>
      <c r="B220" s="43"/>
      <c r="C220" s="43"/>
      <c r="D220" s="43"/>
      <c r="E220" s="46"/>
      <c r="F220" s="43"/>
      <c r="G220" s="43"/>
      <c r="H220" s="47"/>
      <c r="I220" s="43"/>
      <c r="J220" s="43"/>
      <c r="K220" s="48"/>
      <c r="L220" s="43"/>
      <c r="M220" s="35"/>
      <c r="O220" s="43"/>
      <c r="P220" s="44"/>
      <c r="Q220" s="44"/>
      <c r="R220" s="45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</row>
    <row r="221" spans="1:32" ht="12.75" customHeight="1">
      <c r="A221" s="43"/>
      <c r="B221" s="43"/>
      <c r="C221" s="43"/>
      <c r="D221" s="43"/>
      <c r="E221" s="46"/>
      <c r="F221" s="43"/>
      <c r="G221" s="43"/>
      <c r="H221" s="47"/>
      <c r="I221" s="43"/>
      <c r="J221" s="43"/>
      <c r="K221" s="48"/>
      <c r="L221" s="43"/>
      <c r="M221" s="35"/>
      <c r="O221" s="43"/>
      <c r="P221" s="44"/>
      <c r="Q221" s="44"/>
      <c r="R221" s="45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</row>
    <row r="222" spans="1:32" ht="12.75" customHeight="1">
      <c r="A222" s="43"/>
      <c r="B222" s="43"/>
      <c r="C222" s="43"/>
      <c r="D222" s="43"/>
      <c r="E222" s="46"/>
      <c r="F222" s="43"/>
      <c r="G222" s="43"/>
      <c r="H222" s="47"/>
      <c r="I222" s="43"/>
      <c r="J222" s="43"/>
      <c r="K222" s="48"/>
      <c r="L222" s="43"/>
      <c r="M222" s="35"/>
      <c r="O222" s="43"/>
      <c r="P222" s="44"/>
      <c r="Q222" s="44"/>
      <c r="R222" s="45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</row>
    <row r="223" spans="1:32" ht="12.75" customHeight="1">
      <c r="A223" s="43"/>
      <c r="B223" s="43"/>
      <c r="C223" s="43"/>
      <c r="D223" s="43"/>
      <c r="E223" s="46"/>
      <c r="F223" s="43"/>
      <c r="G223" s="43"/>
      <c r="H223" s="47"/>
      <c r="I223" s="43"/>
      <c r="J223" s="43"/>
      <c r="K223" s="48"/>
      <c r="L223" s="43"/>
      <c r="M223" s="35"/>
      <c r="O223" s="43"/>
      <c r="P223" s="44"/>
      <c r="Q223" s="44"/>
      <c r="R223" s="45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</row>
    <row r="224" spans="1:32" ht="12.75" customHeight="1">
      <c r="A224" s="43"/>
      <c r="B224" s="43"/>
      <c r="C224" s="43"/>
      <c r="D224" s="43"/>
      <c r="E224" s="46"/>
      <c r="F224" s="43"/>
      <c r="G224" s="43"/>
      <c r="H224" s="47"/>
      <c r="I224" s="43"/>
      <c r="J224" s="43"/>
      <c r="K224" s="48"/>
      <c r="L224" s="43"/>
      <c r="M224" s="35"/>
      <c r="O224" s="43"/>
      <c r="P224" s="44"/>
      <c r="Q224" s="44"/>
      <c r="R224" s="45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</row>
    <row r="225" spans="1:32" ht="12.75" customHeight="1">
      <c r="A225" s="43"/>
      <c r="B225" s="43"/>
      <c r="C225" s="43"/>
      <c r="D225" s="43"/>
      <c r="E225" s="46"/>
      <c r="F225" s="43"/>
      <c r="G225" s="43"/>
      <c r="H225" s="47"/>
      <c r="I225" s="43"/>
      <c r="J225" s="43"/>
      <c r="K225" s="48"/>
      <c r="L225" s="43"/>
      <c r="M225" s="35"/>
      <c r="O225" s="43"/>
      <c r="P225" s="44"/>
      <c r="Q225" s="44"/>
      <c r="R225" s="45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</row>
    <row r="226" spans="1:32" ht="12.75" customHeight="1">
      <c r="A226" s="43"/>
      <c r="B226" s="43"/>
      <c r="C226" s="43"/>
      <c r="D226" s="43"/>
      <c r="E226" s="46"/>
      <c r="F226" s="43"/>
      <c r="G226" s="43"/>
      <c r="H226" s="47"/>
      <c r="I226" s="43"/>
      <c r="J226" s="43"/>
      <c r="K226" s="48"/>
      <c r="L226" s="43"/>
      <c r="M226" s="35"/>
      <c r="O226" s="43"/>
      <c r="P226" s="44"/>
      <c r="Q226" s="44"/>
      <c r="R226" s="45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</row>
    <row r="227" spans="1:32" ht="12.75" customHeight="1">
      <c r="A227" s="43"/>
      <c r="B227" s="43"/>
      <c r="C227" s="43"/>
      <c r="D227" s="43"/>
      <c r="E227" s="46"/>
      <c r="F227" s="43"/>
      <c r="G227" s="43"/>
      <c r="H227" s="47"/>
      <c r="I227" s="43"/>
      <c r="J227" s="43"/>
      <c r="K227" s="48"/>
      <c r="L227" s="43"/>
      <c r="M227" s="35"/>
      <c r="O227" s="43"/>
      <c r="P227" s="44"/>
      <c r="Q227" s="44"/>
      <c r="R227" s="45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</row>
    <row r="228" spans="1:32" ht="12.75" customHeight="1">
      <c r="A228" s="43"/>
      <c r="B228" s="43"/>
      <c r="C228" s="43"/>
      <c r="D228" s="43"/>
      <c r="E228" s="46"/>
      <c r="F228" s="43"/>
      <c r="G228" s="43"/>
      <c r="H228" s="47"/>
      <c r="I228" s="43"/>
      <c r="J228" s="43"/>
      <c r="K228" s="48"/>
      <c r="L228" s="43"/>
      <c r="M228" s="35"/>
      <c r="O228" s="43"/>
      <c r="P228" s="44"/>
      <c r="Q228" s="44"/>
      <c r="R228" s="45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</row>
    <row r="229" spans="1:32" ht="12.75" customHeight="1">
      <c r="A229" s="43"/>
      <c r="B229" s="43"/>
      <c r="C229" s="43"/>
      <c r="D229" s="43"/>
      <c r="E229" s="46"/>
      <c r="F229" s="43"/>
      <c r="G229" s="43"/>
      <c r="H229" s="47"/>
      <c r="I229" s="43"/>
      <c r="J229" s="43"/>
      <c r="K229" s="48"/>
      <c r="L229" s="43"/>
      <c r="M229" s="35"/>
      <c r="O229" s="43"/>
      <c r="P229" s="44"/>
      <c r="Q229" s="44"/>
      <c r="R229" s="45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</row>
    <row r="230" spans="1:32" ht="12.75" customHeight="1">
      <c r="A230" s="43"/>
      <c r="B230" s="43"/>
      <c r="C230" s="43"/>
      <c r="D230" s="43"/>
      <c r="E230" s="46"/>
      <c r="F230" s="43"/>
      <c r="G230" s="43"/>
      <c r="H230" s="47"/>
      <c r="I230" s="43"/>
      <c r="J230" s="43"/>
      <c r="K230" s="48"/>
      <c r="L230" s="43"/>
      <c r="M230" s="35"/>
      <c r="O230" s="43"/>
      <c r="P230" s="44"/>
      <c r="Q230" s="44"/>
      <c r="R230" s="45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</row>
    <row r="231" spans="1:32" ht="12.75" customHeight="1">
      <c r="A231" s="43"/>
      <c r="B231" s="43"/>
      <c r="C231" s="43"/>
      <c r="D231" s="43"/>
      <c r="E231" s="46"/>
      <c r="F231" s="43"/>
      <c r="G231" s="43"/>
      <c r="H231" s="47"/>
      <c r="I231" s="43"/>
      <c r="J231" s="43"/>
      <c r="K231" s="48"/>
      <c r="L231" s="43"/>
      <c r="M231" s="35"/>
      <c r="O231" s="43"/>
      <c r="P231" s="44"/>
      <c r="Q231" s="44"/>
      <c r="R231" s="45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</row>
    <row r="232" spans="1:32" ht="12.75" customHeight="1">
      <c r="A232" s="43"/>
      <c r="B232" s="43"/>
      <c r="C232" s="43"/>
      <c r="D232" s="43"/>
      <c r="E232" s="46"/>
      <c r="F232" s="43"/>
      <c r="G232" s="43"/>
      <c r="H232" s="47"/>
      <c r="I232" s="43"/>
      <c r="J232" s="43"/>
      <c r="K232" s="48"/>
      <c r="L232" s="43"/>
      <c r="M232" s="35"/>
      <c r="O232" s="43"/>
      <c r="P232" s="44"/>
      <c r="Q232" s="44"/>
      <c r="R232" s="45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</row>
    <row r="233" spans="1:32" ht="12.75" customHeight="1">
      <c r="A233" s="43"/>
      <c r="B233" s="43"/>
      <c r="C233" s="43"/>
      <c r="D233" s="43"/>
      <c r="E233" s="46"/>
      <c r="F233" s="43"/>
      <c r="G233" s="43"/>
      <c r="H233" s="47"/>
      <c r="I233" s="43"/>
      <c r="J233" s="43"/>
      <c r="K233" s="48"/>
      <c r="L233" s="43"/>
      <c r="M233" s="35"/>
      <c r="O233" s="43"/>
      <c r="P233" s="44"/>
      <c r="Q233" s="44"/>
      <c r="R233" s="45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</row>
    <row r="234" spans="1:32" ht="12.75" customHeight="1">
      <c r="A234" s="43"/>
      <c r="B234" s="43"/>
      <c r="C234" s="43"/>
      <c r="D234" s="43"/>
      <c r="E234" s="46"/>
      <c r="F234" s="43"/>
      <c r="G234" s="43"/>
      <c r="H234" s="47"/>
      <c r="I234" s="43"/>
      <c r="J234" s="43"/>
      <c r="K234" s="48"/>
      <c r="L234" s="43"/>
      <c r="M234" s="35"/>
      <c r="O234" s="43"/>
      <c r="P234" s="44"/>
      <c r="Q234" s="44"/>
      <c r="R234" s="45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</row>
    <row r="235" spans="1:32" ht="12.75" customHeight="1">
      <c r="A235" s="43"/>
      <c r="B235" s="43"/>
      <c r="C235" s="43"/>
      <c r="D235" s="43"/>
      <c r="E235" s="46"/>
      <c r="F235" s="43"/>
      <c r="G235" s="43"/>
      <c r="H235" s="47"/>
      <c r="I235" s="43"/>
      <c r="J235" s="43"/>
      <c r="K235" s="48"/>
      <c r="L235" s="43"/>
      <c r="M235" s="35"/>
      <c r="O235" s="43"/>
      <c r="P235" s="44"/>
      <c r="Q235" s="44"/>
      <c r="R235" s="45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</row>
    <row r="236" spans="1:32" ht="12.75" customHeight="1">
      <c r="A236" s="43"/>
      <c r="B236" s="43"/>
      <c r="C236" s="43"/>
      <c r="D236" s="43"/>
      <c r="E236" s="46"/>
      <c r="F236" s="43"/>
      <c r="G236" s="43"/>
      <c r="H236" s="47"/>
      <c r="I236" s="43"/>
      <c r="J236" s="43"/>
      <c r="K236" s="48"/>
      <c r="L236" s="43"/>
      <c r="M236" s="35"/>
      <c r="O236" s="43"/>
      <c r="P236" s="44"/>
      <c r="Q236" s="44"/>
      <c r="R236" s="45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</row>
    <row r="237" spans="1:32" ht="12.75" customHeight="1">
      <c r="A237" s="43"/>
      <c r="B237" s="43"/>
      <c r="C237" s="43"/>
      <c r="D237" s="43"/>
      <c r="E237" s="46"/>
      <c r="F237" s="43"/>
      <c r="G237" s="43"/>
      <c r="H237" s="47"/>
      <c r="I237" s="43"/>
      <c r="J237" s="43"/>
      <c r="K237" s="48"/>
      <c r="L237" s="43"/>
      <c r="M237" s="35"/>
      <c r="O237" s="43"/>
      <c r="P237" s="44"/>
      <c r="Q237" s="44"/>
      <c r="R237" s="45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</row>
    <row r="238" spans="1:32" ht="12.75" customHeight="1">
      <c r="A238" s="43"/>
      <c r="B238" s="43"/>
      <c r="C238" s="43"/>
      <c r="D238" s="43"/>
      <c r="E238" s="46"/>
      <c r="F238" s="43"/>
      <c r="G238" s="43"/>
      <c r="H238" s="47"/>
      <c r="I238" s="43"/>
      <c r="J238" s="43"/>
      <c r="K238" s="48"/>
      <c r="L238" s="43"/>
      <c r="M238" s="35"/>
      <c r="O238" s="43"/>
      <c r="P238" s="44"/>
      <c r="Q238" s="44"/>
      <c r="R238" s="45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</row>
    <row r="239" spans="1:32" ht="12.75" customHeight="1">
      <c r="A239" s="43"/>
      <c r="B239" s="43"/>
      <c r="C239" s="43"/>
      <c r="D239" s="43"/>
      <c r="E239" s="46"/>
      <c r="F239" s="43"/>
      <c r="G239" s="43"/>
      <c r="H239" s="47"/>
      <c r="I239" s="43"/>
      <c r="J239" s="43"/>
      <c r="K239" s="48"/>
      <c r="L239" s="43"/>
      <c r="M239" s="35"/>
      <c r="O239" s="43"/>
      <c r="P239" s="44"/>
      <c r="Q239" s="44"/>
      <c r="R239" s="45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</row>
    <row r="240" spans="1:32" ht="12.75" customHeight="1">
      <c r="A240" s="43"/>
      <c r="B240" s="43"/>
      <c r="C240" s="43"/>
      <c r="D240" s="43"/>
      <c r="E240" s="46"/>
      <c r="F240" s="43"/>
      <c r="G240" s="43"/>
      <c r="H240" s="47"/>
      <c r="I240" s="43"/>
      <c r="J240" s="43"/>
      <c r="K240" s="48"/>
      <c r="L240" s="43"/>
      <c r="M240" s="35"/>
      <c r="O240" s="43"/>
      <c r="P240" s="44"/>
      <c r="Q240" s="44"/>
      <c r="R240" s="45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</row>
    <row r="241" spans="1:32" ht="12.75" customHeight="1">
      <c r="A241" s="43"/>
      <c r="B241" s="43"/>
      <c r="C241" s="43"/>
      <c r="D241" s="43"/>
      <c r="E241" s="46"/>
      <c r="F241" s="43"/>
      <c r="G241" s="43"/>
      <c r="H241" s="47"/>
      <c r="I241" s="43"/>
      <c r="J241" s="43"/>
      <c r="K241" s="48"/>
      <c r="L241" s="43"/>
      <c r="M241" s="35"/>
      <c r="O241" s="43"/>
      <c r="P241" s="44"/>
      <c r="Q241" s="44"/>
      <c r="R241" s="45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</row>
    <row r="242" spans="1:32" ht="12.75" customHeight="1">
      <c r="A242" s="43"/>
      <c r="B242" s="43"/>
      <c r="C242" s="43"/>
      <c r="D242" s="43"/>
      <c r="E242" s="46"/>
      <c r="F242" s="43"/>
      <c r="G242" s="43"/>
      <c r="H242" s="47"/>
      <c r="I242" s="43"/>
      <c r="J242" s="43"/>
      <c r="K242" s="48"/>
      <c r="L242" s="43"/>
      <c r="M242" s="35"/>
      <c r="O242" s="43"/>
      <c r="P242" s="44"/>
      <c r="Q242" s="44"/>
      <c r="R242" s="45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</row>
    <row r="243" spans="1:32" ht="12.75" customHeight="1">
      <c r="A243" s="43"/>
      <c r="B243" s="43"/>
      <c r="C243" s="43"/>
      <c r="D243" s="43"/>
      <c r="E243" s="46"/>
      <c r="F243" s="43"/>
      <c r="G243" s="43"/>
      <c r="H243" s="47"/>
      <c r="I243" s="43"/>
      <c r="J243" s="43"/>
      <c r="K243" s="48"/>
      <c r="L243" s="43"/>
      <c r="M243" s="35"/>
      <c r="O243" s="43"/>
      <c r="P243" s="44"/>
      <c r="Q243" s="44"/>
      <c r="R243" s="45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</row>
    <row r="244" spans="1:32" ht="12.75" customHeight="1">
      <c r="A244" s="43"/>
      <c r="B244" s="43"/>
      <c r="C244" s="43"/>
      <c r="D244" s="43"/>
      <c r="E244" s="46"/>
      <c r="F244" s="43"/>
      <c r="G244" s="43"/>
      <c r="H244" s="47"/>
      <c r="I244" s="43"/>
      <c r="J244" s="43"/>
      <c r="K244" s="48"/>
      <c r="L244" s="43"/>
      <c r="M244" s="35"/>
      <c r="O244" s="43"/>
      <c r="P244" s="44"/>
      <c r="Q244" s="44"/>
      <c r="R244" s="45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</row>
    <row r="245" spans="1:32" ht="12.75" customHeight="1">
      <c r="A245" s="43"/>
      <c r="B245" s="43"/>
      <c r="C245" s="43"/>
      <c r="D245" s="43"/>
      <c r="E245" s="46"/>
      <c r="F245" s="43"/>
      <c r="G245" s="43"/>
      <c r="H245" s="47"/>
      <c r="I245" s="43"/>
      <c r="J245" s="43"/>
      <c r="K245" s="48"/>
      <c r="L245" s="43"/>
      <c r="M245" s="35"/>
      <c r="O245" s="43"/>
      <c r="P245" s="44"/>
      <c r="Q245" s="44"/>
      <c r="R245" s="45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</row>
    <row r="246" spans="1:32" ht="12.75" customHeight="1">
      <c r="A246" s="43"/>
      <c r="B246" s="43"/>
      <c r="C246" s="43"/>
      <c r="D246" s="43"/>
      <c r="E246" s="46"/>
      <c r="F246" s="43"/>
      <c r="G246" s="43"/>
      <c r="H246" s="47"/>
      <c r="I246" s="43"/>
      <c r="J246" s="43"/>
      <c r="K246" s="48"/>
      <c r="L246" s="43"/>
      <c r="M246" s="35"/>
      <c r="O246" s="43"/>
      <c r="P246" s="44"/>
      <c r="Q246" s="44"/>
      <c r="R246" s="45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</row>
    <row r="247" spans="1:32" ht="12.75" customHeight="1">
      <c r="A247" s="43"/>
      <c r="B247" s="43"/>
      <c r="C247" s="43"/>
      <c r="D247" s="43"/>
      <c r="E247" s="46"/>
      <c r="F247" s="43"/>
      <c r="G247" s="43"/>
      <c r="H247" s="47"/>
      <c r="I247" s="43"/>
      <c r="J247" s="43"/>
      <c r="K247" s="48"/>
      <c r="L247" s="43"/>
      <c r="M247" s="35"/>
      <c r="O247" s="43"/>
      <c r="P247" s="44"/>
      <c r="Q247" s="44"/>
      <c r="R247" s="45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</row>
    <row r="248" spans="1:32" ht="12.75" customHeight="1">
      <c r="A248" s="43"/>
      <c r="B248" s="43"/>
      <c r="C248" s="43"/>
      <c r="D248" s="43"/>
      <c r="E248" s="46"/>
      <c r="F248" s="43"/>
      <c r="G248" s="43"/>
      <c r="H248" s="47"/>
      <c r="I248" s="43"/>
      <c r="J248" s="43"/>
      <c r="K248" s="48"/>
      <c r="L248" s="43"/>
      <c r="M248" s="35"/>
      <c r="O248" s="43"/>
      <c r="P248" s="44"/>
      <c r="Q248" s="44"/>
      <c r="R248" s="45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</row>
    <row r="249" spans="1:32" ht="12.75" customHeight="1">
      <c r="A249" s="43"/>
      <c r="B249" s="43"/>
      <c r="C249" s="43"/>
      <c r="D249" s="43"/>
      <c r="E249" s="46"/>
      <c r="F249" s="43"/>
      <c r="G249" s="43"/>
      <c r="H249" s="47"/>
      <c r="I249" s="43"/>
      <c r="J249" s="43"/>
      <c r="K249" s="48"/>
      <c r="L249" s="43"/>
      <c r="M249" s="35"/>
      <c r="O249" s="43"/>
      <c r="P249" s="44"/>
      <c r="Q249" s="44"/>
      <c r="R249" s="45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</row>
    <row r="250" spans="1:32" ht="12.75" customHeight="1">
      <c r="A250" s="43"/>
      <c r="B250" s="43"/>
      <c r="C250" s="43"/>
      <c r="D250" s="43"/>
      <c r="E250" s="46"/>
      <c r="F250" s="43"/>
      <c r="G250" s="43"/>
      <c r="H250" s="47"/>
      <c r="I250" s="43"/>
      <c r="J250" s="43"/>
      <c r="K250" s="48"/>
      <c r="L250" s="43"/>
      <c r="M250" s="35"/>
      <c r="O250" s="43"/>
      <c r="P250" s="44"/>
      <c r="Q250" s="44"/>
      <c r="R250" s="45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</row>
    <row r="251" spans="1:32" ht="12.75" customHeight="1">
      <c r="A251" s="43"/>
      <c r="B251" s="43"/>
      <c r="C251" s="43"/>
      <c r="D251" s="43"/>
      <c r="E251" s="46"/>
      <c r="F251" s="43"/>
      <c r="G251" s="43"/>
      <c r="H251" s="47"/>
      <c r="I251" s="43"/>
      <c r="J251" s="43"/>
      <c r="K251" s="48"/>
      <c r="L251" s="43"/>
      <c r="M251" s="35"/>
      <c r="O251" s="43"/>
      <c r="P251" s="44"/>
      <c r="Q251" s="44"/>
      <c r="R251" s="45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</row>
    <row r="252" spans="1:32" ht="12.75" customHeight="1">
      <c r="A252" s="43"/>
      <c r="B252" s="43"/>
      <c r="C252" s="43"/>
      <c r="D252" s="43"/>
      <c r="E252" s="46"/>
      <c r="F252" s="43"/>
      <c r="G252" s="43"/>
      <c r="H252" s="47"/>
      <c r="I252" s="43"/>
      <c r="J252" s="43"/>
      <c r="K252" s="48"/>
      <c r="L252" s="43"/>
      <c r="M252" s="35"/>
      <c r="O252" s="43"/>
      <c r="P252" s="44"/>
      <c r="Q252" s="44"/>
      <c r="R252" s="45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</row>
    <row r="253" spans="1:32" ht="12.75" customHeight="1">
      <c r="A253" s="43"/>
      <c r="B253" s="43"/>
      <c r="C253" s="43"/>
      <c r="D253" s="43"/>
      <c r="E253" s="46"/>
      <c r="F253" s="43"/>
      <c r="G253" s="43"/>
      <c r="H253" s="47"/>
      <c r="I253" s="43"/>
      <c r="J253" s="43"/>
      <c r="K253" s="48"/>
      <c r="L253" s="43"/>
      <c r="M253" s="35"/>
      <c r="O253" s="43"/>
      <c r="P253" s="44"/>
      <c r="Q253" s="44"/>
      <c r="R253" s="45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</row>
    <row r="254" spans="1:32" ht="12.75" customHeight="1">
      <c r="A254" s="43"/>
      <c r="B254" s="43"/>
      <c r="C254" s="43"/>
      <c r="D254" s="43"/>
      <c r="E254" s="46"/>
      <c r="F254" s="43"/>
      <c r="G254" s="43"/>
      <c r="H254" s="47"/>
      <c r="I254" s="43"/>
      <c r="J254" s="43"/>
      <c r="K254" s="48"/>
      <c r="L254" s="43"/>
      <c r="M254" s="35"/>
      <c r="O254" s="43"/>
      <c r="P254" s="44"/>
      <c r="Q254" s="44"/>
      <c r="R254" s="45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</row>
    <row r="255" spans="1:32" ht="12.75" customHeight="1">
      <c r="A255" s="43"/>
      <c r="B255" s="43"/>
      <c r="C255" s="43"/>
      <c r="D255" s="43"/>
      <c r="E255" s="46"/>
      <c r="F255" s="43"/>
      <c r="G255" s="43"/>
      <c r="H255" s="47"/>
      <c r="I255" s="43"/>
      <c r="J255" s="43"/>
      <c r="K255" s="48"/>
      <c r="L255" s="43"/>
      <c r="M255" s="35"/>
      <c r="O255" s="43"/>
      <c r="P255" s="44"/>
      <c r="Q255" s="44"/>
      <c r="R255" s="45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</row>
    <row r="256" spans="1:32" ht="12.75" customHeight="1">
      <c r="A256" s="43"/>
      <c r="B256" s="43"/>
      <c r="C256" s="43"/>
      <c r="D256" s="43"/>
      <c r="E256" s="46"/>
      <c r="F256" s="43"/>
      <c r="G256" s="43"/>
      <c r="H256" s="47"/>
      <c r="I256" s="43"/>
      <c r="J256" s="43"/>
      <c r="K256" s="48"/>
      <c r="L256" s="43"/>
      <c r="M256" s="35"/>
      <c r="O256" s="43"/>
      <c r="P256" s="44"/>
      <c r="Q256" s="44"/>
      <c r="R256" s="45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</row>
    <row r="257" spans="1:32" ht="12.75" customHeight="1">
      <c r="A257" s="43"/>
      <c r="B257" s="43"/>
      <c r="C257" s="43"/>
      <c r="D257" s="43"/>
      <c r="E257" s="46"/>
      <c r="F257" s="43"/>
      <c r="G257" s="43"/>
      <c r="H257" s="47"/>
      <c r="I257" s="43"/>
      <c r="J257" s="43"/>
      <c r="K257" s="48"/>
      <c r="L257" s="43"/>
      <c r="M257" s="35"/>
      <c r="O257" s="43"/>
      <c r="P257" s="44"/>
      <c r="Q257" s="44"/>
      <c r="R257" s="45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</row>
    <row r="258" spans="1:32" ht="12.75" customHeight="1">
      <c r="A258" s="43"/>
      <c r="B258" s="43"/>
      <c r="C258" s="43"/>
      <c r="D258" s="43"/>
      <c r="E258" s="46"/>
      <c r="F258" s="43"/>
      <c r="G258" s="43"/>
      <c r="H258" s="47"/>
      <c r="I258" s="43"/>
      <c r="J258" s="43"/>
      <c r="K258" s="48"/>
      <c r="L258" s="43"/>
      <c r="M258" s="35"/>
      <c r="O258" s="43"/>
      <c r="P258" s="44"/>
      <c r="Q258" s="44"/>
      <c r="R258" s="45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</row>
    <row r="259" spans="1:32" ht="12.75" customHeight="1">
      <c r="A259" s="43"/>
      <c r="B259" s="43"/>
      <c r="C259" s="43"/>
      <c r="D259" s="43"/>
      <c r="E259" s="46"/>
      <c r="F259" s="43"/>
      <c r="G259" s="43"/>
      <c r="H259" s="47"/>
      <c r="I259" s="43"/>
      <c r="J259" s="43"/>
      <c r="K259" s="48"/>
      <c r="L259" s="43"/>
      <c r="M259" s="35"/>
      <c r="O259" s="43"/>
      <c r="P259" s="44"/>
      <c r="Q259" s="44"/>
      <c r="R259" s="45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</row>
    <row r="260" spans="1:32" ht="12.75" customHeight="1">
      <c r="A260" s="43"/>
      <c r="B260" s="43"/>
      <c r="C260" s="43"/>
      <c r="D260" s="43"/>
      <c r="E260" s="46"/>
      <c r="F260" s="43"/>
      <c r="G260" s="43"/>
      <c r="H260" s="47"/>
      <c r="I260" s="43"/>
      <c r="J260" s="43"/>
      <c r="K260" s="48"/>
      <c r="L260" s="43"/>
      <c r="M260" s="35"/>
      <c r="O260" s="43"/>
      <c r="P260" s="44"/>
      <c r="Q260" s="44"/>
      <c r="R260" s="45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</row>
    <row r="261" spans="1:32" ht="12.75" customHeight="1">
      <c r="A261" s="43"/>
      <c r="B261" s="43"/>
      <c r="C261" s="43"/>
      <c r="D261" s="43"/>
      <c r="E261" s="46"/>
      <c r="F261" s="43"/>
      <c r="G261" s="43"/>
      <c r="H261" s="47"/>
      <c r="I261" s="43"/>
      <c r="J261" s="43"/>
      <c r="K261" s="48"/>
      <c r="L261" s="43"/>
      <c r="M261" s="35"/>
      <c r="O261" s="43"/>
      <c r="P261" s="44"/>
      <c r="Q261" s="44"/>
      <c r="R261" s="45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</row>
    <row r="262" spans="1:32" ht="12.75" customHeight="1">
      <c r="A262" s="43"/>
      <c r="B262" s="43"/>
      <c r="C262" s="43"/>
      <c r="D262" s="43"/>
      <c r="E262" s="46"/>
      <c r="F262" s="43"/>
      <c r="G262" s="43"/>
      <c r="H262" s="47"/>
      <c r="I262" s="43"/>
      <c r="J262" s="43"/>
      <c r="K262" s="48"/>
      <c r="L262" s="43"/>
      <c r="M262" s="35"/>
      <c r="O262" s="43"/>
      <c r="P262" s="44"/>
      <c r="Q262" s="44"/>
      <c r="R262" s="45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</row>
    <row r="263" spans="1:32" ht="12.75" customHeight="1">
      <c r="A263" s="43"/>
      <c r="B263" s="43"/>
      <c r="C263" s="43"/>
      <c r="D263" s="43"/>
      <c r="E263" s="46"/>
      <c r="F263" s="43"/>
      <c r="G263" s="43"/>
      <c r="H263" s="47"/>
      <c r="I263" s="43"/>
      <c r="J263" s="43"/>
      <c r="K263" s="48"/>
      <c r="L263" s="43"/>
      <c r="M263" s="35"/>
      <c r="O263" s="43"/>
      <c r="P263" s="44"/>
      <c r="Q263" s="44"/>
      <c r="R263" s="45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</row>
    <row r="264" spans="1:32" ht="12.75" customHeight="1">
      <c r="A264" s="43"/>
      <c r="B264" s="43"/>
      <c r="C264" s="43"/>
      <c r="D264" s="43"/>
      <c r="E264" s="46"/>
      <c r="F264" s="43"/>
      <c r="G264" s="43"/>
      <c r="H264" s="47"/>
      <c r="I264" s="43"/>
      <c r="J264" s="43"/>
      <c r="K264" s="48"/>
      <c r="L264" s="43"/>
      <c r="M264" s="35"/>
      <c r="O264" s="43"/>
      <c r="P264" s="44"/>
      <c r="Q264" s="44"/>
      <c r="R264" s="45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</row>
    <row r="265" spans="1:32" ht="12.75" customHeight="1">
      <c r="A265" s="43"/>
      <c r="B265" s="43"/>
      <c r="C265" s="43"/>
      <c r="D265" s="43"/>
      <c r="E265" s="46"/>
      <c r="F265" s="43"/>
      <c r="G265" s="43"/>
      <c r="H265" s="47"/>
      <c r="I265" s="43"/>
      <c r="J265" s="43"/>
      <c r="K265" s="48"/>
      <c r="L265" s="43"/>
      <c r="M265" s="35"/>
      <c r="O265" s="43"/>
      <c r="P265" s="44"/>
      <c r="Q265" s="44"/>
      <c r="R265" s="45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</row>
    <row r="266" spans="1:32" ht="12.75" customHeight="1">
      <c r="A266" s="43"/>
      <c r="B266" s="43"/>
      <c r="C266" s="43"/>
      <c r="D266" s="43"/>
      <c r="E266" s="46"/>
      <c r="F266" s="43"/>
      <c r="G266" s="43"/>
      <c r="H266" s="47"/>
      <c r="I266" s="43"/>
      <c r="J266" s="43"/>
      <c r="K266" s="48"/>
      <c r="L266" s="43"/>
      <c r="M266" s="35"/>
      <c r="O266" s="43"/>
      <c r="P266" s="44"/>
      <c r="Q266" s="44"/>
      <c r="R266" s="45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</row>
    <row r="267" spans="1:32" ht="12.75" customHeight="1">
      <c r="A267" s="43"/>
      <c r="B267" s="43"/>
      <c r="C267" s="43"/>
      <c r="D267" s="43"/>
      <c r="E267" s="46"/>
      <c r="F267" s="43"/>
      <c r="G267" s="43"/>
      <c r="H267" s="47"/>
      <c r="I267" s="43"/>
      <c r="J267" s="43"/>
      <c r="K267" s="48"/>
      <c r="L267" s="43"/>
      <c r="M267" s="35"/>
      <c r="O267" s="43"/>
      <c r="P267" s="44"/>
      <c r="Q267" s="44"/>
      <c r="R267" s="45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</row>
    <row r="268" spans="1:32" ht="12.75" customHeight="1">
      <c r="A268" s="43"/>
      <c r="B268" s="43"/>
      <c r="C268" s="43"/>
      <c r="D268" s="43"/>
      <c r="E268" s="46"/>
      <c r="F268" s="43"/>
      <c r="G268" s="43"/>
      <c r="H268" s="47"/>
      <c r="I268" s="43"/>
      <c r="J268" s="43"/>
      <c r="K268" s="48"/>
      <c r="L268" s="43"/>
      <c r="M268" s="35"/>
      <c r="O268" s="43"/>
      <c r="P268" s="44"/>
      <c r="Q268" s="44"/>
      <c r="R268" s="45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</row>
    <row r="269" spans="1:32" ht="12.75" customHeight="1">
      <c r="A269" s="43"/>
      <c r="B269" s="43"/>
      <c r="C269" s="43"/>
      <c r="D269" s="43"/>
      <c r="E269" s="46"/>
      <c r="F269" s="43"/>
      <c r="G269" s="43"/>
      <c r="H269" s="47"/>
      <c r="I269" s="43"/>
      <c r="J269" s="43"/>
      <c r="K269" s="48"/>
      <c r="L269" s="43"/>
      <c r="M269" s="35"/>
      <c r="O269" s="43"/>
      <c r="P269" s="44"/>
      <c r="Q269" s="44"/>
      <c r="R269" s="45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</row>
    <row r="270" spans="1:32" ht="12.75" customHeight="1">
      <c r="A270" s="43"/>
      <c r="B270" s="43"/>
      <c r="C270" s="43"/>
      <c r="D270" s="43"/>
      <c r="E270" s="46"/>
      <c r="F270" s="43"/>
      <c r="G270" s="43"/>
      <c r="H270" s="47"/>
      <c r="I270" s="43"/>
      <c r="J270" s="43"/>
      <c r="K270" s="48"/>
      <c r="L270" s="43"/>
      <c r="M270" s="35"/>
      <c r="O270" s="43"/>
      <c r="P270" s="44"/>
      <c r="Q270" s="44"/>
      <c r="R270" s="45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</row>
    <row r="271" spans="1:32" ht="12.75" customHeight="1">
      <c r="A271" s="43"/>
      <c r="B271" s="43"/>
      <c r="C271" s="43"/>
      <c r="D271" s="43"/>
      <c r="E271" s="46"/>
      <c r="F271" s="43"/>
      <c r="G271" s="43"/>
      <c r="H271" s="47"/>
      <c r="I271" s="43"/>
      <c r="J271" s="43"/>
      <c r="K271" s="48"/>
      <c r="L271" s="43"/>
      <c r="M271" s="35"/>
      <c r="O271" s="43"/>
      <c r="P271" s="44"/>
      <c r="Q271" s="44"/>
      <c r="R271" s="45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</row>
    <row r="272" spans="1:32" ht="12.75" customHeight="1">
      <c r="A272" s="43"/>
      <c r="B272" s="43"/>
      <c r="C272" s="43"/>
      <c r="D272" s="43"/>
      <c r="E272" s="46"/>
      <c r="F272" s="43"/>
      <c r="G272" s="43"/>
      <c r="H272" s="47"/>
      <c r="I272" s="43"/>
      <c r="J272" s="43"/>
      <c r="K272" s="48"/>
      <c r="L272" s="43"/>
      <c r="M272" s="35"/>
      <c r="O272" s="43"/>
      <c r="P272" s="44"/>
      <c r="Q272" s="44"/>
      <c r="R272" s="45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</row>
    <row r="273" spans="1:32" ht="12.75" customHeight="1">
      <c r="A273" s="43"/>
      <c r="B273" s="43"/>
      <c r="C273" s="43"/>
      <c r="D273" s="43"/>
      <c r="E273" s="46"/>
      <c r="F273" s="43"/>
      <c r="G273" s="43"/>
      <c r="H273" s="47"/>
      <c r="I273" s="43"/>
      <c r="J273" s="43"/>
      <c r="K273" s="48"/>
      <c r="L273" s="43"/>
      <c r="M273" s="35"/>
      <c r="O273" s="43"/>
      <c r="P273" s="44"/>
      <c r="Q273" s="44"/>
      <c r="R273" s="45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</row>
    <row r="274" spans="1:32" ht="12.75" customHeight="1">
      <c r="A274" s="43"/>
      <c r="B274" s="43"/>
      <c r="C274" s="43"/>
      <c r="D274" s="43"/>
      <c r="E274" s="46"/>
      <c r="F274" s="43"/>
      <c r="G274" s="43"/>
      <c r="H274" s="47"/>
      <c r="I274" s="43"/>
      <c r="J274" s="43"/>
      <c r="K274" s="48"/>
      <c r="L274" s="43"/>
      <c r="M274" s="35"/>
      <c r="O274" s="43"/>
      <c r="P274" s="44"/>
      <c r="Q274" s="44"/>
      <c r="R274" s="45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</row>
    <row r="275" spans="1:32" ht="12.75" customHeight="1">
      <c r="A275" s="43"/>
      <c r="B275" s="43"/>
      <c r="C275" s="43"/>
      <c r="D275" s="43"/>
      <c r="E275" s="46"/>
      <c r="F275" s="43"/>
      <c r="G275" s="43"/>
      <c r="H275" s="47"/>
      <c r="I275" s="43"/>
      <c r="J275" s="43"/>
      <c r="K275" s="48"/>
      <c r="L275" s="43"/>
      <c r="M275" s="35"/>
      <c r="O275" s="43"/>
      <c r="P275" s="44"/>
      <c r="Q275" s="44"/>
      <c r="R275" s="45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</row>
    <row r="276" spans="1:32" ht="12.75" customHeight="1">
      <c r="A276" s="43"/>
      <c r="B276" s="43"/>
      <c r="C276" s="43"/>
      <c r="D276" s="43"/>
      <c r="E276" s="46"/>
      <c r="F276" s="43"/>
      <c r="G276" s="43"/>
      <c r="H276" s="47"/>
      <c r="I276" s="43"/>
      <c r="J276" s="43"/>
      <c r="K276" s="48"/>
      <c r="L276" s="43"/>
      <c r="M276" s="35"/>
      <c r="O276" s="43"/>
      <c r="P276" s="44"/>
      <c r="Q276" s="44"/>
      <c r="R276" s="45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</row>
    <row r="277" spans="1:32" ht="12.75" customHeight="1">
      <c r="A277" s="43"/>
      <c r="B277" s="43"/>
      <c r="C277" s="43"/>
      <c r="D277" s="43"/>
      <c r="E277" s="46"/>
      <c r="F277" s="43"/>
      <c r="G277" s="43"/>
      <c r="H277" s="47"/>
      <c r="I277" s="43"/>
      <c r="J277" s="43"/>
      <c r="K277" s="48"/>
      <c r="L277" s="43"/>
      <c r="M277" s="35"/>
      <c r="O277" s="43"/>
      <c r="P277" s="44"/>
      <c r="Q277" s="44"/>
      <c r="R277" s="45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</row>
    <row r="278" spans="1:32" ht="12.75" customHeight="1">
      <c r="A278" s="43"/>
      <c r="B278" s="43"/>
      <c r="C278" s="43"/>
      <c r="D278" s="43"/>
      <c r="E278" s="46"/>
      <c r="F278" s="43"/>
      <c r="G278" s="43"/>
      <c r="H278" s="47"/>
      <c r="I278" s="43"/>
      <c r="J278" s="43"/>
      <c r="K278" s="48"/>
      <c r="L278" s="43"/>
      <c r="M278" s="35"/>
      <c r="O278" s="43"/>
      <c r="P278" s="44"/>
      <c r="Q278" s="44"/>
      <c r="R278" s="45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</row>
    <row r="279" spans="1:32" ht="12.75" customHeight="1">
      <c r="A279" s="43"/>
      <c r="B279" s="43"/>
      <c r="C279" s="43"/>
      <c r="D279" s="43"/>
      <c r="E279" s="46"/>
      <c r="F279" s="43"/>
      <c r="G279" s="43"/>
      <c r="H279" s="47"/>
      <c r="I279" s="43"/>
      <c r="J279" s="43"/>
      <c r="K279" s="48"/>
      <c r="L279" s="43"/>
      <c r="M279" s="35"/>
      <c r="O279" s="43"/>
      <c r="P279" s="44"/>
      <c r="Q279" s="44"/>
      <c r="R279" s="45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</row>
    <row r="280" spans="1:32" ht="12.75" customHeight="1">
      <c r="A280" s="43"/>
      <c r="B280" s="43"/>
      <c r="C280" s="43"/>
      <c r="D280" s="43"/>
      <c r="E280" s="46"/>
      <c r="F280" s="43"/>
      <c r="G280" s="43"/>
      <c r="H280" s="47"/>
      <c r="I280" s="43"/>
      <c r="J280" s="43"/>
      <c r="K280" s="48"/>
      <c r="L280" s="43"/>
      <c r="M280" s="35"/>
      <c r="O280" s="43"/>
      <c r="P280" s="44"/>
      <c r="Q280" s="44"/>
      <c r="R280" s="45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</row>
    <row r="281" spans="1:32" ht="12.75" customHeight="1">
      <c r="A281" s="43"/>
      <c r="B281" s="43"/>
      <c r="C281" s="43"/>
      <c r="D281" s="43"/>
      <c r="E281" s="46"/>
      <c r="F281" s="43"/>
      <c r="G281" s="43"/>
      <c r="H281" s="47"/>
      <c r="I281" s="43"/>
      <c r="J281" s="43"/>
      <c r="K281" s="48"/>
      <c r="L281" s="43"/>
      <c r="M281" s="35"/>
      <c r="O281" s="43"/>
      <c r="P281" s="44"/>
      <c r="Q281" s="44"/>
      <c r="R281" s="45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</row>
    <row r="282" spans="1:32" ht="12.75" customHeight="1">
      <c r="A282" s="43"/>
      <c r="B282" s="43"/>
      <c r="C282" s="43"/>
      <c r="D282" s="43"/>
      <c r="E282" s="46"/>
      <c r="F282" s="43"/>
      <c r="G282" s="43"/>
      <c r="H282" s="47"/>
      <c r="I282" s="43"/>
      <c r="J282" s="43"/>
      <c r="K282" s="48"/>
      <c r="L282" s="43"/>
      <c r="M282" s="35"/>
      <c r="O282" s="43"/>
      <c r="P282" s="44"/>
      <c r="Q282" s="44"/>
      <c r="R282" s="45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</row>
    <row r="283" spans="1:32" ht="12.75" customHeight="1">
      <c r="A283" s="43"/>
      <c r="B283" s="43"/>
      <c r="C283" s="43"/>
      <c r="D283" s="43"/>
      <c r="E283" s="46"/>
      <c r="F283" s="43"/>
      <c r="G283" s="43"/>
      <c r="H283" s="47"/>
      <c r="I283" s="43"/>
      <c r="J283" s="43"/>
      <c r="K283" s="48"/>
      <c r="L283" s="43"/>
      <c r="M283" s="35"/>
      <c r="O283" s="43"/>
      <c r="P283" s="44"/>
      <c r="Q283" s="44"/>
      <c r="R283" s="45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</row>
    <row r="284" spans="1:32" ht="12.75" customHeight="1">
      <c r="A284" s="43"/>
      <c r="B284" s="43"/>
      <c r="C284" s="43"/>
      <c r="D284" s="43"/>
      <c r="E284" s="46"/>
      <c r="F284" s="43"/>
      <c r="G284" s="43"/>
      <c r="H284" s="47"/>
      <c r="I284" s="43"/>
      <c r="J284" s="43"/>
      <c r="K284" s="48"/>
      <c r="L284" s="43"/>
      <c r="M284" s="35"/>
      <c r="O284" s="43"/>
      <c r="P284" s="44"/>
      <c r="Q284" s="44"/>
      <c r="R284" s="45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</row>
    <row r="285" spans="1:32" ht="12.75" customHeight="1">
      <c r="A285" s="43"/>
      <c r="B285" s="43"/>
      <c r="C285" s="43"/>
      <c r="D285" s="43"/>
      <c r="E285" s="46"/>
      <c r="F285" s="43"/>
      <c r="G285" s="43"/>
      <c r="H285" s="47"/>
      <c r="I285" s="43"/>
      <c r="J285" s="43"/>
      <c r="K285" s="48"/>
      <c r="L285" s="43"/>
      <c r="M285" s="35"/>
      <c r="O285" s="43"/>
      <c r="P285" s="44"/>
      <c r="Q285" s="44"/>
      <c r="R285" s="45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</row>
    <row r="286" spans="1:32" ht="12.75" customHeight="1">
      <c r="A286" s="43"/>
      <c r="B286" s="43"/>
      <c r="C286" s="43"/>
      <c r="D286" s="43"/>
      <c r="E286" s="46"/>
      <c r="F286" s="43"/>
      <c r="G286" s="43"/>
      <c r="H286" s="47"/>
      <c r="I286" s="43"/>
      <c r="J286" s="43"/>
      <c r="K286" s="48"/>
      <c r="L286" s="43"/>
      <c r="M286" s="35"/>
      <c r="O286" s="43"/>
      <c r="P286" s="44"/>
      <c r="Q286" s="44"/>
      <c r="R286" s="45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</row>
    <row r="287" spans="1:32" ht="12.75" customHeight="1">
      <c r="A287" s="43"/>
      <c r="B287" s="43"/>
      <c r="C287" s="43"/>
      <c r="D287" s="43"/>
      <c r="E287" s="46"/>
      <c r="F287" s="43"/>
      <c r="G287" s="43"/>
      <c r="H287" s="47"/>
      <c r="I287" s="43"/>
      <c r="J287" s="43"/>
      <c r="K287" s="48"/>
      <c r="L287" s="43"/>
      <c r="M287" s="35"/>
      <c r="O287" s="43"/>
      <c r="P287" s="44"/>
      <c r="Q287" s="44"/>
      <c r="R287" s="45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</row>
    <row r="288" spans="1:32" ht="12.75" customHeight="1">
      <c r="A288" s="43"/>
      <c r="B288" s="43"/>
      <c r="C288" s="43"/>
      <c r="D288" s="43"/>
      <c r="E288" s="46"/>
      <c r="F288" s="43"/>
      <c r="G288" s="43"/>
      <c r="H288" s="47"/>
      <c r="I288" s="43"/>
      <c r="J288" s="43"/>
      <c r="K288" s="48"/>
      <c r="L288" s="43"/>
      <c r="M288" s="35"/>
      <c r="O288" s="43"/>
      <c r="P288" s="44"/>
      <c r="Q288" s="44"/>
      <c r="R288" s="45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</row>
    <row r="289" spans="1:32" ht="12.75" customHeight="1">
      <c r="A289" s="43"/>
      <c r="B289" s="43"/>
      <c r="C289" s="43"/>
      <c r="D289" s="43"/>
      <c r="E289" s="46"/>
      <c r="F289" s="43"/>
      <c r="G289" s="43"/>
      <c r="H289" s="47"/>
      <c r="I289" s="43"/>
      <c r="J289" s="43"/>
      <c r="K289" s="48"/>
      <c r="L289" s="43"/>
      <c r="M289" s="35"/>
      <c r="O289" s="43"/>
      <c r="P289" s="44"/>
      <c r="Q289" s="44"/>
      <c r="R289" s="45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</row>
    <row r="290" spans="1:32" ht="12.75" customHeight="1">
      <c r="A290" s="43"/>
      <c r="B290" s="43"/>
      <c r="C290" s="43"/>
      <c r="D290" s="43"/>
      <c r="E290" s="46"/>
      <c r="F290" s="43"/>
      <c r="G290" s="43"/>
      <c r="H290" s="47"/>
      <c r="I290" s="43"/>
      <c r="J290" s="43"/>
      <c r="K290" s="48"/>
      <c r="L290" s="43"/>
      <c r="M290" s="35"/>
      <c r="O290" s="43"/>
      <c r="P290" s="44"/>
      <c r="Q290" s="44"/>
      <c r="R290" s="45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</row>
    <row r="291" spans="1:32" ht="12.75" customHeight="1">
      <c r="A291" s="43"/>
      <c r="B291" s="43"/>
      <c r="C291" s="43"/>
      <c r="D291" s="43"/>
      <c r="E291" s="46"/>
      <c r="F291" s="43"/>
      <c r="G291" s="43"/>
      <c r="H291" s="47"/>
      <c r="I291" s="43"/>
      <c r="J291" s="43"/>
      <c r="K291" s="48"/>
      <c r="L291" s="43"/>
      <c r="M291" s="35"/>
      <c r="O291" s="43"/>
      <c r="P291" s="44"/>
      <c r="Q291" s="44"/>
      <c r="R291" s="45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</row>
    <row r="292" spans="1:32" ht="12.75" customHeight="1">
      <c r="A292" s="43"/>
      <c r="B292" s="43"/>
      <c r="C292" s="43"/>
      <c r="D292" s="43"/>
      <c r="E292" s="46"/>
      <c r="F292" s="43"/>
      <c r="G292" s="43"/>
      <c r="H292" s="47"/>
      <c r="I292" s="43"/>
      <c r="J292" s="43"/>
      <c r="K292" s="48"/>
      <c r="L292" s="43"/>
      <c r="M292" s="35"/>
      <c r="O292" s="43"/>
      <c r="P292" s="44"/>
      <c r="Q292" s="44"/>
      <c r="R292" s="45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</row>
    <row r="293" spans="1:32" ht="12.75" customHeight="1">
      <c r="A293" s="43"/>
      <c r="B293" s="43"/>
      <c r="C293" s="43"/>
      <c r="D293" s="43"/>
      <c r="E293" s="46"/>
      <c r="F293" s="43"/>
      <c r="G293" s="43"/>
      <c r="H293" s="47"/>
      <c r="I293" s="43"/>
      <c r="J293" s="43"/>
      <c r="K293" s="48"/>
      <c r="L293" s="43"/>
      <c r="M293" s="35"/>
      <c r="O293" s="43"/>
      <c r="P293" s="44"/>
      <c r="Q293" s="44"/>
      <c r="R293" s="45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</row>
    <row r="294" spans="1:32" ht="12.75" customHeight="1">
      <c r="A294" s="43"/>
      <c r="B294" s="43"/>
      <c r="C294" s="43"/>
      <c r="D294" s="43"/>
      <c r="E294" s="46"/>
      <c r="F294" s="43"/>
      <c r="G294" s="43"/>
      <c r="H294" s="47"/>
      <c r="I294" s="43"/>
      <c r="J294" s="43"/>
      <c r="K294" s="48"/>
      <c r="L294" s="43"/>
      <c r="M294" s="35"/>
      <c r="O294" s="43"/>
      <c r="P294" s="44"/>
      <c r="Q294" s="44"/>
      <c r="R294" s="45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</row>
    <row r="295" spans="1:32" ht="12.75" customHeight="1">
      <c r="A295" s="43"/>
      <c r="B295" s="43"/>
      <c r="C295" s="43"/>
      <c r="D295" s="43"/>
      <c r="E295" s="46"/>
      <c r="F295" s="43"/>
      <c r="G295" s="43"/>
      <c r="H295" s="47"/>
      <c r="I295" s="43"/>
      <c r="J295" s="43"/>
      <c r="K295" s="48"/>
      <c r="L295" s="43"/>
      <c r="M295" s="35"/>
      <c r="O295" s="43"/>
      <c r="P295" s="44"/>
      <c r="Q295" s="44"/>
      <c r="R295" s="45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</row>
    <row r="296" spans="1:32" ht="12.75" customHeight="1">
      <c r="A296" s="43"/>
      <c r="B296" s="43"/>
      <c r="C296" s="43"/>
      <c r="D296" s="43"/>
      <c r="E296" s="46"/>
      <c r="F296" s="43"/>
      <c r="G296" s="43"/>
      <c r="H296" s="47"/>
      <c r="I296" s="43"/>
      <c r="J296" s="43"/>
      <c r="K296" s="48"/>
      <c r="L296" s="43"/>
      <c r="M296" s="35"/>
      <c r="O296" s="43"/>
      <c r="P296" s="44"/>
      <c r="Q296" s="44"/>
      <c r="R296" s="45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</row>
    <row r="297" spans="1:32" ht="12.75" customHeight="1">
      <c r="A297" s="43"/>
      <c r="B297" s="43"/>
      <c r="C297" s="43"/>
      <c r="D297" s="43"/>
      <c r="E297" s="46"/>
      <c r="F297" s="43"/>
      <c r="G297" s="43"/>
      <c r="H297" s="47"/>
      <c r="I297" s="43"/>
      <c r="J297" s="43"/>
      <c r="K297" s="48"/>
      <c r="L297" s="43"/>
      <c r="M297" s="35"/>
      <c r="O297" s="43"/>
      <c r="P297" s="44"/>
      <c r="Q297" s="44"/>
      <c r="R297" s="45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</row>
    <row r="298" spans="1:32" ht="12.75" customHeight="1">
      <c r="A298" s="43"/>
      <c r="B298" s="43"/>
      <c r="C298" s="43"/>
      <c r="D298" s="43"/>
      <c r="E298" s="46"/>
      <c r="F298" s="43"/>
      <c r="G298" s="43"/>
      <c r="H298" s="47"/>
      <c r="I298" s="43"/>
      <c r="J298" s="43"/>
      <c r="K298" s="48"/>
      <c r="L298" s="43"/>
      <c r="M298" s="35"/>
      <c r="O298" s="43"/>
      <c r="P298" s="44"/>
      <c r="Q298" s="44"/>
      <c r="R298" s="45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</row>
    <row r="299" spans="1:32" ht="12.75" customHeight="1">
      <c r="A299" s="43"/>
      <c r="B299" s="43"/>
      <c r="C299" s="43"/>
      <c r="D299" s="43"/>
      <c r="E299" s="46"/>
      <c r="F299" s="43"/>
      <c r="G299" s="43"/>
      <c r="H299" s="47"/>
      <c r="I299" s="43"/>
      <c r="J299" s="43"/>
      <c r="K299" s="48"/>
      <c r="L299" s="43"/>
      <c r="M299" s="35"/>
      <c r="O299" s="43"/>
      <c r="P299" s="44"/>
      <c r="Q299" s="44"/>
      <c r="R299" s="45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</row>
    <row r="300" spans="1:32" ht="12.75" customHeight="1">
      <c r="A300" s="43"/>
      <c r="B300" s="43"/>
      <c r="C300" s="43"/>
      <c r="D300" s="43"/>
      <c r="E300" s="46"/>
      <c r="F300" s="43"/>
      <c r="G300" s="43"/>
      <c r="H300" s="47"/>
      <c r="I300" s="43"/>
      <c r="J300" s="43"/>
      <c r="K300" s="48"/>
      <c r="L300" s="43"/>
      <c r="M300" s="35"/>
      <c r="O300" s="43"/>
      <c r="P300" s="44"/>
      <c r="Q300" s="44"/>
      <c r="R300" s="45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</row>
    <row r="301" spans="1:32" ht="12.75" customHeight="1">
      <c r="A301" s="43"/>
      <c r="B301" s="43"/>
      <c r="C301" s="43"/>
      <c r="D301" s="43"/>
      <c r="E301" s="46"/>
      <c r="F301" s="43"/>
      <c r="G301" s="43"/>
      <c r="H301" s="47"/>
      <c r="I301" s="43"/>
      <c r="J301" s="43"/>
      <c r="K301" s="48"/>
      <c r="L301" s="43"/>
      <c r="M301" s="35"/>
      <c r="O301" s="43"/>
      <c r="P301" s="44"/>
      <c r="Q301" s="44"/>
      <c r="R301" s="45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</row>
    <row r="302" spans="1:32" ht="12.75" customHeight="1">
      <c r="A302" s="43"/>
      <c r="B302" s="43"/>
      <c r="C302" s="43"/>
      <c r="D302" s="43"/>
      <c r="E302" s="46"/>
      <c r="F302" s="43"/>
      <c r="G302" s="43"/>
      <c r="H302" s="47"/>
      <c r="I302" s="43"/>
      <c r="J302" s="43"/>
      <c r="K302" s="48"/>
      <c r="L302" s="43"/>
      <c r="M302" s="35"/>
      <c r="O302" s="43"/>
      <c r="P302" s="44"/>
      <c r="Q302" s="44"/>
      <c r="R302" s="45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</row>
    <row r="303" spans="1:32" ht="12.75" customHeight="1">
      <c r="A303" s="43"/>
      <c r="B303" s="43"/>
      <c r="C303" s="43"/>
      <c r="D303" s="43"/>
      <c r="E303" s="46"/>
      <c r="F303" s="43"/>
      <c r="G303" s="43"/>
      <c r="H303" s="47"/>
      <c r="I303" s="43"/>
      <c r="J303" s="43"/>
      <c r="K303" s="48"/>
      <c r="L303" s="43"/>
      <c r="M303" s="35"/>
      <c r="O303" s="43"/>
      <c r="P303" s="44"/>
      <c r="Q303" s="44"/>
      <c r="R303" s="45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</row>
    <row r="304" spans="1:32" ht="12.75" customHeight="1">
      <c r="A304" s="43"/>
      <c r="B304" s="43"/>
      <c r="C304" s="43"/>
      <c r="D304" s="43"/>
      <c r="E304" s="46"/>
      <c r="F304" s="43"/>
      <c r="G304" s="43"/>
      <c r="H304" s="47"/>
      <c r="I304" s="43"/>
      <c r="J304" s="43"/>
      <c r="K304" s="48"/>
      <c r="L304" s="43"/>
      <c r="M304" s="35"/>
      <c r="O304" s="43"/>
      <c r="P304" s="44"/>
      <c r="Q304" s="44"/>
      <c r="R304" s="45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</row>
    <row r="305" spans="1:32" ht="12.75" customHeight="1">
      <c r="A305" s="43"/>
      <c r="B305" s="43"/>
      <c r="C305" s="43"/>
      <c r="D305" s="43"/>
      <c r="E305" s="46"/>
      <c r="F305" s="43"/>
      <c r="G305" s="43"/>
      <c r="H305" s="47"/>
      <c r="I305" s="43"/>
      <c r="J305" s="43"/>
      <c r="K305" s="48"/>
      <c r="L305" s="43"/>
      <c r="M305" s="35"/>
      <c r="O305" s="43"/>
      <c r="P305" s="44"/>
      <c r="Q305" s="44"/>
      <c r="R305" s="45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</row>
    <row r="306" spans="1:32" ht="12.75" customHeight="1">
      <c r="A306" s="43"/>
      <c r="B306" s="43"/>
      <c r="C306" s="43"/>
      <c r="D306" s="43"/>
      <c r="E306" s="46"/>
      <c r="F306" s="43"/>
      <c r="G306" s="43"/>
      <c r="H306" s="47"/>
      <c r="I306" s="43"/>
      <c r="J306" s="43"/>
      <c r="K306" s="48"/>
      <c r="L306" s="43"/>
      <c r="M306" s="35"/>
      <c r="O306" s="43"/>
      <c r="P306" s="44"/>
      <c r="Q306" s="44"/>
      <c r="R306" s="45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</row>
    <row r="307" spans="1:32" ht="12.75" customHeight="1">
      <c r="A307" s="43"/>
      <c r="B307" s="43"/>
      <c r="C307" s="43"/>
      <c r="D307" s="43"/>
      <c r="E307" s="46"/>
      <c r="F307" s="43"/>
      <c r="G307" s="43"/>
      <c r="H307" s="47"/>
      <c r="I307" s="43"/>
      <c r="J307" s="43"/>
      <c r="K307" s="48"/>
      <c r="L307" s="43"/>
      <c r="M307" s="35"/>
      <c r="O307" s="43"/>
      <c r="P307" s="44"/>
      <c r="Q307" s="44"/>
      <c r="R307" s="45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</row>
    <row r="308" spans="1:32" ht="12.75" customHeight="1">
      <c r="A308" s="43"/>
      <c r="B308" s="43"/>
      <c r="C308" s="43"/>
      <c r="D308" s="43"/>
      <c r="E308" s="46"/>
      <c r="F308" s="43"/>
      <c r="G308" s="43"/>
      <c r="H308" s="47"/>
      <c r="I308" s="43"/>
      <c r="J308" s="43"/>
      <c r="K308" s="48"/>
      <c r="L308" s="43"/>
      <c r="M308" s="35"/>
      <c r="O308" s="43"/>
      <c r="P308" s="44"/>
      <c r="Q308" s="44"/>
      <c r="R308" s="45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</row>
    <row r="309" spans="1:32" ht="12.75" customHeight="1">
      <c r="A309" s="43"/>
      <c r="B309" s="43"/>
      <c r="C309" s="43"/>
      <c r="D309" s="43"/>
      <c r="E309" s="46"/>
      <c r="F309" s="43"/>
      <c r="G309" s="43"/>
      <c r="H309" s="47"/>
      <c r="I309" s="43"/>
      <c r="J309" s="43"/>
      <c r="K309" s="48"/>
      <c r="L309" s="43"/>
      <c r="M309" s="35"/>
      <c r="O309" s="43"/>
      <c r="P309" s="44"/>
      <c r="Q309" s="44"/>
      <c r="R309" s="45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</row>
    <row r="310" spans="1:32" ht="12.75" customHeight="1">
      <c r="A310" s="43"/>
      <c r="B310" s="43"/>
      <c r="C310" s="43"/>
      <c r="D310" s="43"/>
      <c r="E310" s="46"/>
      <c r="F310" s="43"/>
      <c r="G310" s="43"/>
      <c r="H310" s="47"/>
      <c r="I310" s="43"/>
      <c r="J310" s="43"/>
      <c r="K310" s="48"/>
      <c r="L310" s="43"/>
      <c r="M310" s="35"/>
      <c r="O310" s="43"/>
      <c r="P310" s="44"/>
      <c r="Q310" s="44"/>
      <c r="R310" s="45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</row>
    <row r="311" spans="1:32" ht="12.75" customHeight="1">
      <c r="A311" s="43"/>
      <c r="B311" s="43"/>
      <c r="C311" s="43"/>
      <c r="D311" s="43"/>
      <c r="E311" s="46"/>
      <c r="F311" s="43"/>
      <c r="G311" s="43"/>
      <c r="H311" s="47"/>
      <c r="I311" s="43"/>
      <c r="J311" s="43"/>
      <c r="K311" s="48"/>
      <c r="L311" s="43"/>
      <c r="M311" s="35"/>
      <c r="O311" s="43"/>
      <c r="P311" s="44"/>
      <c r="Q311" s="44"/>
      <c r="R311" s="45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</row>
    <row r="312" spans="1:32" ht="12.75" customHeight="1">
      <c r="A312" s="43"/>
      <c r="B312" s="43"/>
      <c r="C312" s="43"/>
      <c r="D312" s="43"/>
      <c r="E312" s="46"/>
      <c r="F312" s="43"/>
      <c r="G312" s="43"/>
      <c r="H312" s="47"/>
      <c r="I312" s="43"/>
      <c r="J312" s="43"/>
      <c r="K312" s="48"/>
      <c r="L312" s="43"/>
      <c r="M312" s="35"/>
      <c r="O312" s="43"/>
      <c r="P312" s="44"/>
      <c r="Q312" s="44"/>
      <c r="R312" s="45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</row>
    <row r="313" spans="1:32" ht="12.75" customHeight="1">
      <c r="A313" s="43"/>
      <c r="B313" s="43"/>
      <c r="C313" s="43"/>
      <c r="D313" s="43"/>
      <c r="E313" s="46"/>
      <c r="F313" s="43"/>
      <c r="G313" s="43"/>
      <c r="H313" s="47"/>
      <c r="I313" s="43"/>
      <c r="J313" s="43"/>
      <c r="K313" s="48"/>
      <c r="L313" s="43"/>
      <c r="M313" s="35"/>
      <c r="O313" s="43"/>
      <c r="P313" s="44"/>
      <c r="Q313" s="44"/>
      <c r="R313" s="45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</row>
    <row r="314" spans="1:32" ht="12.75" customHeight="1">
      <c r="A314" s="43"/>
      <c r="B314" s="43"/>
      <c r="C314" s="43"/>
      <c r="D314" s="43"/>
      <c r="E314" s="46"/>
      <c r="F314" s="43"/>
      <c r="G314" s="43"/>
      <c r="H314" s="47"/>
      <c r="I314" s="43"/>
      <c r="J314" s="43"/>
      <c r="K314" s="48"/>
      <c r="L314" s="43"/>
      <c r="M314" s="35"/>
      <c r="O314" s="43"/>
      <c r="P314" s="44"/>
      <c r="Q314" s="44"/>
      <c r="R314" s="45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</row>
    <row r="315" spans="1:32" ht="12.75" customHeight="1">
      <c r="A315" s="43"/>
      <c r="B315" s="43"/>
      <c r="C315" s="43"/>
      <c r="D315" s="43"/>
      <c r="E315" s="46"/>
      <c r="F315" s="43"/>
      <c r="G315" s="43"/>
      <c r="H315" s="47"/>
      <c r="I315" s="43"/>
      <c r="J315" s="43"/>
      <c r="K315" s="48"/>
      <c r="L315" s="43"/>
      <c r="M315" s="35"/>
      <c r="O315" s="43"/>
      <c r="P315" s="44"/>
      <c r="Q315" s="44"/>
      <c r="R315" s="45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</row>
    <row r="316" spans="1:32" ht="12.75" customHeight="1">
      <c r="A316" s="43"/>
      <c r="B316" s="43"/>
      <c r="C316" s="43"/>
      <c r="D316" s="43"/>
      <c r="E316" s="46"/>
      <c r="F316" s="43"/>
      <c r="G316" s="43"/>
      <c r="H316" s="47"/>
      <c r="I316" s="43"/>
      <c r="J316" s="43"/>
      <c r="K316" s="48"/>
      <c r="L316" s="43"/>
      <c r="M316" s="35"/>
      <c r="O316" s="43"/>
      <c r="P316" s="44"/>
      <c r="Q316" s="44"/>
      <c r="R316" s="45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</row>
    <row r="317" spans="1:32" ht="12.75" customHeight="1">
      <c r="A317" s="43"/>
      <c r="B317" s="43"/>
      <c r="C317" s="43"/>
      <c r="D317" s="43"/>
      <c r="E317" s="46"/>
      <c r="F317" s="43"/>
      <c r="G317" s="43"/>
      <c r="H317" s="47"/>
      <c r="I317" s="43"/>
      <c r="J317" s="43"/>
      <c r="K317" s="48"/>
      <c r="L317" s="43"/>
      <c r="M317" s="35"/>
      <c r="O317" s="43"/>
      <c r="P317" s="44"/>
      <c r="Q317" s="44"/>
      <c r="R317" s="45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</row>
    <row r="318" spans="1:32" ht="12.75" customHeight="1">
      <c r="A318" s="43"/>
      <c r="B318" s="43"/>
      <c r="C318" s="43"/>
      <c r="D318" s="43"/>
      <c r="E318" s="46"/>
      <c r="F318" s="43"/>
      <c r="G318" s="43"/>
      <c r="H318" s="47"/>
      <c r="I318" s="43"/>
      <c r="J318" s="43"/>
      <c r="K318" s="48"/>
      <c r="L318" s="43"/>
      <c r="M318" s="35"/>
      <c r="O318" s="43"/>
      <c r="P318" s="44"/>
      <c r="Q318" s="44"/>
      <c r="R318" s="45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</row>
    <row r="319" spans="1:32" ht="12.75" customHeight="1">
      <c r="A319" s="43"/>
      <c r="B319" s="43"/>
      <c r="C319" s="43"/>
      <c r="D319" s="43"/>
      <c r="E319" s="46"/>
      <c r="F319" s="43"/>
      <c r="G319" s="43"/>
      <c r="H319" s="47"/>
      <c r="I319" s="43"/>
      <c r="J319" s="43"/>
      <c r="K319" s="48"/>
      <c r="L319" s="43"/>
      <c r="M319" s="35"/>
      <c r="O319" s="43"/>
      <c r="P319" s="44"/>
      <c r="Q319" s="44"/>
      <c r="R319" s="45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</row>
    <row r="320" spans="1:32" ht="12.75" customHeight="1">
      <c r="A320" s="43"/>
      <c r="B320" s="43"/>
      <c r="C320" s="43"/>
      <c r="D320" s="43"/>
      <c r="E320" s="46"/>
      <c r="F320" s="43"/>
      <c r="G320" s="43"/>
      <c r="H320" s="47"/>
      <c r="I320" s="43"/>
      <c r="J320" s="43"/>
      <c r="K320" s="48"/>
      <c r="L320" s="43"/>
      <c r="M320" s="35"/>
      <c r="O320" s="43"/>
      <c r="P320" s="44"/>
      <c r="Q320" s="44"/>
      <c r="R320" s="45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</row>
    <row r="321" spans="1:32" ht="12.75" customHeight="1">
      <c r="A321" s="43"/>
      <c r="B321" s="43"/>
      <c r="C321" s="43"/>
      <c r="D321" s="43"/>
      <c r="E321" s="46"/>
      <c r="F321" s="43"/>
      <c r="G321" s="43"/>
      <c r="H321" s="47"/>
      <c r="I321" s="43"/>
      <c r="J321" s="43"/>
      <c r="K321" s="48"/>
      <c r="L321" s="43"/>
      <c r="M321" s="35"/>
      <c r="O321" s="43"/>
      <c r="P321" s="44"/>
      <c r="Q321" s="44"/>
      <c r="R321" s="45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</row>
    <row r="322" spans="1:32" ht="12.75" customHeight="1">
      <c r="A322" s="43"/>
      <c r="B322" s="43"/>
      <c r="C322" s="43"/>
      <c r="D322" s="43"/>
      <c r="E322" s="46"/>
      <c r="F322" s="43"/>
      <c r="G322" s="43"/>
      <c r="H322" s="47"/>
      <c r="I322" s="43"/>
      <c r="J322" s="43"/>
      <c r="K322" s="48"/>
      <c r="L322" s="43"/>
      <c r="M322" s="35"/>
      <c r="O322" s="43"/>
      <c r="P322" s="44"/>
      <c r="Q322" s="44"/>
      <c r="R322" s="45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</row>
    <row r="323" spans="1:32" ht="12.75" customHeight="1">
      <c r="A323" s="43"/>
      <c r="B323" s="43"/>
      <c r="C323" s="43"/>
      <c r="D323" s="43"/>
      <c r="E323" s="46"/>
      <c r="F323" s="43"/>
      <c r="G323" s="43"/>
      <c r="H323" s="47"/>
      <c r="I323" s="43"/>
      <c r="J323" s="43"/>
      <c r="K323" s="48"/>
      <c r="L323" s="43"/>
      <c r="M323" s="35"/>
      <c r="O323" s="43"/>
      <c r="P323" s="44"/>
      <c r="Q323" s="44"/>
      <c r="R323" s="45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</row>
    <row r="324" spans="1:32" ht="12.75" customHeight="1">
      <c r="A324" s="43"/>
      <c r="B324" s="43"/>
      <c r="C324" s="43"/>
      <c r="D324" s="43"/>
      <c r="E324" s="46"/>
      <c r="F324" s="43"/>
      <c r="G324" s="43"/>
      <c r="H324" s="47"/>
      <c r="I324" s="43"/>
      <c r="J324" s="43"/>
      <c r="K324" s="48"/>
      <c r="L324" s="43"/>
      <c r="M324" s="35"/>
      <c r="O324" s="43"/>
      <c r="P324" s="44"/>
      <c r="Q324" s="44"/>
      <c r="R324" s="45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</row>
    <row r="325" spans="1:32" ht="12.75" customHeight="1">
      <c r="A325" s="43"/>
      <c r="B325" s="43"/>
      <c r="C325" s="43"/>
      <c r="D325" s="43"/>
      <c r="E325" s="46"/>
      <c r="F325" s="43"/>
      <c r="G325" s="43"/>
      <c r="H325" s="47"/>
      <c r="I325" s="43"/>
      <c r="J325" s="43"/>
      <c r="K325" s="48"/>
      <c r="L325" s="43"/>
      <c r="M325" s="35"/>
      <c r="O325" s="43"/>
      <c r="P325" s="44"/>
      <c r="Q325" s="44"/>
      <c r="R325" s="45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</row>
    <row r="326" spans="1:32" ht="12.75" customHeight="1">
      <c r="A326" s="43"/>
      <c r="B326" s="43"/>
      <c r="C326" s="43"/>
      <c r="D326" s="43"/>
      <c r="E326" s="46"/>
      <c r="F326" s="43"/>
      <c r="G326" s="43"/>
      <c r="H326" s="47"/>
      <c r="I326" s="43"/>
      <c r="J326" s="43"/>
      <c r="K326" s="48"/>
      <c r="L326" s="43"/>
      <c r="M326" s="35"/>
      <c r="O326" s="43"/>
      <c r="P326" s="44"/>
      <c r="Q326" s="44"/>
      <c r="R326" s="45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</row>
    <row r="327" spans="1:32" ht="12.75" customHeight="1">
      <c r="A327" s="43"/>
      <c r="B327" s="43"/>
      <c r="C327" s="43"/>
      <c r="D327" s="43"/>
      <c r="E327" s="46"/>
      <c r="F327" s="43"/>
      <c r="G327" s="43"/>
      <c r="H327" s="47"/>
      <c r="I327" s="43"/>
      <c r="J327" s="43"/>
      <c r="K327" s="48"/>
      <c r="L327" s="43"/>
      <c r="M327" s="35"/>
      <c r="O327" s="43"/>
      <c r="P327" s="44"/>
      <c r="Q327" s="44"/>
      <c r="R327" s="45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</row>
    <row r="328" spans="1:32" ht="12.75" customHeight="1">
      <c r="A328" s="43"/>
      <c r="B328" s="43"/>
      <c r="C328" s="43"/>
      <c r="D328" s="43"/>
      <c r="E328" s="46"/>
      <c r="F328" s="43"/>
      <c r="G328" s="43"/>
      <c r="H328" s="47"/>
      <c r="I328" s="43"/>
      <c r="J328" s="43"/>
      <c r="K328" s="48"/>
      <c r="L328" s="43"/>
      <c r="M328" s="35"/>
      <c r="O328" s="43"/>
      <c r="P328" s="44"/>
      <c r="Q328" s="44"/>
      <c r="R328" s="45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</row>
    <row r="329" spans="1:32" ht="12.75" customHeight="1">
      <c r="A329" s="43"/>
      <c r="B329" s="43"/>
      <c r="C329" s="43"/>
      <c r="D329" s="43"/>
      <c r="E329" s="46"/>
      <c r="F329" s="43"/>
      <c r="G329" s="43"/>
      <c r="H329" s="47"/>
      <c r="I329" s="43"/>
      <c r="J329" s="43"/>
      <c r="K329" s="48"/>
      <c r="L329" s="43"/>
      <c r="M329" s="35"/>
      <c r="O329" s="43"/>
      <c r="P329" s="44"/>
      <c r="Q329" s="44"/>
      <c r="R329" s="45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</row>
    <row r="330" spans="1:32" ht="12.75" customHeight="1">
      <c r="A330" s="43"/>
      <c r="B330" s="43"/>
      <c r="C330" s="43"/>
      <c r="D330" s="43"/>
      <c r="E330" s="46"/>
      <c r="F330" s="43"/>
      <c r="G330" s="43"/>
      <c r="H330" s="47"/>
      <c r="I330" s="43"/>
      <c r="J330" s="43"/>
      <c r="K330" s="48"/>
      <c r="L330" s="43"/>
      <c r="M330" s="35"/>
      <c r="O330" s="43"/>
      <c r="P330" s="44"/>
      <c r="Q330" s="44"/>
      <c r="R330" s="45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</row>
    <row r="331" spans="1:32" ht="12.75" customHeight="1">
      <c r="A331" s="43"/>
      <c r="B331" s="43"/>
      <c r="C331" s="43"/>
      <c r="D331" s="43"/>
      <c r="E331" s="46"/>
      <c r="F331" s="43"/>
      <c r="G331" s="43"/>
      <c r="H331" s="47"/>
      <c r="I331" s="43"/>
      <c r="J331" s="43"/>
      <c r="K331" s="48"/>
      <c r="L331" s="43"/>
      <c r="M331" s="35"/>
      <c r="O331" s="43"/>
      <c r="P331" s="44"/>
      <c r="Q331" s="44"/>
      <c r="R331" s="45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</row>
    <row r="332" spans="1:32" ht="12.75" customHeight="1">
      <c r="A332" s="43"/>
      <c r="B332" s="43"/>
      <c r="C332" s="43"/>
      <c r="D332" s="43"/>
      <c r="E332" s="46"/>
      <c r="F332" s="43"/>
      <c r="G332" s="43"/>
      <c r="H332" s="47"/>
      <c r="I332" s="43"/>
      <c r="J332" s="43"/>
      <c r="K332" s="48"/>
      <c r="L332" s="43"/>
      <c r="M332" s="35"/>
      <c r="O332" s="43"/>
      <c r="P332" s="44"/>
      <c r="Q332" s="44"/>
      <c r="R332" s="45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</row>
    <row r="333" spans="1:32" ht="12.75" customHeight="1">
      <c r="A333" s="43"/>
      <c r="B333" s="43"/>
      <c r="C333" s="43"/>
      <c r="D333" s="43"/>
      <c r="E333" s="46"/>
      <c r="F333" s="43"/>
      <c r="G333" s="43"/>
      <c r="H333" s="47"/>
      <c r="I333" s="43"/>
      <c r="J333" s="43"/>
      <c r="K333" s="48"/>
      <c r="L333" s="43"/>
      <c r="M333" s="35"/>
      <c r="O333" s="43"/>
      <c r="P333" s="44"/>
      <c r="Q333" s="44"/>
      <c r="R333" s="45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</row>
    <row r="334" spans="1:32" ht="12.75" customHeight="1">
      <c r="A334" s="43"/>
      <c r="B334" s="43"/>
      <c r="C334" s="43"/>
      <c r="D334" s="43"/>
      <c r="E334" s="46"/>
      <c r="F334" s="43"/>
      <c r="G334" s="43"/>
      <c r="H334" s="47"/>
      <c r="I334" s="43"/>
      <c r="J334" s="43"/>
      <c r="K334" s="48"/>
      <c r="L334" s="43"/>
      <c r="M334" s="35"/>
      <c r="O334" s="43"/>
      <c r="P334" s="44"/>
      <c r="Q334" s="44"/>
      <c r="R334" s="45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</row>
    <row r="335" spans="1:32" ht="12.75" customHeight="1">
      <c r="A335" s="43"/>
      <c r="B335" s="43"/>
      <c r="C335" s="43"/>
      <c r="D335" s="43"/>
      <c r="E335" s="46"/>
      <c r="F335" s="43"/>
      <c r="G335" s="43"/>
      <c r="H335" s="47"/>
      <c r="I335" s="43"/>
      <c r="J335" s="43"/>
      <c r="K335" s="48"/>
      <c r="L335" s="43"/>
      <c r="M335" s="35"/>
      <c r="O335" s="43"/>
      <c r="P335" s="44"/>
      <c r="Q335" s="44"/>
      <c r="R335" s="45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</row>
    <row r="336" spans="1:32" ht="12.75" customHeight="1">
      <c r="A336" s="43"/>
      <c r="B336" s="43"/>
      <c r="C336" s="43"/>
      <c r="D336" s="43"/>
      <c r="E336" s="46"/>
      <c r="F336" s="43"/>
      <c r="G336" s="43"/>
      <c r="H336" s="47"/>
      <c r="I336" s="43"/>
      <c r="J336" s="43"/>
      <c r="K336" s="48"/>
      <c r="L336" s="43"/>
      <c r="M336" s="35"/>
      <c r="O336" s="43"/>
      <c r="P336" s="44"/>
      <c r="Q336" s="44"/>
      <c r="R336" s="45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</row>
    <row r="337" spans="1:32" ht="12.75" customHeight="1">
      <c r="A337" s="43"/>
      <c r="B337" s="43"/>
      <c r="C337" s="43"/>
      <c r="D337" s="43"/>
      <c r="E337" s="46"/>
      <c r="F337" s="43"/>
      <c r="G337" s="43"/>
      <c r="H337" s="47"/>
      <c r="I337" s="43"/>
      <c r="J337" s="43"/>
      <c r="K337" s="48"/>
      <c r="L337" s="43"/>
      <c r="M337" s="35"/>
      <c r="O337" s="43"/>
      <c r="P337" s="44"/>
      <c r="Q337" s="44"/>
      <c r="R337" s="45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</row>
    <row r="338" spans="1:32" ht="12.75" customHeight="1">
      <c r="A338" s="43"/>
      <c r="B338" s="43"/>
      <c r="C338" s="43"/>
      <c r="D338" s="43"/>
      <c r="E338" s="46"/>
      <c r="F338" s="43"/>
      <c r="G338" s="43"/>
      <c r="H338" s="47"/>
      <c r="I338" s="43"/>
      <c r="J338" s="43"/>
      <c r="K338" s="48"/>
      <c r="L338" s="43"/>
      <c r="M338" s="35"/>
      <c r="O338" s="43"/>
      <c r="P338" s="44"/>
      <c r="Q338" s="44"/>
      <c r="R338" s="45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</row>
    <row r="339" spans="1:32" ht="12.75" customHeight="1">
      <c r="A339" s="43"/>
      <c r="B339" s="43"/>
      <c r="C339" s="43"/>
      <c r="D339" s="43"/>
      <c r="E339" s="46"/>
      <c r="F339" s="43"/>
      <c r="G339" s="43"/>
      <c r="H339" s="47"/>
      <c r="I339" s="43"/>
      <c r="J339" s="43"/>
      <c r="K339" s="48"/>
      <c r="L339" s="43"/>
      <c r="M339" s="35"/>
      <c r="O339" s="43"/>
      <c r="P339" s="44"/>
      <c r="Q339" s="44"/>
      <c r="R339" s="45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</row>
    <row r="340" spans="1:32" ht="12.75" customHeight="1">
      <c r="A340" s="43"/>
      <c r="B340" s="43"/>
      <c r="C340" s="43"/>
      <c r="D340" s="43"/>
      <c r="E340" s="46"/>
      <c r="F340" s="43"/>
      <c r="G340" s="43"/>
      <c r="H340" s="47"/>
      <c r="I340" s="43"/>
      <c r="J340" s="43"/>
      <c r="K340" s="48"/>
      <c r="L340" s="43"/>
      <c r="M340" s="35"/>
      <c r="O340" s="43"/>
      <c r="P340" s="44"/>
      <c r="Q340" s="44"/>
      <c r="R340" s="45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</row>
    <row r="341" spans="1:32" ht="12.75" customHeight="1">
      <c r="A341" s="43"/>
      <c r="B341" s="43"/>
      <c r="C341" s="43"/>
      <c r="D341" s="43"/>
      <c r="E341" s="46"/>
      <c r="F341" s="43"/>
      <c r="G341" s="43"/>
      <c r="H341" s="47"/>
      <c r="I341" s="43"/>
      <c r="J341" s="43"/>
      <c r="K341" s="48"/>
      <c r="L341" s="43"/>
      <c r="M341" s="35"/>
      <c r="O341" s="43"/>
      <c r="P341" s="44"/>
      <c r="Q341" s="44"/>
      <c r="R341" s="45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</row>
    <row r="342" spans="1:32" ht="12.75" customHeight="1">
      <c r="A342" s="43"/>
      <c r="B342" s="43"/>
      <c r="C342" s="43"/>
      <c r="D342" s="43"/>
      <c r="E342" s="46"/>
      <c r="F342" s="43"/>
      <c r="G342" s="43"/>
      <c r="H342" s="47"/>
      <c r="I342" s="43"/>
      <c r="J342" s="43"/>
      <c r="K342" s="48"/>
      <c r="L342" s="43"/>
      <c r="M342" s="35"/>
      <c r="O342" s="43"/>
      <c r="P342" s="44"/>
      <c r="Q342" s="44"/>
      <c r="R342" s="45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</row>
    <row r="343" spans="1:32" ht="12.75" customHeight="1">
      <c r="A343" s="43"/>
      <c r="B343" s="43"/>
      <c r="C343" s="43"/>
      <c r="D343" s="43"/>
      <c r="E343" s="46"/>
      <c r="F343" s="43"/>
      <c r="G343" s="43"/>
      <c r="H343" s="47"/>
      <c r="I343" s="43"/>
      <c r="J343" s="43"/>
      <c r="K343" s="48"/>
      <c r="L343" s="43"/>
      <c r="M343" s="35"/>
      <c r="O343" s="43"/>
      <c r="P343" s="44"/>
      <c r="Q343" s="44"/>
      <c r="R343" s="45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</row>
    <row r="344" spans="1:32" ht="12.75" customHeight="1">
      <c r="A344" s="43"/>
      <c r="B344" s="43"/>
      <c r="C344" s="43"/>
      <c r="D344" s="43"/>
      <c r="E344" s="46"/>
      <c r="F344" s="43"/>
      <c r="G344" s="43"/>
      <c r="H344" s="47"/>
      <c r="I344" s="43"/>
      <c r="J344" s="43"/>
      <c r="K344" s="48"/>
      <c r="L344" s="43"/>
      <c r="M344" s="35"/>
      <c r="O344" s="43"/>
      <c r="P344" s="44"/>
      <c r="Q344" s="44"/>
      <c r="R344" s="45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</row>
    <row r="345" spans="1:32" ht="12.75" customHeight="1">
      <c r="A345" s="43"/>
      <c r="B345" s="43"/>
      <c r="C345" s="43"/>
      <c r="D345" s="43"/>
      <c r="E345" s="46"/>
      <c r="F345" s="43"/>
      <c r="G345" s="43"/>
      <c r="H345" s="47"/>
      <c r="I345" s="43"/>
      <c r="J345" s="43"/>
      <c r="K345" s="48"/>
      <c r="L345" s="43"/>
      <c r="M345" s="35"/>
      <c r="O345" s="43"/>
      <c r="P345" s="44"/>
      <c r="Q345" s="44"/>
      <c r="R345" s="45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</row>
    <row r="346" spans="1:32" ht="12.75" customHeight="1">
      <c r="A346" s="43"/>
      <c r="B346" s="43"/>
      <c r="C346" s="43"/>
      <c r="D346" s="43"/>
      <c r="E346" s="46"/>
      <c r="F346" s="43"/>
      <c r="G346" s="43"/>
      <c r="H346" s="47"/>
      <c r="I346" s="43"/>
      <c r="J346" s="43"/>
      <c r="K346" s="48"/>
      <c r="L346" s="43"/>
      <c r="M346" s="35"/>
      <c r="O346" s="43"/>
      <c r="P346" s="44"/>
      <c r="Q346" s="44"/>
      <c r="R346" s="45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</row>
    <row r="347" spans="1:32" ht="12.75" customHeight="1">
      <c r="A347" s="43"/>
      <c r="B347" s="43"/>
      <c r="C347" s="43"/>
      <c r="D347" s="43"/>
      <c r="E347" s="46"/>
      <c r="F347" s="43"/>
      <c r="G347" s="43"/>
      <c r="H347" s="47"/>
      <c r="I347" s="43"/>
      <c r="J347" s="43"/>
      <c r="K347" s="48"/>
      <c r="L347" s="43"/>
      <c r="M347" s="35"/>
      <c r="O347" s="43"/>
      <c r="P347" s="44"/>
      <c r="Q347" s="44"/>
      <c r="R347" s="45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</row>
    <row r="348" spans="1:32" ht="12.75" customHeight="1">
      <c r="A348" s="43"/>
      <c r="B348" s="43"/>
      <c r="C348" s="43"/>
      <c r="D348" s="43"/>
      <c r="E348" s="46"/>
      <c r="F348" s="43"/>
      <c r="G348" s="43"/>
      <c r="H348" s="47"/>
      <c r="I348" s="43"/>
      <c r="J348" s="43"/>
      <c r="K348" s="48"/>
      <c r="L348" s="43"/>
      <c r="M348" s="35"/>
      <c r="O348" s="43"/>
      <c r="P348" s="44"/>
      <c r="Q348" s="44"/>
      <c r="R348" s="45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</row>
    <row r="349" spans="1:32" ht="12.75" customHeight="1">
      <c r="A349" s="43"/>
      <c r="B349" s="43"/>
      <c r="C349" s="43"/>
      <c r="D349" s="43"/>
      <c r="E349" s="46"/>
      <c r="F349" s="43"/>
      <c r="G349" s="43"/>
      <c r="H349" s="47"/>
      <c r="I349" s="43"/>
      <c r="J349" s="43"/>
      <c r="K349" s="48"/>
      <c r="L349" s="43"/>
      <c r="M349" s="35"/>
      <c r="O349" s="43"/>
      <c r="P349" s="44"/>
      <c r="Q349" s="44"/>
      <c r="R349" s="45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</row>
    <row r="350" spans="1:32" ht="12.75" customHeight="1">
      <c r="A350" s="43"/>
      <c r="B350" s="43"/>
      <c r="C350" s="43"/>
      <c r="D350" s="43"/>
      <c r="E350" s="46"/>
      <c r="F350" s="43"/>
      <c r="G350" s="43"/>
      <c r="H350" s="47"/>
      <c r="I350" s="43"/>
      <c r="J350" s="43"/>
      <c r="K350" s="48"/>
      <c r="L350" s="43"/>
      <c r="M350" s="35"/>
      <c r="O350" s="43"/>
      <c r="P350" s="44"/>
      <c r="Q350" s="44"/>
      <c r="R350" s="45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</row>
    <row r="351" spans="1:32" ht="12.75" customHeight="1">
      <c r="A351" s="43"/>
      <c r="B351" s="43"/>
      <c r="C351" s="43"/>
      <c r="D351" s="43"/>
      <c r="E351" s="46"/>
      <c r="F351" s="43"/>
      <c r="G351" s="43"/>
      <c r="H351" s="47"/>
      <c r="I351" s="43"/>
      <c r="J351" s="43"/>
      <c r="K351" s="48"/>
      <c r="L351" s="43"/>
      <c r="M351" s="35"/>
      <c r="O351" s="43"/>
      <c r="P351" s="44"/>
      <c r="Q351" s="44"/>
      <c r="R351" s="45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</row>
    <row r="352" spans="1:32" ht="12.75" customHeight="1">
      <c r="A352" s="43"/>
      <c r="B352" s="43"/>
      <c r="C352" s="43"/>
      <c r="D352" s="43"/>
      <c r="E352" s="46"/>
      <c r="F352" s="43"/>
      <c r="G352" s="43"/>
      <c r="H352" s="47"/>
      <c r="I352" s="43"/>
      <c r="J352" s="43"/>
      <c r="K352" s="48"/>
      <c r="L352" s="43"/>
      <c r="M352" s="35"/>
      <c r="O352" s="43"/>
      <c r="P352" s="44"/>
      <c r="Q352" s="44"/>
      <c r="R352" s="45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</row>
    <row r="353" spans="1:32" ht="12.75" customHeight="1">
      <c r="A353" s="43"/>
      <c r="B353" s="43"/>
      <c r="C353" s="43"/>
      <c r="D353" s="43"/>
      <c r="E353" s="46"/>
      <c r="F353" s="43"/>
      <c r="G353" s="43"/>
      <c r="H353" s="47"/>
      <c r="I353" s="43"/>
      <c r="J353" s="43"/>
      <c r="K353" s="48"/>
      <c r="L353" s="43"/>
      <c r="M353" s="35"/>
      <c r="O353" s="43"/>
      <c r="P353" s="44"/>
      <c r="Q353" s="44"/>
      <c r="R353" s="45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</row>
    <row r="354" spans="1:32" ht="12.75" customHeight="1">
      <c r="A354" s="43"/>
      <c r="B354" s="43"/>
      <c r="C354" s="43"/>
      <c r="D354" s="43"/>
      <c r="E354" s="46"/>
      <c r="F354" s="43"/>
      <c r="G354" s="43"/>
      <c r="H354" s="47"/>
      <c r="I354" s="43"/>
      <c r="J354" s="43"/>
      <c r="K354" s="48"/>
      <c r="L354" s="43"/>
      <c r="M354" s="35"/>
      <c r="O354" s="43"/>
      <c r="P354" s="44"/>
      <c r="Q354" s="44"/>
      <c r="R354" s="45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</row>
    <row r="355" spans="1:32" ht="12.75" customHeight="1">
      <c r="A355" s="43"/>
      <c r="B355" s="43"/>
      <c r="C355" s="43"/>
      <c r="D355" s="43"/>
      <c r="E355" s="46"/>
      <c r="F355" s="43"/>
      <c r="G355" s="43"/>
      <c r="H355" s="47"/>
      <c r="I355" s="43"/>
      <c r="J355" s="43"/>
      <c r="K355" s="48"/>
      <c r="L355" s="43"/>
      <c r="M355" s="35"/>
      <c r="O355" s="43"/>
      <c r="P355" s="44"/>
      <c r="Q355" s="44"/>
      <c r="R355" s="45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</row>
    <row r="356" spans="1:32" ht="12.75" customHeight="1">
      <c r="A356" s="43"/>
      <c r="B356" s="43"/>
      <c r="C356" s="43"/>
      <c r="D356" s="43"/>
      <c r="E356" s="46"/>
      <c r="F356" s="43"/>
      <c r="G356" s="43"/>
      <c r="H356" s="47"/>
      <c r="I356" s="43"/>
      <c r="J356" s="43"/>
      <c r="K356" s="48"/>
      <c r="L356" s="43"/>
      <c r="M356" s="35"/>
      <c r="O356" s="43"/>
      <c r="P356" s="44"/>
      <c r="Q356" s="44"/>
      <c r="R356" s="45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</row>
    <row r="357" spans="1:32" ht="12.75" customHeight="1">
      <c r="A357" s="43"/>
      <c r="B357" s="43"/>
      <c r="C357" s="43"/>
      <c r="D357" s="43"/>
      <c r="E357" s="46"/>
      <c r="F357" s="43"/>
      <c r="G357" s="43"/>
      <c r="H357" s="47"/>
      <c r="I357" s="43"/>
      <c r="J357" s="43"/>
      <c r="K357" s="48"/>
      <c r="L357" s="43"/>
      <c r="M357" s="35"/>
      <c r="O357" s="43"/>
      <c r="P357" s="44"/>
      <c r="Q357" s="44"/>
      <c r="R357" s="45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</row>
    <row r="358" spans="1:32" ht="12.75" customHeight="1">
      <c r="A358" s="43"/>
      <c r="B358" s="43"/>
      <c r="C358" s="43"/>
      <c r="D358" s="43"/>
      <c r="E358" s="46"/>
      <c r="F358" s="43"/>
      <c r="G358" s="43"/>
      <c r="H358" s="47"/>
      <c r="I358" s="43"/>
      <c r="J358" s="43"/>
      <c r="K358" s="48"/>
      <c r="L358" s="43"/>
      <c r="M358" s="35"/>
      <c r="O358" s="43"/>
      <c r="P358" s="44"/>
      <c r="Q358" s="44"/>
      <c r="R358" s="45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</row>
    <row r="359" spans="1:32" ht="12.75" customHeight="1">
      <c r="A359" s="43"/>
      <c r="B359" s="43"/>
      <c r="C359" s="43"/>
      <c r="D359" s="43"/>
      <c r="E359" s="46"/>
      <c r="F359" s="43"/>
      <c r="G359" s="43"/>
      <c r="H359" s="47"/>
      <c r="I359" s="43"/>
      <c r="J359" s="43"/>
      <c r="K359" s="48"/>
      <c r="L359" s="43"/>
      <c r="M359" s="35"/>
      <c r="O359" s="43"/>
      <c r="P359" s="44"/>
      <c r="Q359" s="44"/>
      <c r="R359" s="45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</row>
    <row r="360" spans="1:32" ht="12.75" customHeight="1">
      <c r="A360" s="43"/>
      <c r="B360" s="43"/>
      <c r="C360" s="43"/>
      <c r="D360" s="43"/>
      <c r="E360" s="46"/>
      <c r="F360" s="43"/>
      <c r="G360" s="43"/>
      <c r="H360" s="47"/>
      <c r="I360" s="43"/>
      <c r="J360" s="43"/>
      <c r="K360" s="48"/>
      <c r="L360" s="43"/>
      <c r="M360" s="35"/>
      <c r="O360" s="43"/>
      <c r="P360" s="44"/>
      <c r="Q360" s="44"/>
      <c r="R360" s="45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</row>
    <row r="361" spans="1:32" ht="12.75" customHeight="1">
      <c r="A361" s="43"/>
      <c r="B361" s="43"/>
      <c r="C361" s="43"/>
      <c r="D361" s="43"/>
      <c r="E361" s="46"/>
      <c r="F361" s="43"/>
      <c r="G361" s="43"/>
      <c r="H361" s="47"/>
      <c r="I361" s="43"/>
      <c r="J361" s="43"/>
      <c r="K361" s="48"/>
      <c r="L361" s="43"/>
      <c r="M361" s="35"/>
      <c r="O361" s="43"/>
      <c r="P361" s="44"/>
      <c r="Q361" s="44"/>
      <c r="R361" s="45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</row>
    <row r="362" spans="1:32" ht="12.75" customHeight="1">
      <c r="A362" s="43"/>
      <c r="B362" s="43"/>
      <c r="C362" s="43"/>
      <c r="D362" s="43"/>
      <c r="E362" s="46"/>
      <c r="F362" s="43"/>
      <c r="G362" s="43"/>
      <c r="H362" s="47"/>
      <c r="I362" s="43"/>
      <c r="J362" s="43"/>
      <c r="K362" s="48"/>
      <c r="L362" s="43"/>
      <c r="M362" s="35"/>
      <c r="O362" s="43"/>
      <c r="P362" s="44"/>
      <c r="Q362" s="44"/>
      <c r="R362" s="45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</row>
    <row r="363" spans="1:32" ht="12.75" customHeight="1">
      <c r="A363" s="43"/>
      <c r="B363" s="43"/>
      <c r="C363" s="43"/>
      <c r="D363" s="43"/>
      <c r="E363" s="46"/>
      <c r="F363" s="43"/>
      <c r="G363" s="43"/>
      <c r="H363" s="47"/>
      <c r="I363" s="43"/>
      <c r="J363" s="43"/>
      <c r="K363" s="48"/>
      <c r="L363" s="43"/>
      <c r="M363" s="35"/>
      <c r="O363" s="43"/>
      <c r="P363" s="44"/>
      <c r="Q363" s="44"/>
      <c r="R363" s="45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</row>
    <row r="364" spans="1:32" ht="12.75" customHeight="1">
      <c r="A364" s="43"/>
      <c r="B364" s="43"/>
      <c r="C364" s="43"/>
      <c r="D364" s="43"/>
      <c r="E364" s="46"/>
      <c r="F364" s="43"/>
      <c r="G364" s="43"/>
      <c r="H364" s="47"/>
      <c r="I364" s="43"/>
      <c r="J364" s="43"/>
      <c r="K364" s="48"/>
      <c r="L364" s="43"/>
      <c r="M364" s="35"/>
      <c r="O364" s="43"/>
      <c r="P364" s="44"/>
      <c r="Q364" s="44"/>
      <c r="R364" s="45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</row>
    <row r="365" spans="1:32" ht="12.75" customHeight="1">
      <c r="A365" s="43"/>
      <c r="B365" s="43"/>
      <c r="C365" s="43"/>
      <c r="D365" s="43"/>
      <c r="E365" s="46"/>
      <c r="F365" s="43"/>
      <c r="G365" s="43"/>
      <c r="H365" s="47"/>
      <c r="I365" s="43"/>
      <c r="J365" s="43"/>
      <c r="K365" s="48"/>
      <c r="L365" s="43"/>
      <c r="M365" s="35"/>
      <c r="O365" s="43"/>
      <c r="P365" s="44"/>
      <c r="Q365" s="44"/>
      <c r="R365" s="45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</row>
    <row r="366" spans="1:32" ht="12.75" customHeight="1">
      <c r="A366" s="43"/>
      <c r="B366" s="43"/>
      <c r="C366" s="43"/>
      <c r="D366" s="43"/>
      <c r="E366" s="46"/>
      <c r="F366" s="43"/>
      <c r="G366" s="43"/>
      <c r="H366" s="47"/>
      <c r="I366" s="43"/>
      <c r="J366" s="43"/>
      <c r="K366" s="48"/>
      <c r="L366" s="43"/>
      <c r="M366" s="35"/>
      <c r="O366" s="43"/>
      <c r="P366" s="44"/>
      <c r="Q366" s="44"/>
      <c r="R366" s="45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</row>
    <row r="367" spans="1:32" ht="12.75" customHeight="1">
      <c r="A367" s="43"/>
      <c r="B367" s="43"/>
      <c r="C367" s="43"/>
      <c r="D367" s="43"/>
      <c r="E367" s="46"/>
      <c r="F367" s="43"/>
      <c r="G367" s="43"/>
      <c r="H367" s="47"/>
      <c r="I367" s="43"/>
      <c r="J367" s="43"/>
      <c r="K367" s="48"/>
      <c r="L367" s="43"/>
      <c r="M367" s="35"/>
      <c r="O367" s="43"/>
      <c r="P367" s="44"/>
      <c r="Q367" s="44"/>
      <c r="R367" s="45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</row>
    <row r="368" spans="1:32" ht="12.75" customHeight="1">
      <c r="A368" s="43"/>
      <c r="B368" s="43"/>
      <c r="C368" s="43"/>
      <c r="D368" s="43"/>
      <c r="E368" s="46"/>
      <c r="F368" s="43"/>
      <c r="G368" s="43"/>
      <c r="H368" s="47"/>
      <c r="I368" s="43"/>
      <c r="J368" s="43"/>
      <c r="K368" s="48"/>
      <c r="L368" s="43"/>
      <c r="M368" s="35"/>
      <c r="O368" s="43"/>
      <c r="P368" s="44"/>
      <c r="Q368" s="44"/>
      <c r="R368" s="45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</row>
    <row r="369" spans="1:32" ht="12.75" customHeight="1">
      <c r="A369" s="43"/>
      <c r="B369" s="43"/>
      <c r="C369" s="43"/>
      <c r="D369" s="43"/>
      <c r="E369" s="46"/>
      <c r="F369" s="43"/>
      <c r="G369" s="43"/>
      <c r="H369" s="47"/>
      <c r="I369" s="43"/>
      <c r="J369" s="43"/>
      <c r="K369" s="48"/>
      <c r="L369" s="43"/>
      <c r="M369" s="35"/>
      <c r="O369" s="43"/>
      <c r="P369" s="44"/>
      <c r="Q369" s="44"/>
      <c r="R369" s="45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</row>
    <row r="370" spans="1:32" ht="12.75" customHeight="1">
      <c r="A370" s="43"/>
      <c r="B370" s="43"/>
      <c r="C370" s="43"/>
      <c r="D370" s="43"/>
      <c r="E370" s="46"/>
      <c r="F370" s="43"/>
      <c r="G370" s="43"/>
      <c r="H370" s="47"/>
      <c r="I370" s="43"/>
      <c r="J370" s="43"/>
      <c r="K370" s="48"/>
      <c r="L370" s="43"/>
      <c r="M370" s="35"/>
      <c r="O370" s="43"/>
      <c r="P370" s="44"/>
      <c r="Q370" s="44"/>
      <c r="R370" s="45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</row>
    <row r="371" spans="1:32" ht="12.75" customHeight="1">
      <c r="A371" s="43"/>
      <c r="B371" s="43"/>
      <c r="C371" s="43"/>
      <c r="D371" s="43"/>
      <c r="E371" s="46"/>
      <c r="F371" s="43"/>
      <c r="G371" s="43"/>
      <c r="H371" s="47"/>
      <c r="I371" s="43"/>
      <c r="J371" s="43"/>
      <c r="K371" s="48"/>
      <c r="L371" s="43"/>
      <c r="M371" s="35"/>
      <c r="O371" s="43"/>
      <c r="P371" s="44"/>
      <c r="Q371" s="44"/>
      <c r="R371" s="45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</row>
    <row r="372" spans="1:32" ht="12.75" customHeight="1">
      <c r="A372" s="43"/>
      <c r="B372" s="43"/>
      <c r="C372" s="43"/>
      <c r="D372" s="43"/>
      <c r="E372" s="46"/>
      <c r="F372" s="43"/>
      <c r="G372" s="43"/>
      <c r="H372" s="47"/>
      <c r="I372" s="43"/>
      <c r="J372" s="43"/>
      <c r="K372" s="48"/>
      <c r="L372" s="43"/>
      <c r="M372" s="35"/>
      <c r="O372" s="43"/>
      <c r="P372" s="44"/>
      <c r="Q372" s="44"/>
      <c r="R372" s="45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</row>
    <row r="373" spans="1:32" ht="12.75" customHeight="1">
      <c r="A373" s="43"/>
      <c r="B373" s="43"/>
      <c r="C373" s="43"/>
      <c r="D373" s="43"/>
      <c r="E373" s="46"/>
      <c r="F373" s="43"/>
      <c r="G373" s="43"/>
      <c r="H373" s="47"/>
      <c r="I373" s="43"/>
      <c r="J373" s="43"/>
      <c r="K373" s="48"/>
      <c r="L373" s="43"/>
      <c r="M373" s="35"/>
      <c r="O373" s="43"/>
      <c r="P373" s="44"/>
      <c r="Q373" s="44"/>
      <c r="R373" s="45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</row>
    <row r="374" spans="1:32" ht="12.75" customHeight="1">
      <c r="A374" s="43"/>
      <c r="B374" s="43"/>
      <c r="C374" s="43"/>
      <c r="D374" s="43"/>
      <c r="E374" s="46"/>
      <c r="F374" s="43"/>
      <c r="G374" s="43"/>
      <c r="H374" s="47"/>
      <c r="I374" s="43"/>
      <c r="J374" s="43"/>
      <c r="K374" s="48"/>
      <c r="L374" s="43"/>
      <c r="M374" s="35"/>
      <c r="O374" s="43"/>
      <c r="P374" s="44"/>
      <c r="Q374" s="44"/>
      <c r="R374" s="45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</row>
    <row r="375" spans="1:32" ht="12.75" customHeight="1">
      <c r="A375" s="43"/>
      <c r="B375" s="43"/>
      <c r="C375" s="43"/>
      <c r="D375" s="43"/>
      <c r="E375" s="46"/>
      <c r="F375" s="43"/>
      <c r="G375" s="43"/>
      <c r="H375" s="47"/>
      <c r="I375" s="43"/>
      <c r="J375" s="43"/>
      <c r="K375" s="48"/>
      <c r="L375" s="43"/>
      <c r="M375" s="35"/>
      <c r="O375" s="43"/>
      <c r="P375" s="44"/>
      <c r="Q375" s="44"/>
      <c r="R375" s="45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</row>
    <row r="376" spans="1:32" ht="12.75" customHeight="1">
      <c r="A376" s="43"/>
      <c r="B376" s="43"/>
      <c r="C376" s="43"/>
      <c r="D376" s="43"/>
      <c r="E376" s="46"/>
      <c r="F376" s="43"/>
      <c r="G376" s="43"/>
      <c r="H376" s="47"/>
      <c r="I376" s="43"/>
      <c r="J376" s="43"/>
      <c r="K376" s="48"/>
      <c r="L376" s="43"/>
      <c r="M376" s="35"/>
      <c r="O376" s="43"/>
      <c r="P376" s="44"/>
      <c r="Q376" s="44"/>
      <c r="R376" s="45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</row>
    <row r="377" spans="1:32" ht="12.75" customHeight="1">
      <c r="A377" s="43"/>
      <c r="B377" s="43"/>
      <c r="C377" s="43"/>
      <c r="D377" s="43"/>
      <c r="E377" s="46"/>
      <c r="F377" s="43"/>
      <c r="G377" s="43"/>
      <c r="H377" s="47"/>
      <c r="I377" s="43"/>
      <c r="J377" s="43"/>
      <c r="K377" s="48"/>
      <c r="L377" s="43"/>
      <c r="M377" s="35"/>
      <c r="O377" s="43"/>
      <c r="P377" s="44"/>
      <c r="Q377" s="44"/>
      <c r="R377" s="45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</row>
    <row r="378" spans="1:32" ht="12.75" customHeight="1">
      <c r="A378" s="43"/>
      <c r="B378" s="43"/>
      <c r="C378" s="43"/>
      <c r="D378" s="43"/>
      <c r="E378" s="46"/>
      <c r="F378" s="43"/>
      <c r="G378" s="43"/>
      <c r="H378" s="47"/>
      <c r="I378" s="43"/>
      <c r="J378" s="43"/>
      <c r="K378" s="48"/>
      <c r="L378" s="43"/>
      <c r="M378" s="35"/>
      <c r="O378" s="43"/>
      <c r="P378" s="44"/>
      <c r="Q378" s="44"/>
      <c r="R378" s="45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</row>
    <row r="379" spans="1:32" ht="12.75" customHeight="1">
      <c r="A379" s="43"/>
      <c r="B379" s="43"/>
      <c r="C379" s="43"/>
      <c r="D379" s="43"/>
      <c r="E379" s="46"/>
      <c r="F379" s="43"/>
      <c r="G379" s="43"/>
      <c r="H379" s="47"/>
      <c r="I379" s="43"/>
      <c r="J379" s="43"/>
      <c r="K379" s="48"/>
      <c r="L379" s="43"/>
      <c r="M379" s="35"/>
      <c r="O379" s="43"/>
      <c r="P379" s="44"/>
      <c r="Q379" s="44"/>
      <c r="R379" s="45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</row>
    <row r="380" spans="1:32" ht="12.75" customHeight="1">
      <c r="A380" s="43"/>
      <c r="B380" s="43"/>
      <c r="C380" s="43"/>
      <c r="D380" s="43"/>
      <c r="E380" s="46"/>
      <c r="F380" s="43"/>
      <c r="G380" s="43"/>
      <c r="H380" s="47"/>
      <c r="I380" s="43"/>
      <c r="J380" s="43"/>
      <c r="K380" s="48"/>
      <c r="L380" s="43"/>
      <c r="M380" s="35"/>
      <c r="O380" s="43"/>
      <c r="P380" s="44"/>
      <c r="Q380" s="44"/>
      <c r="R380" s="45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</row>
    <row r="381" spans="1:32" ht="12.75" customHeight="1">
      <c r="A381" s="43"/>
      <c r="B381" s="43"/>
      <c r="C381" s="43"/>
      <c r="D381" s="43"/>
      <c r="E381" s="46"/>
      <c r="F381" s="43"/>
      <c r="G381" s="43"/>
      <c r="H381" s="47"/>
      <c r="I381" s="43"/>
      <c r="J381" s="43"/>
      <c r="K381" s="48"/>
      <c r="L381" s="43"/>
      <c r="M381" s="35"/>
      <c r="O381" s="43"/>
      <c r="P381" s="44"/>
      <c r="Q381" s="44"/>
      <c r="R381" s="45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</row>
    <row r="382" spans="1:32" ht="12.75" customHeight="1">
      <c r="A382" s="43"/>
      <c r="B382" s="43"/>
      <c r="C382" s="43"/>
      <c r="D382" s="43"/>
      <c r="E382" s="46"/>
      <c r="F382" s="43"/>
      <c r="G382" s="43"/>
      <c r="H382" s="47"/>
      <c r="I382" s="43"/>
      <c r="J382" s="43"/>
      <c r="K382" s="48"/>
      <c r="L382" s="43"/>
      <c r="M382" s="35"/>
      <c r="O382" s="43"/>
      <c r="P382" s="44"/>
      <c r="Q382" s="44"/>
      <c r="R382" s="45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</row>
    <row r="383" spans="1:32" ht="12.75" customHeight="1">
      <c r="A383" s="43"/>
      <c r="B383" s="43"/>
      <c r="C383" s="43"/>
      <c r="D383" s="43"/>
      <c r="E383" s="46"/>
      <c r="F383" s="43"/>
      <c r="G383" s="43"/>
      <c r="H383" s="47"/>
      <c r="I383" s="43"/>
      <c r="J383" s="43"/>
      <c r="K383" s="48"/>
      <c r="L383" s="43"/>
      <c r="M383" s="35"/>
      <c r="O383" s="43"/>
      <c r="P383" s="44"/>
      <c r="Q383" s="44"/>
      <c r="R383" s="45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</row>
    <row r="384" spans="1:32" ht="12.75" customHeight="1">
      <c r="A384" s="43"/>
      <c r="B384" s="43"/>
      <c r="C384" s="43"/>
      <c r="D384" s="43"/>
      <c r="E384" s="46"/>
      <c r="F384" s="43"/>
      <c r="G384" s="43"/>
      <c r="H384" s="47"/>
      <c r="I384" s="43"/>
      <c r="J384" s="43"/>
      <c r="K384" s="48"/>
      <c r="L384" s="43"/>
      <c r="M384" s="35"/>
      <c r="O384" s="43"/>
      <c r="P384" s="44"/>
      <c r="Q384" s="44"/>
      <c r="R384" s="45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</row>
    <row r="385" spans="1:32" ht="12.75" customHeight="1">
      <c r="A385" s="43"/>
      <c r="B385" s="43"/>
      <c r="C385" s="43"/>
      <c r="D385" s="43"/>
      <c r="E385" s="46"/>
      <c r="F385" s="43"/>
      <c r="G385" s="43"/>
      <c r="H385" s="47"/>
      <c r="I385" s="43"/>
      <c r="J385" s="43"/>
      <c r="K385" s="48"/>
      <c r="L385" s="43"/>
      <c r="M385" s="35"/>
      <c r="O385" s="43"/>
      <c r="P385" s="44"/>
      <c r="Q385" s="44"/>
      <c r="R385" s="45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</row>
    <row r="386" spans="1:32" ht="12.75" customHeight="1">
      <c r="A386" s="43"/>
      <c r="B386" s="43"/>
      <c r="C386" s="43"/>
      <c r="D386" s="43"/>
      <c r="E386" s="46"/>
      <c r="F386" s="43"/>
      <c r="G386" s="43"/>
      <c r="H386" s="47"/>
      <c r="I386" s="43"/>
      <c r="J386" s="43"/>
      <c r="K386" s="48"/>
      <c r="L386" s="43"/>
      <c r="M386" s="35"/>
      <c r="O386" s="43"/>
      <c r="P386" s="44"/>
      <c r="Q386" s="44"/>
      <c r="R386" s="45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</row>
    <row r="387" spans="1:32" ht="12.75" customHeight="1">
      <c r="A387" s="43"/>
      <c r="B387" s="43"/>
      <c r="C387" s="43"/>
      <c r="D387" s="43"/>
      <c r="E387" s="46"/>
      <c r="F387" s="43"/>
      <c r="G387" s="43"/>
      <c r="H387" s="47"/>
      <c r="I387" s="43"/>
      <c r="J387" s="43"/>
      <c r="K387" s="48"/>
      <c r="L387" s="43"/>
      <c r="M387" s="35"/>
      <c r="O387" s="43"/>
      <c r="P387" s="44"/>
      <c r="Q387" s="44"/>
      <c r="R387" s="45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</row>
    <row r="388" spans="1:32" ht="12.75" customHeight="1">
      <c r="A388" s="43"/>
      <c r="B388" s="43"/>
      <c r="C388" s="43"/>
      <c r="D388" s="43"/>
      <c r="E388" s="46"/>
      <c r="F388" s="43"/>
      <c r="G388" s="43"/>
      <c r="H388" s="47"/>
      <c r="I388" s="43"/>
      <c r="J388" s="43"/>
      <c r="K388" s="48"/>
      <c r="L388" s="43"/>
      <c r="M388" s="35"/>
      <c r="O388" s="43"/>
      <c r="P388" s="44"/>
      <c r="Q388" s="44"/>
      <c r="R388" s="45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</row>
    <row r="389" spans="1:32" ht="12.75" customHeight="1">
      <c r="A389" s="43"/>
      <c r="B389" s="43"/>
      <c r="C389" s="43"/>
      <c r="D389" s="43"/>
      <c r="E389" s="46"/>
      <c r="F389" s="43"/>
      <c r="G389" s="43"/>
      <c r="H389" s="47"/>
      <c r="I389" s="43"/>
      <c r="J389" s="43"/>
      <c r="K389" s="48"/>
      <c r="L389" s="43"/>
      <c r="M389" s="35"/>
      <c r="O389" s="43"/>
      <c r="P389" s="44"/>
      <c r="Q389" s="44"/>
      <c r="R389" s="45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</row>
    <row r="390" spans="1:32" ht="12.75" customHeight="1">
      <c r="A390" s="43"/>
      <c r="B390" s="43"/>
      <c r="C390" s="43"/>
      <c r="D390" s="43"/>
      <c r="E390" s="46"/>
      <c r="F390" s="43"/>
      <c r="G390" s="43"/>
      <c r="H390" s="47"/>
      <c r="I390" s="43"/>
      <c r="J390" s="43"/>
      <c r="K390" s="48"/>
      <c r="L390" s="43"/>
      <c r="M390" s="35"/>
      <c r="O390" s="43"/>
      <c r="P390" s="44"/>
      <c r="Q390" s="44"/>
      <c r="R390" s="45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</row>
    <row r="391" spans="1:32" ht="12.75" customHeight="1">
      <c r="A391" s="43"/>
      <c r="B391" s="43"/>
      <c r="C391" s="43"/>
      <c r="D391" s="43"/>
      <c r="E391" s="46"/>
      <c r="F391" s="43"/>
      <c r="G391" s="43"/>
      <c r="H391" s="47"/>
      <c r="I391" s="43"/>
      <c r="J391" s="43"/>
      <c r="K391" s="48"/>
      <c r="L391" s="43"/>
      <c r="M391" s="35"/>
      <c r="O391" s="43"/>
      <c r="P391" s="44"/>
      <c r="Q391" s="44"/>
      <c r="R391" s="45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</row>
    <row r="392" spans="1:32" ht="12.75" customHeight="1">
      <c r="A392" s="43"/>
      <c r="B392" s="43"/>
      <c r="C392" s="43"/>
      <c r="D392" s="43"/>
      <c r="E392" s="46"/>
      <c r="F392" s="43"/>
      <c r="G392" s="43"/>
      <c r="H392" s="47"/>
      <c r="I392" s="43"/>
      <c r="J392" s="43"/>
      <c r="K392" s="48"/>
      <c r="L392" s="43"/>
      <c r="M392" s="35"/>
      <c r="O392" s="43"/>
      <c r="P392" s="44"/>
      <c r="Q392" s="44"/>
      <c r="R392" s="45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</row>
    <row r="393" spans="1:32" ht="12.75" customHeight="1">
      <c r="A393" s="43"/>
      <c r="B393" s="43"/>
      <c r="C393" s="43"/>
      <c r="D393" s="43"/>
      <c r="E393" s="46"/>
      <c r="F393" s="43"/>
      <c r="G393" s="43"/>
      <c r="H393" s="47"/>
      <c r="I393" s="43"/>
      <c r="J393" s="43"/>
      <c r="K393" s="48"/>
      <c r="L393" s="43"/>
      <c r="M393" s="35"/>
      <c r="O393" s="43"/>
      <c r="P393" s="44"/>
      <c r="Q393" s="44"/>
      <c r="R393" s="45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</row>
    <row r="394" spans="1:32" ht="12.75" customHeight="1">
      <c r="A394" s="43"/>
      <c r="B394" s="43"/>
      <c r="C394" s="43"/>
      <c r="D394" s="43"/>
      <c r="E394" s="46"/>
      <c r="F394" s="43"/>
      <c r="G394" s="43"/>
      <c r="H394" s="47"/>
      <c r="I394" s="43"/>
      <c r="J394" s="43"/>
      <c r="K394" s="48"/>
      <c r="L394" s="43"/>
      <c r="M394" s="35"/>
      <c r="O394" s="43"/>
      <c r="P394" s="44"/>
      <c r="Q394" s="44"/>
      <c r="R394" s="45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</row>
    <row r="395" spans="1:32" ht="12.75" customHeight="1">
      <c r="A395" s="43"/>
      <c r="B395" s="43"/>
      <c r="C395" s="43"/>
      <c r="D395" s="43"/>
      <c r="E395" s="46"/>
      <c r="F395" s="43"/>
      <c r="G395" s="43"/>
      <c r="H395" s="47"/>
      <c r="I395" s="43"/>
      <c r="J395" s="43"/>
      <c r="K395" s="48"/>
      <c r="L395" s="43"/>
      <c r="M395" s="35"/>
      <c r="O395" s="43"/>
      <c r="P395" s="44"/>
      <c r="Q395" s="44"/>
      <c r="R395" s="45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</row>
    <row r="396" spans="1:32" ht="12.75" customHeight="1">
      <c r="A396" s="43"/>
      <c r="B396" s="43"/>
      <c r="C396" s="43"/>
      <c r="D396" s="43"/>
      <c r="E396" s="46"/>
      <c r="F396" s="43"/>
      <c r="G396" s="43"/>
      <c r="H396" s="47"/>
      <c r="I396" s="43"/>
      <c r="J396" s="43"/>
      <c r="K396" s="48"/>
      <c r="L396" s="43"/>
      <c r="M396" s="35"/>
      <c r="O396" s="43"/>
      <c r="P396" s="44"/>
      <c r="Q396" s="44"/>
      <c r="R396" s="45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</row>
    <row r="397" spans="1:32" ht="12.75" customHeight="1">
      <c r="A397" s="43"/>
      <c r="B397" s="43"/>
      <c r="C397" s="43"/>
      <c r="D397" s="43"/>
      <c r="E397" s="46"/>
      <c r="F397" s="43"/>
      <c r="G397" s="43"/>
      <c r="H397" s="47"/>
      <c r="I397" s="43"/>
      <c r="J397" s="43"/>
      <c r="K397" s="48"/>
      <c r="L397" s="43"/>
      <c r="M397" s="35"/>
      <c r="O397" s="43"/>
      <c r="P397" s="44"/>
      <c r="Q397" s="44"/>
      <c r="R397" s="45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</row>
    <row r="398" spans="1:32" ht="12.75" customHeight="1">
      <c r="A398" s="43"/>
      <c r="B398" s="43"/>
      <c r="C398" s="43"/>
      <c r="D398" s="43"/>
      <c r="E398" s="46"/>
      <c r="F398" s="43"/>
      <c r="G398" s="43"/>
      <c r="H398" s="47"/>
      <c r="I398" s="43"/>
      <c r="J398" s="43"/>
      <c r="K398" s="48"/>
      <c r="L398" s="43"/>
      <c r="M398" s="35"/>
      <c r="O398" s="43"/>
      <c r="P398" s="44"/>
      <c r="Q398" s="44"/>
      <c r="R398" s="45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</row>
    <row r="399" spans="1:32" ht="12.75" customHeight="1">
      <c r="A399" s="43"/>
      <c r="B399" s="43"/>
      <c r="C399" s="43"/>
      <c r="D399" s="43"/>
      <c r="E399" s="46"/>
      <c r="F399" s="43"/>
      <c r="G399" s="43"/>
      <c r="H399" s="47"/>
      <c r="I399" s="43"/>
      <c r="J399" s="43"/>
      <c r="K399" s="48"/>
      <c r="L399" s="43"/>
      <c r="M399" s="35"/>
      <c r="O399" s="43"/>
      <c r="P399" s="44"/>
      <c r="Q399" s="44"/>
      <c r="R399" s="45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</row>
    <row r="400" spans="1:32" ht="12.75" customHeight="1">
      <c r="A400" s="43"/>
      <c r="B400" s="43"/>
      <c r="C400" s="43"/>
      <c r="D400" s="43"/>
      <c r="E400" s="46"/>
      <c r="F400" s="43"/>
      <c r="G400" s="43"/>
      <c r="H400" s="47"/>
      <c r="I400" s="43"/>
      <c r="J400" s="43"/>
      <c r="K400" s="48"/>
      <c r="L400" s="43"/>
      <c r="M400" s="35"/>
      <c r="O400" s="43"/>
      <c r="P400" s="44"/>
      <c r="Q400" s="44"/>
      <c r="R400" s="45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</row>
    <row r="401" spans="1:32" ht="12.75" customHeight="1">
      <c r="A401" s="43"/>
      <c r="B401" s="43"/>
      <c r="C401" s="43"/>
      <c r="D401" s="43"/>
      <c r="E401" s="46"/>
      <c r="F401" s="43"/>
      <c r="G401" s="43"/>
      <c r="H401" s="47"/>
      <c r="I401" s="43"/>
      <c r="J401" s="43"/>
      <c r="K401" s="48"/>
      <c r="L401" s="43"/>
      <c r="M401" s="35"/>
      <c r="O401" s="43"/>
      <c r="P401" s="44"/>
      <c r="Q401" s="44"/>
      <c r="R401" s="45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</row>
    <row r="402" spans="1:32" ht="12.75" customHeight="1">
      <c r="A402" s="43"/>
      <c r="B402" s="43"/>
      <c r="C402" s="43"/>
      <c r="D402" s="43"/>
      <c r="E402" s="46"/>
      <c r="F402" s="43"/>
      <c r="G402" s="43"/>
      <c r="H402" s="47"/>
      <c r="I402" s="43"/>
      <c r="J402" s="43"/>
      <c r="K402" s="48"/>
      <c r="L402" s="43"/>
      <c r="M402" s="35"/>
      <c r="O402" s="43"/>
      <c r="P402" s="44"/>
      <c r="Q402" s="44"/>
      <c r="R402" s="45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</row>
    <row r="403" spans="1:32" ht="12.75" customHeight="1">
      <c r="A403" s="43"/>
      <c r="B403" s="43"/>
      <c r="C403" s="43"/>
      <c r="D403" s="43"/>
      <c r="E403" s="46"/>
      <c r="F403" s="43"/>
      <c r="G403" s="43"/>
      <c r="H403" s="47"/>
      <c r="I403" s="43"/>
      <c r="J403" s="43"/>
      <c r="K403" s="48"/>
      <c r="L403" s="43"/>
      <c r="M403" s="35"/>
      <c r="O403" s="43"/>
      <c r="P403" s="44"/>
      <c r="Q403" s="44"/>
      <c r="R403" s="45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</row>
    <row r="404" spans="1:32" ht="12.75" customHeight="1">
      <c r="A404" s="43"/>
      <c r="B404" s="43"/>
      <c r="C404" s="43"/>
      <c r="D404" s="43"/>
      <c r="E404" s="46"/>
      <c r="F404" s="43"/>
      <c r="G404" s="43"/>
      <c r="H404" s="47"/>
      <c r="I404" s="43"/>
      <c r="J404" s="43"/>
      <c r="K404" s="48"/>
      <c r="L404" s="43"/>
      <c r="M404" s="35"/>
      <c r="O404" s="43"/>
      <c r="P404" s="44"/>
      <c r="Q404" s="44"/>
      <c r="R404" s="45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</row>
    <row r="405" spans="1:32" ht="12.75" customHeight="1">
      <c r="A405" s="43"/>
      <c r="B405" s="43"/>
      <c r="C405" s="43"/>
      <c r="D405" s="43"/>
      <c r="E405" s="46"/>
      <c r="F405" s="43"/>
      <c r="G405" s="43"/>
      <c r="H405" s="47"/>
      <c r="I405" s="43"/>
      <c r="J405" s="43"/>
      <c r="K405" s="48"/>
      <c r="L405" s="43"/>
      <c r="M405" s="35"/>
      <c r="O405" s="43"/>
      <c r="P405" s="44"/>
      <c r="Q405" s="44"/>
      <c r="R405" s="45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</row>
    <row r="406" spans="1:32" ht="12.75" customHeight="1">
      <c r="A406" s="43"/>
      <c r="B406" s="43"/>
      <c r="C406" s="43"/>
      <c r="D406" s="43"/>
      <c r="E406" s="46"/>
      <c r="F406" s="43"/>
      <c r="G406" s="43"/>
      <c r="H406" s="47"/>
      <c r="I406" s="43"/>
      <c r="J406" s="43"/>
      <c r="K406" s="48"/>
      <c r="L406" s="43"/>
      <c r="M406" s="35"/>
      <c r="O406" s="43"/>
      <c r="P406" s="44"/>
      <c r="Q406" s="44"/>
      <c r="R406" s="45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</row>
    <row r="407" spans="1:32" ht="12.75" customHeight="1">
      <c r="A407" s="43"/>
      <c r="B407" s="43"/>
      <c r="C407" s="43"/>
      <c r="D407" s="43"/>
      <c r="E407" s="46"/>
      <c r="F407" s="43"/>
      <c r="G407" s="43"/>
      <c r="H407" s="47"/>
      <c r="I407" s="43"/>
      <c r="J407" s="43"/>
      <c r="K407" s="48"/>
      <c r="L407" s="43"/>
      <c r="M407" s="35"/>
      <c r="O407" s="43"/>
      <c r="P407" s="44"/>
      <c r="Q407" s="44"/>
      <c r="R407" s="45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</row>
    <row r="408" spans="1:32" ht="12.75" customHeight="1">
      <c r="A408" s="43"/>
      <c r="B408" s="43"/>
      <c r="C408" s="43"/>
      <c r="D408" s="43"/>
      <c r="E408" s="46"/>
      <c r="F408" s="43"/>
      <c r="G408" s="43"/>
      <c r="H408" s="47"/>
      <c r="I408" s="43"/>
      <c r="J408" s="43"/>
      <c r="K408" s="48"/>
      <c r="L408" s="43"/>
      <c r="M408" s="35"/>
      <c r="O408" s="43"/>
      <c r="P408" s="44"/>
      <c r="Q408" s="44"/>
      <c r="R408" s="45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</row>
    <row r="409" spans="1:32" ht="12.75" customHeight="1">
      <c r="A409" s="43"/>
      <c r="B409" s="43"/>
      <c r="C409" s="43"/>
      <c r="D409" s="43"/>
      <c r="E409" s="46"/>
      <c r="F409" s="43"/>
      <c r="G409" s="43"/>
      <c r="H409" s="47"/>
      <c r="I409" s="43"/>
      <c r="J409" s="43"/>
      <c r="K409" s="48"/>
      <c r="L409" s="43"/>
      <c r="M409" s="35"/>
      <c r="O409" s="43"/>
      <c r="P409" s="44"/>
      <c r="Q409" s="44"/>
      <c r="R409" s="45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</row>
    <row r="410" spans="1:32" ht="12.75" customHeight="1">
      <c r="A410" s="43"/>
      <c r="B410" s="43"/>
      <c r="C410" s="43"/>
      <c r="D410" s="43"/>
      <c r="E410" s="46"/>
      <c r="F410" s="43"/>
      <c r="G410" s="43"/>
      <c r="H410" s="47"/>
      <c r="I410" s="43"/>
      <c r="J410" s="43"/>
      <c r="K410" s="48"/>
      <c r="L410" s="43"/>
      <c r="M410" s="35"/>
      <c r="O410" s="43"/>
      <c r="P410" s="44"/>
      <c r="Q410" s="44"/>
      <c r="R410" s="45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</row>
    <row r="411" spans="1:32" ht="12.75" customHeight="1">
      <c r="A411" s="43"/>
      <c r="B411" s="43"/>
      <c r="C411" s="43"/>
      <c r="D411" s="43"/>
      <c r="E411" s="46"/>
      <c r="F411" s="43"/>
      <c r="G411" s="43"/>
      <c r="H411" s="47"/>
      <c r="I411" s="43"/>
      <c r="J411" s="43"/>
      <c r="K411" s="48"/>
      <c r="L411" s="43"/>
      <c r="M411" s="35"/>
      <c r="O411" s="43"/>
      <c r="P411" s="44"/>
      <c r="Q411" s="44"/>
      <c r="R411" s="45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</row>
    <row r="412" spans="1:32" ht="12.75" customHeight="1">
      <c r="A412" s="43"/>
      <c r="B412" s="43"/>
      <c r="C412" s="43"/>
      <c r="D412" s="43"/>
      <c r="E412" s="46"/>
      <c r="F412" s="43"/>
      <c r="G412" s="43"/>
      <c r="H412" s="47"/>
      <c r="I412" s="43"/>
      <c r="J412" s="43"/>
      <c r="K412" s="48"/>
      <c r="L412" s="43"/>
      <c r="M412" s="35"/>
      <c r="O412" s="43"/>
      <c r="P412" s="44"/>
      <c r="Q412" s="44"/>
      <c r="R412" s="45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</row>
    <row r="413" spans="1:32" ht="12.75" customHeight="1">
      <c r="A413" s="43"/>
      <c r="B413" s="43"/>
      <c r="C413" s="43"/>
      <c r="D413" s="43"/>
      <c r="E413" s="46"/>
      <c r="F413" s="43"/>
      <c r="G413" s="43"/>
      <c r="H413" s="47"/>
      <c r="I413" s="43"/>
      <c r="J413" s="43"/>
      <c r="K413" s="48"/>
      <c r="L413" s="43"/>
      <c r="M413" s="35"/>
      <c r="O413" s="43"/>
      <c r="P413" s="44"/>
      <c r="Q413" s="44"/>
      <c r="R413" s="45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</row>
    <row r="414" spans="1:32" ht="12.75" customHeight="1">
      <c r="A414" s="43"/>
      <c r="B414" s="43"/>
      <c r="C414" s="43"/>
      <c r="D414" s="43"/>
      <c r="E414" s="46"/>
      <c r="F414" s="43"/>
      <c r="G414" s="43"/>
      <c r="H414" s="47"/>
      <c r="I414" s="43"/>
      <c r="J414" s="43"/>
      <c r="K414" s="48"/>
      <c r="L414" s="43"/>
      <c r="M414" s="35"/>
      <c r="O414" s="43"/>
      <c r="P414" s="44"/>
      <c r="Q414" s="44"/>
      <c r="R414" s="45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</row>
    <row r="415" spans="1:32" ht="12.75" customHeight="1">
      <c r="A415" s="43"/>
      <c r="B415" s="43"/>
      <c r="C415" s="43"/>
      <c r="D415" s="43"/>
      <c r="E415" s="46"/>
      <c r="F415" s="43"/>
      <c r="G415" s="43"/>
      <c r="H415" s="47"/>
      <c r="I415" s="43"/>
      <c r="J415" s="43"/>
      <c r="K415" s="48"/>
      <c r="L415" s="43"/>
      <c r="M415" s="35"/>
      <c r="O415" s="43"/>
      <c r="P415" s="44"/>
      <c r="Q415" s="44"/>
      <c r="R415" s="45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</row>
    <row r="416" spans="1:32" ht="12.75" customHeight="1">
      <c r="A416" s="43"/>
      <c r="B416" s="43"/>
      <c r="C416" s="43"/>
      <c r="D416" s="43"/>
      <c r="E416" s="46"/>
      <c r="F416" s="43"/>
      <c r="G416" s="43"/>
      <c r="H416" s="47"/>
      <c r="I416" s="43"/>
      <c r="J416" s="43"/>
      <c r="K416" s="48"/>
      <c r="L416" s="43"/>
      <c r="M416" s="35"/>
      <c r="O416" s="43"/>
      <c r="P416" s="44"/>
      <c r="Q416" s="44"/>
      <c r="R416" s="45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</row>
    <row r="417" spans="1:32" ht="12.75" customHeight="1">
      <c r="A417" s="43"/>
      <c r="B417" s="43"/>
      <c r="C417" s="43"/>
      <c r="D417" s="43"/>
      <c r="E417" s="46"/>
      <c r="F417" s="43"/>
      <c r="G417" s="43"/>
      <c r="H417" s="47"/>
      <c r="I417" s="43"/>
      <c r="J417" s="43"/>
      <c r="K417" s="48"/>
      <c r="L417" s="43"/>
      <c r="M417" s="35"/>
      <c r="O417" s="43"/>
      <c r="P417" s="44"/>
      <c r="Q417" s="44"/>
      <c r="R417" s="45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</row>
    <row r="418" spans="1:32" ht="12.75" customHeight="1">
      <c r="A418" s="43"/>
      <c r="B418" s="43"/>
      <c r="C418" s="43"/>
      <c r="D418" s="43"/>
      <c r="E418" s="46"/>
      <c r="F418" s="43"/>
      <c r="G418" s="43"/>
      <c r="H418" s="47"/>
      <c r="I418" s="43"/>
      <c r="J418" s="43"/>
      <c r="K418" s="48"/>
      <c r="L418" s="43"/>
      <c r="M418" s="35"/>
      <c r="O418" s="43"/>
      <c r="P418" s="44"/>
      <c r="Q418" s="44"/>
      <c r="R418" s="45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</row>
    <row r="419" spans="1:32" ht="12.75" customHeight="1">
      <c r="A419" s="43"/>
      <c r="B419" s="43"/>
      <c r="C419" s="43"/>
      <c r="D419" s="43"/>
      <c r="E419" s="46"/>
      <c r="F419" s="43"/>
      <c r="G419" s="43"/>
      <c r="H419" s="47"/>
      <c r="I419" s="43"/>
      <c r="J419" s="43"/>
      <c r="K419" s="48"/>
      <c r="L419" s="43"/>
      <c r="M419" s="35"/>
      <c r="O419" s="43"/>
      <c r="P419" s="44"/>
      <c r="Q419" s="44"/>
      <c r="R419" s="45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</row>
    <row r="420" spans="1:32" ht="12.75" customHeight="1">
      <c r="A420" s="43"/>
      <c r="B420" s="43"/>
      <c r="C420" s="43"/>
      <c r="D420" s="43"/>
      <c r="E420" s="46"/>
      <c r="F420" s="43"/>
      <c r="G420" s="43"/>
      <c r="H420" s="47"/>
      <c r="I420" s="43"/>
      <c r="J420" s="43"/>
      <c r="K420" s="48"/>
      <c r="L420" s="43"/>
      <c r="M420" s="35"/>
      <c r="O420" s="43"/>
      <c r="P420" s="44"/>
      <c r="Q420" s="44"/>
      <c r="R420" s="45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</row>
    <row r="421" spans="1:32" ht="12.75" customHeight="1">
      <c r="A421" s="43"/>
      <c r="B421" s="43"/>
      <c r="C421" s="43"/>
      <c r="D421" s="43"/>
      <c r="E421" s="46"/>
      <c r="F421" s="43"/>
      <c r="G421" s="43"/>
      <c r="H421" s="47"/>
      <c r="I421" s="43"/>
      <c r="J421" s="43"/>
      <c r="K421" s="48"/>
      <c r="L421" s="43"/>
      <c r="M421" s="35"/>
      <c r="O421" s="43"/>
      <c r="P421" s="44"/>
      <c r="Q421" s="44"/>
      <c r="R421" s="45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</row>
    <row r="422" spans="1:32" ht="12.75" customHeight="1">
      <c r="A422" s="43"/>
      <c r="B422" s="43"/>
      <c r="C422" s="43"/>
      <c r="D422" s="43"/>
      <c r="E422" s="46"/>
      <c r="F422" s="43"/>
      <c r="G422" s="43"/>
      <c r="H422" s="47"/>
      <c r="I422" s="43"/>
      <c r="J422" s="43"/>
      <c r="K422" s="48"/>
      <c r="L422" s="43"/>
      <c r="M422" s="35"/>
      <c r="O422" s="43"/>
      <c r="P422" s="44"/>
      <c r="Q422" s="44"/>
      <c r="R422" s="45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</row>
    <row r="423" spans="1:32" ht="12.75" customHeight="1">
      <c r="A423" s="43"/>
      <c r="B423" s="43"/>
      <c r="C423" s="43"/>
      <c r="D423" s="43"/>
      <c r="E423" s="46"/>
      <c r="F423" s="43"/>
      <c r="G423" s="43"/>
      <c r="H423" s="47"/>
      <c r="I423" s="43"/>
      <c r="J423" s="43"/>
      <c r="K423" s="48"/>
      <c r="L423" s="43"/>
      <c r="M423" s="35"/>
      <c r="O423" s="43"/>
      <c r="P423" s="44"/>
      <c r="Q423" s="44"/>
      <c r="R423" s="45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</row>
    <row r="424" spans="1:32" ht="12.75" customHeight="1">
      <c r="A424" s="43"/>
      <c r="B424" s="43"/>
      <c r="C424" s="43"/>
      <c r="D424" s="43"/>
      <c r="E424" s="46"/>
      <c r="F424" s="43"/>
      <c r="G424" s="43"/>
      <c r="H424" s="47"/>
      <c r="I424" s="43"/>
      <c r="J424" s="43"/>
      <c r="K424" s="48"/>
      <c r="L424" s="43"/>
      <c r="M424" s="35"/>
      <c r="O424" s="43"/>
      <c r="P424" s="44"/>
      <c r="Q424" s="44"/>
      <c r="R424" s="45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</row>
    <row r="425" spans="1:32" ht="12.75" customHeight="1">
      <c r="A425" s="43"/>
      <c r="B425" s="43"/>
      <c r="C425" s="43"/>
      <c r="D425" s="43"/>
      <c r="E425" s="46"/>
      <c r="F425" s="43"/>
      <c r="G425" s="43"/>
      <c r="H425" s="47"/>
      <c r="I425" s="43"/>
      <c r="J425" s="43"/>
      <c r="K425" s="48"/>
      <c r="L425" s="43"/>
      <c r="M425" s="35"/>
      <c r="O425" s="43"/>
      <c r="P425" s="44"/>
      <c r="Q425" s="44"/>
      <c r="R425" s="45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</row>
    <row r="426" spans="1:32" ht="12.75" customHeight="1">
      <c r="A426" s="43"/>
      <c r="B426" s="43"/>
      <c r="C426" s="43"/>
      <c r="D426" s="43"/>
      <c r="E426" s="46"/>
      <c r="F426" s="43"/>
      <c r="G426" s="43"/>
      <c r="H426" s="47"/>
      <c r="I426" s="43"/>
      <c r="J426" s="43"/>
      <c r="K426" s="48"/>
      <c r="L426" s="43"/>
      <c r="M426" s="35"/>
      <c r="O426" s="43"/>
      <c r="P426" s="44"/>
      <c r="Q426" s="44"/>
      <c r="R426" s="45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</row>
    <row r="427" spans="1:32" ht="12.75" customHeight="1">
      <c r="A427" s="43"/>
      <c r="B427" s="43"/>
      <c r="C427" s="43"/>
      <c r="D427" s="43"/>
      <c r="E427" s="46"/>
      <c r="F427" s="43"/>
      <c r="G427" s="43"/>
      <c r="H427" s="47"/>
      <c r="I427" s="43"/>
      <c r="J427" s="43"/>
      <c r="K427" s="48"/>
      <c r="L427" s="43"/>
      <c r="M427" s="35"/>
      <c r="O427" s="43"/>
      <c r="P427" s="44"/>
      <c r="Q427" s="44"/>
      <c r="R427" s="45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</row>
    <row r="428" spans="1:32" ht="12.75" customHeight="1">
      <c r="A428" s="43"/>
      <c r="B428" s="43"/>
      <c r="C428" s="43"/>
      <c r="D428" s="43"/>
      <c r="E428" s="46"/>
      <c r="F428" s="43"/>
      <c r="G428" s="43"/>
      <c r="H428" s="47"/>
      <c r="I428" s="43"/>
      <c r="J428" s="43"/>
      <c r="K428" s="48"/>
      <c r="L428" s="43"/>
      <c r="M428" s="35"/>
      <c r="O428" s="43"/>
      <c r="P428" s="44"/>
      <c r="Q428" s="44"/>
      <c r="R428" s="45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</row>
    <row r="429" spans="1:32" ht="12.75" customHeight="1">
      <c r="A429" s="43"/>
      <c r="B429" s="43"/>
      <c r="C429" s="43"/>
      <c r="D429" s="43"/>
      <c r="E429" s="46"/>
      <c r="F429" s="43"/>
      <c r="G429" s="43"/>
      <c r="H429" s="47"/>
      <c r="I429" s="43"/>
      <c r="J429" s="43"/>
      <c r="K429" s="48"/>
      <c r="L429" s="43"/>
      <c r="M429" s="35"/>
      <c r="O429" s="43"/>
      <c r="P429" s="44"/>
      <c r="Q429" s="44"/>
      <c r="R429" s="45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</row>
    <row r="430" spans="1:32" ht="12.75" customHeight="1">
      <c r="A430" s="43"/>
      <c r="B430" s="43"/>
      <c r="C430" s="43"/>
      <c r="D430" s="43"/>
      <c r="E430" s="46"/>
      <c r="F430" s="43"/>
      <c r="G430" s="43"/>
      <c r="H430" s="47"/>
      <c r="I430" s="43"/>
      <c r="J430" s="43"/>
      <c r="K430" s="48"/>
      <c r="L430" s="43"/>
      <c r="M430" s="35"/>
      <c r="O430" s="43"/>
      <c r="P430" s="44"/>
      <c r="Q430" s="44"/>
      <c r="R430" s="45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</row>
    <row r="431" spans="1:32" ht="12.75" customHeight="1">
      <c r="A431" s="43"/>
      <c r="B431" s="43"/>
      <c r="C431" s="43"/>
      <c r="D431" s="43"/>
      <c r="E431" s="46"/>
      <c r="F431" s="43"/>
      <c r="G431" s="43"/>
      <c r="H431" s="47"/>
      <c r="I431" s="43"/>
      <c r="J431" s="43"/>
      <c r="K431" s="48"/>
      <c r="L431" s="43"/>
      <c r="M431" s="35"/>
      <c r="O431" s="43"/>
      <c r="P431" s="44"/>
      <c r="Q431" s="44"/>
      <c r="R431" s="45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</row>
    <row r="432" spans="1:32" ht="12.75" customHeight="1">
      <c r="A432" s="43"/>
      <c r="B432" s="43"/>
      <c r="C432" s="43"/>
      <c r="D432" s="43"/>
      <c r="E432" s="46"/>
      <c r="F432" s="43"/>
      <c r="G432" s="43"/>
      <c r="H432" s="47"/>
      <c r="I432" s="43"/>
      <c r="J432" s="43"/>
      <c r="K432" s="48"/>
      <c r="L432" s="43"/>
      <c r="M432" s="35"/>
      <c r="O432" s="43"/>
      <c r="P432" s="44"/>
      <c r="Q432" s="44"/>
      <c r="R432" s="45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</row>
    <row r="433" spans="1:32" ht="12.75" customHeight="1">
      <c r="A433" s="43"/>
      <c r="B433" s="43"/>
      <c r="C433" s="43"/>
      <c r="D433" s="43"/>
      <c r="E433" s="46"/>
      <c r="F433" s="43"/>
      <c r="G433" s="43"/>
      <c r="H433" s="47"/>
      <c r="I433" s="43"/>
      <c r="J433" s="43"/>
      <c r="K433" s="48"/>
      <c r="L433" s="43"/>
      <c r="M433" s="35"/>
      <c r="O433" s="43"/>
      <c r="P433" s="44"/>
      <c r="Q433" s="44"/>
      <c r="R433" s="45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</row>
    <row r="434" spans="1:32" ht="12.75" customHeight="1">
      <c r="A434" s="43"/>
      <c r="B434" s="43"/>
      <c r="C434" s="43"/>
      <c r="D434" s="43"/>
      <c r="E434" s="46"/>
      <c r="F434" s="43"/>
      <c r="G434" s="43"/>
      <c r="H434" s="47"/>
      <c r="I434" s="43"/>
      <c r="J434" s="43"/>
      <c r="K434" s="48"/>
      <c r="L434" s="43"/>
      <c r="M434" s="35"/>
      <c r="O434" s="43"/>
      <c r="P434" s="44"/>
      <c r="Q434" s="44"/>
      <c r="R434" s="45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</row>
    <row r="435" spans="1:32" ht="12.75" customHeight="1">
      <c r="A435" s="43"/>
      <c r="B435" s="43"/>
      <c r="C435" s="43"/>
      <c r="D435" s="43"/>
      <c r="E435" s="46"/>
      <c r="F435" s="43"/>
      <c r="G435" s="43"/>
      <c r="H435" s="47"/>
      <c r="I435" s="43"/>
      <c r="J435" s="43"/>
      <c r="K435" s="48"/>
      <c r="L435" s="43"/>
      <c r="M435" s="35"/>
      <c r="O435" s="43"/>
      <c r="P435" s="44"/>
      <c r="Q435" s="44"/>
      <c r="R435" s="45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</row>
    <row r="436" spans="1:32" ht="12.75" customHeight="1">
      <c r="A436" s="43"/>
      <c r="B436" s="43"/>
      <c r="C436" s="43"/>
      <c r="D436" s="43"/>
      <c r="E436" s="46"/>
      <c r="F436" s="43"/>
      <c r="G436" s="43"/>
      <c r="H436" s="47"/>
      <c r="I436" s="43"/>
      <c r="J436" s="43"/>
      <c r="K436" s="48"/>
      <c r="L436" s="43"/>
      <c r="M436" s="35"/>
      <c r="O436" s="43"/>
      <c r="P436" s="44"/>
      <c r="Q436" s="44"/>
      <c r="R436" s="45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</row>
    <row r="437" spans="1:32" ht="12.75" customHeight="1">
      <c r="A437" s="43"/>
      <c r="B437" s="43"/>
      <c r="C437" s="43"/>
      <c r="D437" s="43"/>
      <c r="E437" s="46"/>
      <c r="F437" s="43"/>
      <c r="G437" s="43"/>
      <c r="H437" s="47"/>
      <c r="I437" s="43"/>
      <c r="J437" s="43"/>
      <c r="K437" s="48"/>
      <c r="L437" s="43"/>
      <c r="M437" s="35"/>
      <c r="O437" s="43"/>
      <c r="P437" s="44"/>
      <c r="Q437" s="44"/>
      <c r="R437" s="45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</row>
    <row r="438" spans="1:32" ht="12.75" customHeight="1">
      <c r="A438" s="43"/>
      <c r="B438" s="43"/>
      <c r="C438" s="43"/>
      <c r="D438" s="43"/>
      <c r="E438" s="46"/>
      <c r="F438" s="43"/>
      <c r="G438" s="43"/>
      <c r="H438" s="47"/>
      <c r="I438" s="43"/>
      <c r="J438" s="43"/>
      <c r="K438" s="48"/>
      <c r="L438" s="43"/>
      <c r="M438" s="35"/>
      <c r="O438" s="43"/>
      <c r="P438" s="44"/>
      <c r="Q438" s="44"/>
      <c r="R438" s="45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</row>
    <row r="439" spans="1:32" ht="12.75" customHeight="1">
      <c r="A439" s="43"/>
      <c r="B439" s="43"/>
      <c r="C439" s="43"/>
      <c r="D439" s="43"/>
      <c r="E439" s="46"/>
      <c r="F439" s="43"/>
      <c r="G439" s="43"/>
      <c r="H439" s="47"/>
      <c r="I439" s="43"/>
      <c r="J439" s="43"/>
      <c r="K439" s="48"/>
      <c r="L439" s="43"/>
      <c r="M439" s="35"/>
      <c r="O439" s="43"/>
      <c r="P439" s="44"/>
      <c r="Q439" s="44"/>
      <c r="R439" s="45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</row>
    <row r="440" spans="1:32" ht="12.75" customHeight="1">
      <c r="A440" s="43"/>
      <c r="B440" s="43"/>
      <c r="C440" s="43"/>
      <c r="D440" s="43"/>
      <c r="E440" s="46"/>
      <c r="F440" s="43"/>
      <c r="G440" s="43"/>
      <c r="H440" s="47"/>
      <c r="I440" s="43"/>
      <c r="J440" s="43"/>
      <c r="K440" s="48"/>
      <c r="L440" s="43"/>
      <c r="M440" s="35"/>
      <c r="O440" s="43"/>
      <c r="P440" s="44"/>
      <c r="Q440" s="44"/>
      <c r="R440" s="45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</row>
    <row r="441" spans="1:32" ht="12.75" customHeight="1">
      <c r="A441" s="43"/>
      <c r="B441" s="43"/>
      <c r="C441" s="43"/>
      <c r="D441" s="43"/>
      <c r="E441" s="46"/>
      <c r="F441" s="43"/>
      <c r="G441" s="43"/>
      <c r="H441" s="47"/>
      <c r="I441" s="43"/>
      <c r="J441" s="43"/>
      <c r="K441" s="48"/>
      <c r="L441" s="43"/>
      <c r="M441" s="35"/>
      <c r="O441" s="43"/>
      <c r="P441" s="44"/>
      <c r="Q441" s="44"/>
      <c r="R441" s="45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</row>
    <row r="442" spans="1:32" ht="12.75" customHeight="1">
      <c r="A442" s="43"/>
      <c r="B442" s="43"/>
      <c r="C442" s="43"/>
      <c r="D442" s="43"/>
      <c r="E442" s="46"/>
      <c r="F442" s="43"/>
      <c r="G442" s="43"/>
      <c r="H442" s="47"/>
      <c r="I442" s="43"/>
      <c r="J442" s="43"/>
      <c r="K442" s="48"/>
      <c r="L442" s="43"/>
      <c r="M442" s="35"/>
      <c r="O442" s="43"/>
      <c r="P442" s="44"/>
      <c r="Q442" s="44"/>
      <c r="R442" s="45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</row>
    <row r="443" spans="1:32" ht="12.75" customHeight="1">
      <c r="A443" s="43"/>
      <c r="B443" s="43"/>
      <c r="C443" s="43"/>
      <c r="D443" s="43"/>
      <c r="E443" s="46"/>
      <c r="F443" s="43"/>
      <c r="G443" s="43"/>
      <c r="H443" s="47"/>
      <c r="I443" s="43"/>
      <c r="J443" s="43"/>
      <c r="K443" s="48"/>
      <c r="L443" s="43"/>
      <c r="M443" s="35"/>
      <c r="O443" s="43"/>
      <c r="P443" s="44"/>
      <c r="Q443" s="44"/>
      <c r="R443" s="45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</row>
    <row r="444" spans="1:32" ht="12.75" customHeight="1">
      <c r="A444" s="43"/>
      <c r="B444" s="43"/>
      <c r="C444" s="43"/>
      <c r="D444" s="43"/>
      <c r="E444" s="46"/>
      <c r="F444" s="43"/>
      <c r="G444" s="43"/>
      <c r="H444" s="47"/>
      <c r="I444" s="43"/>
      <c r="J444" s="43"/>
      <c r="K444" s="48"/>
      <c r="L444" s="43"/>
      <c r="M444" s="35"/>
      <c r="O444" s="43"/>
      <c r="P444" s="44"/>
      <c r="Q444" s="44"/>
      <c r="R444" s="45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</row>
    <row r="445" spans="1:32" ht="12.75" customHeight="1">
      <c r="A445" s="43"/>
      <c r="B445" s="43"/>
      <c r="C445" s="43"/>
      <c r="D445" s="43"/>
      <c r="E445" s="46"/>
      <c r="F445" s="43"/>
      <c r="G445" s="43"/>
      <c r="H445" s="47"/>
      <c r="I445" s="43"/>
      <c r="J445" s="43"/>
      <c r="K445" s="48"/>
      <c r="L445" s="43"/>
      <c r="M445" s="35"/>
      <c r="O445" s="43"/>
      <c r="P445" s="44"/>
      <c r="Q445" s="44"/>
      <c r="R445" s="45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</row>
    <row r="446" spans="1:32" ht="12.75" customHeight="1">
      <c r="A446" s="43"/>
      <c r="B446" s="43"/>
      <c r="C446" s="43"/>
      <c r="D446" s="43"/>
      <c r="E446" s="46"/>
      <c r="F446" s="43"/>
      <c r="G446" s="43"/>
      <c r="H446" s="47"/>
      <c r="I446" s="43"/>
      <c r="J446" s="43"/>
      <c r="K446" s="48"/>
      <c r="L446" s="43"/>
      <c r="M446" s="35"/>
      <c r="O446" s="43"/>
      <c r="P446" s="44"/>
      <c r="Q446" s="44"/>
      <c r="R446" s="45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</row>
    <row r="447" spans="1:32" ht="12.75" customHeight="1">
      <c r="A447" s="43"/>
      <c r="B447" s="43"/>
      <c r="C447" s="43"/>
      <c r="D447" s="43"/>
      <c r="E447" s="46"/>
      <c r="F447" s="43"/>
      <c r="G447" s="43"/>
      <c r="H447" s="47"/>
      <c r="I447" s="43"/>
      <c r="J447" s="43"/>
      <c r="K447" s="48"/>
      <c r="L447" s="43"/>
      <c r="M447" s="35"/>
      <c r="O447" s="43"/>
      <c r="P447" s="44"/>
      <c r="Q447" s="44"/>
      <c r="R447" s="45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</row>
    <row r="448" spans="1:32" ht="12.75" customHeight="1">
      <c r="A448" s="43"/>
      <c r="B448" s="43"/>
      <c r="C448" s="43"/>
      <c r="D448" s="43"/>
      <c r="E448" s="46"/>
      <c r="F448" s="43"/>
      <c r="G448" s="43"/>
      <c r="H448" s="47"/>
      <c r="I448" s="43"/>
      <c r="J448" s="43"/>
      <c r="K448" s="48"/>
      <c r="L448" s="43"/>
      <c r="M448" s="35"/>
      <c r="O448" s="43"/>
      <c r="P448" s="44"/>
      <c r="Q448" s="44"/>
      <c r="R448" s="45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</row>
    <row r="449" spans="1:32" ht="12.75" customHeight="1">
      <c r="A449" s="43"/>
      <c r="B449" s="43"/>
      <c r="C449" s="43"/>
      <c r="D449" s="43"/>
      <c r="E449" s="46"/>
      <c r="F449" s="43"/>
      <c r="G449" s="43"/>
      <c r="H449" s="47"/>
      <c r="I449" s="43"/>
      <c r="J449" s="43"/>
      <c r="K449" s="48"/>
      <c r="L449" s="43"/>
      <c r="M449" s="35"/>
      <c r="O449" s="43"/>
      <c r="P449" s="44"/>
      <c r="Q449" s="44"/>
      <c r="R449" s="45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</row>
    <row r="450" spans="1:32" ht="12.75" customHeight="1">
      <c r="A450" s="43"/>
      <c r="B450" s="43"/>
      <c r="C450" s="43"/>
      <c r="D450" s="43"/>
      <c r="E450" s="46"/>
      <c r="F450" s="43"/>
      <c r="G450" s="43"/>
      <c r="H450" s="47"/>
      <c r="I450" s="43"/>
      <c r="J450" s="43"/>
      <c r="K450" s="48"/>
      <c r="L450" s="43"/>
      <c r="M450" s="35"/>
      <c r="O450" s="43"/>
      <c r="P450" s="44"/>
      <c r="Q450" s="44"/>
      <c r="R450" s="45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</row>
    <row r="451" spans="1:32" ht="12.75" customHeight="1">
      <c r="A451" s="43"/>
      <c r="B451" s="43"/>
      <c r="C451" s="43"/>
      <c r="D451" s="43"/>
      <c r="E451" s="46"/>
      <c r="F451" s="43"/>
      <c r="G451" s="43"/>
      <c r="H451" s="47"/>
      <c r="I451" s="43"/>
      <c r="J451" s="43"/>
      <c r="K451" s="48"/>
      <c r="L451" s="43"/>
      <c r="M451" s="35"/>
      <c r="O451" s="43"/>
      <c r="P451" s="44"/>
      <c r="Q451" s="44"/>
      <c r="R451" s="45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</row>
    <row r="452" spans="1:32" ht="12.75" customHeight="1">
      <c r="A452" s="43"/>
      <c r="B452" s="43"/>
      <c r="C452" s="43"/>
      <c r="D452" s="43"/>
      <c r="E452" s="46"/>
      <c r="F452" s="43"/>
      <c r="G452" s="43"/>
      <c r="H452" s="47"/>
      <c r="I452" s="43"/>
      <c r="J452" s="43"/>
      <c r="K452" s="48"/>
      <c r="L452" s="43"/>
      <c r="M452" s="35"/>
      <c r="O452" s="43"/>
      <c r="P452" s="44"/>
      <c r="Q452" s="44"/>
      <c r="R452" s="45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</row>
    <row r="453" spans="1:32" ht="12.75" customHeight="1">
      <c r="A453" s="43"/>
      <c r="B453" s="43"/>
      <c r="C453" s="43"/>
      <c r="D453" s="43"/>
      <c r="E453" s="46"/>
      <c r="F453" s="43"/>
      <c r="G453" s="43"/>
      <c r="H453" s="47"/>
      <c r="I453" s="43"/>
      <c r="J453" s="43"/>
      <c r="K453" s="48"/>
      <c r="L453" s="43"/>
      <c r="M453" s="35"/>
      <c r="O453" s="43"/>
      <c r="P453" s="44"/>
      <c r="Q453" s="44"/>
      <c r="R453" s="45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</row>
    <row r="454" spans="1:32" ht="12.75" customHeight="1">
      <c r="A454" s="43"/>
      <c r="B454" s="43"/>
      <c r="C454" s="43"/>
      <c r="D454" s="43"/>
      <c r="E454" s="46"/>
      <c r="F454" s="43"/>
      <c r="G454" s="43"/>
      <c r="H454" s="47"/>
      <c r="I454" s="43"/>
      <c r="J454" s="43"/>
      <c r="K454" s="48"/>
      <c r="L454" s="43"/>
      <c r="M454" s="35"/>
      <c r="O454" s="43"/>
      <c r="P454" s="44"/>
      <c r="Q454" s="44"/>
      <c r="R454" s="45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</row>
    <row r="455" spans="1:32" ht="12.75" customHeight="1">
      <c r="A455" s="43"/>
      <c r="B455" s="43"/>
      <c r="C455" s="43"/>
      <c r="D455" s="43"/>
      <c r="E455" s="46"/>
      <c r="F455" s="43"/>
      <c r="G455" s="43"/>
      <c r="H455" s="47"/>
      <c r="I455" s="43"/>
      <c r="J455" s="43"/>
      <c r="K455" s="48"/>
      <c r="L455" s="43"/>
      <c r="M455" s="35"/>
      <c r="O455" s="43"/>
      <c r="P455" s="44"/>
      <c r="Q455" s="44"/>
      <c r="R455" s="45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</row>
    <row r="456" spans="1:32" ht="12.75" customHeight="1">
      <c r="A456" s="43"/>
      <c r="B456" s="43"/>
      <c r="C456" s="43"/>
      <c r="D456" s="43"/>
      <c r="E456" s="46"/>
      <c r="F456" s="43"/>
      <c r="G456" s="43"/>
      <c r="H456" s="47"/>
      <c r="I456" s="43"/>
      <c r="J456" s="43"/>
      <c r="K456" s="48"/>
      <c r="L456" s="43"/>
      <c r="M456" s="35"/>
      <c r="O456" s="43"/>
      <c r="P456" s="44"/>
      <c r="Q456" s="44"/>
      <c r="R456" s="45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</row>
    <row r="457" spans="1:32" ht="12.75" customHeight="1">
      <c r="A457" s="43"/>
      <c r="B457" s="43"/>
      <c r="C457" s="43"/>
      <c r="D457" s="43"/>
      <c r="E457" s="46"/>
      <c r="F457" s="43"/>
      <c r="G457" s="43"/>
      <c r="H457" s="47"/>
      <c r="I457" s="43"/>
      <c r="J457" s="43"/>
      <c r="K457" s="48"/>
      <c r="L457" s="43"/>
      <c r="M457" s="35"/>
      <c r="O457" s="43"/>
      <c r="P457" s="44"/>
      <c r="Q457" s="44"/>
      <c r="R457" s="45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</row>
    <row r="458" spans="1:32" ht="12.75" customHeight="1">
      <c r="A458" s="43"/>
      <c r="B458" s="43"/>
      <c r="C458" s="43"/>
      <c r="D458" s="43"/>
      <c r="E458" s="46"/>
      <c r="F458" s="43"/>
      <c r="G458" s="43"/>
      <c r="H458" s="47"/>
      <c r="I458" s="43"/>
      <c r="J458" s="43"/>
      <c r="K458" s="48"/>
      <c r="L458" s="43"/>
      <c r="M458" s="35"/>
      <c r="O458" s="43"/>
      <c r="P458" s="44"/>
      <c r="Q458" s="44"/>
      <c r="R458" s="45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</row>
    <row r="459" spans="1:32" ht="12.75" customHeight="1">
      <c r="A459" s="43"/>
      <c r="B459" s="43"/>
      <c r="C459" s="43"/>
      <c r="D459" s="43"/>
      <c r="E459" s="46"/>
      <c r="F459" s="43"/>
      <c r="G459" s="43"/>
      <c r="H459" s="47"/>
      <c r="I459" s="43"/>
      <c r="J459" s="43"/>
      <c r="K459" s="48"/>
      <c r="L459" s="43"/>
      <c r="M459" s="35"/>
      <c r="O459" s="43"/>
      <c r="P459" s="44"/>
      <c r="Q459" s="44"/>
      <c r="R459" s="45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</row>
    <row r="460" spans="1:32" ht="12.75" customHeight="1">
      <c r="A460" s="43"/>
      <c r="B460" s="43"/>
      <c r="C460" s="43"/>
      <c r="D460" s="43"/>
      <c r="E460" s="46"/>
      <c r="F460" s="43"/>
      <c r="G460" s="43"/>
      <c r="H460" s="47"/>
      <c r="I460" s="43"/>
      <c r="J460" s="43"/>
      <c r="K460" s="48"/>
      <c r="L460" s="43"/>
      <c r="M460" s="35"/>
      <c r="O460" s="43"/>
      <c r="P460" s="44"/>
      <c r="Q460" s="44"/>
      <c r="R460" s="45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</row>
    <row r="461" spans="1:32" ht="12.75" customHeight="1">
      <c r="A461" s="43"/>
      <c r="B461" s="43"/>
      <c r="C461" s="43"/>
      <c r="D461" s="43"/>
      <c r="E461" s="46"/>
      <c r="F461" s="43"/>
      <c r="G461" s="43"/>
      <c r="H461" s="47"/>
      <c r="I461" s="43"/>
      <c r="J461" s="43"/>
      <c r="K461" s="48"/>
      <c r="L461" s="43"/>
      <c r="M461" s="35"/>
      <c r="O461" s="43"/>
      <c r="P461" s="44"/>
      <c r="Q461" s="44"/>
      <c r="R461" s="45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</row>
    <row r="462" spans="1:32" ht="12.75" customHeight="1">
      <c r="A462" s="43"/>
      <c r="B462" s="43"/>
      <c r="C462" s="43"/>
      <c r="D462" s="43"/>
      <c r="E462" s="46"/>
      <c r="F462" s="43"/>
      <c r="G462" s="43"/>
      <c r="H462" s="47"/>
      <c r="I462" s="43"/>
      <c r="J462" s="43"/>
      <c r="K462" s="48"/>
      <c r="L462" s="43"/>
      <c r="M462" s="35"/>
      <c r="O462" s="43"/>
      <c r="P462" s="44"/>
      <c r="Q462" s="44"/>
      <c r="R462" s="45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</row>
    <row r="463" spans="1:32" ht="12.75" customHeight="1">
      <c r="A463" s="43"/>
      <c r="B463" s="43"/>
      <c r="C463" s="43"/>
      <c r="D463" s="43"/>
      <c r="E463" s="46"/>
      <c r="F463" s="43"/>
      <c r="G463" s="43"/>
      <c r="H463" s="47"/>
      <c r="I463" s="43"/>
      <c r="J463" s="43"/>
      <c r="K463" s="48"/>
      <c r="L463" s="43"/>
      <c r="M463" s="35"/>
      <c r="O463" s="43"/>
      <c r="P463" s="44"/>
      <c r="Q463" s="44"/>
      <c r="R463" s="45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</row>
    <row r="464" spans="1:32" ht="12.75" customHeight="1">
      <c r="A464" s="43"/>
      <c r="B464" s="43"/>
      <c r="C464" s="43"/>
      <c r="D464" s="43"/>
      <c r="E464" s="46"/>
      <c r="F464" s="43"/>
      <c r="G464" s="43"/>
      <c r="H464" s="47"/>
      <c r="I464" s="43"/>
      <c r="J464" s="43"/>
      <c r="K464" s="48"/>
      <c r="L464" s="43"/>
      <c r="M464" s="35"/>
      <c r="O464" s="43"/>
      <c r="P464" s="44"/>
      <c r="Q464" s="44"/>
      <c r="R464" s="45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</row>
    <row r="465" spans="1:32" ht="12.75" customHeight="1">
      <c r="A465" s="43"/>
      <c r="B465" s="43"/>
      <c r="C465" s="43"/>
      <c r="D465" s="43"/>
      <c r="E465" s="46"/>
      <c r="F465" s="43"/>
      <c r="G465" s="43"/>
      <c r="H465" s="47"/>
      <c r="I465" s="43"/>
      <c r="J465" s="43"/>
      <c r="K465" s="48"/>
      <c r="L465" s="43"/>
      <c r="M465" s="35"/>
      <c r="O465" s="43"/>
      <c r="P465" s="44"/>
      <c r="Q465" s="44"/>
      <c r="R465" s="45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</row>
    <row r="466" spans="1:32" ht="12.75" customHeight="1">
      <c r="A466" s="43"/>
      <c r="B466" s="43"/>
      <c r="C466" s="43"/>
      <c r="D466" s="43"/>
      <c r="E466" s="46"/>
      <c r="F466" s="43"/>
      <c r="G466" s="43"/>
      <c r="H466" s="47"/>
      <c r="I466" s="43"/>
      <c r="J466" s="43"/>
      <c r="K466" s="48"/>
      <c r="L466" s="43"/>
      <c r="M466" s="35"/>
      <c r="O466" s="43"/>
      <c r="P466" s="44"/>
      <c r="Q466" s="44"/>
      <c r="R466" s="45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</row>
    <row r="467" spans="1:32" ht="12.75" customHeight="1">
      <c r="A467" s="43"/>
      <c r="B467" s="43"/>
      <c r="C467" s="43"/>
      <c r="D467" s="43"/>
      <c r="E467" s="46"/>
      <c r="F467" s="43"/>
      <c r="G467" s="43"/>
      <c r="H467" s="47"/>
      <c r="I467" s="43"/>
      <c r="J467" s="43"/>
      <c r="K467" s="48"/>
      <c r="L467" s="43"/>
      <c r="M467" s="35"/>
      <c r="O467" s="43"/>
      <c r="P467" s="44"/>
      <c r="Q467" s="44"/>
      <c r="R467" s="45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</row>
    <row r="468" spans="1:32" ht="12.75" customHeight="1">
      <c r="A468" s="43"/>
      <c r="B468" s="43"/>
      <c r="C468" s="43"/>
      <c r="D468" s="43"/>
      <c r="E468" s="46"/>
      <c r="F468" s="43"/>
      <c r="G468" s="43"/>
      <c r="H468" s="47"/>
      <c r="I468" s="43"/>
      <c r="J468" s="43"/>
      <c r="K468" s="48"/>
      <c r="L468" s="43"/>
      <c r="M468" s="35"/>
      <c r="O468" s="43"/>
      <c r="P468" s="44"/>
      <c r="Q468" s="44"/>
      <c r="R468" s="45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</row>
    <row r="469" spans="1:32" ht="12.75" customHeight="1">
      <c r="A469" s="43"/>
      <c r="B469" s="43"/>
      <c r="C469" s="43"/>
      <c r="D469" s="43"/>
      <c r="E469" s="46"/>
      <c r="F469" s="43"/>
      <c r="G469" s="43"/>
      <c r="H469" s="47"/>
      <c r="I469" s="43"/>
      <c r="J469" s="43"/>
      <c r="K469" s="48"/>
      <c r="L469" s="43"/>
      <c r="M469" s="35"/>
      <c r="O469" s="43"/>
      <c r="P469" s="44"/>
      <c r="Q469" s="44"/>
      <c r="R469" s="45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</row>
    <row r="470" spans="1:32" ht="12.75" customHeight="1">
      <c r="A470" s="43"/>
      <c r="B470" s="43"/>
      <c r="C470" s="43"/>
      <c r="D470" s="43"/>
      <c r="E470" s="46"/>
      <c r="F470" s="43"/>
      <c r="G470" s="43"/>
      <c r="H470" s="47"/>
      <c r="I470" s="43"/>
      <c r="J470" s="43"/>
      <c r="K470" s="48"/>
      <c r="L470" s="43"/>
      <c r="M470" s="35"/>
      <c r="O470" s="43"/>
      <c r="P470" s="44"/>
      <c r="Q470" s="44"/>
      <c r="R470" s="45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</row>
    <row r="471" spans="1:32" ht="12.75" customHeight="1">
      <c r="A471" s="43"/>
      <c r="B471" s="43"/>
      <c r="C471" s="43"/>
      <c r="D471" s="43"/>
      <c r="E471" s="46"/>
      <c r="F471" s="43"/>
      <c r="G471" s="43"/>
      <c r="H471" s="47"/>
      <c r="I471" s="43"/>
      <c r="J471" s="43"/>
      <c r="K471" s="48"/>
      <c r="L471" s="43"/>
      <c r="M471" s="35"/>
      <c r="O471" s="43"/>
      <c r="P471" s="44"/>
      <c r="Q471" s="44"/>
      <c r="R471" s="45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</row>
    <row r="472" spans="1:32" ht="12.75" customHeight="1">
      <c r="A472" s="43"/>
      <c r="B472" s="43"/>
      <c r="C472" s="43"/>
      <c r="D472" s="43"/>
      <c r="E472" s="46"/>
      <c r="F472" s="43"/>
      <c r="G472" s="43"/>
      <c r="H472" s="47"/>
      <c r="I472" s="43"/>
      <c r="J472" s="43"/>
      <c r="K472" s="48"/>
      <c r="L472" s="43"/>
      <c r="M472" s="35"/>
      <c r="O472" s="43"/>
      <c r="P472" s="44"/>
      <c r="Q472" s="44"/>
      <c r="R472" s="45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</row>
    <row r="473" spans="1:32" ht="12.75" customHeight="1">
      <c r="A473" s="43"/>
      <c r="B473" s="43"/>
      <c r="C473" s="43"/>
      <c r="D473" s="43"/>
      <c r="E473" s="46"/>
      <c r="F473" s="43"/>
      <c r="G473" s="43"/>
      <c r="H473" s="47"/>
      <c r="I473" s="43"/>
      <c r="J473" s="43"/>
      <c r="K473" s="48"/>
      <c r="L473" s="43"/>
      <c r="M473" s="35"/>
      <c r="O473" s="43"/>
      <c r="P473" s="44"/>
      <c r="Q473" s="44"/>
      <c r="R473" s="45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</row>
    <row r="474" spans="1:32" ht="12.75" customHeight="1">
      <c r="A474" s="43"/>
      <c r="B474" s="43"/>
      <c r="C474" s="43"/>
      <c r="D474" s="43"/>
      <c r="E474" s="46"/>
      <c r="F474" s="43"/>
      <c r="G474" s="43"/>
      <c r="H474" s="47"/>
      <c r="I474" s="43"/>
      <c r="J474" s="43"/>
      <c r="K474" s="48"/>
      <c r="L474" s="43"/>
      <c r="M474" s="35"/>
      <c r="O474" s="43"/>
      <c r="P474" s="44"/>
      <c r="Q474" s="44"/>
      <c r="R474" s="45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</row>
    <row r="475" spans="1:32" ht="12.75" customHeight="1">
      <c r="A475" s="43"/>
      <c r="B475" s="43"/>
      <c r="C475" s="43"/>
      <c r="D475" s="43"/>
      <c r="E475" s="46"/>
      <c r="F475" s="43"/>
      <c r="G475" s="43"/>
      <c r="H475" s="47"/>
      <c r="I475" s="43"/>
      <c r="J475" s="43"/>
      <c r="K475" s="48"/>
      <c r="L475" s="43"/>
      <c r="M475" s="35"/>
      <c r="O475" s="43"/>
      <c r="P475" s="44"/>
      <c r="Q475" s="44"/>
      <c r="R475" s="45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</row>
    <row r="476" spans="1:32" ht="12.75" customHeight="1">
      <c r="A476" s="43"/>
      <c r="B476" s="43"/>
      <c r="C476" s="43"/>
      <c r="D476" s="43"/>
      <c r="E476" s="46"/>
      <c r="F476" s="43"/>
      <c r="G476" s="43"/>
      <c r="H476" s="47"/>
      <c r="I476" s="43"/>
      <c r="J476" s="43"/>
      <c r="K476" s="48"/>
      <c r="L476" s="43"/>
      <c r="M476" s="35"/>
      <c r="O476" s="43"/>
      <c r="P476" s="44"/>
      <c r="Q476" s="44"/>
      <c r="R476" s="45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</row>
    <row r="477" spans="1:32" ht="12.75" customHeight="1">
      <c r="A477" s="43"/>
      <c r="B477" s="43"/>
      <c r="C477" s="43"/>
      <c r="D477" s="43"/>
      <c r="E477" s="46"/>
      <c r="F477" s="43"/>
      <c r="G477" s="43"/>
      <c r="H477" s="47"/>
      <c r="I477" s="43"/>
      <c r="J477" s="43"/>
      <c r="K477" s="48"/>
      <c r="L477" s="43"/>
      <c r="M477" s="35"/>
      <c r="O477" s="43"/>
      <c r="P477" s="44"/>
      <c r="Q477" s="44"/>
      <c r="R477" s="45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</row>
    <row r="478" spans="1:32" ht="12.75" customHeight="1">
      <c r="A478" s="43"/>
      <c r="B478" s="43"/>
      <c r="C478" s="43"/>
      <c r="D478" s="43"/>
      <c r="E478" s="46"/>
      <c r="F478" s="43"/>
      <c r="G478" s="43"/>
      <c r="H478" s="47"/>
      <c r="I478" s="43"/>
      <c r="J478" s="43"/>
      <c r="K478" s="48"/>
      <c r="L478" s="43"/>
      <c r="M478" s="35"/>
      <c r="O478" s="43"/>
      <c r="P478" s="44"/>
      <c r="Q478" s="44"/>
      <c r="R478" s="45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</row>
    <row r="479" spans="1:32" ht="12.75" customHeight="1">
      <c r="A479" s="43"/>
      <c r="B479" s="43"/>
      <c r="C479" s="43"/>
      <c r="D479" s="43"/>
      <c r="E479" s="46"/>
      <c r="F479" s="43"/>
      <c r="G479" s="43"/>
      <c r="H479" s="47"/>
      <c r="I479" s="43"/>
      <c r="J479" s="43"/>
      <c r="K479" s="48"/>
      <c r="L479" s="43"/>
      <c r="M479" s="35"/>
      <c r="O479" s="43"/>
      <c r="P479" s="44"/>
      <c r="Q479" s="44"/>
      <c r="R479" s="45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</row>
    <row r="480" spans="1:32" ht="12.75" customHeight="1">
      <c r="A480" s="43"/>
      <c r="B480" s="43"/>
      <c r="C480" s="43"/>
      <c r="D480" s="43"/>
      <c r="E480" s="46"/>
      <c r="F480" s="43"/>
      <c r="G480" s="43"/>
      <c r="H480" s="47"/>
      <c r="I480" s="43"/>
      <c r="J480" s="43"/>
      <c r="K480" s="48"/>
      <c r="L480" s="43"/>
      <c r="M480" s="35"/>
      <c r="O480" s="43"/>
      <c r="P480" s="44"/>
      <c r="Q480" s="44"/>
      <c r="R480" s="45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</row>
    <row r="481" spans="1:32" ht="12.75" customHeight="1">
      <c r="A481" s="43"/>
      <c r="B481" s="43"/>
      <c r="C481" s="43"/>
      <c r="D481" s="43"/>
      <c r="E481" s="46"/>
      <c r="F481" s="43"/>
      <c r="G481" s="43"/>
      <c r="H481" s="47"/>
      <c r="I481" s="43"/>
      <c r="J481" s="43"/>
      <c r="K481" s="48"/>
      <c r="L481" s="43"/>
      <c r="M481" s="35"/>
      <c r="O481" s="43"/>
      <c r="P481" s="44"/>
      <c r="Q481" s="44"/>
      <c r="R481" s="45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</row>
    <row r="482" spans="1:32" ht="12.75" customHeight="1">
      <c r="A482" s="43"/>
      <c r="B482" s="43"/>
      <c r="C482" s="43"/>
      <c r="D482" s="43"/>
      <c r="E482" s="46"/>
      <c r="F482" s="43"/>
      <c r="G482" s="43"/>
      <c r="H482" s="47"/>
      <c r="I482" s="43"/>
      <c r="J482" s="43"/>
      <c r="K482" s="48"/>
      <c r="L482" s="43"/>
      <c r="M482" s="35"/>
      <c r="O482" s="43"/>
      <c r="P482" s="44"/>
      <c r="Q482" s="44"/>
      <c r="R482" s="45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</row>
    <row r="483" spans="1:32" ht="12.75" customHeight="1">
      <c r="A483" s="43"/>
      <c r="B483" s="43"/>
      <c r="C483" s="43"/>
      <c r="D483" s="43"/>
      <c r="E483" s="46"/>
      <c r="F483" s="43"/>
      <c r="G483" s="43"/>
      <c r="H483" s="47"/>
      <c r="I483" s="43"/>
      <c r="J483" s="43"/>
      <c r="K483" s="48"/>
      <c r="L483" s="43"/>
      <c r="M483" s="35"/>
      <c r="O483" s="43"/>
      <c r="P483" s="44"/>
      <c r="Q483" s="44"/>
      <c r="R483" s="45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</row>
    <row r="484" spans="1:32" ht="12.75" customHeight="1">
      <c r="A484" s="43"/>
      <c r="B484" s="43"/>
      <c r="C484" s="43"/>
      <c r="D484" s="43"/>
      <c r="E484" s="46"/>
      <c r="F484" s="43"/>
      <c r="G484" s="43"/>
      <c r="H484" s="47"/>
      <c r="I484" s="43"/>
      <c r="J484" s="43"/>
      <c r="K484" s="48"/>
      <c r="L484" s="43"/>
      <c r="M484" s="35"/>
      <c r="O484" s="43"/>
      <c r="P484" s="44"/>
      <c r="Q484" s="44"/>
      <c r="R484" s="45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</row>
    <row r="485" spans="1:32" ht="12.75" customHeight="1">
      <c r="A485" s="43"/>
      <c r="B485" s="43"/>
      <c r="C485" s="43"/>
      <c r="D485" s="43"/>
      <c r="E485" s="46"/>
      <c r="F485" s="43"/>
      <c r="G485" s="43"/>
      <c r="H485" s="47"/>
      <c r="I485" s="43"/>
      <c r="J485" s="43"/>
      <c r="K485" s="48"/>
      <c r="L485" s="43"/>
      <c r="M485" s="35"/>
      <c r="O485" s="43"/>
      <c r="P485" s="44"/>
      <c r="Q485" s="44"/>
      <c r="R485" s="45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</row>
    <row r="486" spans="1:32" ht="12.75" customHeight="1">
      <c r="A486" s="43"/>
      <c r="B486" s="43"/>
      <c r="C486" s="43"/>
      <c r="D486" s="43"/>
      <c r="E486" s="46"/>
      <c r="F486" s="43"/>
      <c r="G486" s="43"/>
      <c r="H486" s="47"/>
      <c r="I486" s="43"/>
      <c r="J486" s="43"/>
      <c r="K486" s="48"/>
      <c r="L486" s="43"/>
      <c r="M486" s="35"/>
      <c r="O486" s="43"/>
      <c r="P486" s="44"/>
      <c r="Q486" s="44"/>
      <c r="R486" s="45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</row>
    <row r="487" spans="1:32" ht="12.75" customHeight="1">
      <c r="A487" s="43"/>
      <c r="B487" s="43"/>
      <c r="C487" s="43"/>
      <c r="D487" s="43"/>
      <c r="E487" s="46"/>
      <c r="F487" s="43"/>
      <c r="G487" s="43"/>
      <c r="H487" s="47"/>
      <c r="I487" s="43"/>
      <c r="J487" s="43"/>
      <c r="K487" s="48"/>
      <c r="L487" s="43"/>
      <c r="M487" s="35"/>
      <c r="O487" s="43"/>
      <c r="P487" s="44"/>
      <c r="Q487" s="44"/>
      <c r="R487" s="45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</row>
    <row r="488" spans="1:32" ht="12.75" customHeight="1">
      <c r="A488" s="43"/>
      <c r="B488" s="43"/>
      <c r="C488" s="43"/>
      <c r="D488" s="43"/>
      <c r="E488" s="46"/>
      <c r="F488" s="43"/>
      <c r="G488" s="43"/>
      <c r="H488" s="47"/>
      <c r="I488" s="43"/>
      <c r="J488" s="43"/>
      <c r="K488" s="48"/>
      <c r="L488" s="43"/>
      <c r="M488" s="35"/>
      <c r="O488" s="43"/>
      <c r="P488" s="44"/>
      <c r="Q488" s="44"/>
      <c r="R488" s="45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</row>
    <row r="489" spans="1:32" ht="12.75" customHeight="1">
      <c r="A489" s="43"/>
      <c r="B489" s="43"/>
      <c r="C489" s="43"/>
      <c r="D489" s="43"/>
      <c r="E489" s="46"/>
      <c r="F489" s="43"/>
      <c r="G489" s="43"/>
      <c r="H489" s="47"/>
      <c r="I489" s="43"/>
      <c r="J489" s="43"/>
      <c r="K489" s="48"/>
      <c r="L489" s="43"/>
      <c r="M489" s="35"/>
      <c r="O489" s="43"/>
      <c r="P489" s="44"/>
      <c r="Q489" s="44"/>
      <c r="R489" s="45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</row>
    <row r="490" spans="1:32" ht="12.75" customHeight="1">
      <c r="A490" s="43"/>
      <c r="B490" s="43"/>
      <c r="C490" s="43"/>
      <c r="D490" s="43"/>
      <c r="E490" s="46"/>
      <c r="F490" s="43"/>
      <c r="G490" s="43"/>
      <c r="H490" s="47"/>
      <c r="I490" s="43"/>
      <c r="J490" s="43"/>
      <c r="K490" s="48"/>
      <c r="L490" s="43"/>
      <c r="M490" s="35"/>
      <c r="O490" s="43"/>
      <c r="P490" s="44"/>
      <c r="Q490" s="44"/>
      <c r="R490" s="45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</row>
    <row r="491" spans="1:32" ht="12.75" customHeight="1">
      <c r="A491" s="43"/>
      <c r="B491" s="43"/>
      <c r="C491" s="43"/>
      <c r="D491" s="43"/>
      <c r="E491" s="46"/>
      <c r="F491" s="43"/>
      <c r="G491" s="43"/>
      <c r="H491" s="47"/>
      <c r="I491" s="43"/>
      <c r="J491" s="43"/>
      <c r="K491" s="48"/>
      <c r="L491" s="43"/>
      <c r="M491" s="35"/>
      <c r="O491" s="43"/>
      <c r="P491" s="44"/>
      <c r="Q491" s="44"/>
      <c r="R491" s="45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</row>
    <row r="492" spans="1:32" ht="12.75" customHeight="1">
      <c r="A492" s="43"/>
      <c r="B492" s="43"/>
      <c r="C492" s="43"/>
      <c r="D492" s="43"/>
      <c r="E492" s="46"/>
      <c r="F492" s="43"/>
      <c r="G492" s="43"/>
      <c r="H492" s="47"/>
      <c r="I492" s="43"/>
      <c r="J492" s="43"/>
      <c r="K492" s="48"/>
      <c r="L492" s="43"/>
      <c r="M492" s="35"/>
      <c r="O492" s="43"/>
      <c r="P492" s="44"/>
      <c r="Q492" s="44"/>
      <c r="R492" s="45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</row>
    <row r="493" spans="1:32" ht="12.75" customHeight="1">
      <c r="A493" s="43"/>
      <c r="B493" s="43"/>
      <c r="C493" s="43"/>
      <c r="D493" s="43"/>
      <c r="E493" s="46"/>
      <c r="F493" s="43"/>
      <c r="G493" s="43"/>
      <c r="H493" s="47"/>
      <c r="I493" s="43"/>
      <c r="J493" s="43"/>
      <c r="K493" s="48"/>
      <c r="L493" s="43"/>
      <c r="M493" s="35"/>
      <c r="O493" s="43"/>
      <c r="P493" s="44"/>
      <c r="Q493" s="44"/>
      <c r="R493" s="45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</row>
    <row r="494" spans="1:32" ht="12.75" customHeight="1">
      <c r="A494" s="43"/>
      <c r="B494" s="43"/>
      <c r="C494" s="43"/>
      <c r="D494" s="43"/>
      <c r="E494" s="46"/>
      <c r="F494" s="43"/>
      <c r="G494" s="43"/>
      <c r="H494" s="47"/>
      <c r="I494" s="43"/>
      <c r="J494" s="43"/>
      <c r="K494" s="48"/>
      <c r="L494" s="43"/>
      <c r="M494" s="35"/>
      <c r="O494" s="43"/>
      <c r="P494" s="44"/>
      <c r="Q494" s="44"/>
      <c r="R494" s="45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</row>
    <row r="495" spans="1:32" ht="12.75" customHeight="1">
      <c r="A495" s="43"/>
      <c r="B495" s="43"/>
      <c r="C495" s="43"/>
      <c r="D495" s="43"/>
      <c r="E495" s="46"/>
      <c r="F495" s="43"/>
      <c r="G495" s="43"/>
      <c r="H495" s="47"/>
      <c r="I495" s="43"/>
      <c r="J495" s="43"/>
      <c r="K495" s="48"/>
      <c r="L495" s="43"/>
      <c r="M495" s="35"/>
      <c r="O495" s="43"/>
      <c r="P495" s="44"/>
      <c r="Q495" s="44"/>
      <c r="R495" s="45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</row>
    <row r="496" spans="1:32" ht="12.75" customHeight="1">
      <c r="A496" s="43"/>
      <c r="B496" s="43"/>
      <c r="C496" s="43"/>
      <c r="D496" s="43"/>
      <c r="E496" s="46"/>
      <c r="F496" s="43"/>
      <c r="G496" s="43"/>
      <c r="H496" s="47"/>
      <c r="I496" s="43"/>
      <c r="J496" s="43"/>
      <c r="K496" s="48"/>
      <c r="L496" s="43"/>
      <c r="M496" s="35"/>
      <c r="O496" s="43"/>
      <c r="P496" s="44"/>
      <c r="Q496" s="44"/>
      <c r="R496" s="45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</row>
    <row r="497" spans="1:32" ht="12.75" customHeight="1">
      <c r="A497" s="43"/>
      <c r="B497" s="43"/>
      <c r="C497" s="43"/>
      <c r="D497" s="43"/>
      <c r="E497" s="46"/>
      <c r="F497" s="43"/>
      <c r="G497" s="43"/>
      <c r="H497" s="47"/>
      <c r="I497" s="43"/>
      <c r="J497" s="43"/>
      <c r="K497" s="48"/>
      <c r="L497" s="43"/>
      <c r="M497" s="35"/>
      <c r="O497" s="43"/>
      <c r="P497" s="44"/>
      <c r="Q497" s="44"/>
      <c r="R497" s="45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</row>
    <row r="498" spans="1:32" ht="12.75" customHeight="1">
      <c r="A498" s="43"/>
      <c r="B498" s="43"/>
      <c r="C498" s="43"/>
      <c r="D498" s="43"/>
      <c r="E498" s="46"/>
      <c r="F498" s="43"/>
      <c r="G498" s="43"/>
      <c r="H498" s="47"/>
      <c r="I498" s="43"/>
      <c r="J498" s="43"/>
      <c r="K498" s="48"/>
      <c r="L498" s="43"/>
      <c r="M498" s="35"/>
      <c r="O498" s="43"/>
      <c r="P498" s="44"/>
      <c r="Q498" s="44"/>
      <c r="R498" s="45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</row>
    <row r="499" spans="1:32" ht="12.75" customHeight="1">
      <c r="A499" s="43"/>
      <c r="B499" s="43"/>
      <c r="C499" s="43"/>
      <c r="D499" s="43"/>
      <c r="E499" s="46"/>
      <c r="F499" s="43"/>
      <c r="G499" s="43"/>
      <c r="H499" s="47"/>
      <c r="I499" s="43"/>
      <c r="J499" s="43"/>
      <c r="K499" s="48"/>
      <c r="L499" s="43"/>
      <c r="M499" s="35"/>
      <c r="O499" s="43"/>
      <c r="P499" s="44"/>
      <c r="Q499" s="44"/>
      <c r="R499" s="45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</row>
    <row r="500" spans="1:32" ht="12.75" customHeight="1">
      <c r="A500" s="43"/>
      <c r="B500" s="43"/>
      <c r="C500" s="43"/>
      <c r="D500" s="43"/>
      <c r="E500" s="46"/>
      <c r="F500" s="43"/>
      <c r="G500" s="43"/>
      <c r="H500" s="47"/>
      <c r="I500" s="43"/>
      <c r="J500" s="43"/>
      <c r="K500" s="48"/>
      <c r="L500" s="43"/>
      <c r="M500" s="35"/>
      <c r="O500" s="43"/>
      <c r="P500" s="44"/>
      <c r="Q500" s="44"/>
      <c r="R500" s="45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</row>
    <row r="501" spans="1:32" ht="12.75" customHeight="1">
      <c r="A501" s="43"/>
      <c r="B501" s="43"/>
      <c r="C501" s="43"/>
      <c r="D501" s="43"/>
      <c r="E501" s="46"/>
      <c r="F501" s="43"/>
      <c r="G501" s="43"/>
      <c r="H501" s="47"/>
      <c r="I501" s="43"/>
      <c r="J501" s="43"/>
      <c r="K501" s="48"/>
      <c r="L501" s="43"/>
      <c r="M501" s="35"/>
      <c r="O501" s="43"/>
      <c r="P501" s="44"/>
      <c r="Q501" s="44"/>
      <c r="R501" s="45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</row>
    <row r="502" spans="1:32" ht="12.75" customHeight="1">
      <c r="A502" s="43"/>
      <c r="B502" s="43"/>
      <c r="C502" s="43"/>
      <c r="D502" s="43"/>
      <c r="E502" s="46"/>
      <c r="F502" s="43"/>
      <c r="G502" s="43"/>
      <c r="H502" s="47"/>
      <c r="I502" s="43"/>
      <c r="J502" s="43"/>
      <c r="K502" s="48"/>
      <c r="L502" s="43"/>
      <c r="M502" s="35"/>
      <c r="O502" s="43"/>
      <c r="P502" s="44"/>
      <c r="Q502" s="44"/>
      <c r="R502" s="45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</row>
    <row r="503" spans="1:32" ht="12.75" customHeight="1">
      <c r="A503" s="43"/>
      <c r="B503" s="43"/>
      <c r="C503" s="43"/>
      <c r="D503" s="43"/>
      <c r="E503" s="46"/>
      <c r="F503" s="43"/>
      <c r="G503" s="43"/>
      <c r="H503" s="47"/>
      <c r="I503" s="43"/>
      <c r="J503" s="43"/>
      <c r="K503" s="48"/>
      <c r="L503" s="43"/>
      <c r="M503" s="35"/>
      <c r="O503" s="43"/>
      <c r="P503" s="44"/>
      <c r="Q503" s="44"/>
      <c r="R503" s="45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</row>
    <row r="504" spans="1:32" ht="12.75" customHeight="1">
      <c r="A504" s="43"/>
      <c r="B504" s="43"/>
      <c r="C504" s="43"/>
      <c r="D504" s="43"/>
      <c r="E504" s="46"/>
      <c r="F504" s="43"/>
      <c r="G504" s="43"/>
      <c r="H504" s="47"/>
      <c r="I504" s="43"/>
      <c r="J504" s="43"/>
      <c r="K504" s="48"/>
      <c r="L504" s="43"/>
      <c r="M504" s="35"/>
      <c r="O504" s="43"/>
      <c r="P504" s="44"/>
      <c r="Q504" s="44"/>
      <c r="R504" s="45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</row>
    <row r="505" spans="1:32" ht="12.75" customHeight="1">
      <c r="A505" s="43"/>
      <c r="B505" s="43"/>
      <c r="C505" s="43"/>
      <c r="D505" s="43"/>
      <c r="E505" s="46"/>
      <c r="F505" s="43"/>
      <c r="G505" s="43"/>
      <c r="H505" s="47"/>
      <c r="I505" s="43"/>
      <c r="J505" s="43"/>
      <c r="K505" s="48"/>
      <c r="L505" s="43"/>
      <c r="M505" s="35"/>
      <c r="O505" s="43"/>
      <c r="P505" s="44"/>
      <c r="Q505" s="44"/>
      <c r="R505" s="45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</row>
    <row r="506" spans="1:32" ht="12.75" customHeight="1">
      <c r="A506" s="43"/>
      <c r="B506" s="43"/>
      <c r="C506" s="43"/>
      <c r="D506" s="43"/>
      <c r="E506" s="46"/>
      <c r="F506" s="43"/>
      <c r="G506" s="43"/>
      <c r="H506" s="47"/>
      <c r="I506" s="43"/>
      <c r="J506" s="43"/>
      <c r="K506" s="48"/>
      <c r="L506" s="43"/>
      <c r="M506" s="35"/>
      <c r="O506" s="43"/>
      <c r="P506" s="44"/>
      <c r="Q506" s="44"/>
      <c r="R506" s="45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</row>
    <row r="507" spans="1:32" ht="12.75" customHeight="1">
      <c r="A507" s="43"/>
      <c r="B507" s="43"/>
      <c r="C507" s="43"/>
      <c r="D507" s="43"/>
      <c r="E507" s="46"/>
      <c r="F507" s="43"/>
      <c r="G507" s="43"/>
      <c r="H507" s="47"/>
      <c r="I507" s="43"/>
      <c r="J507" s="43"/>
      <c r="K507" s="48"/>
      <c r="L507" s="43"/>
      <c r="M507" s="35"/>
      <c r="O507" s="43"/>
      <c r="P507" s="44"/>
      <c r="Q507" s="44"/>
      <c r="R507" s="45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</row>
    <row r="508" spans="1:32" ht="12.75" customHeight="1">
      <c r="A508" s="43"/>
      <c r="B508" s="43"/>
      <c r="C508" s="43"/>
      <c r="D508" s="43"/>
      <c r="E508" s="46"/>
      <c r="F508" s="43"/>
      <c r="G508" s="43"/>
      <c r="H508" s="47"/>
      <c r="I508" s="43"/>
      <c r="J508" s="43"/>
      <c r="K508" s="48"/>
      <c r="L508" s="43"/>
      <c r="M508" s="35"/>
      <c r="O508" s="43"/>
      <c r="P508" s="44"/>
      <c r="Q508" s="44"/>
      <c r="R508" s="45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</row>
    <row r="509" spans="1:32" ht="12.75" customHeight="1">
      <c r="A509" s="43"/>
      <c r="B509" s="43"/>
      <c r="C509" s="43"/>
      <c r="D509" s="43"/>
      <c r="E509" s="46"/>
      <c r="F509" s="43"/>
      <c r="G509" s="43"/>
      <c r="H509" s="47"/>
      <c r="I509" s="43"/>
      <c r="J509" s="43"/>
      <c r="K509" s="48"/>
      <c r="L509" s="43"/>
      <c r="M509" s="35"/>
      <c r="O509" s="43"/>
      <c r="P509" s="44"/>
      <c r="Q509" s="44"/>
      <c r="R509" s="45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</row>
    <row r="510" spans="1:32" ht="12.75" customHeight="1">
      <c r="A510" s="43"/>
      <c r="B510" s="43"/>
      <c r="C510" s="43"/>
      <c r="D510" s="43"/>
      <c r="E510" s="46"/>
      <c r="F510" s="43"/>
      <c r="G510" s="43"/>
      <c r="H510" s="47"/>
      <c r="I510" s="43"/>
      <c r="J510" s="43"/>
      <c r="K510" s="48"/>
      <c r="L510" s="43"/>
      <c r="M510" s="35"/>
      <c r="O510" s="43"/>
      <c r="P510" s="44"/>
      <c r="Q510" s="44"/>
      <c r="R510" s="45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</row>
    <row r="511" spans="1:32" ht="12.75" customHeight="1">
      <c r="A511" s="43"/>
      <c r="B511" s="43"/>
      <c r="C511" s="43"/>
      <c r="D511" s="43"/>
      <c r="E511" s="46"/>
      <c r="F511" s="43"/>
      <c r="G511" s="43"/>
      <c r="H511" s="47"/>
      <c r="I511" s="43"/>
      <c r="J511" s="43"/>
      <c r="K511" s="48"/>
      <c r="L511" s="43"/>
      <c r="M511" s="35"/>
      <c r="O511" s="43"/>
      <c r="P511" s="44"/>
      <c r="Q511" s="44"/>
      <c r="R511" s="45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</row>
    <row r="512" spans="1:32" ht="12.75" customHeight="1">
      <c r="A512" s="43"/>
      <c r="B512" s="43"/>
      <c r="C512" s="43"/>
      <c r="D512" s="43"/>
      <c r="E512" s="46"/>
      <c r="F512" s="43"/>
      <c r="G512" s="43"/>
      <c r="H512" s="47"/>
      <c r="I512" s="43"/>
      <c r="J512" s="43"/>
      <c r="K512" s="48"/>
      <c r="L512" s="43"/>
      <c r="M512" s="35"/>
      <c r="O512" s="43"/>
      <c r="P512" s="44"/>
      <c r="Q512" s="44"/>
      <c r="R512" s="45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</row>
    <row r="513" spans="1:32" ht="12.75" customHeight="1">
      <c r="A513" s="43"/>
      <c r="B513" s="43"/>
      <c r="C513" s="43"/>
      <c r="D513" s="43"/>
      <c r="E513" s="46"/>
      <c r="F513" s="43"/>
      <c r="G513" s="43"/>
      <c r="H513" s="47"/>
      <c r="I513" s="43"/>
      <c r="J513" s="43"/>
      <c r="K513" s="48"/>
      <c r="L513" s="43"/>
      <c r="M513" s="35"/>
      <c r="O513" s="43"/>
      <c r="P513" s="44"/>
      <c r="Q513" s="44"/>
      <c r="R513" s="45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</row>
    <row r="514" spans="1:32" ht="12.75" customHeight="1">
      <c r="A514" s="43"/>
      <c r="B514" s="43"/>
      <c r="C514" s="43"/>
      <c r="D514" s="43"/>
      <c r="E514" s="46"/>
      <c r="F514" s="43"/>
      <c r="G514" s="43"/>
      <c r="H514" s="47"/>
      <c r="I514" s="43"/>
      <c r="J514" s="43"/>
      <c r="K514" s="48"/>
      <c r="L514" s="43"/>
      <c r="M514" s="35"/>
      <c r="O514" s="43"/>
      <c r="P514" s="44"/>
      <c r="Q514" s="44"/>
      <c r="R514" s="45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</row>
    <row r="515" spans="1:32" ht="12.75" customHeight="1">
      <c r="A515" s="43"/>
      <c r="B515" s="43"/>
      <c r="C515" s="43"/>
      <c r="D515" s="43"/>
      <c r="E515" s="46"/>
      <c r="F515" s="43"/>
      <c r="G515" s="43"/>
      <c r="H515" s="47"/>
      <c r="I515" s="43"/>
      <c r="J515" s="43"/>
      <c r="K515" s="48"/>
      <c r="L515" s="43"/>
      <c r="M515" s="35"/>
      <c r="O515" s="43"/>
      <c r="P515" s="44"/>
      <c r="Q515" s="44"/>
      <c r="R515" s="45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</row>
    <row r="516" spans="1:32" ht="12.75" customHeight="1">
      <c r="A516" s="43"/>
      <c r="B516" s="43"/>
      <c r="C516" s="43"/>
      <c r="D516" s="43"/>
      <c r="E516" s="46"/>
      <c r="F516" s="43"/>
      <c r="G516" s="43"/>
      <c r="H516" s="47"/>
      <c r="I516" s="43"/>
      <c r="J516" s="43"/>
      <c r="K516" s="48"/>
      <c r="L516" s="43"/>
      <c r="M516" s="35"/>
      <c r="O516" s="43"/>
      <c r="P516" s="44"/>
      <c r="Q516" s="44"/>
      <c r="R516" s="45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</row>
    <row r="517" spans="1:32" ht="12.75" customHeight="1">
      <c r="A517" s="43"/>
      <c r="B517" s="43"/>
      <c r="C517" s="43"/>
      <c r="D517" s="43"/>
      <c r="E517" s="46"/>
      <c r="F517" s="43"/>
      <c r="G517" s="43"/>
      <c r="H517" s="47"/>
      <c r="I517" s="43"/>
      <c r="J517" s="43"/>
      <c r="K517" s="48"/>
      <c r="L517" s="43"/>
      <c r="M517" s="35"/>
      <c r="O517" s="43"/>
      <c r="P517" s="44"/>
      <c r="Q517" s="44"/>
      <c r="R517" s="45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</row>
    <row r="518" spans="1:32" ht="12.75" customHeight="1">
      <c r="A518" s="43"/>
      <c r="B518" s="43"/>
      <c r="C518" s="43"/>
      <c r="D518" s="43"/>
      <c r="E518" s="46"/>
      <c r="F518" s="43"/>
      <c r="G518" s="43"/>
      <c r="H518" s="47"/>
      <c r="I518" s="43"/>
      <c r="J518" s="43"/>
      <c r="K518" s="48"/>
      <c r="L518" s="43"/>
      <c r="M518" s="35"/>
      <c r="O518" s="43"/>
      <c r="P518" s="44"/>
      <c r="Q518" s="44"/>
      <c r="R518" s="45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</row>
    <row r="519" spans="1:32" ht="12.75" customHeight="1">
      <c r="A519" s="43"/>
      <c r="B519" s="43"/>
      <c r="C519" s="43"/>
      <c r="D519" s="43"/>
      <c r="E519" s="46"/>
      <c r="F519" s="43"/>
      <c r="G519" s="43"/>
      <c r="H519" s="47"/>
      <c r="I519" s="43"/>
      <c r="J519" s="43"/>
      <c r="K519" s="48"/>
      <c r="L519" s="43"/>
      <c r="M519" s="35"/>
      <c r="O519" s="43"/>
      <c r="P519" s="44"/>
      <c r="Q519" s="44"/>
      <c r="R519" s="45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</row>
    <row r="520" spans="1:32" ht="12.75" customHeight="1">
      <c r="A520" s="43"/>
      <c r="B520" s="43"/>
      <c r="C520" s="43"/>
      <c r="D520" s="43"/>
      <c r="E520" s="46"/>
      <c r="F520" s="43"/>
      <c r="G520" s="43"/>
      <c r="H520" s="47"/>
      <c r="I520" s="43"/>
      <c r="J520" s="43"/>
      <c r="K520" s="48"/>
      <c r="L520" s="43"/>
      <c r="M520" s="35"/>
      <c r="O520" s="43"/>
      <c r="P520" s="44"/>
      <c r="Q520" s="44"/>
      <c r="R520" s="45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</row>
    <row r="521" spans="1:32" ht="12.75" customHeight="1">
      <c r="A521" s="43"/>
      <c r="B521" s="43"/>
      <c r="C521" s="43"/>
      <c r="D521" s="43"/>
      <c r="E521" s="46"/>
      <c r="F521" s="43"/>
      <c r="G521" s="43"/>
      <c r="H521" s="47"/>
      <c r="I521" s="43"/>
      <c r="J521" s="43"/>
      <c r="K521" s="48"/>
      <c r="L521" s="43"/>
      <c r="M521" s="35"/>
      <c r="O521" s="43"/>
      <c r="P521" s="44"/>
      <c r="Q521" s="44"/>
      <c r="R521" s="45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</row>
    <row r="522" spans="1:32" ht="12.75" customHeight="1">
      <c r="A522" s="43"/>
      <c r="B522" s="43"/>
      <c r="C522" s="43"/>
      <c r="D522" s="43"/>
      <c r="E522" s="46"/>
      <c r="F522" s="43"/>
      <c r="G522" s="43"/>
      <c r="H522" s="47"/>
      <c r="I522" s="43"/>
      <c r="J522" s="43"/>
      <c r="K522" s="48"/>
      <c r="L522" s="43"/>
      <c r="M522" s="35"/>
      <c r="O522" s="43"/>
      <c r="P522" s="44"/>
      <c r="Q522" s="44"/>
      <c r="R522" s="45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</row>
    <row r="523" spans="1:32" ht="12.75" customHeight="1">
      <c r="A523" s="43"/>
      <c r="B523" s="43"/>
      <c r="C523" s="43"/>
      <c r="D523" s="43"/>
      <c r="E523" s="46"/>
      <c r="F523" s="43"/>
      <c r="G523" s="43"/>
      <c r="H523" s="47"/>
      <c r="I523" s="43"/>
      <c r="J523" s="43"/>
      <c r="K523" s="48"/>
      <c r="L523" s="43"/>
      <c r="M523" s="35"/>
      <c r="O523" s="43"/>
      <c r="P523" s="44"/>
      <c r="Q523" s="44"/>
      <c r="R523" s="45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</row>
    <row r="524" spans="1:32" ht="12.75" customHeight="1">
      <c r="A524" s="43"/>
      <c r="B524" s="43"/>
      <c r="C524" s="43"/>
      <c r="D524" s="43"/>
      <c r="E524" s="46"/>
      <c r="F524" s="43"/>
      <c r="G524" s="43"/>
      <c r="H524" s="47"/>
      <c r="I524" s="43"/>
      <c r="J524" s="43"/>
      <c r="K524" s="48"/>
      <c r="L524" s="43"/>
      <c r="M524" s="35"/>
      <c r="O524" s="43"/>
      <c r="P524" s="44"/>
      <c r="Q524" s="44"/>
      <c r="R524" s="45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</row>
    <row r="525" spans="1:32" ht="12.75" customHeight="1">
      <c r="A525" s="43"/>
      <c r="B525" s="43"/>
      <c r="C525" s="43"/>
      <c r="D525" s="43"/>
      <c r="E525" s="46"/>
      <c r="F525" s="43"/>
      <c r="G525" s="43"/>
      <c r="H525" s="47"/>
      <c r="I525" s="43"/>
      <c r="J525" s="43"/>
      <c r="K525" s="48"/>
      <c r="L525" s="43"/>
      <c r="M525" s="35"/>
      <c r="O525" s="43"/>
      <c r="P525" s="44"/>
      <c r="Q525" s="44"/>
      <c r="R525" s="45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</row>
    <row r="526" spans="1:32" ht="12.75" customHeight="1">
      <c r="A526" s="43"/>
      <c r="B526" s="43"/>
      <c r="C526" s="43"/>
      <c r="D526" s="43"/>
      <c r="E526" s="46"/>
      <c r="F526" s="43"/>
      <c r="G526" s="43"/>
      <c r="H526" s="47"/>
      <c r="I526" s="43"/>
      <c r="J526" s="43"/>
      <c r="K526" s="48"/>
      <c r="L526" s="43"/>
      <c r="M526" s="35"/>
      <c r="O526" s="43"/>
      <c r="P526" s="44"/>
      <c r="Q526" s="44"/>
      <c r="R526" s="45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</row>
    <row r="527" spans="1:32" ht="12.75" customHeight="1">
      <c r="A527" s="43"/>
      <c r="B527" s="43"/>
      <c r="C527" s="43"/>
      <c r="D527" s="43"/>
      <c r="E527" s="46"/>
      <c r="F527" s="43"/>
      <c r="G527" s="43"/>
      <c r="H527" s="47"/>
      <c r="I527" s="43"/>
      <c r="J527" s="43"/>
      <c r="K527" s="48"/>
      <c r="L527" s="43"/>
      <c r="M527" s="35"/>
      <c r="O527" s="43"/>
      <c r="P527" s="44"/>
      <c r="Q527" s="44"/>
      <c r="R527" s="45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</row>
    <row r="528" spans="1:32" ht="12.75" customHeight="1">
      <c r="A528" s="43"/>
      <c r="B528" s="43"/>
      <c r="C528" s="43"/>
      <c r="D528" s="43"/>
      <c r="E528" s="46"/>
      <c r="F528" s="43"/>
      <c r="G528" s="43"/>
      <c r="H528" s="47"/>
      <c r="I528" s="43"/>
      <c r="J528" s="43"/>
      <c r="K528" s="48"/>
      <c r="L528" s="43"/>
      <c r="M528" s="35"/>
      <c r="O528" s="43"/>
      <c r="P528" s="44"/>
      <c r="Q528" s="44"/>
      <c r="R528" s="45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</row>
    <row r="529" spans="1:32" ht="12.75" customHeight="1">
      <c r="A529" s="43"/>
      <c r="B529" s="43"/>
      <c r="C529" s="43"/>
      <c r="D529" s="43"/>
      <c r="E529" s="46"/>
      <c r="F529" s="43"/>
      <c r="G529" s="43"/>
      <c r="H529" s="47"/>
      <c r="I529" s="43"/>
      <c r="J529" s="43"/>
      <c r="K529" s="48"/>
      <c r="L529" s="43"/>
      <c r="M529" s="35"/>
      <c r="O529" s="43"/>
      <c r="P529" s="44"/>
      <c r="Q529" s="44"/>
      <c r="R529" s="45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</row>
    <row r="530" spans="1:32" ht="12.75" customHeight="1">
      <c r="A530" s="43"/>
      <c r="B530" s="43"/>
      <c r="C530" s="43"/>
      <c r="D530" s="43"/>
      <c r="E530" s="46"/>
      <c r="F530" s="43"/>
      <c r="G530" s="43"/>
      <c r="H530" s="47"/>
      <c r="I530" s="43"/>
      <c r="J530" s="43"/>
      <c r="K530" s="48"/>
      <c r="L530" s="43"/>
      <c r="M530" s="35"/>
      <c r="O530" s="43"/>
      <c r="P530" s="44"/>
      <c r="Q530" s="44"/>
      <c r="R530" s="45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</row>
    <row r="531" spans="1:32" ht="12.75" customHeight="1">
      <c r="A531" s="43"/>
      <c r="B531" s="43"/>
      <c r="C531" s="43"/>
      <c r="D531" s="43"/>
      <c r="E531" s="46"/>
      <c r="F531" s="43"/>
      <c r="G531" s="43"/>
      <c r="H531" s="47"/>
      <c r="I531" s="43"/>
      <c r="J531" s="43"/>
      <c r="K531" s="48"/>
      <c r="L531" s="43"/>
      <c r="M531" s="35"/>
      <c r="O531" s="43"/>
      <c r="P531" s="44"/>
      <c r="Q531" s="44"/>
      <c r="R531" s="45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</row>
    <row r="532" spans="1:32" ht="12.75" customHeight="1">
      <c r="A532" s="43"/>
      <c r="B532" s="43"/>
      <c r="C532" s="43"/>
      <c r="D532" s="43"/>
      <c r="E532" s="46"/>
      <c r="F532" s="43"/>
      <c r="G532" s="43"/>
      <c r="H532" s="47"/>
      <c r="I532" s="43"/>
      <c r="J532" s="43"/>
      <c r="K532" s="48"/>
      <c r="L532" s="43"/>
      <c r="M532" s="35"/>
      <c r="O532" s="43"/>
      <c r="P532" s="44"/>
      <c r="Q532" s="44"/>
      <c r="R532" s="45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</row>
    <row r="533" spans="1:32" ht="12.75" customHeight="1">
      <c r="A533" s="43"/>
      <c r="B533" s="43"/>
      <c r="C533" s="43"/>
      <c r="D533" s="43"/>
      <c r="E533" s="46"/>
      <c r="F533" s="43"/>
      <c r="G533" s="43"/>
      <c r="H533" s="47"/>
      <c r="I533" s="43"/>
      <c r="J533" s="43"/>
      <c r="K533" s="48"/>
      <c r="L533" s="43"/>
      <c r="M533" s="35"/>
      <c r="O533" s="43"/>
      <c r="P533" s="44"/>
      <c r="Q533" s="44"/>
      <c r="R533" s="45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</row>
    <row r="534" spans="1:32" ht="12.75" customHeight="1">
      <c r="A534" s="43"/>
      <c r="B534" s="43"/>
      <c r="C534" s="43"/>
      <c r="D534" s="43"/>
      <c r="E534" s="46"/>
      <c r="F534" s="43"/>
      <c r="G534" s="43"/>
      <c r="H534" s="47"/>
      <c r="I534" s="43"/>
      <c r="J534" s="43"/>
      <c r="K534" s="48"/>
      <c r="L534" s="43"/>
      <c r="M534" s="35"/>
      <c r="O534" s="43"/>
      <c r="P534" s="44"/>
      <c r="Q534" s="44"/>
      <c r="R534" s="45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</row>
    <row r="535" spans="1:32" ht="12.75" customHeight="1">
      <c r="A535" s="43"/>
      <c r="B535" s="43"/>
      <c r="C535" s="43"/>
      <c r="D535" s="43"/>
      <c r="E535" s="46"/>
      <c r="F535" s="43"/>
      <c r="G535" s="43"/>
      <c r="H535" s="47"/>
      <c r="I535" s="43"/>
      <c r="J535" s="43"/>
      <c r="K535" s="48"/>
      <c r="L535" s="43"/>
      <c r="M535" s="35"/>
      <c r="O535" s="43"/>
      <c r="P535" s="44"/>
      <c r="Q535" s="44"/>
      <c r="R535" s="45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</row>
    <row r="536" spans="1:32" ht="12.75" customHeight="1">
      <c r="A536" s="43"/>
      <c r="B536" s="43"/>
      <c r="C536" s="43"/>
      <c r="D536" s="43"/>
      <c r="E536" s="46"/>
      <c r="F536" s="43"/>
      <c r="G536" s="43"/>
      <c r="H536" s="47"/>
      <c r="I536" s="43"/>
      <c r="J536" s="43"/>
      <c r="K536" s="48"/>
      <c r="L536" s="43"/>
      <c r="M536" s="35"/>
      <c r="O536" s="43"/>
      <c r="P536" s="44"/>
      <c r="Q536" s="44"/>
      <c r="R536" s="45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</row>
    <row r="537" spans="1:32" ht="12.75" customHeight="1">
      <c r="A537" s="43"/>
      <c r="B537" s="43"/>
      <c r="C537" s="43"/>
      <c r="D537" s="43"/>
      <c r="E537" s="46"/>
      <c r="F537" s="43"/>
      <c r="G537" s="43"/>
      <c r="H537" s="47"/>
      <c r="I537" s="43"/>
      <c r="J537" s="43"/>
      <c r="K537" s="48"/>
      <c r="L537" s="43"/>
      <c r="M537" s="35"/>
      <c r="O537" s="43"/>
      <c r="P537" s="44"/>
      <c r="Q537" s="44"/>
      <c r="R537" s="45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</row>
    <row r="538" spans="1:32" ht="12.75" customHeight="1">
      <c r="A538" s="43"/>
      <c r="B538" s="43"/>
      <c r="C538" s="43"/>
      <c r="D538" s="43"/>
      <c r="E538" s="46"/>
      <c r="F538" s="43"/>
      <c r="G538" s="43"/>
      <c r="H538" s="47"/>
      <c r="I538" s="43"/>
      <c r="J538" s="43"/>
      <c r="K538" s="48"/>
      <c r="L538" s="43"/>
      <c r="M538" s="35"/>
      <c r="O538" s="43"/>
      <c r="P538" s="44"/>
      <c r="Q538" s="44"/>
      <c r="R538" s="45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</row>
    <row r="539" spans="1:32" ht="12.75" customHeight="1">
      <c r="A539" s="43"/>
      <c r="B539" s="43"/>
      <c r="C539" s="43"/>
      <c r="D539" s="43"/>
      <c r="E539" s="46"/>
      <c r="F539" s="43"/>
      <c r="G539" s="43"/>
      <c r="H539" s="47"/>
      <c r="I539" s="43"/>
      <c r="J539" s="43"/>
      <c r="K539" s="48"/>
      <c r="L539" s="43"/>
      <c r="M539" s="35"/>
      <c r="O539" s="43"/>
      <c r="P539" s="44"/>
      <c r="Q539" s="44"/>
      <c r="R539" s="45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</row>
    <row r="540" spans="1:32" ht="12.75" customHeight="1">
      <c r="A540" s="43"/>
      <c r="B540" s="43"/>
      <c r="C540" s="43"/>
      <c r="D540" s="43"/>
      <c r="E540" s="46"/>
      <c r="F540" s="43"/>
      <c r="G540" s="43"/>
      <c r="H540" s="47"/>
      <c r="I540" s="43"/>
      <c r="J540" s="43"/>
      <c r="K540" s="48"/>
      <c r="L540" s="43"/>
      <c r="M540" s="35"/>
      <c r="O540" s="43"/>
      <c r="P540" s="44"/>
      <c r="Q540" s="44"/>
      <c r="R540" s="45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</row>
    <row r="541" spans="1:32" ht="12.75" customHeight="1">
      <c r="A541" s="43"/>
      <c r="B541" s="43"/>
      <c r="C541" s="43"/>
      <c r="D541" s="43"/>
      <c r="E541" s="46"/>
      <c r="F541" s="43"/>
      <c r="G541" s="43"/>
      <c r="H541" s="47"/>
      <c r="I541" s="43"/>
      <c r="J541" s="43"/>
      <c r="K541" s="48"/>
      <c r="L541" s="43"/>
      <c r="M541" s="35"/>
      <c r="O541" s="43"/>
      <c r="P541" s="44"/>
      <c r="Q541" s="44"/>
      <c r="R541" s="45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</row>
    <row r="542" spans="1:32" ht="12.75" customHeight="1">
      <c r="A542" s="43"/>
      <c r="B542" s="43"/>
      <c r="C542" s="43"/>
      <c r="D542" s="43"/>
      <c r="E542" s="46"/>
      <c r="F542" s="43"/>
      <c r="G542" s="43"/>
      <c r="H542" s="47"/>
      <c r="I542" s="43"/>
      <c r="J542" s="43"/>
      <c r="K542" s="48"/>
      <c r="L542" s="43"/>
      <c r="M542" s="35"/>
      <c r="O542" s="43"/>
      <c r="P542" s="44"/>
      <c r="Q542" s="44"/>
      <c r="R542" s="45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</row>
    <row r="543" spans="1:32" ht="12.75" customHeight="1">
      <c r="A543" s="43"/>
      <c r="B543" s="43"/>
      <c r="C543" s="43"/>
      <c r="D543" s="43"/>
      <c r="E543" s="46"/>
      <c r="F543" s="43"/>
      <c r="G543" s="43"/>
      <c r="H543" s="47"/>
      <c r="I543" s="43"/>
      <c r="J543" s="43"/>
      <c r="K543" s="48"/>
      <c r="L543" s="43"/>
      <c r="M543" s="35"/>
      <c r="O543" s="43"/>
      <c r="P543" s="44"/>
      <c r="Q543" s="44"/>
      <c r="R543" s="45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</row>
    <row r="544" spans="1:32" ht="12.75" customHeight="1">
      <c r="A544" s="43"/>
      <c r="B544" s="43"/>
      <c r="C544" s="43"/>
      <c r="D544" s="43"/>
      <c r="E544" s="46"/>
      <c r="F544" s="43"/>
      <c r="G544" s="43"/>
      <c r="H544" s="47"/>
      <c r="I544" s="43"/>
      <c r="J544" s="43"/>
      <c r="K544" s="48"/>
      <c r="L544" s="43"/>
      <c r="M544" s="35"/>
      <c r="O544" s="43"/>
      <c r="P544" s="44"/>
      <c r="Q544" s="44"/>
      <c r="R544" s="45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</row>
    <row r="545" spans="1:32" ht="12.75" customHeight="1">
      <c r="A545" s="43"/>
      <c r="B545" s="43"/>
      <c r="C545" s="43"/>
      <c r="D545" s="43"/>
      <c r="E545" s="46"/>
      <c r="F545" s="43"/>
      <c r="G545" s="43"/>
      <c r="H545" s="47"/>
      <c r="I545" s="43"/>
      <c r="J545" s="43"/>
      <c r="K545" s="48"/>
      <c r="L545" s="43"/>
      <c r="M545" s="35"/>
      <c r="O545" s="43"/>
      <c r="P545" s="44"/>
      <c r="Q545" s="44"/>
      <c r="R545" s="45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</row>
    <row r="546" spans="1:32" ht="12.75" customHeight="1">
      <c r="A546" s="43"/>
      <c r="B546" s="43"/>
      <c r="C546" s="43"/>
      <c r="D546" s="43"/>
      <c r="E546" s="46"/>
      <c r="F546" s="43"/>
      <c r="G546" s="43"/>
      <c r="H546" s="47"/>
      <c r="I546" s="43"/>
      <c r="J546" s="43"/>
      <c r="K546" s="48"/>
      <c r="L546" s="43"/>
      <c r="M546" s="35"/>
      <c r="O546" s="43"/>
      <c r="P546" s="44"/>
      <c r="Q546" s="44"/>
      <c r="R546" s="45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</row>
    <row r="547" spans="1:32" ht="12.75" customHeight="1">
      <c r="A547" s="43"/>
      <c r="B547" s="43"/>
      <c r="C547" s="43"/>
      <c r="D547" s="43"/>
      <c r="E547" s="46"/>
      <c r="F547" s="43"/>
      <c r="G547" s="43"/>
      <c r="H547" s="47"/>
      <c r="I547" s="43"/>
      <c r="J547" s="43"/>
      <c r="K547" s="48"/>
      <c r="L547" s="43"/>
      <c r="M547" s="35"/>
      <c r="O547" s="43"/>
      <c r="P547" s="44"/>
      <c r="Q547" s="44"/>
      <c r="R547" s="45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</row>
    <row r="548" spans="1:32" ht="12.75" customHeight="1">
      <c r="A548" s="43"/>
      <c r="B548" s="43"/>
      <c r="C548" s="43"/>
      <c r="D548" s="43"/>
      <c r="E548" s="46"/>
      <c r="F548" s="43"/>
      <c r="G548" s="43"/>
      <c r="H548" s="47"/>
      <c r="I548" s="43"/>
      <c r="J548" s="43"/>
      <c r="K548" s="48"/>
      <c r="L548" s="43"/>
      <c r="M548" s="35"/>
      <c r="O548" s="43"/>
      <c r="P548" s="44"/>
      <c r="Q548" s="44"/>
      <c r="R548" s="45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</row>
    <row r="549" spans="1:32" ht="12.75" customHeight="1">
      <c r="A549" s="43"/>
      <c r="B549" s="43"/>
      <c r="C549" s="43"/>
      <c r="D549" s="43"/>
      <c r="E549" s="46"/>
      <c r="F549" s="43"/>
      <c r="G549" s="43"/>
      <c r="H549" s="47"/>
      <c r="I549" s="43"/>
      <c r="J549" s="43"/>
      <c r="K549" s="48"/>
      <c r="L549" s="43"/>
      <c r="M549" s="35"/>
      <c r="O549" s="43"/>
      <c r="P549" s="44"/>
      <c r="Q549" s="44"/>
      <c r="R549" s="45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</row>
    <row r="550" spans="1:32" ht="12.75" customHeight="1">
      <c r="A550" s="43"/>
      <c r="B550" s="43"/>
      <c r="C550" s="43"/>
      <c r="D550" s="43"/>
      <c r="E550" s="46"/>
      <c r="F550" s="43"/>
      <c r="G550" s="43"/>
      <c r="H550" s="47"/>
      <c r="I550" s="43"/>
      <c r="J550" s="43"/>
      <c r="K550" s="48"/>
      <c r="L550" s="43"/>
      <c r="M550" s="35"/>
      <c r="O550" s="43"/>
      <c r="P550" s="44"/>
      <c r="Q550" s="44"/>
      <c r="R550" s="45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</row>
    <row r="551" spans="1:32" ht="12.75" customHeight="1">
      <c r="A551" s="43"/>
      <c r="B551" s="43"/>
      <c r="C551" s="43"/>
      <c r="D551" s="43"/>
      <c r="E551" s="46"/>
      <c r="F551" s="43"/>
      <c r="G551" s="43"/>
      <c r="H551" s="47"/>
      <c r="I551" s="43"/>
      <c r="J551" s="43"/>
      <c r="K551" s="48"/>
      <c r="L551" s="43"/>
      <c r="M551" s="35"/>
      <c r="O551" s="43"/>
      <c r="P551" s="44"/>
      <c r="Q551" s="44"/>
      <c r="R551" s="45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</row>
    <row r="552" spans="1:32" ht="12.75" customHeight="1">
      <c r="A552" s="43"/>
      <c r="B552" s="43"/>
      <c r="C552" s="43"/>
      <c r="D552" s="43"/>
      <c r="E552" s="46"/>
      <c r="F552" s="43"/>
      <c r="G552" s="43"/>
      <c r="H552" s="47"/>
      <c r="I552" s="43"/>
      <c r="J552" s="43"/>
      <c r="K552" s="48"/>
      <c r="L552" s="43"/>
      <c r="M552" s="35"/>
      <c r="O552" s="43"/>
      <c r="P552" s="44"/>
      <c r="Q552" s="44"/>
      <c r="R552" s="45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</row>
    <row r="553" spans="1:32" ht="12.75" customHeight="1">
      <c r="A553" s="43"/>
      <c r="B553" s="43"/>
      <c r="C553" s="43"/>
      <c r="D553" s="43"/>
      <c r="E553" s="46"/>
      <c r="F553" s="43"/>
      <c r="G553" s="43"/>
      <c r="H553" s="47"/>
      <c r="I553" s="43"/>
      <c r="J553" s="43"/>
      <c r="K553" s="48"/>
      <c r="L553" s="43"/>
      <c r="M553" s="35"/>
      <c r="O553" s="43"/>
      <c r="P553" s="44"/>
      <c r="Q553" s="44"/>
      <c r="R553" s="45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</row>
    <row r="554" spans="1:32" ht="12.75" customHeight="1">
      <c r="A554" s="43"/>
      <c r="B554" s="43"/>
      <c r="C554" s="43"/>
      <c r="D554" s="43"/>
      <c r="E554" s="46"/>
      <c r="F554" s="43"/>
      <c r="G554" s="43"/>
      <c r="H554" s="47"/>
      <c r="I554" s="43"/>
      <c r="J554" s="43"/>
      <c r="K554" s="48"/>
      <c r="L554" s="43"/>
      <c r="M554" s="35"/>
      <c r="O554" s="43"/>
      <c r="P554" s="44"/>
      <c r="Q554" s="44"/>
      <c r="R554" s="45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</row>
    <row r="555" spans="1:32" ht="12.75" customHeight="1">
      <c r="A555" s="43"/>
      <c r="B555" s="43"/>
      <c r="C555" s="43"/>
      <c r="D555" s="43"/>
      <c r="E555" s="46"/>
      <c r="F555" s="43"/>
      <c r="G555" s="43"/>
      <c r="H555" s="47"/>
      <c r="I555" s="43"/>
      <c r="J555" s="43"/>
      <c r="K555" s="48"/>
      <c r="L555" s="43"/>
      <c r="M555" s="35"/>
      <c r="O555" s="43"/>
      <c r="P555" s="44"/>
      <c r="Q555" s="44"/>
      <c r="R555" s="45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</row>
    <row r="556" spans="1:32" ht="12.75" customHeight="1">
      <c r="A556" s="43"/>
      <c r="B556" s="43"/>
      <c r="C556" s="43"/>
      <c r="D556" s="43"/>
      <c r="E556" s="46"/>
      <c r="F556" s="43"/>
      <c r="G556" s="43"/>
      <c r="H556" s="47"/>
      <c r="I556" s="43"/>
      <c r="J556" s="43"/>
      <c r="K556" s="48"/>
      <c r="L556" s="43"/>
      <c r="M556" s="35"/>
      <c r="O556" s="43"/>
      <c r="P556" s="44"/>
      <c r="Q556" s="44"/>
      <c r="R556" s="45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</row>
    <row r="557" spans="1:32" ht="12.75" customHeight="1">
      <c r="A557" s="43"/>
      <c r="B557" s="43"/>
      <c r="C557" s="43"/>
      <c r="D557" s="43"/>
      <c r="E557" s="46"/>
      <c r="F557" s="43"/>
      <c r="G557" s="43"/>
      <c r="H557" s="47"/>
      <c r="I557" s="43"/>
      <c r="J557" s="43"/>
      <c r="K557" s="48"/>
      <c r="L557" s="43"/>
      <c r="M557" s="35"/>
      <c r="O557" s="43"/>
      <c r="P557" s="44"/>
      <c r="Q557" s="44"/>
      <c r="R557" s="45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</row>
    <row r="558" spans="1:32" ht="12.75" customHeight="1">
      <c r="A558" s="43"/>
      <c r="B558" s="43"/>
      <c r="C558" s="43"/>
      <c r="D558" s="43"/>
      <c r="E558" s="46"/>
      <c r="F558" s="43"/>
      <c r="G558" s="43"/>
      <c r="H558" s="47"/>
      <c r="I558" s="43"/>
      <c r="J558" s="43"/>
      <c r="K558" s="48"/>
      <c r="L558" s="43"/>
      <c r="M558" s="35"/>
      <c r="O558" s="43"/>
      <c r="P558" s="44"/>
      <c r="Q558" s="44"/>
      <c r="R558" s="45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</row>
    <row r="559" spans="1:32" ht="12.75" customHeight="1">
      <c r="A559" s="43"/>
      <c r="B559" s="43"/>
      <c r="C559" s="43"/>
      <c r="D559" s="43"/>
      <c r="E559" s="46"/>
      <c r="F559" s="43"/>
      <c r="G559" s="43"/>
      <c r="H559" s="47"/>
      <c r="I559" s="43"/>
      <c r="J559" s="43"/>
      <c r="K559" s="48"/>
      <c r="L559" s="43"/>
      <c r="M559" s="35"/>
      <c r="O559" s="43"/>
      <c r="P559" s="44"/>
      <c r="Q559" s="44"/>
      <c r="R559" s="45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</row>
    <row r="560" spans="1:32" ht="12.75" customHeight="1">
      <c r="A560" s="43"/>
      <c r="B560" s="43"/>
      <c r="C560" s="43"/>
      <c r="D560" s="43"/>
      <c r="E560" s="46"/>
      <c r="F560" s="43"/>
      <c r="G560" s="43"/>
      <c r="H560" s="47"/>
      <c r="I560" s="43"/>
      <c r="J560" s="43"/>
      <c r="K560" s="48"/>
      <c r="L560" s="43"/>
      <c r="M560" s="35"/>
      <c r="O560" s="43"/>
      <c r="P560" s="44"/>
      <c r="Q560" s="44"/>
      <c r="R560" s="45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</row>
    <row r="561" spans="1:32" ht="12.75" customHeight="1">
      <c r="A561" s="43"/>
      <c r="B561" s="43"/>
      <c r="C561" s="43"/>
      <c r="D561" s="43"/>
      <c r="E561" s="46"/>
      <c r="F561" s="43"/>
      <c r="G561" s="43"/>
      <c r="H561" s="47"/>
      <c r="I561" s="43"/>
      <c r="J561" s="43"/>
      <c r="K561" s="48"/>
      <c r="L561" s="43"/>
      <c r="M561" s="35"/>
      <c r="O561" s="43"/>
      <c r="P561" s="44"/>
      <c r="Q561" s="44"/>
      <c r="R561" s="45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</row>
    <row r="562" spans="1:32" ht="12.75" customHeight="1">
      <c r="A562" s="43"/>
      <c r="B562" s="43"/>
      <c r="C562" s="43"/>
      <c r="D562" s="43"/>
      <c r="E562" s="46"/>
      <c r="F562" s="43"/>
      <c r="G562" s="43"/>
      <c r="H562" s="47"/>
      <c r="I562" s="43"/>
      <c r="J562" s="43"/>
      <c r="K562" s="48"/>
      <c r="L562" s="43"/>
      <c r="M562" s="35"/>
      <c r="O562" s="43"/>
      <c r="P562" s="44"/>
      <c r="Q562" s="44"/>
      <c r="R562" s="45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</row>
    <row r="563" spans="1:32" ht="12.75" customHeight="1">
      <c r="A563" s="43"/>
      <c r="B563" s="43"/>
      <c r="C563" s="43"/>
      <c r="D563" s="43"/>
      <c r="E563" s="46"/>
      <c r="F563" s="43"/>
      <c r="G563" s="43"/>
      <c r="H563" s="47"/>
      <c r="I563" s="43"/>
      <c r="J563" s="43"/>
      <c r="K563" s="48"/>
      <c r="L563" s="43"/>
      <c r="M563" s="35"/>
      <c r="O563" s="43"/>
      <c r="P563" s="44"/>
      <c r="Q563" s="44"/>
      <c r="R563" s="45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</row>
    <row r="564" spans="1:32" ht="12.75" customHeight="1">
      <c r="A564" s="43"/>
      <c r="B564" s="43"/>
      <c r="C564" s="43"/>
      <c r="D564" s="43"/>
      <c r="E564" s="46"/>
      <c r="F564" s="43"/>
      <c r="G564" s="43"/>
      <c r="H564" s="47"/>
      <c r="I564" s="43"/>
      <c r="J564" s="43"/>
      <c r="K564" s="48"/>
      <c r="L564" s="43"/>
      <c r="M564" s="35"/>
      <c r="O564" s="43"/>
      <c r="P564" s="44"/>
      <c r="Q564" s="44"/>
      <c r="R564" s="45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</row>
    <row r="565" spans="1:32" ht="12.75" customHeight="1">
      <c r="A565" s="43"/>
      <c r="B565" s="43"/>
      <c r="C565" s="43"/>
      <c r="D565" s="43"/>
      <c r="E565" s="46"/>
      <c r="F565" s="43"/>
      <c r="G565" s="43"/>
      <c r="H565" s="47"/>
      <c r="I565" s="43"/>
      <c r="J565" s="43"/>
      <c r="K565" s="48"/>
      <c r="L565" s="43"/>
      <c r="M565" s="35"/>
      <c r="O565" s="43"/>
      <c r="P565" s="44"/>
      <c r="Q565" s="44"/>
      <c r="R565" s="45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</row>
    <row r="566" spans="1:32" ht="12.75" customHeight="1">
      <c r="A566" s="43"/>
      <c r="B566" s="43"/>
      <c r="C566" s="43"/>
      <c r="D566" s="43"/>
      <c r="E566" s="46"/>
      <c r="F566" s="43"/>
      <c r="G566" s="43"/>
      <c r="H566" s="47"/>
      <c r="I566" s="43"/>
      <c r="J566" s="43"/>
      <c r="K566" s="48"/>
      <c r="L566" s="43"/>
      <c r="M566" s="35"/>
      <c r="O566" s="43"/>
      <c r="P566" s="44"/>
      <c r="Q566" s="44"/>
      <c r="R566" s="45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</row>
    <row r="567" spans="1:32" ht="12.75" customHeight="1">
      <c r="A567" s="43"/>
      <c r="B567" s="43"/>
      <c r="C567" s="43"/>
      <c r="D567" s="43"/>
      <c r="E567" s="46"/>
      <c r="F567" s="43"/>
      <c r="G567" s="43"/>
      <c r="H567" s="47"/>
      <c r="I567" s="43"/>
      <c r="J567" s="43"/>
      <c r="K567" s="48"/>
      <c r="L567" s="43"/>
      <c r="M567" s="35"/>
      <c r="O567" s="43"/>
      <c r="P567" s="44"/>
      <c r="Q567" s="44"/>
      <c r="R567" s="45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</row>
    <row r="568" spans="1:32" ht="12.75" customHeight="1">
      <c r="A568" s="43"/>
      <c r="B568" s="43"/>
      <c r="C568" s="43"/>
      <c r="D568" s="43"/>
      <c r="E568" s="46"/>
      <c r="F568" s="43"/>
      <c r="G568" s="43"/>
      <c r="H568" s="47"/>
      <c r="I568" s="43"/>
      <c r="J568" s="43"/>
      <c r="K568" s="48"/>
      <c r="L568" s="43"/>
      <c r="M568" s="35"/>
      <c r="O568" s="43"/>
      <c r="P568" s="44"/>
      <c r="Q568" s="44"/>
      <c r="R568" s="45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</row>
    <row r="569" spans="1:32" ht="12.75" customHeight="1">
      <c r="A569" s="43"/>
      <c r="B569" s="43"/>
      <c r="C569" s="43"/>
      <c r="D569" s="43"/>
      <c r="E569" s="46"/>
      <c r="F569" s="43"/>
      <c r="G569" s="43"/>
      <c r="H569" s="47"/>
      <c r="I569" s="43"/>
      <c r="J569" s="43"/>
      <c r="K569" s="48"/>
      <c r="L569" s="43"/>
      <c r="M569" s="35"/>
      <c r="O569" s="43"/>
      <c r="P569" s="44"/>
      <c r="Q569" s="44"/>
      <c r="R569" s="45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</row>
    <row r="570" spans="1:32" ht="12.75" customHeight="1">
      <c r="A570" s="43"/>
      <c r="B570" s="43"/>
      <c r="C570" s="43"/>
      <c r="D570" s="43"/>
      <c r="E570" s="46"/>
      <c r="F570" s="43"/>
      <c r="G570" s="43"/>
      <c r="H570" s="47"/>
      <c r="I570" s="43"/>
      <c r="J570" s="43"/>
      <c r="K570" s="48"/>
      <c r="L570" s="43"/>
      <c r="M570" s="35"/>
      <c r="O570" s="43"/>
      <c r="P570" s="44"/>
      <c r="Q570" s="44"/>
      <c r="R570" s="45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</row>
    <row r="571" spans="1:32" ht="12.75" customHeight="1">
      <c r="A571" s="43"/>
      <c r="B571" s="43"/>
      <c r="C571" s="43"/>
      <c r="D571" s="43"/>
      <c r="E571" s="46"/>
      <c r="F571" s="43"/>
      <c r="G571" s="43"/>
      <c r="H571" s="47"/>
      <c r="I571" s="43"/>
      <c r="J571" s="43"/>
      <c r="K571" s="48"/>
      <c r="L571" s="43"/>
      <c r="M571" s="35"/>
      <c r="O571" s="43"/>
      <c r="P571" s="44"/>
      <c r="Q571" s="44"/>
      <c r="R571" s="45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</row>
    <row r="572" spans="1:32" ht="12.75" customHeight="1">
      <c r="A572" s="43"/>
      <c r="B572" s="43"/>
      <c r="C572" s="43"/>
      <c r="D572" s="43"/>
      <c r="E572" s="46"/>
      <c r="F572" s="43"/>
      <c r="G572" s="43"/>
      <c r="H572" s="47"/>
      <c r="I572" s="43"/>
      <c r="J572" s="43"/>
      <c r="K572" s="48"/>
      <c r="L572" s="43"/>
      <c r="M572" s="35"/>
      <c r="O572" s="43"/>
      <c r="P572" s="44"/>
      <c r="Q572" s="44"/>
      <c r="R572" s="45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</row>
    <row r="573" spans="1:32" ht="12.75" customHeight="1">
      <c r="A573" s="43"/>
      <c r="B573" s="43"/>
      <c r="C573" s="43"/>
      <c r="D573" s="43"/>
      <c r="E573" s="46"/>
      <c r="F573" s="43"/>
      <c r="G573" s="43"/>
      <c r="H573" s="47"/>
      <c r="I573" s="43"/>
      <c r="J573" s="43"/>
      <c r="K573" s="48"/>
      <c r="L573" s="43"/>
      <c r="M573" s="35"/>
      <c r="O573" s="43"/>
      <c r="P573" s="44"/>
      <c r="Q573" s="44"/>
      <c r="R573" s="45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</row>
    <row r="574" spans="1:32" ht="12.75" customHeight="1">
      <c r="A574" s="43"/>
      <c r="B574" s="43"/>
      <c r="C574" s="43"/>
      <c r="D574" s="43"/>
      <c r="E574" s="46"/>
      <c r="F574" s="43"/>
      <c r="G574" s="43"/>
      <c r="H574" s="47"/>
      <c r="I574" s="43"/>
      <c r="J574" s="43"/>
      <c r="K574" s="48"/>
      <c r="L574" s="43"/>
      <c r="M574" s="35"/>
      <c r="O574" s="43"/>
      <c r="P574" s="44"/>
      <c r="Q574" s="44"/>
      <c r="R574" s="45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</row>
    <row r="575" spans="1:32" ht="12.75" customHeight="1">
      <c r="A575" s="43"/>
      <c r="B575" s="43"/>
      <c r="C575" s="43"/>
      <c r="D575" s="43"/>
      <c r="E575" s="46"/>
      <c r="F575" s="43"/>
      <c r="G575" s="43"/>
      <c r="H575" s="47"/>
      <c r="I575" s="43"/>
      <c r="J575" s="43"/>
      <c r="K575" s="48"/>
      <c r="L575" s="43"/>
      <c r="M575" s="35"/>
      <c r="O575" s="43"/>
      <c r="P575" s="44"/>
      <c r="Q575" s="44"/>
      <c r="R575" s="45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</row>
    <row r="576" spans="1:32" ht="12.75" customHeight="1">
      <c r="A576" s="43"/>
      <c r="B576" s="43"/>
      <c r="C576" s="43"/>
      <c r="D576" s="43"/>
      <c r="E576" s="46"/>
      <c r="F576" s="43"/>
      <c r="G576" s="43"/>
      <c r="H576" s="47"/>
      <c r="I576" s="43"/>
      <c r="J576" s="43"/>
      <c r="K576" s="48"/>
      <c r="L576" s="43"/>
      <c r="M576" s="35"/>
      <c r="O576" s="43"/>
      <c r="P576" s="44"/>
      <c r="Q576" s="44"/>
      <c r="R576" s="45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</row>
    <row r="577" spans="1:32" ht="12.75" customHeight="1">
      <c r="A577" s="43"/>
      <c r="B577" s="43"/>
      <c r="C577" s="43"/>
      <c r="D577" s="43"/>
      <c r="E577" s="46"/>
      <c r="F577" s="43"/>
      <c r="G577" s="43"/>
      <c r="H577" s="47"/>
      <c r="I577" s="43"/>
      <c r="J577" s="43"/>
      <c r="K577" s="48"/>
      <c r="L577" s="43"/>
      <c r="M577" s="35"/>
      <c r="O577" s="43"/>
      <c r="P577" s="44"/>
      <c r="Q577" s="44"/>
      <c r="R577" s="45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</row>
    <row r="578" spans="1:32" ht="12.75" customHeight="1">
      <c r="A578" s="43"/>
      <c r="B578" s="43"/>
      <c r="C578" s="43"/>
      <c r="D578" s="43"/>
      <c r="E578" s="46"/>
      <c r="F578" s="43"/>
      <c r="G578" s="43"/>
      <c r="H578" s="47"/>
      <c r="I578" s="43"/>
      <c r="J578" s="43"/>
      <c r="K578" s="48"/>
      <c r="L578" s="43"/>
      <c r="M578" s="35"/>
      <c r="O578" s="43"/>
      <c r="P578" s="44"/>
      <c r="Q578" s="44"/>
      <c r="R578" s="45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</row>
    <row r="579" spans="1:32" ht="12.75" customHeight="1">
      <c r="A579" s="43"/>
      <c r="B579" s="43"/>
      <c r="C579" s="43"/>
      <c r="D579" s="43"/>
      <c r="E579" s="46"/>
      <c r="F579" s="43"/>
      <c r="G579" s="43"/>
      <c r="H579" s="47"/>
      <c r="I579" s="43"/>
      <c r="J579" s="43"/>
      <c r="K579" s="48"/>
      <c r="L579" s="43"/>
      <c r="M579" s="35"/>
      <c r="O579" s="43"/>
      <c r="P579" s="44"/>
      <c r="Q579" s="44"/>
      <c r="R579" s="45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</row>
    <row r="580" spans="1:32" ht="12.75" customHeight="1">
      <c r="A580" s="43"/>
      <c r="B580" s="43"/>
      <c r="C580" s="43"/>
      <c r="D580" s="43"/>
      <c r="E580" s="46"/>
      <c r="F580" s="43"/>
      <c r="G580" s="43"/>
      <c r="H580" s="47"/>
      <c r="I580" s="43"/>
      <c r="J580" s="43"/>
      <c r="K580" s="48"/>
      <c r="L580" s="43"/>
      <c r="M580" s="35"/>
      <c r="O580" s="43"/>
      <c r="P580" s="44"/>
      <c r="Q580" s="44"/>
      <c r="R580" s="45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</row>
    <row r="581" spans="1:32" ht="12.75" customHeight="1">
      <c r="A581" s="43"/>
      <c r="B581" s="43"/>
      <c r="C581" s="43"/>
      <c r="D581" s="43"/>
      <c r="E581" s="46"/>
      <c r="F581" s="43"/>
      <c r="G581" s="43"/>
      <c r="H581" s="47"/>
      <c r="I581" s="43"/>
      <c r="J581" s="43"/>
      <c r="K581" s="48"/>
      <c r="L581" s="43"/>
      <c r="M581" s="35"/>
      <c r="O581" s="43"/>
      <c r="P581" s="44"/>
      <c r="Q581" s="44"/>
      <c r="R581" s="45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</row>
    <row r="582" spans="1:32" ht="12.75" customHeight="1">
      <c r="A582" s="43"/>
      <c r="B582" s="43"/>
      <c r="C582" s="43"/>
      <c r="D582" s="43"/>
      <c r="E582" s="46"/>
      <c r="F582" s="43"/>
      <c r="G582" s="43"/>
      <c r="H582" s="47"/>
      <c r="I582" s="43"/>
      <c r="J582" s="43"/>
      <c r="K582" s="48"/>
      <c r="L582" s="43"/>
      <c r="M582" s="35"/>
      <c r="O582" s="43"/>
      <c r="P582" s="44"/>
      <c r="Q582" s="44"/>
      <c r="R582" s="45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</row>
    <row r="583" spans="1:32" ht="12.75" customHeight="1">
      <c r="A583" s="43"/>
      <c r="B583" s="43"/>
      <c r="C583" s="43"/>
      <c r="D583" s="43"/>
      <c r="E583" s="46"/>
      <c r="F583" s="43"/>
      <c r="G583" s="43"/>
      <c r="H583" s="47"/>
      <c r="I583" s="43"/>
      <c r="J583" s="43"/>
      <c r="K583" s="48"/>
      <c r="L583" s="43"/>
      <c r="M583" s="35"/>
      <c r="O583" s="43"/>
      <c r="P583" s="44"/>
      <c r="Q583" s="44"/>
      <c r="R583" s="45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</row>
    <row r="584" spans="1:32" ht="12.75" customHeight="1">
      <c r="A584" s="43"/>
      <c r="B584" s="43"/>
      <c r="C584" s="43"/>
      <c r="D584" s="43"/>
      <c r="E584" s="46"/>
      <c r="F584" s="43"/>
      <c r="G584" s="43"/>
      <c r="H584" s="47"/>
      <c r="I584" s="43"/>
      <c r="J584" s="43"/>
      <c r="K584" s="48"/>
      <c r="L584" s="43"/>
      <c r="M584" s="35"/>
      <c r="O584" s="43"/>
      <c r="P584" s="44"/>
      <c r="Q584" s="44"/>
      <c r="R584" s="45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</row>
    <row r="585" spans="1:32" ht="12.75" customHeight="1">
      <c r="A585" s="43"/>
      <c r="B585" s="43"/>
      <c r="C585" s="43"/>
      <c r="D585" s="43"/>
      <c r="E585" s="46"/>
      <c r="F585" s="43"/>
      <c r="G585" s="43"/>
      <c r="H585" s="47"/>
      <c r="I585" s="43"/>
      <c r="J585" s="43"/>
      <c r="K585" s="48"/>
      <c r="L585" s="43"/>
      <c r="M585" s="35"/>
      <c r="O585" s="43"/>
      <c r="P585" s="44"/>
      <c r="Q585" s="44"/>
      <c r="R585" s="45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</row>
    <row r="586" spans="1:32" ht="12.75" customHeight="1">
      <c r="A586" s="43"/>
      <c r="B586" s="43"/>
      <c r="C586" s="43"/>
      <c r="D586" s="43"/>
      <c r="E586" s="46"/>
      <c r="F586" s="43"/>
      <c r="G586" s="43"/>
      <c r="H586" s="47"/>
      <c r="I586" s="43"/>
      <c r="J586" s="43"/>
      <c r="K586" s="48"/>
      <c r="L586" s="43"/>
      <c r="M586" s="35"/>
      <c r="O586" s="43"/>
      <c r="P586" s="44"/>
      <c r="Q586" s="44"/>
      <c r="R586" s="45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</row>
    <row r="587" spans="1:32" ht="12.75" customHeight="1">
      <c r="A587" s="43"/>
      <c r="B587" s="43"/>
      <c r="C587" s="43"/>
      <c r="D587" s="43"/>
      <c r="E587" s="46"/>
      <c r="F587" s="43"/>
      <c r="G587" s="43"/>
      <c r="H587" s="47"/>
      <c r="I587" s="43"/>
      <c r="J587" s="43"/>
      <c r="K587" s="48"/>
      <c r="L587" s="43"/>
      <c r="M587" s="35"/>
      <c r="O587" s="43"/>
      <c r="P587" s="44"/>
      <c r="Q587" s="44"/>
      <c r="R587" s="45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</row>
    <row r="588" spans="1:32" ht="12.75" customHeight="1">
      <c r="A588" s="43"/>
      <c r="B588" s="43"/>
      <c r="C588" s="43"/>
      <c r="D588" s="43"/>
      <c r="E588" s="46"/>
      <c r="F588" s="43"/>
      <c r="G588" s="43"/>
      <c r="H588" s="47"/>
      <c r="I588" s="43"/>
      <c r="J588" s="43"/>
      <c r="K588" s="48"/>
      <c r="L588" s="43"/>
      <c r="M588" s="35"/>
      <c r="O588" s="43"/>
      <c r="P588" s="44"/>
      <c r="Q588" s="44"/>
      <c r="R588" s="45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</row>
    <row r="589" spans="1:32" ht="12.75" customHeight="1">
      <c r="A589" s="43"/>
      <c r="B589" s="43"/>
      <c r="C589" s="43"/>
      <c r="D589" s="43"/>
      <c r="E589" s="46"/>
      <c r="F589" s="43"/>
      <c r="G589" s="43"/>
      <c r="H589" s="47"/>
      <c r="I589" s="43"/>
      <c r="J589" s="43"/>
      <c r="K589" s="48"/>
      <c r="L589" s="43"/>
      <c r="M589" s="35"/>
      <c r="O589" s="43"/>
      <c r="P589" s="44"/>
      <c r="Q589" s="44"/>
      <c r="R589" s="45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</row>
    <row r="590" spans="1:32" ht="12.75" customHeight="1">
      <c r="A590" s="43"/>
      <c r="B590" s="43"/>
      <c r="C590" s="43"/>
      <c r="D590" s="43"/>
      <c r="E590" s="46"/>
      <c r="F590" s="43"/>
      <c r="G590" s="43"/>
      <c r="H590" s="47"/>
      <c r="I590" s="43"/>
      <c r="J590" s="43"/>
      <c r="K590" s="48"/>
      <c r="L590" s="43"/>
      <c r="M590" s="35"/>
      <c r="O590" s="43"/>
      <c r="P590" s="44"/>
      <c r="Q590" s="44"/>
      <c r="R590" s="45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</row>
    <row r="591" spans="1:32" ht="12.75" customHeight="1">
      <c r="A591" s="43"/>
      <c r="B591" s="43"/>
      <c r="C591" s="43"/>
      <c r="D591" s="43"/>
      <c r="E591" s="46"/>
      <c r="F591" s="43"/>
      <c r="G591" s="43"/>
      <c r="H591" s="47"/>
      <c r="I591" s="43"/>
      <c r="J591" s="43"/>
      <c r="K591" s="48"/>
      <c r="L591" s="43"/>
      <c r="M591" s="35"/>
      <c r="O591" s="43"/>
      <c r="P591" s="44"/>
      <c r="Q591" s="44"/>
      <c r="R591" s="45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</row>
    <row r="592" spans="1:32" ht="12.75" customHeight="1">
      <c r="A592" s="43"/>
      <c r="B592" s="43"/>
      <c r="C592" s="43"/>
      <c r="D592" s="43"/>
      <c r="E592" s="46"/>
      <c r="F592" s="43"/>
      <c r="G592" s="43"/>
      <c r="H592" s="47"/>
      <c r="I592" s="43"/>
      <c r="J592" s="43"/>
      <c r="K592" s="48"/>
      <c r="L592" s="43"/>
      <c r="M592" s="35"/>
      <c r="O592" s="43"/>
      <c r="P592" s="44"/>
      <c r="Q592" s="44"/>
      <c r="R592" s="45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</row>
    <row r="593" spans="1:32" ht="12.75" customHeight="1">
      <c r="A593" s="43"/>
      <c r="B593" s="43"/>
      <c r="C593" s="43"/>
      <c r="D593" s="43"/>
      <c r="E593" s="46"/>
      <c r="F593" s="43"/>
      <c r="G593" s="43"/>
      <c r="H593" s="47"/>
      <c r="I593" s="43"/>
      <c r="J593" s="43"/>
      <c r="K593" s="48"/>
      <c r="L593" s="43"/>
      <c r="M593" s="35"/>
      <c r="O593" s="43"/>
      <c r="P593" s="44"/>
      <c r="Q593" s="44"/>
      <c r="R593" s="45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</row>
    <row r="594" spans="1:32" ht="12.75" customHeight="1">
      <c r="A594" s="43"/>
      <c r="B594" s="43"/>
      <c r="C594" s="43"/>
      <c r="D594" s="43"/>
      <c r="E594" s="46"/>
      <c r="F594" s="43"/>
      <c r="G594" s="43"/>
      <c r="H594" s="47"/>
      <c r="I594" s="43"/>
      <c r="J594" s="43"/>
      <c r="K594" s="48"/>
      <c r="L594" s="43"/>
      <c r="M594" s="35"/>
      <c r="O594" s="43"/>
      <c r="P594" s="44"/>
      <c r="Q594" s="44"/>
      <c r="R594" s="45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</row>
    <row r="595" spans="1:32" ht="12.75" customHeight="1">
      <c r="A595" s="43"/>
      <c r="B595" s="43"/>
      <c r="C595" s="43"/>
      <c r="D595" s="43"/>
      <c r="E595" s="46"/>
      <c r="F595" s="43"/>
      <c r="G595" s="43"/>
      <c r="H595" s="47"/>
      <c r="I595" s="43"/>
      <c r="J595" s="43"/>
      <c r="K595" s="48"/>
      <c r="L595" s="43"/>
      <c r="M595" s="35"/>
      <c r="O595" s="43"/>
      <c r="P595" s="44"/>
      <c r="Q595" s="44"/>
      <c r="R595" s="45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</row>
    <row r="596" spans="1:32" ht="12.75" customHeight="1">
      <c r="A596" s="43"/>
      <c r="B596" s="43"/>
      <c r="C596" s="43"/>
      <c r="D596" s="43"/>
      <c r="E596" s="46"/>
      <c r="F596" s="43"/>
      <c r="G596" s="43"/>
      <c r="H596" s="47"/>
      <c r="I596" s="43"/>
      <c r="J596" s="43"/>
      <c r="K596" s="48"/>
      <c r="L596" s="43"/>
      <c r="M596" s="35"/>
      <c r="O596" s="43"/>
      <c r="P596" s="44"/>
      <c r="Q596" s="44"/>
      <c r="R596" s="45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</row>
    <row r="597" spans="1:32" ht="12.75" customHeight="1">
      <c r="A597" s="43"/>
      <c r="B597" s="43"/>
      <c r="C597" s="43"/>
      <c r="D597" s="43"/>
      <c r="E597" s="46"/>
      <c r="F597" s="43"/>
      <c r="G597" s="43"/>
      <c r="H597" s="47"/>
      <c r="I597" s="43"/>
      <c r="J597" s="43"/>
      <c r="K597" s="48"/>
      <c r="L597" s="43"/>
      <c r="M597" s="35"/>
      <c r="O597" s="43"/>
      <c r="P597" s="44"/>
      <c r="Q597" s="44"/>
      <c r="R597" s="45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</row>
    <row r="598" spans="1:32" ht="12.75" customHeight="1">
      <c r="A598" s="43"/>
      <c r="B598" s="43"/>
      <c r="C598" s="43"/>
      <c r="D598" s="43"/>
      <c r="E598" s="46"/>
      <c r="F598" s="43"/>
      <c r="G598" s="43"/>
      <c r="H598" s="47"/>
      <c r="I598" s="43"/>
      <c r="J598" s="43"/>
      <c r="K598" s="48"/>
      <c r="L598" s="43"/>
      <c r="M598" s="35"/>
      <c r="O598" s="43"/>
      <c r="P598" s="44"/>
      <c r="Q598" s="44"/>
      <c r="R598" s="45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</row>
    <row r="599" spans="1:32" ht="12.75" customHeight="1">
      <c r="A599" s="43"/>
      <c r="B599" s="43"/>
      <c r="C599" s="43"/>
      <c r="D599" s="43"/>
      <c r="E599" s="46"/>
      <c r="F599" s="43"/>
      <c r="G599" s="43"/>
      <c r="H599" s="47"/>
      <c r="I599" s="43"/>
      <c r="J599" s="43"/>
      <c r="K599" s="48"/>
      <c r="L599" s="43"/>
      <c r="M599" s="35"/>
      <c r="O599" s="43"/>
      <c r="P599" s="44"/>
      <c r="Q599" s="44"/>
      <c r="R599" s="45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</row>
    <row r="600" spans="1:32" ht="12.75" customHeight="1">
      <c r="A600" s="43"/>
      <c r="B600" s="43"/>
      <c r="C600" s="43"/>
      <c r="D600" s="43"/>
      <c r="E600" s="46"/>
      <c r="F600" s="43"/>
      <c r="G600" s="43"/>
      <c r="H600" s="47"/>
      <c r="I600" s="43"/>
      <c r="J600" s="43"/>
      <c r="K600" s="48"/>
      <c r="L600" s="43"/>
      <c r="M600" s="35"/>
      <c r="O600" s="43"/>
      <c r="P600" s="44"/>
      <c r="Q600" s="44"/>
      <c r="R600" s="45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</row>
    <row r="601" spans="1:32" ht="12.75" customHeight="1">
      <c r="A601" s="43"/>
      <c r="B601" s="43"/>
      <c r="C601" s="43"/>
      <c r="D601" s="43"/>
      <c r="E601" s="46"/>
      <c r="F601" s="43"/>
      <c r="G601" s="43"/>
      <c r="H601" s="47"/>
      <c r="I601" s="43"/>
      <c r="J601" s="43"/>
      <c r="K601" s="48"/>
      <c r="L601" s="43"/>
      <c r="M601" s="35"/>
      <c r="O601" s="43"/>
      <c r="P601" s="44"/>
      <c r="Q601" s="44"/>
      <c r="R601" s="45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</row>
    <row r="602" spans="1:32" ht="12.75" customHeight="1">
      <c r="A602" s="43"/>
      <c r="B602" s="43"/>
      <c r="C602" s="43"/>
      <c r="D602" s="43"/>
      <c r="E602" s="46"/>
      <c r="F602" s="43"/>
      <c r="G602" s="43"/>
      <c r="H602" s="47"/>
      <c r="I602" s="43"/>
      <c r="J602" s="43"/>
      <c r="K602" s="48"/>
      <c r="L602" s="43"/>
      <c r="M602" s="35"/>
      <c r="O602" s="43"/>
      <c r="P602" s="44"/>
      <c r="Q602" s="44"/>
      <c r="R602" s="45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</row>
    <row r="603" spans="1:32" ht="12.75" customHeight="1">
      <c r="A603" s="43"/>
      <c r="B603" s="43"/>
      <c r="C603" s="43"/>
      <c r="D603" s="43"/>
      <c r="E603" s="46"/>
      <c r="F603" s="43"/>
      <c r="G603" s="43"/>
      <c r="H603" s="47"/>
      <c r="I603" s="43"/>
      <c r="J603" s="43"/>
      <c r="K603" s="48"/>
      <c r="L603" s="43"/>
      <c r="M603" s="35"/>
      <c r="O603" s="43"/>
      <c r="P603" s="44"/>
      <c r="Q603" s="44"/>
      <c r="R603" s="45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</row>
    <row r="604" spans="1:32" ht="12.75" customHeight="1">
      <c r="A604" s="43"/>
      <c r="B604" s="43"/>
      <c r="C604" s="43"/>
      <c r="D604" s="43"/>
      <c r="E604" s="46"/>
      <c r="F604" s="43"/>
      <c r="G604" s="43"/>
      <c r="H604" s="47"/>
      <c r="I604" s="43"/>
      <c r="J604" s="43"/>
      <c r="K604" s="48"/>
      <c r="L604" s="43"/>
      <c r="M604" s="35"/>
      <c r="O604" s="43"/>
      <c r="P604" s="44"/>
      <c r="Q604" s="44"/>
      <c r="R604" s="45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</row>
    <row r="605" spans="1:32" ht="12.75" customHeight="1">
      <c r="A605" s="43"/>
      <c r="B605" s="43"/>
      <c r="C605" s="43"/>
      <c r="D605" s="43"/>
      <c r="E605" s="46"/>
      <c r="F605" s="43"/>
      <c r="G605" s="43"/>
      <c r="H605" s="47"/>
      <c r="I605" s="43"/>
      <c r="J605" s="43"/>
      <c r="K605" s="48"/>
      <c r="L605" s="43"/>
      <c r="M605" s="35"/>
      <c r="O605" s="43"/>
      <c r="P605" s="44"/>
      <c r="Q605" s="44"/>
      <c r="R605" s="45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</row>
    <row r="606" spans="1:32" ht="12.75" customHeight="1">
      <c r="A606" s="43"/>
      <c r="B606" s="43"/>
      <c r="C606" s="43"/>
      <c r="D606" s="43"/>
      <c r="E606" s="46"/>
      <c r="F606" s="43"/>
      <c r="G606" s="43"/>
      <c r="H606" s="47"/>
      <c r="I606" s="43"/>
      <c r="J606" s="43"/>
      <c r="K606" s="48"/>
      <c r="L606" s="43"/>
      <c r="M606" s="35"/>
      <c r="O606" s="43"/>
      <c r="P606" s="44"/>
      <c r="Q606" s="44"/>
      <c r="R606" s="45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</row>
    <row r="607" spans="1:32" ht="12.75" customHeight="1">
      <c r="A607" s="43"/>
      <c r="B607" s="43"/>
      <c r="C607" s="43"/>
      <c r="D607" s="43"/>
      <c r="E607" s="46"/>
      <c r="F607" s="43"/>
      <c r="G607" s="43"/>
      <c r="H607" s="47"/>
      <c r="I607" s="43"/>
      <c r="J607" s="43"/>
      <c r="K607" s="48"/>
      <c r="L607" s="43"/>
      <c r="M607" s="35"/>
      <c r="O607" s="43"/>
      <c r="P607" s="44"/>
      <c r="Q607" s="44"/>
      <c r="R607" s="45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</row>
    <row r="608" spans="1:32" ht="12.75" customHeight="1">
      <c r="A608" s="43"/>
      <c r="B608" s="43"/>
      <c r="C608" s="43"/>
      <c r="D608" s="43"/>
      <c r="E608" s="46"/>
      <c r="F608" s="43"/>
      <c r="G608" s="43"/>
      <c r="H608" s="47"/>
      <c r="I608" s="43"/>
      <c r="J608" s="43"/>
      <c r="K608" s="48"/>
      <c r="L608" s="43"/>
      <c r="M608" s="35"/>
      <c r="O608" s="43"/>
      <c r="P608" s="44"/>
      <c r="Q608" s="44"/>
      <c r="R608" s="45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</row>
    <row r="609" spans="1:32" ht="12.75" customHeight="1">
      <c r="A609" s="43"/>
      <c r="B609" s="43"/>
      <c r="C609" s="43"/>
      <c r="D609" s="43"/>
      <c r="E609" s="46"/>
      <c r="F609" s="43"/>
      <c r="G609" s="43"/>
      <c r="H609" s="47"/>
      <c r="I609" s="43"/>
      <c r="J609" s="43"/>
      <c r="K609" s="48"/>
      <c r="L609" s="43"/>
      <c r="M609" s="35"/>
      <c r="O609" s="43"/>
      <c r="P609" s="44"/>
      <c r="Q609" s="44"/>
      <c r="R609" s="45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</row>
    <row r="610" spans="1:32" ht="12.75" customHeight="1">
      <c r="A610" s="43"/>
      <c r="B610" s="43"/>
      <c r="C610" s="43"/>
      <c r="D610" s="43"/>
      <c r="E610" s="46"/>
      <c r="F610" s="43"/>
      <c r="G610" s="43"/>
      <c r="H610" s="47"/>
      <c r="I610" s="43"/>
      <c r="J610" s="43"/>
      <c r="K610" s="48"/>
      <c r="L610" s="43"/>
      <c r="M610" s="35"/>
      <c r="O610" s="43"/>
      <c r="P610" s="44"/>
      <c r="Q610" s="44"/>
      <c r="R610" s="45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</row>
    <row r="611" spans="1:32" ht="12.75" customHeight="1">
      <c r="A611" s="43"/>
      <c r="B611" s="43"/>
      <c r="C611" s="43"/>
      <c r="D611" s="43"/>
      <c r="E611" s="46"/>
      <c r="F611" s="43"/>
      <c r="G611" s="43"/>
      <c r="H611" s="47"/>
      <c r="I611" s="43"/>
      <c r="J611" s="43"/>
      <c r="K611" s="48"/>
      <c r="L611" s="43"/>
      <c r="M611" s="35"/>
      <c r="O611" s="43"/>
      <c r="P611" s="44"/>
      <c r="Q611" s="44"/>
      <c r="R611" s="45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</row>
    <row r="612" spans="1:32" ht="12.75" customHeight="1">
      <c r="A612" s="43"/>
      <c r="B612" s="43"/>
      <c r="C612" s="43"/>
      <c r="D612" s="43"/>
      <c r="E612" s="46"/>
      <c r="F612" s="43"/>
      <c r="G612" s="43"/>
      <c r="H612" s="47"/>
      <c r="I612" s="43"/>
      <c r="J612" s="43"/>
      <c r="K612" s="48"/>
      <c r="L612" s="43"/>
      <c r="M612" s="35"/>
      <c r="O612" s="43"/>
      <c r="P612" s="44"/>
      <c r="Q612" s="44"/>
      <c r="R612" s="45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</row>
    <row r="613" spans="1:32" ht="12.75" customHeight="1">
      <c r="A613" s="43"/>
      <c r="B613" s="43"/>
      <c r="C613" s="43"/>
      <c r="D613" s="43"/>
      <c r="E613" s="46"/>
      <c r="F613" s="43"/>
      <c r="G613" s="43"/>
      <c r="H613" s="47"/>
      <c r="I613" s="43"/>
      <c r="J613" s="43"/>
      <c r="K613" s="48"/>
      <c r="L613" s="43"/>
      <c r="M613" s="35"/>
      <c r="O613" s="43"/>
      <c r="P613" s="44"/>
      <c r="Q613" s="44"/>
      <c r="R613" s="45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</row>
    <row r="614" spans="1:32" ht="12.75" customHeight="1">
      <c r="A614" s="43"/>
      <c r="B614" s="43"/>
      <c r="C614" s="43"/>
      <c r="D614" s="43"/>
      <c r="E614" s="46"/>
      <c r="F614" s="43"/>
      <c r="G614" s="43"/>
      <c r="H614" s="47"/>
      <c r="I614" s="43"/>
      <c r="J614" s="43"/>
      <c r="K614" s="48"/>
      <c r="L614" s="43"/>
      <c r="M614" s="35"/>
      <c r="O614" s="43"/>
      <c r="P614" s="44"/>
      <c r="Q614" s="44"/>
      <c r="R614" s="45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</row>
    <row r="615" spans="1:32" ht="12.75" customHeight="1">
      <c r="A615" s="43"/>
      <c r="B615" s="43"/>
      <c r="C615" s="43"/>
      <c r="D615" s="43"/>
      <c r="E615" s="46"/>
      <c r="F615" s="43"/>
      <c r="G615" s="43"/>
      <c r="H615" s="47"/>
      <c r="I615" s="43"/>
      <c r="J615" s="43"/>
      <c r="K615" s="48"/>
      <c r="L615" s="43"/>
      <c r="M615" s="35"/>
      <c r="O615" s="43"/>
      <c r="P615" s="44"/>
      <c r="Q615" s="44"/>
      <c r="R615" s="45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</row>
    <row r="616" spans="1:32" ht="12.75" customHeight="1">
      <c r="A616" s="43"/>
      <c r="B616" s="43"/>
      <c r="C616" s="43"/>
      <c r="D616" s="43"/>
      <c r="E616" s="46"/>
      <c r="F616" s="43"/>
      <c r="G616" s="43"/>
      <c r="H616" s="47"/>
      <c r="I616" s="43"/>
      <c r="J616" s="43"/>
      <c r="K616" s="48"/>
      <c r="L616" s="43"/>
      <c r="M616" s="35"/>
      <c r="O616" s="43"/>
      <c r="P616" s="44"/>
      <c r="Q616" s="44"/>
      <c r="R616" s="45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</row>
    <row r="617" spans="1:32" ht="12.75" customHeight="1">
      <c r="A617" s="43"/>
      <c r="B617" s="43"/>
      <c r="C617" s="43"/>
      <c r="D617" s="43"/>
      <c r="E617" s="46"/>
      <c r="F617" s="43"/>
      <c r="G617" s="43"/>
      <c r="H617" s="47"/>
      <c r="I617" s="43"/>
      <c r="J617" s="43"/>
      <c r="K617" s="48"/>
      <c r="L617" s="43"/>
      <c r="M617" s="35"/>
      <c r="O617" s="43"/>
      <c r="P617" s="44"/>
      <c r="Q617" s="44"/>
      <c r="R617" s="45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</row>
    <row r="618" spans="1:32" ht="12.75" customHeight="1">
      <c r="A618" s="43"/>
      <c r="B618" s="43"/>
      <c r="C618" s="43"/>
      <c r="D618" s="43"/>
      <c r="E618" s="46"/>
      <c r="F618" s="43"/>
      <c r="G618" s="43"/>
      <c r="H618" s="47"/>
      <c r="I618" s="43"/>
      <c r="J618" s="43"/>
      <c r="K618" s="48"/>
      <c r="L618" s="43"/>
      <c r="M618" s="35"/>
      <c r="O618" s="43"/>
      <c r="P618" s="44"/>
      <c r="Q618" s="44"/>
      <c r="R618" s="45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</row>
    <row r="619" spans="1:32" ht="12.75" customHeight="1">
      <c r="A619" s="43"/>
      <c r="B619" s="43"/>
      <c r="C619" s="43"/>
      <c r="D619" s="43"/>
      <c r="E619" s="46"/>
      <c r="F619" s="43"/>
      <c r="G619" s="43"/>
      <c r="H619" s="47"/>
      <c r="I619" s="43"/>
      <c r="J619" s="43"/>
      <c r="K619" s="48"/>
      <c r="L619" s="43"/>
      <c r="M619" s="35"/>
      <c r="O619" s="43"/>
      <c r="P619" s="44"/>
      <c r="Q619" s="44"/>
      <c r="R619" s="45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</row>
    <row r="620" spans="1:32" ht="12.75" customHeight="1">
      <c r="A620" s="43"/>
      <c r="B620" s="43"/>
      <c r="C620" s="43"/>
      <c r="D620" s="43"/>
      <c r="E620" s="46"/>
      <c r="F620" s="43"/>
      <c r="G620" s="43"/>
      <c r="H620" s="47"/>
      <c r="I620" s="43"/>
      <c r="J620" s="43"/>
      <c r="K620" s="48"/>
      <c r="L620" s="43"/>
      <c r="M620" s="35"/>
      <c r="O620" s="43"/>
      <c r="P620" s="44"/>
      <c r="Q620" s="44"/>
      <c r="R620" s="45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</row>
    <row r="621" spans="1:32" ht="12.75" customHeight="1">
      <c r="A621" s="43"/>
      <c r="B621" s="43"/>
      <c r="C621" s="43"/>
      <c r="D621" s="43"/>
      <c r="E621" s="46"/>
      <c r="F621" s="43"/>
      <c r="G621" s="43"/>
      <c r="H621" s="47"/>
      <c r="I621" s="43"/>
      <c r="J621" s="43"/>
      <c r="K621" s="48"/>
      <c r="L621" s="43"/>
      <c r="M621" s="35"/>
      <c r="O621" s="43"/>
      <c r="P621" s="44"/>
      <c r="Q621" s="44"/>
      <c r="R621" s="45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</row>
    <row r="622" spans="1:32" ht="12.75" customHeight="1">
      <c r="A622" s="43"/>
      <c r="B622" s="43"/>
      <c r="C622" s="43"/>
      <c r="D622" s="43"/>
      <c r="E622" s="46"/>
      <c r="F622" s="43"/>
      <c r="G622" s="43"/>
      <c r="H622" s="47"/>
      <c r="I622" s="43"/>
      <c r="J622" s="43"/>
      <c r="K622" s="48"/>
      <c r="L622" s="43"/>
      <c r="M622" s="35"/>
      <c r="O622" s="43"/>
      <c r="P622" s="44"/>
      <c r="Q622" s="44"/>
      <c r="R622" s="45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</row>
    <row r="623" spans="1:32" ht="12.75" customHeight="1">
      <c r="A623" s="43"/>
      <c r="B623" s="43"/>
      <c r="C623" s="43"/>
      <c r="D623" s="43"/>
      <c r="E623" s="46"/>
      <c r="F623" s="43"/>
      <c r="G623" s="43"/>
      <c r="H623" s="47"/>
      <c r="I623" s="43"/>
      <c r="J623" s="43"/>
      <c r="K623" s="48"/>
      <c r="L623" s="43"/>
      <c r="M623" s="35"/>
      <c r="O623" s="43"/>
      <c r="P623" s="44"/>
      <c r="Q623" s="44"/>
      <c r="R623" s="45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</row>
    <row r="624" spans="1:32" ht="12.75" customHeight="1">
      <c r="A624" s="43"/>
      <c r="B624" s="43"/>
      <c r="C624" s="43"/>
      <c r="D624" s="43"/>
      <c r="E624" s="46"/>
      <c r="F624" s="43"/>
      <c r="G624" s="43"/>
      <c r="H624" s="47"/>
      <c r="I624" s="43"/>
      <c r="J624" s="43"/>
      <c r="K624" s="48"/>
      <c r="L624" s="43"/>
      <c r="M624" s="35"/>
      <c r="O624" s="43"/>
      <c r="P624" s="44"/>
      <c r="Q624" s="44"/>
      <c r="R624" s="45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</row>
    <row r="625" spans="1:32" ht="12.75" customHeight="1">
      <c r="A625" s="43"/>
      <c r="B625" s="43"/>
      <c r="C625" s="43"/>
      <c r="D625" s="43"/>
      <c r="E625" s="46"/>
      <c r="F625" s="43"/>
      <c r="G625" s="43"/>
      <c r="H625" s="47"/>
      <c r="I625" s="43"/>
      <c r="J625" s="43"/>
      <c r="K625" s="48"/>
      <c r="L625" s="43"/>
      <c r="M625" s="35"/>
      <c r="O625" s="43"/>
      <c r="P625" s="44"/>
      <c r="Q625" s="44"/>
      <c r="R625" s="45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</row>
    <row r="626" spans="1:32" ht="12.75" customHeight="1">
      <c r="A626" s="43"/>
      <c r="B626" s="43"/>
      <c r="C626" s="43"/>
      <c r="D626" s="43"/>
      <c r="E626" s="46"/>
      <c r="F626" s="43"/>
      <c r="G626" s="43"/>
      <c r="H626" s="47"/>
      <c r="I626" s="43"/>
      <c r="J626" s="43"/>
      <c r="K626" s="48"/>
      <c r="L626" s="43"/>
      <c r="M626" s="35"/>
      <c r="O626" s="43"/>
      <c r="P626" s="44"/>
      <c r="Q626" s="44"/>
      <c r="R626" s="45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</row>
    <row r="627" spans="1:32" ht="12.75" customHeight="1">
      <c r="A627" s="43"/>
      <c r="B627" s="43"/>
      <c r="C627" s="43"/>
      <c r="D627" s="43"/>
      <c r="E627" s="46"/>
      <c r="F627" s="43"/>
      <c r="G627" s="43"/>
      <c r="H627" s="47"/>
      <c r="I627" s="43"/>
      <c r="J627" s="43"/>
      <c r="K627" s="48"/>
      <c r="L627" s="43"/>
      <c r="M627" s="35"/>
      <c r="O627" s="43"/>
      <c r="P627" s="44"/>
      <c r="Q627" s="44"/>
      <c r="R627" s="45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</row>
    <row r="628" spans="1:32" ht="12.75" customHeight="1">
      <c r="A628" s="43"/>
      <c r="B628" s="43"/>
      <c r="C628" s="43"/>
      <c r="D628" s="43"/>
      <c r="E628" s="46"/>
      <c r="F628" s="43"/>
      <c r="G628" s="43"/>
      <c r="H628" s="47"/>
      <c r="I628" s="43"/>
      <c r="J628" s="43"/>
      <c r="K628" s="48"/>
      <c r="L628" s="43"/>
      <c r="M628" s="35"/>
      <c r="O628" s="43"/>
      <c r="P628" s="44"/>
      <c r="Q628" s="44"/>
      <c r="R628" s="45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</row>
    <row r="629" spans="1:32" ht="12.75" customHeight="1">
      <c r="A629" s="43"/>
      <c r="B629" s="43"/>
      <c r="C629" s="43"/>
      <c r="D629" s="43"/>
      <c r="E629" s="46"/>
      <c r="F629" s="43"/>
      <c r="G629" s="43"/>
      <c r="H629" s="47"/>
      <c r="I629" s="43"/>
      <c r="J629" s="43"/>
      <c r="K629" s="48"/>
      <c r="L629" s="43"/>
      <c r="M629" s="35"/>
      <c r="O629" s="43"/>
      <c r="P629" s="44"/>
      <c r="Q629" s="44"/>
      <c r="R629" s="45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</row>
    <row r="630" spans="1:32" ht="12.75" customHeight="1">
      <c r="A630" s="43"/>
      <c r="B630" s="43"/>
      <c r="C630" s="43"/>
      <c r="D630" s="43"/>
      <c r="E630" s="46"/>
      <c r="F630" s="43"/>
      <c r="G630" s="43"/>
      <c r="H630" s="47"/>
      <c r="I630" s="43"/>
      <c r="J630" s="43"/>
      <c r="K630" s="48"/>
      <c r="L630" s="43"/>
      <c r="M630" s="35"/>
      <c r="O630" s="43"/>
      <c r="P630" s="44"/>
      <c r="Q630" s="44"/>
      <c r="R630" s="45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</row>
    <row r="631" spans="1:32" ht="12.75" customHeight="1">
      <c r="A631" s="43"/>
      <c r="B631" s="43"/>
      <c r="C631" s="43"/>
      <c r="D631" s="43"/>
      <c r="E631" s="46"/>
      <c r="F631" s="43"/>
      <c r="G631" s="43"/>
      <c r="H631" s="47"/>
      <c r="I631" s="43"/>
      <c r="J631" s="43"/>
      <c r="K631" s="48"/>
      <c r="L631" s="43"/>
      <c r="M631" s="35"/>
      <c r="O631" s="43"/>
      <c r="P631" s="44"/>
      <c r="Q631" s="44"/>
      <c r="R631" s="45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</row>
    <row r="632" spans="1:32" ht="12.75" customHeight="1">
      <c r="A632" s="43"/>
      <c r="B632" s="43"/>
      <c r="C632" s="43"/>
      <c r="D632" s="43"/>
      <c r="E632" s="46"/>
      <c r="F632" s="43"/>
      <c r="G632" s="43"/>
      <c r="H632" s="47"/>
      <c r="I632" s="43"/>
      <c r="J632" s="43"/>
      <c r="K632" s="48"/>
      <c r="L632" s="43"/>
      <c r="M632" s="35"/>
      <c r="O632" s="43"/>
      <c r="P632" s="44"/>
      <c r="Q632" s="44"/>
      <c r="R632" s="45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</row>
    <row r="633" spans="1:32" ht="12.75" customHeight="1">
      <c r="A633" s="43"/>
      <c r="B633" s="43"/>
      <c r="C633" s="43"/>
      <c r="D633" s="43"/>
      <c r="E633" s="46"/>
      <c r="F633" s="43"/>
      <c r="G633" s="43"/>
      <c r="H633" s="47"/>
      <c r="I633" s="43"/>
      <c r="J633" s="43"/>
      <c r="K633" s="48"/>
      <c r="L633" s="43"/>
      <c r="M633" s="35"/>
      <c r="O633" s="43"/>
      <c r="P633" s="44"/>
      <c r="Q633" s="44"/>
      <c r="R633" s="45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</row>
    <row r="634" spans="1:32" ht="12.75" customHeight="1">
      <c r="A634" s="43"/>
      <c r="B634" s="43"/>
      <c r="C634" s="43"/>
      <c r="D634" s="43"/>
      <c r="E634" s="46"/>
      <c r="F634" s="43"/>
      <c r="G634" s="43"/>
      <c r="H634" s="47"/>
      <c r="I634" s="43"/>
      <c r="J634" s="43"/>
      <c r="K634" s="48"/>
      <c r="L634" s="43"/>
      <c r="M634" s="35"/>
      <c r="O634" s="43"/>
      <c r="P634" s="44"/>
      <c r="Q634" s="44"/>
      <c r="R634" s="45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</row>
    <row r="635" spans="1:32" ht="12.75" customHeight="1">
      <c r="A635" s="43"/>
      <c r="B635" s="43"/>
      <c r="C635" s="43"/>
      <c r="D635" s="43"/>
      <c r="E635" s="46"/>
      <c r="F635" s="43"/>
      <c r="G635" s="43"/>
      <c r="H635" s="47"/>
      <c r="I635" s="43"/>
      <c r="J635" s="43"/>
      <c r="K635" s="48"/>
      <c r="L635" s="43"/>
      <c r="M635" s="35"/>
      <c r="O635" s="43"/>
      <c r="P635" s="44"/>
      <c r="Q635" s="44"/>
      <c r="R635" s="45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</row>
    <row r="636" spans="1:32" ht="12.75" customHeight="1">
      <c r="A636" s="43"/>
      <c r="B636" s="43"/>
      <c r="C636" s="43"/>
      <c r="D636" s="43"/>
      <c r="E636" s="46"/>
      <c r="F636" s="43"/>
      <c r="G636" s="43"/>
      <c r="H636" s="47"/>
      <c r="I636" s="43"/>
      <c r="J636" s="43"/>
      <c r="K636" s="48"/>
      <c r="L636" s="43"/>
      <c r="M636" s="35"/>
      <c r="O636" s="43"/>
      <c r="P636" s="44"/>
      <c r="Q636" s="44"/>
      <c r="R636" s="45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</row>
    <row r="637" spans="1:32" ht="12.75" customHeight="1">
      <c r="A637" s="43"/>
      <c r="B637" s="43"/>
      <c r="C637" s="43"/>
      <c r="D637" s="43"/>
      <c r="E637" s="46"/>
      <c r="F637" s="43"/>
      <c r="G637" s="43"/>
      <c r="H637" s="47"/>
      <c r="I637" s="43"/>
      <c r="J637" s="43"/>
      <c r="K637" s="48"/>
      <c r="L637" s="43"/>
      <c r="M637" s="35"/>
      <c r="O637" s="43"/>
      <c r="P637" s="44"/>
      <c r="Q637" s="44"/>
      <c r="R637" s="45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</row>
    <row r="638" spans="1:32" ht="12.75" customHeight="1">
      <c r="A638" s="43"/>
      <c r="B638" s="43"/>
      <c r="C638" s="43"/>
      <c r="D638" s="43"/>
      <c r="E638" s="46"/>
      <c r="F638" s="43"/>
      <c r="G638" s="43"/>
      <c r="H638" s="47"/>
      <c r="I638" s="43"/>
      <c r="J638" s="43"/>
      <c r="K638" s="48"/>
      <c r="L638" s="43"/>
      <c r="M638" s="35"/>
      <c r="O638" s="43"/>
      <c r="P638" s="44"/>
      <c r="Q638" s="44"/>
      <c r="R638" s="45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</row>
    <row r="639" spans="1:32" ht="12.75" customHeight="1">
      <c r="A639" s="43"/>
      <c r="B639" s="43"/>
      <c r="C639" s="43"/>
      <c r="D639" s="43"/>
      <c r="E639" s="46"/>
      <c r="F639" s="43"/>
      <c r="G639" s="43"/>
      <c r="H639" s="47"/>
      <c r="I639" s="43"/>
      <c r="J639" s="43"/>
      <c r="K639" s="48"/>
      <c r="L639" s="43"/>
      <c r="M639" s="35"/>
      <c r="O639" s="43"/>
      <c r="P639" s="44"/>
      <c r="Q639" s="44"/>
      <c r="R639" s="45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</row>
    <row r="640" spans="1:32" ht="12.75" customHeight="1">
      <c r="A640" s="43"/>
      <c r="B640" s="43"/>
      <c r="C640" s="43"/>
      <c r="D640" s="43"/>
      <c r="E640" s="46"/>
      <c r="F640" s="43"/>
      <c r="G640" s="43"/>
      <c r="H640" s="47"/>
      <c r="I640" s="43"/>
      <c r="J640" s="43"/>
      <c r="K640" s="48"/>
      <c r="L640" s="43"/>
      <c r="M640" s="35"/>
      <c r="O640" s="43"/>
      <c r="P640" s="44"/>
      <c r="Q640" s="44"/>
      <c r="R640" s="45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</row>
    <row r="641" spans="1:32" ht="12.75" customHeight="1">
      <c r="A641" s="43"/>
      <c r="B641" s="43"/>
      <c r="C641" s="43"/>
      <c r="D641" s="43"/>
      <c r="E641" s="46"/>
      <c r="F641" s="43"/>
      <c r="G641" s="43"/>
      <c r="H641" s="47"/>
      <c r="I641" s="43"/>
      <c r="J641" s="43"/>
      <c r="K641" s="48"/>
      <c r="L641" s="43"/>
      <c r="M641" s="35"/>
      <c r="O641" s="43"/>
      <c r="P641" s="44"/>
      <c r="Q641" s="44"/>
      <c r="R641" s="45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</row>
    <row r="642" spans="1:32" ht="12.75" customHeight="1">
      <c r="A642" s="43"/>
      <c r="B642" s="43"/>
      <c r="C642" s="43"/>
      <c r="D642" s="43"/>
      <c r="E642" s="46"/>
      <c r="F642" s="43"/>
      <c r="G642" s="43"/>
      <c r="H642" s="47"/>
      <c r="I642" s="43"/>
      <c r="J642" s="43"/>
      <c r="K642" s="48"/>
      <c r="L642" s="43"/>
      <c r="M642" s="35"/>
      <c r="O642" s="43"/>
      <c r="P642" s="44"/>
      <c r="Q642" s="44"/>
      <c r="R642" s="45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</row>
    <row r="643" spans="1:32" ht="12.75" customHeight="1">
      <c r="A643" s="43"/>
      <c r="B643" s="43"/>
      <c r="C643" s="43"/>
      <c r="D643" s="43"/>
      <c r="E643" s="46"/>
      <c r="F643" s="43"/>
      <c r="G643" s="43"/>
      <c r="H643" s="47"/>
      <c r="I643" s="43"/>
      <c r="J643" s="43"/>
      <c r="K643" s="48"/>
      <c r="L643" s="43"/>
      <c r="M643" s="35"/>
      <c r="O643" s="43"/>
      <c r="P643" s="44"/>
      <c r="Q643" s="44"/>
      <c r="R643" s="45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</row>
    <row r="644" spans="1:32" ht="12.75" customHeight="1">
      <c r="A644" s="43"/>
      <c r="B644" s="43"/>
      <c r="C644" s="43"/>
      <c r="D644" s="43"/>
      <c r="E644" s="46"/>
      <c r="F644" s="43"/>
      <c r="G644" s="43"/>
      <c r="H644" s="47"/>
      <c r="I644" s="43"/>
      <c r="J644" s="43"/>
      <c r="K644" s="48"/>
      <c r="L644" s="43"/>
      <c r="M644" s="35"/>
      <c r="O644" s="43"/>
      <c r="P644" s="44"/>
      <c r="Q644" s="44"/>
      <c r="R644" s="45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</row>
    <row r="645" spans="1:32" ht="12.75" customHeight="1">
      <c r="A645" s="43"/>
      <c r="B645" s="43"/>
      <c r="C645" s="43"/>
      <c r="D645" s="43"/>
      <c r="E645" s="46"/>
      <c r="F645" s="43"/>
      <c r="G645" s="43"/>
      <c r="H645" s="47"/>
      <c r="I645" s="43"/>
      <c r="J645" s="43"/>
      <c r="K645" s="48"/>
      <c r="L645" s="43"/>
      <c r="M645" s="35"/>
      <c r="O645" s="43"/>
      <c r="P645" s="44"/>
      <c r="Q645" s="44"/>
      <c r="R645" s="45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</row>
    <row r="646" spans="1:32" ht="12.75" customHeight="1">
      <c r="A646" s="43"/>
      <c r="B646" s="43"/>
      <c r="C646" s="43"/>
      <c r="D646" s="43"/>
      <c r="E646" s="46"/>
      <c r="F646" s="43"/>
      <c r="G646" s="43"/>
      <c r="H646" s="47"/>
      <c r="I646" s="43"/>
      <c r="J646" s="43"/>
      <c r="K646" s="48"/>
      <c r="L646" s="43"/>
      <c r="M646" s="35"/>
      <c r="O646" s="43"/>
      <c r="P646" s="44"/>
      <c r="Q646" s="44"/>
      <c r="R646" s="45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</row>
    <row r="647" spans="1:32" ht="12.75" customHeight="1">
      <c r="A647" s="43"/>
      <c r="B647" s="43"/>
      <c r="C647" s="43"/>
      <c r="D647" s="43"/>
      <c r="E647" s="46"/>
      <c r="F647" s="43"/>
      <c r="G647" s="43"/>
      <c r="H647" s="47"/>
      <c r="I647" s="43"/>
      <c r="J647" s="43"/>
      <c r="K647" s="48"/>
      <c r="L647" s="43"/>
      <c r="M647" s="35"/>
      <c r="O647" s="43"/>
      <c r="P647" s="44"/>
      <c r="Q647" s="44"/>
      <c r="R647" s="45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</row>
    <row r="648" spans="1:32" ht="12.75" customHeight="1">
      <c r="A648" s="43"/>
      <c r="B648" s="43"/>
      <c r="C648" s="43"/>
      <c r="D648" s="43"/>
      <c r="E648" s="46"/>
      <c r="F648" s="43"/>
      <c r="G648" s="43"/>
      <c r="H648" s="47"/>
      <c r="I648" s="43"/>
      <c r="J648" s="43"/>
      <c r="K648" s="48"/>
      <c r="L648" s="43"/>
      <c r="M648" s="35"/>
      <c r="O648" s="43"/>
      <c r="P648" s="44"/>
      <c r="Q648" s="44"/>
      <c r="R648" s="45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</row>
    <row r="649" spans="1:32" ht="12.75" customHeight="1">
      <c r="A649" s="43"/>
      <c r="B649" s="43"/>
      <c r="C649" s="43"/>
      <c r="D649" s="43"/>
      <c r="E649" s="46"/>
      <c r="F649" s="43"/>
      <c r="G649" s="43"/>
      <c r="H649" s="47"/>
      <c r="I649" s="43"/>
      <c r="J649" s="43"/>
      <c r="K649" s="48"/>
      <c r="L649" s="43"/>
      <c r="M649" s="35"/>
      <c r="O649" s="43"/>
      <c r="P649" s="44"/>
      <c r="Q649" s="44"/>
      <c r="R649" s="45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</row>
    <row r="650" spans="1:32" ht="12.75" customHeight="1">
      <c r="A650" s="43"/>
      <c r="B650" s="43"/>
      <c r="C650" s="43"/>
      <c r="D650" s="43"/>
      <c r="E650" s="46"/>
      <c r="F650" s="43"/>
      <c r="G650" s="43"/>
      <c r="H650" s="47"/>
      <c r="I650" s="43"/>
      <c r="J650" s="43"/>
      <c r="K650" s="48"/>
      <c r="L650" s="43"/>
      <c r="M650" s="35"/>
      <c r="O650" s="43"/>
      <c r="P650" s="44"/>
      <c r="Q650" s="44"/>
      <c r="R650" s="45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</row>
    <row r="651" spans="1:32" ht="12.75" customHeight="1">
      <c r="A651" s="43"/>
      <c r="B651" s="43"/>
      <c r="C651" s="43"/>
      <c r="D651" s="43"/>
      <c r="E651" s="46"/>
      <c r="F651" s="43"/>
      <c r="G651" s="43"/>
      <c r="H651" s="47"/>
      <c r="I651" s="43"/>
      <c r="J651" s="43"/>
      <c r="K651" s="48"/>
      <c r="L651" s="43"/>
      <c r="M651" s="35"/>
      <c r="O651" s="43"/>
      <c r="P651" s="44"/>
      <c r="Q651" s="44"/>
      <c r="R651" s="45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</row>
    <row r="652" spans="1:32" ht="12.75" customHeight="1">
      <c r="A652" s="43"/>
      <c r="B652" s="43"/>
      <c r="C652" s="43"/>
      <c r="D652" s="43"/>
      <c r="E652" s="46"/>
      <c r="F652" s="43"/>
      <c r="G652" s="43"/>
      <c r="H652" s="47"/>
      <c r="I652" s="43"/>
      <c r="J652" s="43"/>
      <c r="K652" s="48"/>
      <c r="L652" s="43"/>
      <c r="M652" s="35"/>
      <c r="O652" s="43"/>
      <c r="P652" s="44"/>
      <c r="Q652" s="44"/>
      <c r="R652" s="45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</row>
    <row r="653" spans="1:32" ht="12.75" customHeight="1">
      <c r="A653" s="43"/>
      <c r="B653" s="43"/>
      <c r="C653" s="43"/>
      <c r="D653" s="43"/>
      <c r="E653" s="46"/>
      <c r="F653" s="43"/>
      <c r="G653" s="43"/>
      <c r="H653" s="47"/>
      <c r="I653" s="43"/>
      <c r="J653" s="43"/>
      <c r="K653" s="48"/>
      <c r="L653" s="43"/>
      <c r="M653" s="35"/>
      <c r="O653" s="43"/>
      <c r="P653" s="44"/>
      <c r="Q653" s="44"/>
      <c r="R653" s="45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</row>
    <row r="654" spans="1:32" ht="12.75" customHeight="1">
      <c r="A654" s="43"/>
      <c r="B654" s="43"/>
      <c r="C654" s="43"/>
      <c r="D654" s="43"/>
      <c r="E654" s="46"/>
      <c r="F654" s="43"/>
      <c r="G654" s="43"/>
      <c r="H654" s="47"/>
      <c r="I654" s="43"/>
      <c r="J654" s="43"/>
      <c r="K654" s="48"/>
      <c r="L654" s="43"/>
      <c r="M654" s="35"/>
      <c r="O654" s="43"/>
      <c r="P654" s="44"/>
      <c r="Q654" s="44"/>
      <c r="R654" s="45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</row>
    <row r="655" spans="1:32" ht="12.75" customHeight="1">
      <c r="A655" s="43"/>
      <c r="B655" s="43"/>
      <c r="C655" s="43"/>
      <c r="D655" s="43"/>
      <c r="E655" s="46"/>
      <c r="F655" s="43"/>
      <c r="G655" s="43"/>
      <c r="H655" s="47"/>
      <c r="I655" s="43"/>
      <c r="J655" s="43"/>
      <c r="K655" s="48"/>
      <c r="L655" s="43"/>
      <c r="M655" s="35"/>
      <c r="O655" s="43"/>
      <c r="P655" s="44"/>
      <c r="Q655" s="44"/>
      <c r="R655" s="45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</row>
    <row r="656" spans="1:32" ht="12.75" customHeight="1">
      <c r="A656" s="43"/>
      <c r="B656" s="43"/>
      <c r="C656" s="43"/>
      <c r="D656" s="43"/>
      <c r="E656" s="46"/>
      <c r="F656" s="43"/>
      <c r="G656" s="43"/>
      <c r="H656" s="47"/>
      <c r="I656" s="43"/>
      <c r="J656" s="43"/>
      <c r="K656" s="48"/>
      <c r="L656" s="43"/>
      <c r="M656" s="35"/>
      <c r="O656" s="43"/>
      <c r="P656" s="44"/>
      <c r="Q656" s="44"/>
      <c r="R656" s="45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</row>
    <row r="657" spans="1:32" ht="12.75" customHeight="1">
      <c r="A657" s="43"/>
      <c r="B657" s="43"/>
      <c r="C657" s="43"/>
      <c r="D657" s="43"/>
      <c r="E657" s="46"/>
      <c r="F657" s="43"/>
      <c r="G657" s="43"/>
      <c r="H657" s="47"/>
      <c r="I657" s="43"/>
      <c r="J657" s="43"/>
      <c r="K657" s="48"/>
      <c r="L657" s="43"/>
      <c r="M657" s="35"/>
      <c r="O657" s="43"/>
      <c r="P657" s="44"/>
      <c r="Q657" s="44"/>
      <c r="R657" s="45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</row>
    <row r="658" spans="1:32" ht="12.75" customHeight="1">
      <c r="A658" s="43"/>
      <c r="B658" s="43"/>
      <c r="C658" s="43"/>
      <c r="D658" s="43"/>
      <c r="E658" s="46"/>
      <c r="F658" s="43"/>
      <c r="G658" s="43"/>
      <c r="H658" s="47"/>
      <c r="I658" s="43"/>
      <c r="J658" s="43"/>
      <c r="K658" s="48"/>
      <c r="L658" s="43"/>
      <c r="M658" s="35"/>
      <c r="O658" s="43"/>
      <c r="P658" s="44"/>
      <c r="Q658" s="44"/>
      <c r="R658" s="45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</row>
    <row r="659" spans="1:32" ht="12.75" customHeight="1">
      <c r="A659" s="43"/>
      <c r="B659" s="43"/>
      <c r="C659" s="43"/>
      <c r="D659" s="43"/>
      <c r="E659" s="46"/>
      <c r="F659" s="43"/>
      <c r="G659" s="43"/>
      <c r="H659" s="47"/>
      <c r="I659" s="43"/>
      <c r="J659" s="43"/>
      <c r="K659" s="48"/>
      <c r="L659" s="43"/>
      <c r="M659" s="35"/>
      <c r="O659" s="43"/>
      <c r="P659" s="44"/>
      <c r="Q659" s="44"/>
      <c r="R659" s="45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</row>
    <row r="660" spans="1:32" ht="12.75" customHeight="1">
      <c r="A660" s="43"/>
      <c r="B660" s="43"/>
      <c r="C660" s="43"/>
      <c r="D660" s="43"/>
      <c r="E660" s="46"/>
      <c r="F660" s="43"/>
      <c r="G660" s="43"/>
      <c r="H660" s="47"/>
      <c r="I660" s="43"/>
      <c r="J660" s="43"/>
      <c r="K660" s="48"/>
      <c r="L660" s="43"/>
      <c r="M660" s="35"/>
      <c r="O660" s="43"/>
      <c r="P660" s="44"/>
      <c r="Q660" s="44"/>
      <c r="R660" s="45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</row>
    <row r="661" spans="1:32" ht="12.75" customHeight="1">
      <c r="A661" s="43"/>
      <c r="B661" s="43"/>
      <c r="C661" s="43"/>
      <c r="D661" s="43"/>
      <c r="E661" s="46"/>
      <c r="F661" s="43"/>
      <c r="G661" s="43"/>
      <c r="H661" s="47"/>
      <c r="I661" s="43"/>
      <c r="J661" s="43"/>
      <c r="K661" s="48"/>
      <c r="L661" s="43"/>
      <c r="M661" s="35"/>
      <c r="O661" s="43"/>
      <c r="P661" s="44"/>
      <c r="Q661" s="44"/>
      <c r="R661" s="45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</row>
    <row r="662" spans="1:32" ht="12.75" customHeight="1">
      <c r="A662" s="43"/>
      <c r="B662" s="43"/>
      <c r="C662" s="43"/>
      <c r="D662" s="43"/>
      <c r="E662" s="46"/>
      <c r="F662" s="43"/>
      <c r="G662" s="43"/>
      <c r="H662" s="47"/>
      <c r="I662" s="43"/>
      <c r="J662" s="43"/>
      <c r="K662" s="48"/>
      <c r="L662" s="43"/>
      <c r="M662" s="35"/>
      <c r="O662" s="43"/>
      <c r="P662" s="44"/>
      <c r="Q662" s="44"/>
      <c r="R662" s="45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</row>
    <row r="663" spans="1:32" ht="12.75" customHeight="1">
      <c r="A663" s="43"/>
      <c r="B663" s="43"/>
      <c r="C663" s="43"/>
      <c r="D663" s="43"/>
      <c r="E663" s="46"/>
      <c r="F663" s="43"/>
      <c r="G663" s="43"/>
      <c r="H663" s="47"/>
      <c r="I663" s="43"/>
      <c r="J663" s="43"/>
      <c r="K663" s="48"/>
      <c r="L663" s="43"/>
      <c r="M663" s="35"/>
      <c r="O663" s="43"/>
      <c r="P663" s="44"/>
      <c r="Q663" s="44"/>
      <c r="R663" s="45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</row>
    <row r="664" spans="1:32" ht="12.75" customHeight="1">
      <c r="A664" s="43"/>
      <c r="B664" s="43"/>
      <c r="C664" s="43"/>
      <c r="D664" s="43"/>
      <c r="E664" s="46"/>
      <c r="F664" s="43"/>
      <c r="G664" s="43"/>
      <c r="H664" s="47"/>
      <c r="I664" s="43"/>
      <c r="J664" s="43"/>
      <c r="K664" s="48"/>
      <c r="L664" s="43"/>
      <c r="M664" s="35"/>
      <c r="O664" s="43"/>
      <c r="P664" s="44"/>
      <c r="Q664" s="44"/>
      <c r="R664" s="45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</row>
    <row r="665" spans="1:32" ht="12.75" customHeight="1">
      <c r="A665" s="43"/>
      <c r="B665" s="43"/>
      <c r="C665" s="43"/>
      <c r="D665" s="43"/>
      <c r="E665" s="46"/>
      <c r="F665" s="43"/>
      <c r="G665" s="43"/>
      <c r="H665" s="47"/>
      <c r="I665" s="43"/>
      <c r="J665" s="43"/>
      <c r="K665" s="48"/>
      <c r="L665" s="43"/>
      <c r="M665" s="35"/>
      <c r="O665" s="43"/>
      <c r="P665" s="44"/>
      <c r="Q665" s="44"/>
      <c r="R665" s="45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</row>
    <row r="666" spans="1:32" ht="12.75" customHeight="1">
      <c r="A666" s="43"/>
      <c r="B666" s="43"/>
      <c r="C666" s="43"/>
      <c r="D666" s="43"/>
      <c r="E666" s="46"/>
      <c r="F666" s="43"/>
      <c r="G666" s="43"/>
      <c r="H666" s="47"/>
      <c r="I666" s="43"/>
      <c r="J666" s="43"/>
      <c r="K666" s="48"/>
      <c r="L666" s="43"/>
      <c r="M666" s="35"/>
      <c r="O666" s="43"/>
      <c r="P666" s="44"/>
      <c r="Q666" s="44"/>
      <c r="R666" s="45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</row>
    <row r="667" spans="1:32" ht="12.75" customHeight="1">
      <c r="A667" s="43"/>
      <c r="B667" s="43"/>
      <c r="C667" s="43"/>
      <c r="D667" s="43"/>
      <c r="E667" s="46"/>
      <c r="F667" s="43"/>
      <c r="G667" s="43"/>
      <c r="H667" s="47"/>
      <c r="I667" s="43"/>
      <c r="J667" s="43"/>
      <c r="K667" s="48"/>
      <c r="L667" s="43"/>
      <c r="M667" s="35"/>
      <c r="O667" s="43"/>
      <c r="P667" s="44"/>
      <c r="Q667" s="44"/>
      <c r="R667" s="45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</row>
    <row r="668" spans="1:32" ht="12.75" customHeight="1">
      <c r="A668" s="43"/>
      <c r="B668" s="43"/>
      <c r="C668" s="43"/>
      <c r="D668" s="43"/>
      <c r="E668" s="46"/>
      <c r="F668" s="43"/>
      <c r="G668" s="43"/>
      <c r="H668" s="47"/>
      <c r="I668" s="43"/>
      <c r="J668" s="43"/>
      <c r="K668" s="48"/>
      <c r="L668" s="43"/>
      <c r="M668" s="35"/>
      <c r="O668" s="43"/>
      <c r="P668" s="44"/>
      <c r="Q668" s="44"/>
      <c r="R668" s="45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</row>
    <row r="669" spans="1:32" ht="12.75" customHeight="1">
      <c r="A669" s="43"/>
      <c r="B669" s="43"/>
      <c r="C669" s="43"/>
      <c r="D669" s="43"/>
      <c r="E669" s="46"/>
      <c r="F669" s="43"/>
      <c r="G669" s="43"/>
      <c r="H669" s="47"/>
      <c r="I669" s="43"/>
      <c r="J669" s="43"/>
      <c r="K669" s="48"/>
      <c r="L669" s="43"/>
      <c r="M669" s="35"/>
      <c r="O669" s="43"/>
      <c r="P669" s="44"/>
      <c r="Q669" s="44"/>
      <c r="R669" s="45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</row>
    <row r="670" spans="1:32" ht="12.75" customHeight="1">
      <c r="A670" s="43"/>
      <c r="B670" s="43"/>
      <c r="C670" s="43"/>
      <c r="D670" s="43"/>
      <c r="E670" s="46"/>
      <c r="F670" s="43"/>
      <c r="G670" s="43"/>
      <c r="H670" s="47"/>
      <c r="I670" s="43"/>
      <c r="J670" s="43"/>
      <c r="K670" s="48"/>
      <c r="L670" s="43"/>
      <c r="M670" s="35"/>
      <c r="O670" s="43"/>
      <c r="P670" s="44"/>
      <c r="Q670" s="44"/>
      <c r="R670" s="45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</row>
    <row r="671" spans="1:32" ht="12.75" customHeight="1">
      <c r="A671" s="43"/>
      <c r="B671" s="43"/>
      <c r="C671" s="43"/>
      <c r="D671" s="43"/>
      <c r="E671" s="46"/>
      <c r="F671" s="43"/>
      <c r="G671" s="43"/>
      <c r="H671" s="47"/>
      <c r="I671" s="43"/>
      <c r="J671" s="43"/>
      <c r="K671" s="48"/>
      <c r="L671" s="43"/>
      <c r="M671" s="35"/>
      <c r="O671" s="43"/>
      <c r="P671" s="44"/>
      <c r="Q671" s="44"/>
      <c r="R671" s="45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</row>
    <row r="672" spans="1:32" ht="12.75" customHeight="1">
      <c r="A672" s="43"/>
      <c r="B672" s="43"/>
      <c r="C672" s="43"/>
      <c r="D672" s="43"/>
      <c r="E672" s="46"/>
      <c r="F672" s="43"/>
      <c r="G672" s="43"/>
      <c r="H672" s="47"/>
      <c r="I672" s="43"/>
      <c r="J672" s="43"/>
      <c r="K672" s="48"/>
      <c r="L672" s="43"/>
      <c r="M672" s="35"/>
      <c r="O672" s="43"/>
      <c r="P672" s="44"/>
      <c r="Q672" s="44"/>
      <c r="R672" s="45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</row>
    <row r="673" spans="1:32" ht="12.75" customHeight="1">
      <c r="A673" s="43"/>
      <c r="B673" s="43"/>
      <c r="C673" s="43"/>
      <c r="D673" s="43"/>
      <c r="E673" s="46"/>
      <c r="F673" s="43"/>
      <c r="G673" s="43"/>
      <c r="H673" s="47"/>
      <c r="I673" s="43"/>
      <c r="J673" s="43"/>
      <c r="K673" s="48"/>
      <c r="L673" s="43"/>
      <c r="M673" s="35"/>
      <c r="O673" s="43"/>
      <c r="P673" s="44"/>
      <c r="Q673" s="44"/>
      <c r="R673" s="45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</row>
    <row r="674" spans="1:32" ht="12.75" customHeight="1">
      <c r="A674" s="43"/>
      <c r="B674" s="43"/>
      <c r="C674" s="43"/>
      <c r="D674" s="43"/>
      <c r="E674" s="46"/>
      <c r="F674" s="43"/>
      <c r="G674" s="43"/>
      <c r="H674" s="47"/>
      <c r="I674" s="43"/>
      <c r="J674" s="43"/>
      <c r="K674" s="48"/>
      <c r="L674" s="43"/>
      <c r="M674" s="35"/>
      <c r="O674" s="43"/>
      <c r="P674" s="44"/>
      <c r="Q674" s="44"/>
      <c r="R674" s="45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</row>
    <row r="675" spans="1:32" ht="12.75" customHeight="1">
      <c r="A675" s="43"/>
      <c r="B675" s="43"/>
      <c r="C675" s="43"/>
      <c r="D675" s="43"/>
      <c r="E675" s="46"/>
      <c r="F675" s="43"/>
      <c r="G675" s="43"/>
      <c r="H675" s="47"/>
      <c r="I675" s="43"/>
      <c r="J675" s="43"/>
      <c r="K675" s="48"/>
      <c r="L675" s="43"/>
      <c r="M675" s="35"/>
      <c r="O675" s="43"/>
      <c r="P675" s="44"/>
      <c r="Q675" s="44"/>
      <c r="R675" s="45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</row>
    <row r="676" spans="1:32" ht="12.75" customHeight="1">
      <c r="A676" s="43"/>
      <c r="B676" s="43"/>
      <c r="C676" s="43"/>
      <c r="D676" s="43"/>
      <c r="E676" s="46"/>
      <c r="F676" s="43"/>
      <c r="G676" s="43"/>
      <c r="H676" s="47"/>
      <c r="I676" s="43"/>
      <c r="J676" s="43"/>
      <c r="K676" s="48"/>
      <c r="L676" s="43"/>
      <c r="M676" s="35"/>
      <c r="O676" s="43"/>
      <c r="P676" s="44"/>
      <c r="Q676" s="44"/>
      <c r="R676" s="45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</row>
    <row r="677" spans="1:32" ht="12.75" customHeight="1">
      <c r="A677" s="43"/>
      <c r="B677" s="43"/>
      <c r="C677" s="43"/>
      <c r="D677" s="43"/>
      <c r="E677" s="46"/>
      <c r="F677" s="43"/>
      <c r="G677" s="43"/>
      <c r="H677" s="47"/>
      <c r="I677" s="43"/>
      <c r="J677" s="43"/>
      <c r="K677" s="48"/>
      <c r="L677" s="43"/>
      <c r="M677" s="35"/>
      <c r="O677" s="43"/>
      <c r="P677" s="44"/>
      <c r="Q677" s="44"/>
      <c r="R677" s="45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</row>
    <row r="678" spans="1:32" ht="12.75" customHeight="1">
      <c r="A678" s="43"/>
      <c r="B678" s="43"/>
      <c r="C678" s="43"/>
      <c r="D678" s="43"/>
      <c r="E678" s="46"/>
      <c r="F678" s="43"/>
      <c r="G678" s="43"/>
      <c r="H678" s="47"/>
      <c r="I678" s="43"/>
      <c r="J678" s="43"/>
      <c r="K678" s="48"/>
      <c r="L678" s="43"/>
      <c r="M678" s="35"/>
      <c r="O678" s="43"/>
      <c r="P678" s="44"/>
      <c r="Q678" s="44"/>
      <c r="R678" s="45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</row>
    <row r="679" spans="1:32" ht="12.75" customHeight="1">
      <c r="A679" s="43"/>
      <c r="B679" s="43"/>
      <c r="C679" s="43"/>
      <c r="D679" s="43"/>
      <c r="E679" s="46"/>
      <c r="F679" s="43"/>
      <c r="G679" s="43"/>
      <c r="H679" s="47"/>
      <c r="I679" s="43"/>
      <c r="J679" s="43"/>
      <c r="K679" s="48"/>
      <c r="L679" s="43"/>
      <c r="M679" s="35"/>
      <c r="O679" s="43"/>
      <c r="P679" s="44"/>
      <c r="Q679" s="44"/>
      <c r="R679" s="45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</row>
    <row r="680" spans="1:32" ht="12.75" customHeight="1">
      <c r="A680" s="43"/>
      <c r="B680" s="43"/>
      <c r="C680" s="43"/>
      <c r="D680" s="43"/>
      <c r="E680" s="46"/>
      <c r="F680" s="43"/>
      <c r="G680" s="43"/>
      <c r="H680" s="47"/>
      <c r="I680" s="43"/>
      <c r="J680" s="43"/>
      <c r="K680" s="48"/>
      <c r="L680" s="43"/>
      <c r="M680" s="35"/>
      <c r="O680" s="43"/>
      <c r="P680" s="44"/>
      <c r="Q680" s="44"/>
      <c r="R680" s="45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</row>
    <row r="681" spans="1:32" ht="12.75" customHeight="1">
      <c r="A681" s="43"/>
      <c r="B681" s="43"/>
      <c r="C681" s="43"/>
      <c r="D681" s="43"/>
      <c r="E681" s="46"/>
      <c r="F681" s="43"/>
      <c r="G681" s="43"/>
      <c r="H681" s="47"/>
      <c r="I681" s="43"/>
      <c r="J681" s="43"/>
      <c r="K681" s="48"/>
      <c r="L681" s="43"/>
      <c r="M681" s="35"/>
      <c r="O681" s="43"/>
      <c r="P681" s="44"/>
      <c r="Q681" s="44"/>
      <c r="R681" s="45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</row>
    <row r="682" spans="1:32" ht="12.75" customHeight="1">
      <c r="A682" s="43"/>
      <c r="B682" s="43"/>
      <c r="C682" s="43"/>
      <c r="D682" s="43"/>
      <c r="E682" s="46"/>
      <c r="F682" s="43"/>
      <c r="G682" s="43"/>
      <c r="H682" s="47"/>
      <c r="I682" s="43"/>
      <c r="J682" s="43"/>
      <c r="K682" s="48"/>
      <c r="L682" s="43"/>
      <c r="M682" s="35"/>
      <c r="O682" s="43"/>
      <c r="P682" s="44"/>
      <c r="Q682" s="44"/>
      <c r="R682" s="45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</row>
    <row r="683" spans="1:32" ht="12.75" customHeight="1">
      <c r="A683" s="43"/>
      <c r="B683" s="43"/>
      <c r="C683" s="43"/>
      <c r="D683" s="43"/>
      <c r="E683" s="46"/>
      <c r="F683" s="43"/>
      <c r="G683" s="43"/>
      <c r="H683" s="47"/>
      <c r="I683" s="43"/>
      <c r="J683" s="43"/>
      <c r="K683" s="48"/>
      <c r="L683" s="43"/>
      <c r="M683" s="35"/>
      <c r="O683" s="43"/>
      <c r="P683" s="44"/>
      <c r="Q683" s="44"/>
      <c r="R683" s="45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</row>
    <row r="684" spans="1:32" ht="12.75" customHeight="1">
      <c r="A684" s="43"/>
      <c r="B684" s="43"/>
      <c r="C684" s="43"/>
      <c r="D684" s="43"/>
      <c r="E684" s="46"/>
      <c r="F684" s="43"/>
      <c r="G684" s="43"/>
      <c r="H684" s="47"/>
      <c r="I684" s="43"/>
      <c r="J684" s="43"/>
      <c r="K684" s="48"/>
      <c r="L684" s="43"/>
      <c r="M684" s="35"/>
      <c r="O684" s="43"/>
      <c r="P684" s="44"/>
      <c r="Q684" s="44"/>
      <c r="R684" s="45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</row>
    <row r="685" spans="1:32" ht="12.75" customHeight="1">
      <c r="A685" s="43"/>
      <c r="B685" s="43"/>
      <c r="C685" s="43"/>
      <c r="D685" s="43"/>
      <c r="E685" s="46"/>
      <c r="F685" s="43"/>
      <c r="G685" s="43"/>
      <c r="H685" s="47"/>
      <c r="I685" s="43"/>
      <c r="J685" s="43"/>
      <c r="K685" s="48"/>
      <c r="L685" s="43"/>
      <c r="M685" s="35"/>
      <c r="O685" s="43"/>
      <c r="P685" s="44"/>
      <c r="Q685" s="44"/>
      <c r="R685" s="45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</row>
    <row r="686" spans="1:32" ht="12.75" customHeight="1">
      <c r="A686" s="43"/>
      <c r="B686" s="43"/>
      <c r="C686" s="43"/>
      <c r="D686" s="43"/>
      <c r="E686" s="46"/>
      <c r="F686" s="43"/>
      <c r="G686" s="43"/>
      <c r="H686" s="47"/>
      <c r="I686" s="43"/>
      <c r="J686" s="43"/>
      <c r="K686" s="48"/>
      <c r="L686" s="43"/>
      <c r="M686" s="35"/>
      <c r="O686" s="43"/>
      <c r="P686" s="44"/>
      <c r="Q686" s="44"/>
      <c r="R686" s="45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</row>
    <row r="687" spans="1:32" ht="12.75" customHeight="1">
      <c r="A687" s="43"/>
      <c r="B687" s="43"/>
      <c r="C687" s="43"/>
      <c r="D687" s="43"/>
      <c r="E687" s="46"/>
      <c r="F687" s="43"/>
      <c r="G687" s="43"/>
      <c r="H687" s="47"/>
      <c r="I687" s="43"/>
      <c r="J687" s="43"/>
      <c r="K687" s="48"/>
      <c r="L687" s="43"/>
      <c r="M687" s="35"/>
      <c r="O687" s="43"/>
      <c r="P687" s="44"/>
      <c r="Q687" s="44"/>
      <c r="R687" s="45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</row>
    <row r="688" spans="1:32" ht="12.75" customHeight="1">
      <c r="A688" s="43"/>
      <c r="B688" s="43"/>
      <c r="C688" s="43"/>
      <c r="D688" s="43"/>
      <c r="E688" s="46"/>
      <c r="F688" s="43"/>
      <c r="G688" s="43"/>
      <c r="H688" s="47"/>
      <c r="I688" s="43"/>
      <c r="J688" s="43"/>
      <c r="K688" s="48"/>
      <c r="L688" s="43"/>
      <c r="M688" s="35"/>
      <c r="O688" s="43"/>
      <c r="P688" s="44"/>
      <c r="Q688" s="44"/>
      <c r="R688" s="45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</row>
    <row r="689" spans="1:32" ht="12.75" customHeight="1">
      <c r="A689" s="43"/>
      <c r="B689" s="43"/>
      <c r="C689" s="43"/>
      <c r="D689" s="43"/>
      <c r="E689" s="46"/>
      <c r="F689" s="43"/>
      <c r="G689" s="43"/>
      <c r="H689" s="47"/>
      <c r="I689" s="43"/>
      <c r="J689" s="43"/>
      <c r="K689" s="48"/>
      <c r="L689" s="43"/>
      <c r="M689" s="35"/>
      <c r="O689" s="43"/>
      <c r="P689" s="44"/>
      <c r="Q689" s="44"/>
      <c r="R689" s="45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</row>
    <row r="690" spans="1:32" ht="12.75" customHeight="1">
      <c r="A690" s="43"/>
      <c r="B690" s="43"/>
      <c r="C690" s="43"/>
      <c r="D690" s="43"/>
      <c r="E690" s="46"/>
      <c r="F690" s="43"/>
      <c r="G690" s="43"/>
      <c r="H690" s="47"/>
      <c r="I690" s="43"/>
      <c r="J690" s="43"/>
      <c r="K690" s="48"/>
      <c r="L690" s="43"/>
      <c r="M690" s="35"/>
      <c r="O690" s="43"/>
      <c r="P690" s="44"/>
      <c r="Q690" s="44"/>
      <c r="R690" s="45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</row>
    <row r="691" spans="1:32" ht="12.75" customHeight="1">
      <c r="A691" s="43"/>
      <c r="B691" s="43"/>
      <c r="C691" s="43"/>
      <c r="D691" s="43"/>
      <c r="E691" s="46"/>
      <c r="F691" s="43"/>
      <c r="G691" s="43"/>
      <c r="H691" s="47"/>
      <c r="I691" s="43"/>
      <c r="J691" s="43"/>
      <c r="K691" s="48"/>
      <c r="L691" s="43"/>
      <c r="M691" s="35"/>
      <c r="O691" s="43"/>
      <c r="P691" s="44"/>
      <c r="Q691" s="44"/>
      <c r="R691" s="45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</row>
    <row r="692" spans="1:32" ht="12.75" customHeight="1">
      <c r="A692" s="43"/>
      <c r="B692" s="43"/>
      <c r="C692" s="43"/>
      <c r="D692" s="43"/>
      <c r="E692" s="46"/>
      <c r="F692" s="43"/>
      <c r="G692" s="43"/>
      <c r="H692" s="47"/>
      <c r="I692" s="43"/>
      <c r="J692" s="43"/>
      <c r="K692" s="48"/>
      <c r="L692" s="43"/>
      <c r="M692" s="35"/>
      <c r="O692" s="43"/>
      <c r="P692" s="44"/>
      <c r="Q692" s="44"/>
      <c r="R692" s="45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</row>
    <row r="693" spans="1:32" ht="12.75" customHeight="1">
      <c r="A693" s="43"/>
      <c r="B693" s="43"/>
      <c r="C693" s="43"/>
      <c r="D693" s="43"/>
      <c r="E693" s="46"/>
      <c r="F693" s="43"/>
      <c r="G693" s="43"/>
      <c r="H693" s="47"/>
      <c r="I693" s="43"/>
      <c r="J693" s="43"/>
      <c r="K693" s="48"/>
      <c r="L693" s="43"/>
      <c r="M693" s="35"/>
      <c r="O693" s="43"/>
      <c r="P693" s="44"/>
      <c r="Q693" s="44"/>
      <c r="R693" s="45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</row>
    <row r="694" spans="1:32" ht="12.75" customHeight="1">
      <c r="A694" s="43"/>
      <c r="B694" s="43"/>
      <c r="C694" s="43"/>
      <c r="D694" s="43"/>
      <c r="E694" s="46"/>
      <c r="F694" s="43"/>
      <c r="G694" s="43"/>
      <c r="H694" s="47"/>
      <c r="I694" s="43"/>
      <c r="J694" s="43"/>
      <c r="K694" s="48"/>
      <c r="L694" s="43"/>
      <c r="M694" s="35"/>
      <c r="O694" s="43"/>
      <c r="P694" s="44"/>
      <c r="Q694" s="44"/>
      <c r="R694" s="45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</row>
    <row r="695" spans="1:32" ht="12.75" customHeight="1">
      <c r="A695" s="43"/>
      <c r="B695" s="43"/>
      <c r="C695" s="43"/>
      <c r="D695" s="43"/>
      <c r="E695" s="46"/>
      <c r="F695" s="43"/>
      <c r="G695" s="43"/>
      <c r="H695" s="47"/>
      <c r="I695" s="43"/>
      <c r="J695" s="43"/>
      <c r="K695" s="48"/>
      <c r="L695" s="43"/>
      <c r="M695" s="35"/>
      <c r="O695" s="43"/>
      <c r="P695" s="44"/>
      <c r="Q695" s="44"/>
      <c r="R695" s="45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</row>
    <row r="696" spans="1:32" ht="12.75" customHeight="1">
      <c r="A696" s="43"/>
      <c r="B696" s="43"/>
      <c r="C696" s="43"/>
      <c r="D696" s="43"/>
      <c r="E696" s="46"/>
      <c r="F696" s="43"/>
      <c r="G696" s="43"/>
      <c r="H696" s="47"/>
      <c r="I696" s="43"/>
      <c r="J696" s="43"/>
      <c r="K696" s="48"/>
      <c r="L696" s="43"/>
      <c r="M696" s="35"/>
      <c r="O696" s="43"/>
      <c r="P696" s="44"/>
      <c r="Q696" s="44"/>
      <c r="R696" s="45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</row>
    <row r="697" spans="1:32" ht="12.75" customHeight="1">
      <c r="A697" s="43"/>
      <c r="B697" s="43"/>
      <c r="C697" s="43"/>
      <c r="D697" s="43"/>
      <c r="E697" s="46"/>
      <c r="F697" s="43"/>
      <c r="G697" s="43"/>
      <c r="H697" s="47"/>
      <c r="I697" s="43"/>
      <c r="J697" s="43"/>
      <c r="K697" s="48"/>
      <c r="L697" s="43"/>
      <c r="M697" s="35"/>
      <c r="O697" s="43"/>
      <c r="P697" s="44"/>
      <c r="Q697" s="44"/>
      <c r="R697" s="45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</row>
    <row r="698" spans="1:32" ht="12.75" customHeight="1">
      <c r="A698" s="43"/>
      <c r="B698" s="43"/>
      <c r="C698" s="43"/>
      <c r="D698" s="43"/>
      <c r="E698" s="46"/>
      <c r="F698" s="43"/>
      <c r="G698" s="43"/>
      <c r="H698" s="47"/>
      <c r="I698" s="43"/>
      <c r="J698" s="43"/>
      <c r="K698" s="48"/>
      <c r="L698" s="43"/>
      <c r="M698" s="35"/>
      <c r="O698" s="43"/>
      <c r="P698" s="44"/>
      <c r="Q698" s="44"/>
      <c r="R698" s="45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</row>
    <row r="699" spans="1:32" ht="12.75" customHeight="1">
      <c r="A699" s="43"/>
      <c r="B699" s="43"/>
      <c r="C699" s="43"/>
      <c r="D699" s="43"/>
      <c r="E699" s="46"/>
      <c r="F699" s="43"/>
      <c r="G699" s="43"/>
      <c r="H699" s="47"/>
      <c r="I699" s="43"/>
      <c r="J699" s="43"/>
      <c r="K699" s="48"/>
      <c r="L699" s="43"/>
      <c r="M699" s="35"/>
      <c r="O699" s="43"/>
      <c r="P699" s="44"/>
      <c r="Q699" s="44"/>
      <c r="R699" s="45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</row>
    <row r="700" spans="1:32" ht="12.75" customHeight="1">
      <c r="A700" s="43"/>
      <c r="B700" s="43"/>
      <c r="C700" s="43"/>
      <c r="D700" s="43"/>
      <c r="E700" s="46"/>
      <c r="F700" s="43"/>
      <c r="G700" s="43"/>
      <c r="H700" s="47"/>
      <c r="I700" s="43"/>
      <c r="J700" s="43"/>
      <c r="K700" s="48"/>
      <c r="L700" s="43"/>
      <c r="M700" s="35"/>
      <c r="O700" s="43"/>
      <c r="P700" s="44"/>
      <c r="Q700" s="44"/>
      <c r="R700" s="45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</row>
    <row r="701" spans="1:32" ht="12.75" customHeight="1">
      <c r="A701" s="43"/>
      <c r="B701" s="43"/>
      <c r="C701" s="43"/>
      <c r="D701" s="43"/>
      <c r="E701" s="46"/>
      <c r="F701" s="43"/>
      <c r="G701" s="43"/>
      <c r="H701" s="47"/>
      <c r="I701" s="43"/>
      <c r="J701" s="43"/>
      <c r="K701" s="48"/>
      <c r="L701" s="43"/>
      <c r="M701" s="35"/>
      <c r="O701" s="43"/>
      <c r="P701" s="44"/>
      <c r="Q701" s="44"/>
      <c r="R701" s="45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</row>
    <row r="702" spans="1:32" ht="12.75" customHeight="1">
      <c r="A702" s="43"/>
      <c r="B702" s="43"/>
      <c r="C702" s="43"/>
      <c r="D702" s="43"/>
      <c r="E702" s="46"/>
      <c r="F702" s="43"/>
      <c r="G702" s="43"/>
      <c r="H702" s="47"/>
      <c r="I702" s="43"/>
      <c r="J702" s="43"/>
      <c r="K702" s="48"/>
      <c r="L702" s="43"/>
      <c r="M702" s="35"/>
      <c r="O702" s="43"/>
      <c r="P702" s="44"/>
      <c r="Q702" s="44"/>
      <c r="R702" s="45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</row>
    <row r="703" spans="1:32" ht="12.75" customHeight="1">
      <c r="A703" s="43"/>
      <c r="B703" s="43"/>
      <c r="C703" s="43"/>
      <c r="D703" s="43"/>
      <c r="E703" s="46"/>
      <c r="F703" s="43"/>
      <c r="G703" s="43"/>
      <c r="H703" s="47"/>
      <c r="I703" s="43"/>
      <c r="J703" s="43"/>
      <c r="K703" s="48"/>
      <c r="L703" s="43"/>
      <c r="M703" s="35"/>
      <c r="O703" s="43"/>
      <c r="P703" s="44"/>
      <c r="Q703" s="44"/>
      <c r="R703" s="45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</row>
    <row r="704" spans="1:32" ht="12.75" customHeight="1">
      <c r="A704" s="43"/>
      <c r="B704" s="43"/>
      <c r="C704" s="43"/>
      <c r="D704" s="43"/>
      <c r="E704" s="46"/>
      <c r="F704" s="43"/>
      <c r="G704" s="43"/>
      <c r="H704" s="47"/>
      <c r="I704" s="43"/>
      <c r="J704" s="43"/>
      <c r="K704" s="48"/>
      <c r="L704" s="43"/>
      <c r="M704" s="35"/>
      <c r="O704" s="43"/>
      <c r="P704" s="44"/>
      <c r="Q704" s="44"/>
      <c r="R704" s="45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</row>
    <row r="705" spans="1:32" ht="12.75" customHeight="1">
      <c r="A705" s="43"/>
      <c r="B705" s="43"/>
      <c r="C705" s="43"/>
      <c r="D705" s="43"/>
      <c r="E705" s="46"/>
      <c r="F705" s="43"/>
      <c r="G705" s="43"/>
      <c r="H705" s="47"/>
      <c r="I705" s="43"/>
      <c r="J705" s="43"/>
      <c r="K705" s="48"/>
      <c r="L705" s="43"/>
      <c r="M705" s="35"/>
      <c r="O705" s="43"/>
      <c r="P705" s="44"/>
      <c r="Q705" s="44"/>
      <c r="R705" s="45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</row>
    <row r="706" spans="1:32" ht="12.75" customHeight="1">
      <c r="A706" s="43"/>
      <c r="B706" s="43"/>
      <c r="C706" s="43"/>
      <c r="D706" s="43"/>
      <c r="E706" s="46"/>
      <c r="F706" s="43"/>
      <c r="G706" s="43"/>
      <c r="H706" s="47"/>
      <c r="I706" s="43"/>
      <c r="J706" s="43"/>
      <c r="K706" s="48"/>
      <c r="L706" s="43"/>
      <c r="M706" s="35"/>
      <c r="O706" s="43"/>
      <c r="P706" s="44"/>
      <c r="Q706" s="44"/>
      <c r="R706" s="45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</row>
    <row r="707" spans="1:32" ht="12.75" customHeight="1">
      <c r="A707" s="43"/>
      <c r="B707" s="43"/>
      <c r="C707" s="43"/>
      <c r="D707" s="43"/>
      <c r="E707" s="46"/>
      <c r="F707" s="43"/>
      <c r="G707" s="43"/>
      <c r="H707" s="47"/>
      <c r="I707" s="43"/>
      <c r="J707" s="43"/>
      <c r="K707" s="48"/>
      <c r="L707" s="43"/>
      <c r="M707" s="35"/>
      <c r="O707" s="43"/>
      <c r="P707" s="44"/>
      <c r="Q707" s="44"/>
      <c r="R707" s="45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</row>
    <row r="708" spans="1:32" ht="12.75" customHeight="1">
      <c r="A708" s="43"/>
      <c r="B708" s="43"/>
      <c r="C708" s="43"/>
      <c r="D708" s="43"/>
      <c r="E708" s="46"/>
      <c r="F708" s="43"/>
      <c r="G708" s="43"/>
      <c r="H708" s="47"/>
      <c r="I708" s="43"/>
      <c r="J708" s="43"/>
      <c r="K708" s="48"/>
      <c r="L708" s="43"/>
      <c r="M708" s="35"/>
      <c r="O708" s="43"/>
      <c r="P708" s="44"/>
      <c r="Q708" s="44"/>
      <c r="R708" s="45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</row>
    <row r="709" spans="1:32" ht="12.75" customHeight="1">
      <c r="A709" s="43"/>
      <c r="B709" s="43"/>
      <c r="C709" s="43"/>
      <c r="D709" s="43"/>
      <c r="E709" s="46"/>
      <c r="F709" s="43"/>
      <c r="G709" s="43"/>
      <c r="H709" s="47"/>
      <c r="I709" s="43"/>
      <c r="J709" s="43"/>
      <c r="K709" s="48"/>
      <c r="L709" s="43"/>
      <c r="M709" s="35"/>
      <c r="O709" s="43"/>
      <c r="P709" s="44"/>
      <c r="Q709" s="44"/>
      <c r="R709" s="45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</row>
    <row r="710" spans="1:32" ht="12.75" customHeight="1">
      <c r="A710" s="43"/>
      <c r="B710" s="43"/>
      <c r="C710" s="43"/>
      <c r="D710" s="43"/>
      <c r="E710" s="46"/>
      <c r="F710" s="43"/>
      <c r="G710" s="43"/>
      <c r="H710" s="47"/>
      <c r="I710" s="43"/>
      <c r="J710" s="43"/>
      <c r="K710" s="48"/>
      <c r="L710" s="43"/>
      <c r="M710" s="35"/>
      <c r="O710" s="43"/>
      <c r="P710" s="44"/>
      <c r="Q710" s="44"/>
      <c r="R710" s="45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</row>
    <row r="711" spans="1:32" ht="12.75" customHeight="1">
      <c r="A711" s="43"/>
      <c r="B711" s="43"/>
      <c r="C711" s="43"/>
      <c r="D711" s="43"/>
      <c r="E711" s="46"/>
      <c r="F711" s="43"/>
      <c r="G711" s="43"/>
      <c r="H711" s="47"/>
      <c r="I711" s="43"/>
      <c r="J711" s="43"/>
      <c r="K711" s="48"/>
      <c r="L711" s="43"/>
      <c r="M711" s="35"/>
      <c r="O711" s="43"/>
      <c r="P711" s="44"/>
      <c r="Q711" s="44"/>
      <c r="R711" s="45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</row>
    <row r="712" spans="1:32" ht="12.75" customHeight="1">
      <c r="A712" s="43"/>
      <c r="B712" s="43"/>
      <c r="C712" s="43"/>
      <c r="D712" s="43"/>
      <c r="E712" s="46"/>
      <c r="F712" s="43"/>
      <c r="G712" s="43"/>
      <c r="H712" s="47"/>
      <c r="I712" s="43"/>
      <c r="J712" s="43"/>
      <c r="K712" s="48"/>
      <c r="L712" s="43"/>
      <c r="M712" s="35"/>
      <c r="O712" s="43"/>
      <c r="P712" s="44"/>
      <c r="Q712" s="44"/>
      <c r="R712" s="45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</row>
    <row r="713" spans="1:32" ht="12.75" customHeight="1">
      <c r="A713" s="43"/>
      <c r="B713" s="43"/>
      <c r="C713" s="43"/>
      <c r="D713" s="43"/>
      <c r="E713" s="46"/>
      <c r="F713" s="43"/>
      <c r="G713" s="43"/>
      <c r="H713" s="47"/>
      <c r="I713" s="43"/>
      <c r="J713" s="43"/>
      <c r="K713" s="48"/>
      <c r="L713" s="43"/>
      <c r="M713" s="35"/>
      <c r="O713" s="43"/>
      <c r="P713" s="44"/>
      <c r="Q713" s="44"/>
      <c r="R713" s="45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</row>
    <row r="714" spans="1:32" ht="12.75" customHeight="1">
      <c r="A714" s="43"/>
      <c r="B714" s="43"/>
      <c r="C714" s="43"/>
      <c r="D714" s="43"/>
      <c r="E714" s="46"/>
      <c r="F714" s="43"/>
      <c r="G714" s="43"/>
      <c r="H714" s="47"/>
      <c r="I714" s="43"/>
      <c r="J714" s="43"/>
      <c r="K714" s="48"/>
      <c r="L714" s="43"/>
      <c r="M714" s="35"/>
      <c r="O714" s="43"/>
      <c r="P714" s="44"/>
      <c r="Q714" s="44"/>
      <c r="R714" s="45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</row>
    <row r="715" spans="1:32" ht="12.75" customHeight="1">
      <c r="A715" s="43"/>
      <c r="B715" s="43"/>
      <c r="C715" s="43"/>
      <c r="D715" s="43"/>
      <c r="E715" s="46"/>
      <c r="F715" s="43"/>
      <c r="G715" s="43"/>
      <c r="H715" s="47"/>
      <c r="I715" s="43"/>
      <c r="J715" s="43"/>
      <c r="K715" s="48"/>
      <c r="L715" s="43"/>
      <c r="M715" s="35"/>
      <c r="O715" s="43"/>
      <c r="P715" s="44"/>
      <c r="Q715" s="44"/>
      <c r="R715" s="45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</row>
    <row r="716" spans="1:32" ht="12.75" customHeight="1">
      <c r="A716" s="43"/>
      <c r="B716" s="43"/>
      <c r="C716" s="43"/>
      <c r="D716" s="43"/>
      <c r="E716" s="46"/>
      <c r="F716" s="43"/>
      <c r="G716" s="43"/>
      <c r="H716" s="47"/>
      <c r="I716" s="43"/>
      <c r="J716" s="43"/>
      <c r="K716" s="48"/>
      <c r="L716" s="43"/>
      <c r="M716" s="35"/>
      <c r="O716" s="43"/>
      <c r="P716" s="44"/>
      <c r="Q716" s="44"/>
      <c r="R716" s="45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</row>
    <row r="717" spans="1:32" ht="12.75" customHeight="1">
      <c r="A717" s="43"/>
      <c r="B717" s="43"/>
      <c r="C717" s="43"/>
      <c r="D717" s="43"/>
      <c r="E717" s="46"/>
      <c r="F717" s="43"/>
      <c r="G717" s="43"/>
      <c r="H717" s="47"/>
      <c r="I717" s="43"/>
      <c r="J717" s="43"/>
      <c r="K717" s="48"/>
      <c r="L717" s="43"/>
      <c r="M717" s="35"/>
      <c r="O717" s="43"/>
      <c r="P717" s="44"/>
      <c r="Q717" s="44"/>
      <c r="R717" s="45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</row>
    <row r="718" spans="1:32" ht="12.75" customHeight="1">
      <c r="A718" s="43"/>
      <c r="B718" s="43"/>
      <c r="C718" s="43"/>
      <c r="D718" s="43"/>
      <c r="E718" s="46"/>
      <c r="F718" s="43"/>
      <c r="G718" s="43"/>
      <c r="H718" s="47"/>
      <c r="I718" s="43"/>
      <c r="J718" s="43"/>
      <c r="K718" s="48"/>
      <c r="L718" s="43"/>
      <c r="M718" s="35"/>
      <c r="O718" s="43"/>
      <c r="P718" s="44"/>
      <c r="Q718" s="44"/>
      <c r="R718" s="45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</row>
    <row r="719" spans="1:32" ht="12.75" customHeight="1">
      <c r="A719" s="43"/>
      <c r="B719" s="43"/>
      <c r="C719" s="43"/>
      <c r="D719" s="43"/>
      <c r="E719" s="46"/>
      <c r="F719" s="43"/>
      <c r="G719" s="43"/>
      <c r="H719" s="47"/>
      <c r="I719" s="43"/>
      <c r="J719" s="43"/>
      <c r="K719" s="48"/>
      <c r="L719" s="43"/>
      <c r="M719" s="35"/>
      <c r="O719" s="43"/>
      <c r="P719" s="44"/>
      <c r="Q719" s="44"/>
      <c r="R719" s="45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</row>
    <row r="720" spans="1:32" ht="12.75" customHeight="1">
      <c r="A720" s="43"/>
      <c r="B720" s="43"/>
      <c r="C720" s="43"/>
      <c r="D720" s="43"/>
      <c r="E720" s="46"/>
      <c r="F720" s="43"/>
      <c r="G720" s="43"/>
      <c r="H720" s="47"/>
      <c r="I720" s="43"/>
      <c r="J720" s="43"/>
      <c r="K720" s="48"/>
      <c r="L720" s="43"/>
      <c r="M720" s="35"/>
      <c r="O720" s="43"/>
      <c r="P720" s="44"/>
      <c r="Q720" s="44"/>
      <c r="R720" s="45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</row>
    <row r="721" spans="1:32" ht="12.75" customHeight="1">
      <c r="A721" s="43"/>
      <c r="B721" s="43"/>
      <c r="C721" s="43"/>
      <c r="D721" s="43"/>
      <c r="E721" s="46"/>
      <c r="F721" s="43"/>
      <c r="G721" s="43"/>
      <c r="H721" s="47"/>
      <c r="I721" s="43"/>
      <c r="J721" s="43"/>
      <c r="K721" s="48"/>
      <c r="L721" s="43"/>
      <c r="M721" s="35"/>
      <c r="O721" s="43"/>
      <c r="P721" s="44"/>
      <c r="Q721" s="44"/>
      <c r="R721" s="45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</row>
    <row r="722" spans="1:32" ht="12.75" customHeight="1">
      <c r="A722" s="43"/>
      <c r="B722" s="43"/>
      <c r="C722" s="43"/>
      <c r="D722" s="43"/>
      <c r="E722" s="46"/>
      <c r="F722" s="43"/>
      <c r="G722" s="43"/>
      <c r="H722" s="47"/>
      <c r="I722" s="43"/>
      <c r="J722" s="43"/>
      <c r="K722" s="48"/>
      <c r="L722" s="43"/>
      <c r="M722" s="35"/>
      <c r="O722" s="43"/>
      <c r="P722" s="44"/>
      <c r="Q722" s="44"/>
      <c r="R722" s="45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</row>
    <row r="723" spans="1:32" ht="12.75" customHeight="1">
      <c r="A723" s="43"/>
      <c r="B723" s="43"/>
      <c r="C723" s="43"/>
      <c r="D723" s="43"/>
      <c r="E723" s="46"/>
      <c r="F723" s="43"/>
      <c r="G723" s="43"/>
      <c r="H723" s="47"/>
      <c r="I723" s="43"/>
      <c r="J723" s="43"/>
      <c r="K723" s="48"/>
      <c r="L723" s="43"/>
      <c r="M723" s="35"/>
      <c r="O723" s="43"/>
      <c r="P723" s="44"/>
      <c r="Q723" s="44"/>
      <c r="R723" s="45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</row>
    <row r="724" spans="1:32" ht="12.75" customHeight="1">
      <c r="A724" s="43"/>
      <c r="B724" s="43"/>
      <c r="C724" s="43"/>
      <c r="D724" s="43"/>
      <c r="E724" s="46"/>
      <c r="F724" s="43"/>
      <c r="G724" s="43"/>
      <c r="H724" s="47"/>
      <c r="I724" s="43"/>
      <c r="J724" s="43"/>
      <c r="K724" s="48"/>
      <c r="L724" s="43"/>
      <c r="M724" s="35"/>
      <c r="O724" s="43"/>
      <c r="P724" s="44"/>
      <c r="Q724" s="44"/>
      <c r="R724" s="45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</row>
    <row r="725" spans="1:32" ht="12.75" customHeight="1">
      <c r="A725" s="43"/>
      <c r="B725" s="43"/>
      <c r="C725" s="43"/>
      <c r="D725" s="43"/>
      <c r="E725" s="46"/>
      <c r="F725" s="43"/>
      <c r="G725" s="43"/>
      <c r="H725" s="47"/>
      <c r="I725" s="43"/>
      <c r="J725" s="43"/>
      <c r="K725" s="48"/>
      <c r="L725" s="43"/>
      <c r="M725" s="35"/>
      <c r="O725" s="43"/>
      <c r="P725" s="44"/>
      <c r="Q725" s="44"/>
      <c r="R725" s="45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</row>
    <row r="726" spans="1:32" ht="12.75" customHeight="1">
      <c r="A726" s="43"/>
      <c r="B726" s="43"/>
      <c r="C726" s="43"/>
      <c r="D726" s="43"/>
      <c r="E726" s="46"/>
      <c r="F726" s="43"/>
      <c r="G726" s="43"/>
      <c r="H726" s="47"/>
      <c r="I726" s="43"/>
      <c r="J726" s="43"/>
      <c r="K726" s="48"/>
      <c r="L726" s="43"/>
      <c r="M726" s="35"/>
      <c r="O726" s="43"/>
      <c r="P726" s="44"/>
      <c r="Q726" s="44"/>
      <c r="R726" s="45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</row>
    <row r="727" spans="1:32" ht="12.75" customHeight="1">
      <c r="A727" s="43"/>
      <c r="B727" s="43"/>
      <c r="C727" s="43"/>
      <c r="D727" s="43"/>
      <c r="E727" s="46"/>
      <c r="F727" s="43"/>
      <c r="G727" s="43"/>
      <c r="H727" s="47"/>
      <c r="I727" s="43"/>
      <c r="J727" s="43"/>
      <c r="K727" s="48"/>
      <c r="L727" s="43"/>
      <c r="M727" s="35"/>
      <c r="O727" s="43"/>
      <c r="P727" s="44"/>
      <c r="Q727" s="44"/>
      <c r="R727" s="45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</row>
    <row r="728" spans="1:32" ht="12.75" customHeight="1">
      <c r="A728" s="43"/>
      <c r="B728" s="43"/>
      <c r="C728" s="43"/>
      <c r="D728" s="43"/>
      <c r="E728" s="46"/>
      <c r="F728" s="43"/>
      <c r="G728" s="43"/>
      <c r="H728" s="47"/>
      <c r="I728" s="43"/>
      <c r="J728" s="43"/>
      <c r="K728" s="48"/>
      <c r="L728" s="43"/>
      <c r="M728" s="35"/>
      <c r="O728" s="43"/>
      <c r="P728" s="44"/>
      <c r="Q728" s="44"/>
      <c r="R728" s="45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</row>
    <row r="729" spans="1:32" ht="12.75" customHeight="1">
      <c r="A729" s="43"/>
      <c r="B729" s="43"/>
      <c r="C729" s="43"/>
      <c r="D729" s="43"/>
      <c r="E729" s="46"/>
      <c r="F729" s="43"/>
      <c r="G729" s="43"/>
      <c r="H729" s="47"/>
      <c r="I729" s="43"/>
      <c r="J729" s="43"/>
      <c r="K729" s="48"/>
      <c r="L729" s="43"/>
      <c r="M729" s="35"/>
      <c r="O729" s="43"/>
      <c r="P729" s="44"/>
      <c r="Q729" s="44"/>
      <c r="R729" s="45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</row>
    <row r="730" spans="1:32" ht="12.75" customHeight="1">
      <c r="A730" s="43"/>
      <c r="B730" s="43"/>
      <c r="C730" s="43"/>
      <c r="D730" s="43"/>
      <c r="E730" s="46"/>
      <c r="F730" s="43"/>
      <c r="G730" s="43"/>
      <c r="H730" s="47"/>
      <c r="I730" s="43"/>
      <c r="J730" s="43"/>
      <c r="K730" s="48"/>
      <c r="L730" s="43"/>
      <c r="M730" s="35"/>
      <c r="O730" s="43"/>
      <c r="P730" s="44"/>
      <c r="Q730" s="44"/>
      <c r="R730" s="45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</row>
    <row r="731" spans="1:32" ht="12.75" customHeight="1">
      <c r="A731" s="43"/>
      <c r="B731" s="43"/>
      <c r="C731" s="43"/>
      <c r="D731" s="43"/>
      <c r="E731" s="46"/>
      <c r="F731" s="43"/>
      <c r="G731" s="43"/>
      <c r="H731" s="47"/>
      <c r="I731" s="43"/>
      <c r="J731" s="43"/>
      <c r="K731" s="48"/>
      <c r="L731" s="43"/>
      <c r="M731" s="35"/>
      <c r="O731" s="43"/>
      <c r="P731" s="44"/>
      <c r="Q731" s="44"/>
      <c r="R731" s="45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</row>
    <row r="732" spans="1:32" ht="12.75" customHeight="1">
      <c r="A732" s="43"/>
      <c r="B732" s="43"/>
      <c r="C732" s="43"/>
      <c r="D732" s="43"/>
      <c r="E732" s="46"/>
      <c r="F732" s="43"/>
      <c r="G732" s="43"/>
      <c r="H732" s="47"/>
      <c r="I732" s="43"/>
      <c r="J732" s="43"/>
      <c r="K732" s="48"/>
      <c r="L732" s="43"/>
      <c r="M732" s="35"/>
      <c r="O732" s="43"/>
      <c r="P732" s="44"/>
      <c r="Q732" s="44"/>
      <c r="R732" s="45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</row>
    <row r="733" spans="1:32" ht="12.75" customHeight="1">
      <c r="A733" s="43"/>
      <c r="B733" s="43"/>
      <c r="C733" s="43"/>
      <c r="D733" s="43"/>
      <c r="E733" s="46"/>
      <c r="F733" s="43"/>
      <c r="G733" s="43"/>
      <c r="H733" s="47"/>
      <c r="I733" s="43"/>
      <c r="J733" s="43"/>
      <c r="K733" s="48"/>
      <c r="L733" s="43"/>
      <c r="M733" s="35"/>
      <c r="O733" s="43"/>
      <c r="P733" s="44"/>
      <c r="Q733" s="44"/>
      <c r="R733" s="45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</row>
    <row r="734" spans="1:32" ht="12.75" customHeight="1">
      <c r="A734" s="43"/>
      <c r="B734" s="43"/>
      <c r="C734" s="43"/>
      <c r="D734" s="43"/>
      <c r="E734" s="46"/>
      <c r="F734" s="43"/>
      <c r="G734" s="43"/>
      <c r="H734" s="47"/>
      <c r="I734" s="43"/>
      <c r="J734" s="43"/>
      <c r="K734" s="48"/>
      <c r="L734" s="43"/>
      <c r="M734" s="35"/>
      <c r="O734" s="43"/>
      <c r="P734" s="44"/>
      <c r="Q734" s="44"/>
      <c r="R734" s="45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</row>
    <row r="735" spans="1:32" ht="12.75" customHeight="1">
      <c r="A735" s="43"/>
      <c r="B735" s="43"/>
      <c r="C735" s="43"/>
      <c r="D735" s="43"/>
      <c r="E735" s="46"/>
      <c r="F735" s="43"/>
      <c r="G735" s="43"/>
      <c r="H735" s="47"/>
      <c r="I735" s="43"/>
      <c r="J735" s="43"/>
      <c r="K735" s="48"/>
      <c r="L735" s="43"/>
      <c r="M735" s="35"/>
      <c r="O735" s="43"/>
      <c r="P735" s="44"/>
      <c r="Q735" s="44"/>
      <c r="R735" s="45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</row>
    <row r="736" spans="1:32" ht="12.75" customHeight="1">
      <c r="A736" s="43"/>
      <c r="B736" s="43"/>
      <c r="C736" s="43"/>
      <c r="D736" s="43"/>
      <c r="E736" s="46"/>
      <c r="F736" s="43"/>
      <c r="G736" s="43"/>
      <c r="H736" s="47"/>
      <c r="I736" s="43"/>
      <c r="J736" s="43"/>
      <c r="K736" s="48"/>
      <c r="L736" s="43"/>
      <c r="M736" s="35"/>
      <c r="O736" s="43"/>
      <c r="P736" s="44"/>
      <c r="Q736" s="44"/>
      <c r="R736" s="45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</row>
    <row r="737" spans="1:32" ht="12.75" customHeight="1">
      <c r="A737" s="43"/>
      <c r="B737" s="43"/>
      <c r="C737" s="43"/>
      <c r="D737" s="43"/>
      <c r="E737" s="46"/>
      <c r="F737" s="43"/>
      <c r="G737" s="43"/>
      <c r="H737" s="47"/>
      <c r="I737" s="43"/>
      <c r="J737" s="43"/>
      <c r="K737" s="48"/>
      <c r="L737" s="43"/>
      <c r="M737" s="35"/>
      <c r="O737" s="43"/>
      <c r="P737" s="44"/>
      <c r="Q737" s="44"/>
      <c r="R737" s="45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</row>
    <row r="738" spans="1:32" ht="12.75" customHeight="1">
      <c r="A738" s="43"/>
      <c r="B738" s="43"/>
      <c r="C738" s="43"/>
      <c r="D738" s="43"/>
      <c r="E738" s="46"/>
      <c r="F738" s="43"/>
      <c r="G738" s="43"/>
      <c r="H738" s="47"/>
      <c r="I738" s="43"/>
      <c r="J738" s="43"/>
      <c r="K738" s="48"/>
      <c r="L738" s="43"/>
      <c r="M738" s="35"/>
      <c r="O738" s="43"/>
      <c r="P738" s="44"/>
      <c r="Q738" s="44"/>
      <c r="R738" s="45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</row>
    <row r="739" spans="1:32" ht="12.75" customHeight="1">
      <c r="A739" s="43"/>
      <c r="B739" s="43"/>
      <c r="C739" s="43"/>
      <c r="D739" s="43"/>
      <c r="E739" s="46"/>
      <c r="F739" s="43"/>
      <c r="G739" s="43"/>
      <c r="H739" s="47"/>
      <c r="I739" s="43"/>
      <c r="J739" s="43"/>
      <c r="K739" s="48"/>
      <c r="L739" s="43"/>
      <c r="M739" s="35"/>
      <c r="O739" s="43"/>
      <c r="P739" s="44"/>
      <c r="Q739" s="44"/>
      <c r="R739" s="45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</row>
    <row r="740" spans="1:32" ht="12.75" customHeight="1">
      <c r="A740" s="43"/>
      <c r="B740" s="43"/>
      <c r="C740" s="43"/>
      <c r="D740" s="43"/>
      <c r="E740" s="46"/>
      <c r="F740" s="43"/>
      <c r="G740" s="43"/>
      <c r="H740" s="47"/>
      <c r="I740" s="43"/>
      <c r="J740" s="43"/>
      <c r="K740" s="48"/>
      <c r="L740" s="43"/>
      <c r="M740" s="35"/>
      <c r="O740" s="43"/>
      <c r="P740" s="44"/>
      <c r="Q740" s="44"/>
      <c r="R740" s="45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</row>
    <row r="741" spans="1:32" ht="12.75" customHeight="1">
      <c r="A741" s="43"/>
      <c r="B741" s="43"/>
      <c r="C741" s="43"/>
      <c r="D741" s="43"/>
      <c r="E741" s="46"/>
      <c r="F741" s="43"/>
      <c r="G741" s="43"/>
      <c r="H741" s="47"/>
      <c r="I741" s="43"/>
      <c r="J741" s="43"/>
      <c r="K741" s="48"/>
      <c r="L741" s="43"/>
      <c r="M741" s="35"/>
      <c r="O741" s="43"/>
      <c r="P741" s="44"/>
      <c r="Q741" s="44"/>
      <c r="R741" s="45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</row>
    <row r="742" spans="1:32" ht="12.75" customHeight="1">
      <c r="A742" s="43"/>
      <c r="B742" s="43"/>
      <c r="C742" s="43"/>
      <c r="D742" s="43"/>
      <c r="E742" s="46"/>
      <c r="F742" s="43"/>
      <c r="G742" s="43"/>
      <c r="H742" s="47"/>
      <c r="I742" s="43"/>
      <c r="J742" s="43"/>
      <c r="K742" s="48"/>
      <c r="L742" s="43"/>
      <c r="M742" s="35"/>
      <c r="O742" s="43"/>
      <c r="P742" s="44"/>
      <c r="Q742" s="44"/>
      <c r="R742" s="45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</row>
    <row r="743" spans="1:32" ht="12.75" customHeight="1">
      <c r="A743" s="43"/>
      <c r="B743" s="43"/>
      <c r="C743" s="43"/>
      <c r="D743" s="43"/>
      <c r="E743" s="46"/>
      <c r="F743" s="43"/>
      <c r="G743" s="43"/>
      <c r="H743" s="47"/>
      <c r="I743" s="43"/>
      <c r="J743" s="43"/>
      <c r="K743" s="48"/>
      <c r="L743" s="43"/>
      <c r="M743" s="35"/>
      <c r="O743" s="43"/>
      <c r="P743" s="44"/>
      <c r="Q743" s="44"/>
      <c r="R743" s="45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</row>
    <row r="744" spans="1:32" ht="12.75" customHeight="1">
      <c r="A744" s="43"/>
      <c r="B744" s="43"/>
      <c r="C744" s="43"/>
      <c r="D744" s="43"/>
      <c r="E744" s="46"/>
      <c r="F744" s="43"/>
      <c r="G744" s="43"/>
      <c r="H744" s="47"/>
      <c r="I744" s="43"/>
      <c r="J744" s="43"/>
      <c r="K744" s="48"/>
      <c r="L744" s="43"/>
      <c r="M744" s="35"/>
      <c r="O744" s="43"/>
      <c r="P744" s="44"/>
      <c r="Q744" s="44"/>
      <c r="R744" s="45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</row>
    <row r="745" spans="1:32" ht="12.75" customHeight="1">
      <c r="A745" s="43"/>
      <c r="B745" s="43"/>
      <c r="C745" s="43"/>
      <c r="D745" s="43"/>
      <c r="E745" s="46"/>
      <c r="F745" s="43"/>
      <c r="G745" s="43"/>
      <c r="H745" s="47"/>
      <c r="I745" s="43"/>
      <c r="J745" s="43"/>
      <c r="K745" s="48"/>
      <c r="L745" s="43"/>
      <c r="M745" s="35"/>
      <c r="O745" s="43"/>
      <c r="P745" s="44"/>
      <c r="Q745" s="44"/>
      <c r="R745" s="45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</row>
    <row r="746" spans="1:32" ht="12.75" customHeight="1">
      <c r="A746" s="43"/>
      <c r="B746" s="43"/>
      <c r="C746" s="43"/>
      <c r="D746" s="43"/>
      <c r="E746" s="46"/>
      <c r="F746" s="43"/>
      <c r="G746" s="43"/>
      <c r="H746" s="47"/>
      <c r="I746" s="43"/>
      <c r="J746" s="43"/>
      <c r="K746" s="48"/>
      <c r="L746" s="43"/>
      <c r="M746" s="35"/>
      <c r="O746" s="43"/>
      <c r="P746" s="44"/>
      <c r="Q746" s="44"/>
      <c r="R746" s="45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</row>
    <row r="747" spans="1:32" ht="12.75" customHeight="1">
      <c r="A747" s="43"/>
      <c r="B747" s="43"/>
      <c r="C747" s="43"/>
      <c r="D747" s="43"/>
      <c r="E747" s="46"/>
      <c r="F747" s="43"/>
      <c r="G747" s="43"/>
      <c r="H747" s="47"/>
      <c r="I747" s="43"/>
      <c r="J747" s="43"/>
      <c r="K747" s="48"/>
      <c r="L747" s="43"/>
      <c r="M747" s="35"/>
      <c r="O747" s="43"/>
      <c r="P747" s="44"/>
      <c r="Q747" s="44"/>
      <c r="R747" s="45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</row>
    <row r="748" spans="1:32" ht="12.75" customHeight="1">
      <c r="A748" s="43"/>
      <c r="B748" s="43"/>
      <c r="C748" s="43"/>
      <c r="D748" s="43"/>
      <c r="E748" s="46"/>
      <c r="F748" s="43"/>
      <c r="G748" s="43"/>
      <c r="H748" s="47"/>
      <c r="I748" s="43"/>
      <c r="J748" s="43"/>
      <c r="K748" s="48"/>
      <c r="L748" s="43"/>
      <c r="M748" s="35"/>
      <c r="O748" s="43"/>
      <c r="P748" s="44"/>
      <c r="Q748" s="44"/>
      <c r="R748" s="45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</row>
    <row r="749" spans="1:32" ht="12.75" customHeight="1">
      <c r="A749" s="43"/>
      <c r="B749" s="43"/>
      <c r="C749" s="43"/>
      <c r="D749" s="43"/>
      <c r="E749" s="46"/>
      <c r="F749" s="43"/>
      <c r="G749" s="43"/>
      <c r="H749" s="47"/>
      <c r="I749" s="43"/>
      <c r="J749" s="43"/>
      <c r="K749" s="48"/>
      <c r="L749" s="43"/>
      <c r="M749" s="35"/>
      <c r="O749" s="43"/>
      <c r="P749" s="44"/>
      <c r="Q749" s="44"/>
      <c r="R749" s="45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</row>
    <row r="750" spans="1:32" ht="12.75" customHeight="1">
      <c r="A750" s="43"/>
      <c r="B750" s="43"/>
      <c r="C750" s="43"/>
      <c r="D750" s="43"/>
      <c r="E750" s="46"/>
      <c r="F750" s="43"/>
      <c r="G750" s="43"/>
      <c r="H750" s="47"/>
      <c r="I750" s="43"/>
      <c r="J750" s="43"/>
      <c r="K750" s="48"/>
      <c r="L750" s="43"/>
      <c r="M750" s="35"/>
      <c r="O750" s="43"/>
      <c r="P750" s="44"/>
      <c r="Q750" s="44"/>
      <c r="R750" s="45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</row>
    <row r="751" spans="1:32" ht="12.75" customHeight="1">
      <c r="A751" s="43"/>
      <c r="B751" s="43"/>
      <c r="C751" s="43"/>
      <c r="D751" s="43"/>
      <c r="E751" s="46"/>
      <c r="F751" s="43"/>
      <c r="G751" s="43"/>
      <c r="H751" s="47"/>
      <c r="I751" s="43"/>
      <c r="J751" s="43"/>
      <c r="K751" s="48"/>
      <c r="L751" s="43"/>
      <c r="M751" s="35"/>
      <c r="O751" s="43"/>
      <c r="P751" s="44"/>
      <c r="Q751" s="44"/>
      <c r="R751" s="45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</row>
    <row r="752" spans="1:32" ht="12.75" customHeight="1">
      <c r="A752" s="43"/>
      <c r="B752" s="43"/>
      <c r="C752" s="43"/>
      <c r="D752" s="43"/>
      <c r="E752" s="46"/>
      <c r="F752" s="43"/>
      <c r="G752" s="43"/>
      <c r="H752" s="47"/>
      <c r="I752" s="43"/>
      <c r="J752" s="43"/>
      <c r="K752" s="48"/>
      <c r="L752" s="43"/>
      <c r="M752" s="35"/>
      <c r="O752" s="43"/>
      <c r="P752" s="44"/>
      <c r="Q752" s="44"/>
      <c r="R752" s="45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</row>
    <row r="753" spans="1:32" ht="12.75" customHeight="1">
      <c r="A753" s="43"/>
      <c r="B753" s="43"/>
      <c r="C753" s="43"/>
      <c r="D753" s="43"/>
      <c r="E753" s="46"/>
      <c r="F753" s="43"/>
      <c r="G753" s="43"/>
      <c r="H753" s="47"/>
      <c r="I753" s="43"/>
      <c r="J753" s="43"/>
      <c r="K753" s="48"/>
      <c r="L753" s="43"/>
      <c r="M753" s="35"/>
      <c r="O753" s="43"/>
      <c r="P753" s="44"/>
      <c r="Q753" s="44"/>
      <c r="R753" s="45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</row>
    <row r="754" spans="1:32" ht="12.75" customHeight="1">
      <c r="A754" s="43"/>
      <c r="B754" s="43"/>
      <c r="C754" s="43"/>
      <c r="D754" s="43"/>
      <c r="E754" s="46"/>
      <c r="F754" s="43"/>
      <c r="G754" s="43"/>
      <c r="H754" s="47"/>
      <c r="I754" s="43"/>
      <c r="J754" s="43"/>
      <c r="K754" s="48"/>
      <c r="L754" s="43"/>
      <c r="M754" s="35"/>
      <c r="O754" s="43"/>
      <c r="P754" s="44"/>
      <c r="Q754" s="44"/>
      <c r="R754" s="45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</row>
    <row r="755" spans="1:32" ht="12.75" customHeight="1">
      <c r="A755" s="43"/>
      <c r="B755" s="43"/>
      <c r="C755" s="43"/>
      <c r="D755" s="43"/>
      <c r="E755" s="46"/>
      <c r="F755" s="43"/>
      <c r="G755" s="43"/>
      <c r="H755" s="47"/>
      <c r="I755" s="43"/>
      <c r="J755" s="43"/>
      <c r="K755" s="48"/>
      <c r="L755" s="43"/>
      <c r="M755" s="35"/>
      <c r="O755" s="43"/>
      <c r="P755" s="44"/>
      <c r="Q755" s="44"/>
      <c r="R755" s="45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</row>
    <row r="756" spans="1:32" ht="12.75" customHeight="1">
      <c r="A756" s="43"/>
      <c r="B756" s="43"/>
      <c r="C756" s="43"/>
      <c r="D756" s="43"/>
      <c r="E756" s="46"/>
      <c r="F756" s="43"/>
      <c r="G756" s="43"/>
      <c r="H756" s="47"/>
      <c r="I756" s="43"/>
      <c r="J756" s="43"/>
      <c r="K756" s="48"/>
      <c r="L756" s="43"/>
      <c r="M756" s="35"/>
      <c r="O756" s="43"/>
      <c r="P756" s="44"/>
      <c r="Q756" s="44"/>
      <c r="R756" s="45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</row>
    <row r="757" spans="1:32" ht="12.75" customHeight="1">
      <c r="A757" s="43"/>
      <c r="B757" s="43"/>
      <c r="C757" s="43"/>
      <c r="D757" s="43"/>
      <c r="E757" s="46"/>
      <c r="F757" s="43"/>
      <c r="G757" s="43"/>
      <c r="H757" s="47"/>
      <c r="I757" s="43"/>
      <c r="J757" s="43"/>
      <c r="K757" s="48"/>
      <c r="L757" s="43"/>
      <c r="M757" s="35"/>
      <c r="O757" s="43"/>
      <c r="P757" s="44"/>
      <c r="Q757" s="44"/>
      <c r="R757" s="45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</row>
    <row r="758" spans="1:32" ht="12.75" customHeight="1">
      <c r="A758" s="43"/>
      <c r="B758" s="43"/>
      <c r="C758" s="43"/>
      <c r="D758" s="43"/>
      <c r="E758" s="46"/>
      <c r="F758" s="43"/>
      <c r="G758" s="43"/>
      <c r="H758" s="47"/>
      <c r="I758" s="43"/>
      <c r="J758" s="43"/>
      <c r="K758" s="48"/>
      <c r="L758" s="43"/>
      <c r="M758" s="35"/>
      <c r="O758" s="43"/>
      <c r="P758" s="44"/>
      <c r="Q758" s="44"/>
      <c r="R758" s="45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</row>
    <row r="759" spans="1:32" ht="12.75" customHeight="1">
      <c r="A759" s="43"/>
      <c r="B759" s="43"/>
      <c r="C759" s="43"/>
      <c r="D759" s="43"/>
      <c r="E759" s="46"/>
      <c r="F759" s="43"/>
      <c r="G759" s="43"/>
      <c r="H759" s="47"/>
      <c r="I759" s="43"/>
      <c r="J759" s="43"/>
      <c r="K759" s="48"/>
      <c r="L759" s="43"/>
      <c r="M759" s="35"/>
      <c r="O759" s="43"/>
      <c r="P759" s="44"/>
      <c r="Q759" s="44"/>
      <c r="R759" s="45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</row>
    <row r="760" spans="1:32" ht="12.75" customHeight="1">
      <c r="A760" s="43"/>
      <c r="B760" s="43"/>
      <c r="C760" s="43"/>
      <c r="D760" s="43"/>
      <c r="E760" s="46"/>
      <c r="F760" s="43"/>
      <c r="G760" s="43"/>
      <c r="H760" s="47"/>
      <c r="I760" s="43"/>
      <c r="J760" s="43"/>
      <c r="K760" s="48"/>
      <c r="L760" s="43"/>
      <c r="M760" s="35"/>
      <c r="O760" s="43"/>
      <c r="P760" s="44"/>
      <c r="Q760" s="44"/>
      <c r="R760" s="45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</row>
    <row r="761" spans="1:32" ht="12.75" customHeight="1">
      <c r="A761" s="43"/>
      <c r="B761" s="43"/>
      <c r="C761" s="43"/>
      <c r="D761" s="43"/>
      <c r="E761" s="46"/>
      <c r="F761" s="43"/>
      <c r="G761" s="43"/>
      <c r="H761" s="47"/>
      <c r="I761" s="43"/>
      <c r="J761" s="43"/>
      <c r="K761" s="48"/>
      <c r="L761" s="43"/>
      <c r="M761" s="35"/>
      <c r="O761" s="43"/>
      <c r="P761" s="44"/>
      <c r="Q761" s="44"/>
      <c r="R761" s="45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</row>
    <row r="762" spans="1:32" ht="12.75" customHeight="1">
      <c r="A762" s="43"/>
      <c r="B762" s="43"/>
      <c r="C762" s="43"/>
      <c r="D762" s="43"/>
      <c r="E762" s="46"/>
      <c r="F762" s="43"/>
      <c r="G762" s="43"/>
      <c r="H762" s="47"/>
      <c r="I762" s="43"/>
      <c r="J762" s="43"/>
      <c r="K762" s="48"/>
      <c r="L762" s="43"/>
      <c r="M762" s="35"/>
      <c r="O762" s="43"/>
      <c r="P762" s="44"/>
      <c r="Q762" s="44"/>
      <c r="R762" s="45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</row>
    <row r="763" spans="1:32" ht="12.75" customHeight="1">
      <c r="A763" s="43"/>
      <c r="B763" s="43"/>
      <c r="C763" s="43"/>
      <c r="D763" s="43"/>
      <c r="E763" s="46"/>
      <c r="F763" s="43"/>
      <c r="G763" s="43"/>
      <c r="H763" s="47"/>
      <c r="I763" s="43"/>
      <c r="J763" s="43"/>
      <c r="K763" s="48"/>
      <c r="L763" s="43"/>
      <c r="M763" s="35"/>
      <c r="O763" s="43"/>
      <c r="P763" s="44"/>
      <c r="Q763" s="44"/>
      <c r="R763" s="45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</row>
    <row r="764" spans="1:32" ht="12.75" customHeight="1">
      <c r="A764" s="43"/>
      <c r="B764" s="43"/>
      <c r="C764" s="43"/>
      <c r="D764" s="43"/>
      <c r="E764" s="46"/>
      <c r="F764" s="43"/>
      <c r="G764" s="43"/>
      <c r="H764" s="47"/>
      <c r="I764" s="43"/>
      <c r="J764" s="43"/>
      <c r="K764" s="48"/>
      <c r="L764" s="43"/>
      <c r="M764" s="35"/>
      <c r="O764" s="43"/>
      <c r="P764" s="44"/>
      <c r="Q764" s="44"/>
      <c r="R764" s="45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</row>
    <row r="765" spans="1:32" ht="12.75" customHeight="1">
      <c r="A765" s="43"/>
      <c r="B765" s="43"/>
      <c r="C765" s="43"/>
      <c r="D765" s="43"/>
      <c r="E765" s="46"/>
      <c r="F765" s="43"/>
      <c r="G765" s="43"/>
      <c r="H765" s="47"/>
      <c r="I765" s="43"/>
      <c r="J765" s="43"/>
      <c r="K765" s="48"/>
      <c r="L765" s="43"/>
      <c r="M765" s="35"/>
      <c r="O765" s="43"/>
      <c r="P765" s="44"/>
      <c r="Q765" s="44"/>
      <c r="R765" s="45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</row>
    <row r="766" spans="1:32" ht="12.75" customHeight="1">
      <c r="A766" s="43"/>
      <c r="B766" s="43"/>
      <c r="C766" s="43"/>
      <c r="D766" s="43"/>
      <c r="E766" s="46"/>
      <c r="F766" s="43"/>
      <c r="G766" s="43"/>
      <c r="H766" s="47"/>
      <c r="I766" s="43"/>
      <c r="J766" s="43"/>
      <c r="K766" s="48"/>
      <c r="L766" s="43"/>
      <c r="M766" s="35"/>
      <c r="O766" s="43"/>
      <c r="P766" s="44"/>
      <c r="Q766" s="44"/>
      <c r="R766" s="45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</row>
    <row r="767" spans="1:32" ht="12.75" customHeight="1">
      <c r="A767" s="43"/>
      <c r="B767" s="43"/>
      <c r="C767" s="43"/>
      <c r="D767" s="43"/>
      <c r="E767" s="46"/>
      <c r="F767" s="43"/>
      <c r="G767" s="43"/>
      <c r="H767" s="47"/>
      <c r="I767" s="43"/>
      <c r="J767" s="43"/>
      <c r="K767" s="48"/>
      <c r="L767" s="43"/>
      <c r="M767" s="35"/>
      <c r="O767" s="43"/>
      <c r="P767" s="44"/>
      <c r="Q767" s="44"/>
      <c r="R767" s="45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</row>
    <row r="768" spans="1:32" ht="12.75" customHeight="1">
      <c r="A768" s="43"/>
      <c r="B768" s="43"/>
      <c r="C768" s="43"/>
      <c r="D768" s="43"/>
      <c r="E768" s="46"/>
      <c r="F768" s="43"/>
      <c r="G768" s="43"/>
      <c r="H768" s="47"/>
      <c r="I768" s="43"/>
      <c r="J768" s="43"/>
      <c r="K768" s="48"/>
      <c r="L768" s="43"/>
      <c r="M768" s="35"/>
      <c r="O768" s="43"/>
      <c r="P768" s="44"/>
      <c r="Q768" s="44"/>
      <c r="R768" s="45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</row>
    <row r="769" spans="1:32" ht="12.75" customHeight="1">
      <c r="A769" s="43"/>
      <c r="B769" s="43"/>
      <c r="C769" s="43"/>
      <c r="D769" s="43"/>
      <c r="E769" s="46"/>
      <c r="F769" s="43"/>
      <c r="G769" s="43"/>
      <c r="H769" s="47"/>
      <c r="I769" s="43"/>
      <c r="J769" s="43"/>
      <c r="K769" s="48"/>
      <c r="L769" s="43"/>
      <c r="M769" s="35"/>
      <c r="O769" s="43"/>
      <c r="P769" s="44"/>
      <c r="Q769" s="44"/>
      <c r="R769" s="45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</row>
    <row r="770" spans="1:32" ht="12.75" customHeight="1">
      <c r="A770" s="43"/>
      <c r="B770" s="43"/>
      <c r="C770" s="43"/>
      <c r="D770" s="43"/>
      <c r="E770" s="46"/>
      <c r="F770" s="43"/>
      <c r="G770" s="43"/>
      <c r="H770" s="47"/>
      <c r="I770" s="43"/>
      <c r="J770" s="43"/>
      <c r="K770" s="48"/>
      <c r="L770" s="43"/>
      <c r="M770" s="35"/>
      <c r="O770" s="43"/>
      <c r="P770" s="44"/>
      <c r="Q770" s="44"/>
      <c r="R770" s="45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</row>
    <row r="771" spans="1:32" ht="12.75" customHeight="1">
      <c r="A771" s="43"/>
      <c r="B771" s="43"/>
      <c r="C771" s="43"/>
      <c r="D771" s="43"/>
      <c r="E771" s="46"/>
      <c r="F771" s="43"/>
      <c r="G771" s="43"/>
      <c r="H771" s="47"/>
      <c r="I771" s="43"/>
      <c r="J771" s="43"/>
      <c r="K771" s="48"/>
      <c r="L771" s="43"/>
      <c r="M771" s="35"/>
      <c r="O771" s="43"/>
      <c r="P771" s="44"/>
      <c r="Q771" s="44"/>
      <c r="R771" s="45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</row>
    <row r="772" spans="1:32" ht="12.75" customHeight="1">
      <c r="A772" s="43"/>
      <c r="B772" s="43"/>
      <c r="C772" s="43"/>
      <c r="D772" s="43"/>
      <c r="E772" s="46"/>
      <c r="F772" s="43"/>
      <c r="G772" s="43"/>
      <c r="H772" s="47"/>
      <c r="I772" s="43"/>
      <c r="J772" s="43"/>
      <c r="K772" s="48"/>
      <c r="L772" s="43"/>
      <c r="M772" s="35"/>
      <c r="O772" s="43"/>
      <c r="P772" s="44"/>
      <c r="Q772" s="44"/>
      <c r="R772" s="45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</row>
    <row r="773" spans="1:32" ht="12.75" customHeight="1">
      <c r="A773" s="43"/>
      <c r="B773" s="43"/>
      <c r="C773" s="43"/>
      <c r="D773" s="43"/>
      <c r="E773" s="46"/>
      <c r="F773" s="43"/>
      <c r="G773" s="43"/>
      <c r="H773" s="47"/>
      <c r="I773" s="43"/>
      <c r="J773" s="43"/>
      <c r="K773" s="48"/>
      <c r="L773" s="43"/>
      <c r="M773" s="35"/>
      <c r="O773" s="43"/>
      <c r="P773" s="44"/>
      <c r="Q773" s="44"/>
      <c r="R773" s="45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</row>
    <row r="774" spans="1:32" ht="12.75" customHeight="1">
      <c r="A774" s="43"/>
      <c r="B774" s="43"/>
      <c r="C774" s="43"/>
      <c r="D774" s="43"/>
      <c r="E774" s="46"/>
      <c r="F774" s="43"/>
      <c r="G774" s="43"/>
      <c r="H774" s="47"/>
      <c r="I774" s="43"/>
      <c r="J774" s="43"/>
      <c r="K774" s="48"/>
      <c r="L774" s="43"/>
      <c r="M774" s="35"/>
      <c r="O774" s="43"/>
      <c r="P774" s="44"/>
      <c r="Q774" s="44"/>
      <c r="R774" s="45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</row>
    <row r="775" spans="1:32" ht="12.75" customHeight="1">
      <c r="A775" s="43"/>
      <c r="B775" s="43"/>
      <c r="C775" s="43"/>
      <c r="D775" s="43"/>
      <c r="E775" s="46"/>
      <c r="F775" s="43"/>
      <c r="G775" s="43"/>
      <c r="H775" s="47"/>
      <c r="I775" s="43"/>
      <c r="J775" s="43"/>
      <c r="K775" s="48"/>
      <c r="L775" s="43"/>
      <c r="M775" s="35"/>
      <c r="O775" s="43"/>
      <c r="P775" s="44"/>
      <c r="Q775" s="44"/>
      <c r="R775" s="45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</row>
    <row r="776" spans="1:32" ht="12.75" customHeight="1">
      <c r="A776" s="43"/>
      <c r="B776" s="43"/>
      <c r="C776" s="43"/>
      <c r="D776" s="43"/>
      <c r="E776" s="46"/>
      <c r="F776" s="43"/>
      <c r="G776" s="43"/>
      <c r="H776" s="47"/>
      <c r="I776" s="43"/>
      <c r="J776" s="43"/>
      <c r="K776" s="48"/>
      <c r="L776" s="43"/>
      <c r="M776" s="35"/>
      <c r="O776" s="43"/>
      <c r="P776" s="44"/>
      <c r="Q776" s="44"/>
      <c r="R776" s="45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</row>
    <row r="777" spans="1:32" ht="12.75" customHeight="1">
      <c r="A777" s="43"/>
      <c r="B777" s="43"/>
      <c r="C777" s="43"/>
      <c r="D777" s="43"/>
      <c r="E777" s="46"/>
      <c r="F777" s="43"/>
      <c r="G777" s="43"/>
      <c r="H777" s="47"/>
      <c r="I777" s="43"/>
      <c r="J777" s="43"/>
      <c r="K777" s="48"/>
      <c r="L777" s="43"/>
      <c r="M777" s="35"/>
      <c r="O777" s="43"/>
      <c r="P777" s="44"/>
      <c r="Q777" s="44"/>
      <c r="R777" s="45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</row>
    <row r="778" spans="1:32" ht="12.75" customHeight="1">
      <c r="A778" s="43"/>
      <c r="B778" s="43"/>
      <c r="C778" s="43"/>
      <c r="D778" s="43"/>
      <c r="E778" s="46"/>
      <c r="F778" s="43"/>
      <c r="G778" s="43"/>
      <c r="H778" s="47"/>
      <c r="I778" s="43"/>
      <c r="J778" s="43"/>
      <c r="K778" s="48"/>
      <c r="L778" s="43"/>
      <c r="M778" s="35"/>
      <c r="O778" s="43"/>
      <c r="P778" s="44"/>
      <c r="Q778" s="44"/>
      <c r="R778" s="45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</row>
    <row r="779" spans="1:32" ht="12.75" customHeight="1">
      <c r="A779" s="43"/>
      <c r="B779" s="43"/>
      <c r="C779" s="43"/>
      <c r="D779" s="43"/>
      <c r="E779" s="46"/>
      <c r="F779" s="43"/>
      <c r="G779" s="43"/>
      <c r="H779" s="47"/>
      <c r="I779" s="43"/>
      <c r="J779" s="43"/>
      <c r="K779" s="48"/>
      <c r="L779" s="43"/>
      <c r="M779" s="35"/>
      <c r="O779" s="43"/>
      <c r="P779" s="44"/>
      <c r="Q779" s="44"/>
      <c r="R779" s="45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</row>
    <row r="780" spans="1:32" ht="12.75" customHeight="1">
      <c r="A780" s="43"/>
      <c r="B780" s="43"/>
      <c r="C780" s="43"/>
      <c r="D780" s="43"/>
      <c r="E780" s="46"/>
      <c r="F780" s="43"/>
      <c r="G780" s="43"/>
      <c r="H780" s="47"/>
      <c r="I780" s="43"/>
      <c r="J780" s="43"/>
      <c r="K780" s="48"/>
      <c r="L780" s="43"/>
      <c r="M780" s="35"/>
      <c r="O780" s="43"/>
      <c r="P780" s="44"/>
      <c r="Q780" s="44"/>
      <c r="R780" s="45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</row>
    <row r="781" spans="1:32" ht="12.75" customHeight="1">
      <c r="A781" s="43"/>
      <c r="B781" s="43"/>
      <c r="C781" s="43"/>
      <c r="D781" s="43"/>
      <c r="E781" s="46"/>
      <c r="F781" s="43"/>
      <c r="G781" s="43"/>
      <c r="H781" s="47"/>
      <c r="I781" s="43"/>
      <c r="J781" s="43"/>
      <c r="K781" s="48"/>
      <c r="L781" s="43"/>
      <c r="M781" s="35"/>
      <c r="O781" s="43"/>
      <c r="P781" s="44"/>
      <c r="Q781" s="44"/>
      <c r="R781" s="45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</row>
    <row r="782" spans="1:32" ht="12.75" customHeight="1">
      <c r="A782" s="43"/>
      <c r="B782" s="43"/>
      <c r="C782" s="43"/>
      <c r="D782" s="43"/>
      <c r="E782" s="46"/>
      <c r="F782" s="43"/>
      <c r="G782" s="43"/>
      <c r="H782" s="47"/>
      <c r="I782" s="43"/>
      <c r="J782" s="43"/>
      <c r="K782" s="48"/>
      <c r="L782" s="43"/>
      <c r="M782" s="35"/>
      <c r="O782" s="43"/>
      <c r="P782" s="44"/>
      <c r="Q782" s="44"/>
      <c r="R782" s="45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</row>
    <row r="783" spans="1:32" ht="12.75" customHeight="1">
      <c r="A783" s="43"/>
      <c r="B783" s="43"/>
      <c r="C783" s="43"/>
      <c r="D783" s="43"/>
      <c r="E783" s="46"/>
      <c r="F783" s="43"/>
      <c r="G783" s="43"/>
      <c r="H783" s="47"/>
      <c r="I783" s="43"/>
      <c r="J783" s="43"/>
      <c r="K783" s="48"/>
      <c r="L783" s="43"/>
      <c r="M783" s="35"/>
      <c r="O783" s="43"/>
      <c r="P783" s="44"/>
      <c r="Q783" s="44"/>
      <c r="R783" s="45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</row>
    <row r="784" spans="1:32" ht="12.75" customHeight="1">
      <c r="A784" s="43"/>
      <c r="B784" s="43"/>
      <c r="C784" s="43"/>
      <c r="D784" s="43"/>
      <c r="E784" s="46"/>
      <c r="F784" s="43"/>
      <c r="G784" s="43"/>
      <c r="H784" s="47"/>
      <c r="I784" s="43"/>
      <c r="J784" s="43"/>
      <c r="K784" s="48"/>
      <c r="L784" s="43"/>
      <c r="M784" s="35"/>
      <c r="O784" s="43"/>
      <c r="P784" s="44"/>
      <c r="Q784" s="44"/>
      <c r="R784" s="45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</row>
    <row r="785" spans="1:32" ht="12.75" customHeight="1">
      <c r="A785" s="43"/>
      <c r="B785" s="43"/>
      <c r="C785" s="43"/>
      <c r="D785" s="43"/>
      <c r="E785" s="46"/>
      <c r="F785" s="43"/>
      <c r="G785" s="43"/>
      <c r="H785" s="47"/>
      <c r="I785" s="43"/>
      <c r="J785" s="43"/>
      <c r="K785" s="48"/>
      <c r="L785" s="43"/>
      <c r="M785" s="35"/>
      <c r="O785" s="43"/>
      <c r="P785" s="44"/>
      <c r="Q785" s="44"/>
      <c r="R785" s="45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</row>
    <row r="786" spans="1:32" ht="12.75" customHeight="1">
      <c r="A786" s="43"/>
      <c r="B786" s="43"/>
      <c r="C786" s="43"/>
      <c r="D786" s="43"/>
      <c r="E786" s="46"/>
      <c r="F786" s="43"/>
      <c r="G786" s="43"/>
      <c r="H786" s="47"/>
      <c r="I786" s="43"/>
      <c r="J786" s="43"/>
      <c r="K786" s="48"/>
      <c r="L786" s="43"/>
      <c r="M786" s="35"/>
      <c r="O786" s="43"/>
      <c r="P786" s="44"/>
      <c r="Q786" s="44"/>
      <c r="R786" s="45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</row>
    <row r="787" spans="1:32" ht="12.75" customHeight="1">
      <c r="A787" s="43"/>
      <c r="B787" s="43"/>
      <c r="C787" s="43"/>
      <c r="D787" s="43"/>
      <c r="E787" s="46"/>
      <c r="F787" s="43"/>
      <c r="G787" s="43"/>
      <c r="H787" s="47"/>
      <c r="I787" s="43"/>
      <c r="J787" s="43"/>
      <c r="K787" s="48"/>
      <c r="L787" s="43"/>
      <c r="M787" s="35"/>
      <c r="O787" s="43"/>
      <c r="P787" s="44"/>
      <c r="Q787" s="44"/>
      <c r="R787" s="45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</row>
    <row r="788" spans="1:32" ht="12.75" customHeight="1">
      <c r="A788" s="43"/>
      <c r="B788" s="43"/>
      <c r="C788" s="43"/>
      <c r="D788" s="43"/>
      <c r="E788" s="46"/>
      <c r="F788" s="43"/>
      <c r="G788" s="43"/>
      <c r="H788" s="47"/>
      <c r="I788" s="43"/>
      <c r="J788" s="43"/>
      <c r="K788" s="48"/>
      <c r="L788" s="43"/>
      <c r="M788" s="35"/>
      <c r="O788" s="43"/>
      <c r="P788" s="44"/>
      <c r="Q788" s="44"/>
      <c r="R788" s="45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</row>
    <row r="789" spans="1:32" ht="12.75" customHeight="1">
      <c r="A789" s="43"/>
      <c r="B789" s="43"/>
      <c r="C789" s="43"/>
      <c r="D789" s="43"/>
      <c r="E789" s="46"/>
      <c r="F789" s="43"/>
      <c r="G789" s="43"/>
      <c r="H789" s="47"/>
      <c r="I789" s="43"/>
      <c r="J789" s="43"/>
      <c r="K789" s="48"/>
      <c r="L789" s="43"/>
      <c r="M789" s="35"/>
      <c r="O789" s="43"/>
      <c r="P789" s="44"/>
      <c r="Q789" s="44"/>
      <c r="R789" s="45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</row>
    <row r="790" spans="1:32" ht="12.75" customHeight="1">
      <c r="A790" s="43"/>
      <c r="B790" s="43"/>
      <c r="C790" s="43"/>
      <c r="D790" s="43"/>
      <c r="E790" s="46"/>
      <c r="F790" s="43"/>
      <c r="G790" s="43"/>
      <c r="H790" s="47"/>
      <c r="I790" s="43"/>
      <c r="J790" s="43"/>
      <c r="K790" s="48"/>
      <c r="L790" s="43"/>
      <c r="M790" s="35"/>
      <c r="O790" s="43"/>
      <c r="P790" s="44"/>
      <c r="Q790" s="44"/>
      <c r="R790" s="45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</row>
    <row r="791" spans="1:32" ht="12.75" customHeight="1">
      <c r="A791" s="43"/>
      <c r="B791" s="43"/>
      <c r="C791" s="43"/>
      <c r="D791" s="43"/>
      <c r="E791" s="46"/>
      <c r="F791" s="43"/>
      <c r="G791" s="43"/>
      <c r="H791" s="47"/>
      <c r="I791" s="43"/>
      <c r="J791" s="43"/>
      <c r="K791" s="48"/>
      <c r="L791" s="43"/>
      <c r="M791" s="35"/>
      <c r="O791" s="43"/>
      <c r="P791" s="44"/>
      <c r="Q791" s="44"/>
      <c r="R791" s="45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</row>
    <row r="792" spans="1:32" ht="12.75" customHeight="1">
      <c r="A792" s="43"/>
      <c r="B792" s="43"/>
      <c r="C792" s="43"/>
      <c r="D792" s="43"/>
      <c r="E792" s="46"/>
      <c r="F792" s="43"/>
      <c r="G792" s="43"/>
      <c r="H792" s="47"/>
      <c r="I792" s="43"/>
      <c r="J792" s="43"/>
      <c r="K792" s="48"/>
      <c r="L792" s="43"/>
      <c r="M792" s="35"/>
      <c r="O792" s="43"/>
      <c r="P792" s="44"/>
      <c r="Q792" s="44"/>
      <c r="R792" s="45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</row>
    <row r="793" spans="1:32" ht="12.75" customHeight="1">
      <c r="A793" s="43"/>
      <c r="B793" s="43"/>
      <c r="C793" s="43"/>
      <c r="D793" s="43"/>
      <c r="E793" s="46"/>
      <c r="F793" s="43"/>
      <c r="G793" s="43"/>
      <c r="H793" s="47"/>
      <c r="I793" s="43"/>
      <c r="J793" s="43"/>
      <c r="K793" s="48"/>
      <c r="L793" s="43"/>
      <c r="M793" s="35"/>
      <c r="O793" s="43"/>
      <c r="P793" s="44"/>
      <c r="Q793" s="44"/>
      <c r="R793" s="45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</row>
    <row r="794" spans="1:32" ht="12.75" customHeight="1">
      <c r="A794" s="43"/>
      <c r="B794" s="43"/>
      <c r="C794" s="43"/>
      <c r="D794" s="43"/>
      <c r="E794" s="46"/>
      <c r="F794" s="43"/>
      <c r="G794" s="43"/>
      <c r="H794" s="47"/>
      <c r="I794" s="43"/>
      <c r="J794" s="43"/>
      <c r="K794" s="48"/>
      <c r="L794" s="43"/>
      <c r="M794" s="35"/>
      <c r="O794" s="43"/>
      <c r="P794" s="44"/>
      <c r="Q794" s="44"/>
      <c r="R794" s="45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</row>
    <row r="795" spans="1:32" ht="12.75" customHeight="1">
      <c r="A795" s="43"/>
      <c r="B795" s="43"/>
      <c r="C795" s="43"/>
      <c r="D795" s="43"/>
      <c r="E795" s="46"/>
      <c r="F795" s="43"/>
      <c r="G795" s="43"/>
      <c r="H795" s="47"/>
      <c r="I795" s="43"/>
      <c r="J795" s="43"/>
      <c r="K795" s="48"/>
      <c r="L795" s="43"/>
      <c r="M795" s="35"/>
      <c r="O795" s="43"/>
      <c r="P795" s="44"/>
      <c r="Q795" s="44"/>
      <c r="R795" s="45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</row>
    <row r="796" spans="1:32" ht="12.75" customHeight="1">
      <c r="A796" s="43"/>
      <c r="B796" s="43"/>
      <c r="C796" s="43"/>
      <c r="D796" s="43"/>
      <c r="E796" s="46"/>
      <c r="F796" s="43"/>
      <c r="G796" s="43"/>
      <c r="H796" s="47"/>
      <c r="I796" s="43"/>
      <c r="J796" s="43"/>
      <c r="K796" s="48"/>
      <c r="L796" s="43"/>
      <c r="M796" s="35"/>
      <c r="O796" s="43"/>
      <c r="P796" s="44"/>
      <c r="Q796" s="44"/>
      <c r="R796" s="45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</row>
    <row r="797" spans="1:32" ht="12.75" customHeight="1">
      <c r="A797" s="43"/>
      <c r="B797" s="43"/>
      <c r="C797" s="43"/>
      <c r="D797" s="43"/>
      <c r="E797" s="46"/>
      <c r="F797" s="43"/>
      <c r="G797" s="43"/>
      <c r="H797" s="47"/>
      <c r="I797" s="43"/>
      <c r="J797" s="43"/>
      <c r="K797" s="48"/>
      <c r="L797" s="43"/>
      <c r="M797" s="35"/>
      <c r="O797" s="43"/>
      <c r="P797" s="44"/>
      <c r="Q797" s="44"/>
      <c r="R797" s="45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</row>
    <row r="798" spans="1:32" ht="12.75" customHeight="1">
      <c r="A798" s="43"/>
      <c r="B798" s="43"/>
      <c r="C798" s="43"/>
      <c r="D798" s="43"/>
      <c r="E798" s="46"/>
      <c r="F798" s="43"/>
      <c r="G798" s="43"/>
      <c r="H798" s="47"/>
      <c r="I798" s="43"/>
      <c r="J798" s="43"/>
      <c r="K798" s="48"/>
      <c r="L798" s="43"/>
      <c r="M798" s="35"/>
      <c r="O798" s="43"/>
      <c r="P798" s="44"/>
      <c r="Q798" s="44"/>
      <c r="R798" s="45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</row>
    <row r="799" spans="1:32" ht="12.75" customHeight="1">
      <c r="A799" s="43"/>
      <c r="B799" s="43"/>
      <c r="C799" s="43"/>
      <c r="D799" s="43"/>
      <c r="E799" s="46"/>
      <c r="F799" s="43"/>
      <c r="G799" s="43"/>
      <c r="H799" s="47"/>
      <c r="I799" s="43"/>
      <c r="J799" s="43"/>
      <c r="K799" s="48"/>
      <c r="L799" s="43"/>
      <c r="M799" s="35"/>
      <c r="O799" s="43"/>
      <c r="P799" s="44"/>
      <c r="Q799" s="44"/>
      <c r="R799" s="45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</row>
    <row r="800" spans="1:32" ht="12.75" customHeight="1">
      <c r="A800" s="43"/>
      <c r="B800" s="43"/>
      <c r="C800" s="43"/>
      <c r="D800" s="43"/>
      <c r="E800" s="46"/>
      <c r="F800" s="43"/>
      <c r="G800" s="43"/>
      <c r="H800" s="47"/>
      <c r="I800" s="43"/>
      <c r="J800" s="43"/>
      <c r="K800" s="48"/>
      <c r="L800" s="43"/>
      <c r="M800" s="35"/>
      <c r="O800" s="43"/>
      <c r="P800" s="44"/>
      <c r="Q800" s="44"/>
      <c r="R800" s="45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</row>
    <row r="801" spans="1:32" ht="12.75" customHeight="1">
      <c r="A801" s="43"/>
      <c r="B801" s="43"/>
      <c r="C801" s="43"/>
      <c r="D801" s="43"/>
      <c r="E801" s="46"/>
      <c r="F801" s="43"/>
      <c r="G801" s="43"/>
      <c r="H801" s="47"/>
      <c r="I801" s="43"/>
      <c r="J801" s="43"/>
      <c r="K801" s="48"/>
      <c r="L801" s="43"/>
      <c r="M801" s="35"/>
      <c r="O801" s="43"/>
      <c r="P801" s="44"/>
      <c r="Q801" s="44"/>
      <c r="R801" s="45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</row>
    <row r="802" spans="1:32" ht="12.75" customHeight="1">
      <c r="A802" s="43"/>
      <c r="B802" s="43"/>
      <c r="C802" s="43"/>
      <c r="D802" s="43"/>
      <c r="E802" s="46"/>
      <c r="F802" s="43"/>
      <c r="G802" s="43"/>
      <c r="H802" s="47"/>
      <c r="I802" s="43"/>
      <c r="J802" s="43"/>
      <c r="K802" s="48"/>
      <c r="L802" s="43"/>
      <c r="M802" s="35"/>
      <c r="O802" s="43"/>
      <c r="P802" s="44"/>
      <c r="Q802" s="44"/>
      <c r="R802" s="45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</row>
    <row r="803" spans="1:32" ht="12.75" customHeight="1">
      <c r="A803" s="43"/>
      <c r="B803" s="43"/>
      <c r="C803" s="43"/>
      <c r="D803" s="43"/>
      <c r="E803" s="46"/>
      <c r="F803" s="43"/>
      <c r="G803" s="43"/>
      <c r="H803" s="47"/>
      <c r="I803" s="43"/>
      <c r="J803" s="43"/>
      <c r="K803" s="48"/>
      <c r="L803" s="43"/>
      <c r="M803" s="35"/>
      <c r="O803" s="43"/>
      <c r="P803" s="44"/>
      <c r="Q803" s="44"/>
      <c r="R803" s="45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</row>
    <row r="804" spans="1:32" ht="12.75" customHeight="1">
      <c r="A804" s="43"/>
      <c r="B804" s="43"/>
      <c r="C804" s="43"/>
      <c r="D804" s="43"/>
      <c r="E804" s="46"/>
      <c r="F804" s="43"/>
      <c r="G804" s="43"/>
      <c r="H804" s="47"/>
      <c r="I804" s="43"/>
      <c r="J804" s="43"/>
      <c r="K804" s="48"/>
      <c r="L804" s="43"/>
      <c r="M804" s="35"/>
      <c r="O804" s="43"/>
      <c r="P804" s="44"/>
      <c r="Q804" s="44"/>
      <c r="R804" s="45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</row>
    <row r="805" spans="1:32" ht="12.75" customHeight="1">
      <c r="A805" s="43"/>
      <c r="B805" s="43"/>
      <c r="C805" s="43"/>
      <c r="D805" s="43"/>
      <c r="E805" s="46"/>
      <c r="F805" s="43"/>
      <c r="G805" s="43"/>
      <c r="H805" s="47"/>
      <c r="I805" s="43"/>
      <c r="J805" s="43"/>
      <c r="K805" s="48"/>
      <c r="L805" s="43"/>
      <c r="M805" s="35"/>
      <c r="O805" s="43"/>
      <c r="P805" s="44"/>
      <c r="Q805" s="44"/>
      <c r="R805" s="45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</row>
    <row r="806" spans="1:32" ht="12.75" customHeight="1">
      <c r="A806" s="43"/>
      <c r="B806" s="43"/>
      <c r="C806" s="43"/>
      <c r="D806" s="43"/>
      <c r="E806" s="46"/>
      <c r="F806" s="43"/>
      <c r="G806" s="43"/>
      <c r="H806" s="47"/>
      <c r="I806" s="43"/>
      <c r="J806" s="43"/>
      <c r="K806" s="48"/>
      <c r="L806" s="43"/>
      <c r="M806" s="35"/>
      <c r="O806" s="43"/>
      <c r="P806" s="44"/>
      <c r="Q806" s="44"/>
      <c r="R806" s="45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</row>
    <row r="807" spans="1:32" ht="12.75" customHeight="1">
      <c r="A807" s="43"/>
      <c r="B807" s="43"/>
      <c r="C807" s="43"/>
      <c r="D807" s="43"/>
      <c r="E807" s="46"/>
      <c r="F807" s="43"/>
      <c r="G807" s="43"/>
      <c r="H807" s="47"/>
      <c r="I807" s="43"/>
      <c r="J807" s="43"/>
      <c r="K807" s="48"/>
      <c r="L807" s="43"/>
      <c r="M807" s="35"/>
      <c r="O807" s="43"/>
      <c r="P807" s="44"/>
      <c r="Q807" s="44"/>
      <c r="R807" s="45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</row>
    <row r="808" spans="1:32" ht="12.75" customHeight="1">
      <c r="A808" s="43"/>
      <c r="B808" s="43"/>
      <c r="C808" s="43"/>
      <c r="D808" s="43"/>
      <c r="E808" s="46"/>
      <c r="F808" s="43"/>
      <c r="G808" s="43"/>
      <c r="H808" s="47"/>
      <c r="I808" s="43"/>
      <c r="J808" s="43"/>
      <c r="K808" s="48"/>
      <c r="L808" s="43"/>
      <c r="M808" s="35"/>
      <c r="O808" s="43"/>
      <c r="P808" s="44"/>
      <c r="Q808" s="44"/>
      <c r="R808" s="45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</row>
    <row r="809" spans="1:32" ht="12.75" customHeight="1">
      <c r="A809" s="43"/>
      <c r="B809" s="43"/>
      <c r="C809" s="43"/>
      <c r="D809" s="43"/>
      <c r="E809" s="46"/>
      <c r="F809" s="43"/>
      <c r="G809" s="43"/>
      <c r="H809" s="47"/>
      <c r="I809" s="43"/>
      <c r="J809" s="43"/>
      <c r="K809" s="48"/>
      <c r="L809" s="43"/>
      <c r="M809" s="35"/>
      <c r="O809" s="43"/>
      <c r="P809" s="44"/>
      <c r="Q809" s="44"/>
      <c r="R809" s="45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</row>
    <row r="810" spans="1:32" ht="12.75" customHeight="1">
      <c r="A810" s="43"/>
      <c r="B810" s="43"/>
      <c r="C810" s="43"/>
      <c r="D810" s="43"/>
      <c r="E810" s="46"/>
      <c r="F810" s="43"/>
      <c r="G810" s="43"/>
      <c r="H810" s="47"/>
      <c r="I810" s="43"/>
      <c r="J810" s="43"/>
      <c r="K810" s="48"/>
      <c r="L810" s="43"/>
      <c r="M810" s="35"/>
      <c r="O810" s="43"/>
      <c r="P810" s="44"/>
      <c r="Q810" s="44"/>
      <c r="R810" s="45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</row>
    <row r="811" spans="1:32" ht="12.75" customHeight="1">
      <c r="A811" s="43"/>
      <c r="B811" s="43"/>
      <c r="C811" s="43"/>
      <c r="D811" s="43"/>
      <c r="E811" s="46"/>
      <c r="F811" s="43"/>
      <c r="G811" s="43"/>
      <c r="H811" s="47"/>
      <c r="I811" s="43"/>
      <c r="J811" s="43"/>
      <c r="K811" s="48"/>
      <c r="L811" s="43"/>
      <c r="M811" s="35"/>
      <c r="O811" s="43"/>
      <c r="P811" s="44"/>
      <c r="Q811" s="44"/>
      <c r="R811" s="45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</row>
    <row r="812" spans="1:32" ht="12.75" customHeight="1">
      <c r="A812" s="43"/>
      <c r="B812" s="43"/>
      <c r="C812" s="43"/>
      <c r="D812" s="43"/>
      <c r="E812" s="46"/>
      <c r="F812" s="43"/>
      <c r="G812" s="43"/>
      <c r="H812" s="47"/>
      <c r="I812" s="43"/>
      <c r="J812" s="43"/>
      <c r="K812" s="48"/>
      <c r="L812" s="43"/>
      <c r="M812" s="35"/>
      <c r="O812" s="43"/>
      <c r="P812" s="44"/>
      <c r="Q812" s="44"/>
      <c r="R812" s="45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</row>
    <row r="813" spans="1:32" ht="12.75" customHeight="1">
      <c r="A813" s="43"/>
      <c r="B813" s="43"/>
      <c r="C813" s="43"/>
      <c r="D813" s="43"/>
      <c r="E813" s="46"/>
      <c r="F813" s="43"/>
      <c r="G813" s="43"/>
      <c r="H813" s="47"/>
      <c r="I813" s="43"/>
      <c r="J813" s="43"/>
      <c r="K813" s="48"/>
      <c r="L813" s="43"/>
      <c r="M813" s="35"/>
      <c r="O813" s="43"/>
      <c r="P813" s="44"/>
      <c r="Q813" s="44"/>
      <c r="R813" s="45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</row>
    <row r="814" spans="1:32" ht="12.75" customHeight="1">
      <c r="A814" s="43"/>
      <c r="B814" s="43"/>
      <c r="C814" s="43"/>
      <c r="D814" s="43"/>
      <c r="E814" s="46"/>
      <c r="F814" s="43"/>
      <c r="G814" s="43"/>
      <c r="H814" s="47"/>
      <c r="I814" s="43"/>
      <c r="J814" s="43"/>
      <c r="K814" s="48"/>
      <c r="L814" s="43"/>
      <c r="M814" s="35"/>
      <c r="O814" s="43"/>
      <c r="P814" s="44"/>
      <c r="Q814" s="44"/>
      <c r="R814" s="45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</row>
    <row r="815" spans="1:32" ht="12.75" customHeight="1">
      <c r="A815" s="43"/>
      <c r="B815" s="43"/>
      <c r="C815" s="43"/>
      <c r="D815" s="43"/>
      <c r="E815" s="46"/>
      <c r="F815" s="43"/>
      <c r="G815" s="43"/>
      <c r="H815" s="47"/>
      <c r="I815" s="43"/>
      <c r="J815" s="43"/>
      <c r="K815" s="48"/>
      <c r="L815" s="43"/>
      <c r="M815" s="35"/>
      <c r="O815" s="43"/>
      <c r="P815" s="44"/>
      <c r="Q815" s="44"/>
      <c r="R815" s="45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</row>
    <row r="816" spans="1:32" ht="12.75" customHeight="1">
      <c r="A816" s="43"/>
      <c r="B816" s="43"/>
      <c r="C816" s="43"/>
      <c r="D816" s="43"/>
      <c r="E816" s="46"/>
      <c r="F816" s="43"/>
      <c r="G816" s="43"/>
      <c r="H816" s="47"/>
      <c r="I816" s="43"/>
      <c r="J816" s="43"/>
      <c r="K816" s="48"/>
      <c r="L816" s="43"/>
      <c r="M816" s="35"/>
      <c r="O816" s="43"/>
      <c r="P816" s="44"/>
      <c r="Q816" s="44"/>
      <c r="R816" s="45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</row>
    <row r="817" spans="1:32" ht="12.75" customHeight="1">
      <c r="A817" s="43"/>
      <c r="B817" s="43"/>
      <c r="C817" s="43"/>
      <c r="D817" s="43"/>
      <c r="E817" s="46"/>
      <c r="F817" s="43"/>
      <c r="G817" s="43"/>
      <c r="H817" s="47"/>
      <c r="I817" s="43"/>
      <c r="J817" s="43"/>
      <c r="K817" s="48"/>
      <c r="L817" s="43"/>
      <c r="M817" s="35"/>
      <c r="O817" s="43"/>
      <c r="P817" s="44"/>
      <c r="Q817" s="44"/>
      <c r="R817" s="45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</row>
    <row r="818" spans="1:32" ht="12.75" customHeight="1">
      <c r="A818" s="43"/>
      <c r="B818" s="43"/>
      <c r="C818" s="43"/>
      <c r="D818" s="43"/>
      <c r="E818" s="46"/>
      <c r="F818" s="43"/>
      <c r="G818" s="43"/>
      <c r="H818" s="47"/>
      <c r="I818" s="43"/>
      <c r="J818" s="43"/>
      <c r="K818" s="48"/>
      <c r="L818" s="43"/>
      <c r="M818" s="35"/>
      <c r="O818" s="43"/>
      <c r="P818" s="44"/>
      <c r="Q818" s="44"/>
      <c r="R818" s="45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</row>
    <row r="819" spans="1:32" ht="12.75" customHeight="1">
      <c r="A819" s="43"/>
      <c r="B819" s="43"/>
      <c r="C819" s="43"/>
      <c r="D819" s="43"/>
      <c r="E819" s="46"/>
      <c r="F819" s="43"/>
      <c r="G819" s="43"/>
      <c r="H819" s="47"/>
      <c r="I819" s="43"/>
      <c r="J819" s="43"/>
      <c r="K819" s="48"/>
      <c r="L819" s="43"/>
      <c r="M819" s="35"/>
      <c r="O819" s="43"/>
      <c r="P819" s="44"/>
      <c r="Q819" s="44"/>
      <c r="R819" s="45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</row>
    <row r="820" spans="1:32" ht="12.75" customHeight="1">
      <c r="A820" s="43"/>
      <c r="B820" s="43"/>
      <c r="C820" s="43"/>
      <c r="D820" s="43"/>
      <c r="E820" s="46"/>
      <c r="F820" s="43"/>
      <c r="G820" s="43"/>
      <c r="H820" s="47"/>
      <c r="I820" s="43"/>
      <c r="J820" s="43"/>
      <c r="K820" s="48"/>
      <c r="L820" s="43"/>
      <c r="M820" s="35"/>
      <c r="O820" s="43"/>
      <c r="P820" s="44"/>
      <c r="Q820" s="44"/>
      <c r="R820" s="45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</row>
    <row r="821" spans="1:32" ht="12.75" customHeight="1">
      <c r="A821" s="43"/>
      <c r="B821" s="43"/>
      <c r="C821" s="43"/>
      <c r="D821" s="43"/>
      <c r="E821" s="46"/>
      <c r="F821" s="43"/>
      <c r="G821" s="43"/>
      <c r="H821" s="47"/>
      <c r="I821" s="43"/>
      <c r="J821" s="43"/>
      <c r="K821" s="48"/>
      <c r="L821" s="43"/>
      <c r="M821" s="35"/>
      <c r="O821" s="43"/>
      <c r="P821" s="44"/>
      <c r="Q821" s="44"/>
      <c r="R821" s="45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</row>
    <row r="822" spans="1:32" ht="12.75" customHeight="1">
      <c r="A822" s="43"/>
      <c r="B822" s="43"/>
      <c r="C822" s="43"/>
      <c r="D822" s="43"/>
      <c r="E822" s="46"/>
      <c r="F822" s="43"/>
      <c r="G822" s="43"/>
      <c r="H822" s="47"/>
      <c r="I822" s="43"/>
      <c r="J822" s="43"/>
      <c r="K822" s="48"/>
      <c r="L822" s="43"/>
      <c r="M822" s="35"/>
      <c r="O822" s="43"/>
      <c r="P822" s="44"/>
      <c r="Q822" s="44"/>
      <c r="R822" s="45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</row>
    <row r="823" spans="1:32" ht="12.75" customHeight="1">
      <c r="A823" s="43"/>
      <c r="B823" s="43"/>
      <c r="C823" s="43"/>
      <c r="D823" s="43"/>
      <c r="E823" s="46"/>
      <c r="F823" s="43"/>
      <c r="G823" s="43"/>
      <c r="H823" s="47"/>
      <c r="I823" s="43"/>
      <c r="J823" s="43"/>
      <c r="K823" s="48"/>
      <c r="L823" s="43"/>
      <c r="M823" s="35"/>
      <c r="O823" s="43"/>
      <c r="P823" s="44"/>
      <c r="Q823" s="44"/>
      <c r="R823" s="45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</row>
    <row r="824" spans="1:32" ht="12.75" customHeight="1">
      <c r="A824" s="43"/>
      <c r="B824" s="43"/>
      <c r="C824" s="43"/>
      <c r="D824" s="43"/>
      <c r="E824" s="46"/>
      <c r="F824" s="43"/>
      <c r="G824" s="43"/>
      <c r="H824" s="47"/>
      <c r="I824" s="43"/>
      <c r="J824" s="43"/>
      <c r="K824" s="48"/>
      <c r="L824" s="43"/>
      <c r="M824" s="35"/>
      <c r="O824" s="43"/>
      <c r="P824" s="44"/>
      <c r="Q824" s="44"/>
      <c r="R824" s="45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</row>
    <row r="825" spans="1:32" ht="12.75" customHeight="1">
      <c r="A825" s="43"/>
      <c r="B825" s="43"/>
      <c r="C825" s="43"/>
      <c r="D825" s="43"/>
      <c r="E825" s="46"/>
      <c r="F825" s="43"/>
      <c r="G825" s="43"/>
      <c r="H825" s="47"/>
      <c r="I825" s="43"/>
      <c r="J825" s="43"/>
      <c r="K825" s="48"/>
      <c r="L825" s="43"/>
      <c r="M825" s="35"/>
      <c r="O825" s="43"/>
      <c r="P825" s="44"/>
      <c r="Q825" s="44"/>
      <c r="R825" s="45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</row>
    <row r="826" spans="1:32" ht="12.75" customHeight="1">
      <c r="A826" s="43"/>
      <c r="B826" s="43"/>
      <c r="C826" s="43"/>
      <c r="D826" s="43"/>
      <c r="E826" s="46"/>
      <c r="F826" s="43"/>
      <c r="G826" s="43"/>
      <c r="H826" s="47"/>
      <c r="I826" s="43"/>
      <c r="J826" s="43"/>
      <c r="K826" s="48"/>
      <c r="L826" s="43"/>
      <c r="M826" s="35"/>
      <c r="O826" s="43"/>
      <c r="P826" s="44"/>
      <c r="Q826" s="44"/>
      <c r="R826" s="45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</row>
    <row r="827" spans="1:32" ht="12.75" customHeight="1">
      <c r="A827" s="43"/>
      <c r="B827" s="43"/>
      <c r="C827" s="43"/>
      <c r="D827" s="43"/>
      <c r="E827" s="46"/>
      <c r="F827" s="43"/>
      <c r="G827" s="43"/>
      <c r="H827" s="47"/>
      <c r="I827" s="43"/>
      <c r="J827" s="43"/>
      <c r="K827" s="48"/>
      <c r="L827" s="43"/>
      <c r="M827" s="35"/>
      <c r="O827" s="43"/>
      <c r="P827" s="44"/>
      <c r="Q827" s="44"/>
      <c r="R827" s="45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</row>
    <row r="828" spans="1:32" ht="12.75" customHeight="1">
      <c r="A828" s="43"/>
      <c r="B828" s="43"/>
      <c r="C828" s="43"/>
      <c r="D828" s="43"/>
      <c r="E828" s="46"/>
      <c r="F828" s="43"/>
      <c r="G828" s="43"/>
      <c r="H828" s="47"/>
      <c r="I828" s="43"/>
      <c r="J828" s="43"/>
      <c r="K828" s="48"/>
      <c r="L828" s="43"/>
      <c r="M828" s="35"/>
      <c r="O828" s="43"/>
      <c r="P828" s="44"/>
      <c r="Q828" s="44"/>
      <c r="R828" s="45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</row>
    <row r="829" spans="1:32" ht="12.75" customHeight="1">
      <c r="A829" s="43"/>
      <c r="B829" s="43"/>
      <c r="C829" s="43"/>
      <c r="D829" s="43"/>
      <c r="E829" s="46"/>
      <c r="F829" s="43"/>
      <c r="G829" s="43"/>
      <c r="H829" s="47"/>
      <c r="I829" s="43"/>
      <c r="J829" s="43"/>
      <c r="K829" s="48"/>
      <c r="L829" s="43"/>
      <c r="M829" s="35"/>
      <c r="O829" s="43"/>
      <c r="P829" s="44"/>
      <c r="Q829" s="44"/>
      <c r="R829" s="45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</row>
    <row r="830" spans="1:32" ht="12.75" customHeight="1">
      <c r="A830" s="43"/>
      <c r="B830" s="43"/>
      <c r="C830" s="43"/>
      <c r="D830" s="43"/>
      <c r="E830" s="46"/>
      <c r="F830" s="43"/>
      <c r="G830" s="43"/>
      <c r="H830" s="47"/>
      <c r="I830" s="43"/>
      <c r="J830" s="43"/>
      <c r="K830" s="48"/>
      <c r="L830" s="43"/>
      <c r="M830" s="35"/>
      <c r="O830" s="43"/>
      <c r="P830" s="44"/>
      <c r="Q830" s="44"/>
      <c r="R830" s="45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</row>
    <row r="831" spans="1:32" ht="12.75" customHeight="1">
      <c r="A831" s="43"/>
      <c r="B831" s="43"/>
      <c r="C831" s="43"/>
      <c r="D831" s="43"/>
      <c r="E831" s="46"/>
      <c r="F831" s="43"/>
      <c r="G831" s="43"/>
      <c r="H831" s="47"/>
      <c r="I831" s="43"/>
      <c r="J831" s="43"/>
      <c r="K831" s="48"/>
      <c r="L831" s="43"/>
      <c r="M831" s="35"/>
      <c r="O831" s="43"/>
      <c r="P831" s="44"/>
      <c r="Q831" s="44"/>
      <c r="R831" s="45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</row>
    <row r="832" spans="1:32" ht="12.75" customHeight="1">
      <c r="A832" s="43"/>
      <c r="B832" s="43"/>
      <c r="C832" s="43"/>
      <c r="D832" s="43"/>
      <c r="E832" s="46"/>
      <c r="F832" s="43"/>
      <c r="G832" s="43"/>
      <c r="H832" s="47"/>
      <c r="I832" s="43"/>
      <c r="J832" s="43"/>
      <c r="K832" s="48"/>
      <c r="L832" s="43"/>
      <c r="M832" s="35"/>
      <c r="O832" s="43"/>
      <c r="P832" s="44"/>
      <c r="Q832" s="44"/>
      <c r="R832" s="45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</row>
    <row r="833" spans="1:32" ht="12.75" customHeight="1">
      <c r="A833" s="43"/>
      <c r="B833" s="43"/>
      <c r="C833" s="43"/>
      <c r="D833" s="43"/>
      <c r="E833" s="46"/>
      <c r="F833" s="43"/>
      <c r="G833" s="43"/>
      <c r="H833" s="47"/>
      <c r="I833" s="43"/>
      <c r="J833" s="43"/>
      <c r="K833" s="48"/>
      <c r="L833" s="43"/>
      <c r="M833" s="35"/>
      <c r="O833" s="43"/>
      <c r="P833" s="44"/>
      <c r="Q833" s="44"/>
      <c r="R833" s="45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</row>
    <row r="834" spans="1:32" ht="12.75" customHeight="1">
      <c r="A834" s="43"/>
      <c r="B834" s="43"/>
      <c r="C834" s="43"/>
      <c r="D834" s="43"/>
      <c r="E834" s="46"/>
      <c r="F834" s="43"/>
      <c r="G834" s="43"/>
      <c r="H834" s="47"/>
      <c r="I834" s="43"/>
      <c r="J834" s="43"/>
      <c r="K834" s="48"/>
      <c r="L834" s="43"/>
      <c r="M834" s="35"/>
      <c r="O834" s="43"/>
      <c r="P834" s="44"/>
      <c r="Q834" s="44"/>
      <c r="R834" s="45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</row>
    <row r="835" spans="1:32" ht="12.75" customHeight="1">
      <c r="A835" s="43"/>
      <c r="B835" s="43"/>
      <c r="C835" s="43"/>
      <c r="D835" s="43"/>
      <c r="E835" s="46"/>
      <c r="F835" s="43"/>
      <c r="G835" s="43"/>
      <c r="H835" s="47"/>
      <c r="I835" s="43"/>
      <c r="J835" s="43"/>
      <c r="K835" s="48"/>
      <c r="L835" s="43"/>
      <c r="M835" s="35"/>
      <c r="O835" s="43"/>
      <c r="P835" s="44"/>
      <c r="Q835" s="44"/>
      <c r="R835" s="45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</row>
    <row r="836" spans="1:32" ht="12.75" customHeight="1">
      <c r="A836" s="43"/>
      <c r="B836" s="43"/>
      <c r="C836" s="43"/>
      <c r="D836" s="43"/>
      <c r="E836" s="46"/>
      <c r="F836" s="43"/>
      <c r="G836" s="43"/>
      <c r="H836" s="47"/>
      <c r="I836" s="43"/>
      <c r="J836" s="43"/>
      <c r="K836" s="48"/>
      <c r="L836" s="43"/>
      <c r="M836" s="35"/>
      <c r="O836" s="43"/>
      <c r="P836" s="44"/>
      <c r="Q836" s="44"/>
      <c r="R836" s="45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</row>
    <row r="837" spans="1:32" ht="12.75" customHeight="1">
      <c r="A837" s="43"/>
      <c r="B837" s="43"/>
      <c r="C837" s="43"/>
      <c r="D837" s="43"/>
      <c r="E837" s="46"/>
      <c r="F837" s="43"/>
      <c r="G837" s="43"/>
      <c r="H837" s="47"/>
      <c r="I837" s="43"/>
      <c r="J837" s="43"/>
      <c r="K837" s="48"/>
      <c r="L837" s="43"/>
      <c r="M837" s="35"/>
      <c r="O837" s="43"/>
      <c r="P837" s="44"/>
      <c r="Q837" s="44"/>
      <c r="R837" s="45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</row>
    <row r="838" spans="1:32" ht="12.75" customHeight="1">
      <c r="A838" s="43"/>
      <c r="B838" s="43"/>
      <c r="C838" s="43"/>
      <c r="D838" s="43"/>
      <c r="E838" s="46"/>
      <c r="F838" s="43"/>
      <c r="G838" s="43"/>
      <c r="H838" s="47"/>
      <c r="I838" s="43"/>
      <c r="J838" s="43"/>
      <c r="K838" s="48"/>
      <c r="L838" s="43"/>
      <c r="M838" s="35"/>
      <c r="O838" s="43"/>
      <c r="P838" s="44"/>
      <c r="Q838" s="44"/>
      <c r="R838" s="45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</row>
    <row r="839" spans="1:32" ht="12.75" customHeight="1">
      <c r="A839" s="43"/>
      <c r="B839" s="43"/>
      <c r="C839" s="43"/>
      <c r="D839" s="43"/>
      <c r="E839" s="46"/>
      <c r="F839" s="43"/>
      <c r="G839" s="43"/>
      <c r="H839" s="47"/>
      <c r="I839" s="43"/>
      <c r="J839" s="43"/>
      <c r="K839" s="48"/>
      <c r="L839" s="43"/>
      <c r="M839" s="35"/>
      <c r="O839" s="43"/>
      <c r="P839" s="44"/>
      <c r="Q839" s="44"/>
      <c r="R839" s="45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</row>
    <row r="840" spans="1:32" ht="12.75" customHeight="1">
      <c r="A840" s="43"/>
      <c r="B840" s="43"/>
      <c r="C840" s="43"/>
      <c r="D840" s="43"/>
      <c r="E840" s="46"/>
      <c r="F840" s="43"/>
      <c r="G840" s="43"/>
      <c r="H840" s="47"/>
      <c r="I840" s="43"/>
      <c r="J840" s="43"/>
      <c r="K840" s="48"/>
      <c r="L840" s="43"/>
      <c r="M840" s="35"/>
      <c r="O840" s="43"/>
      <c r="P840" s="44"/>
      <c r="Q840" s="44"/>
      <c r="R840" s="45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</row>
    <row r="841" spans="1:32" ht="12.75" customHeight="1">
      <c r="A841" s="43"/>
      <c r="B841" s="43"/>
      <c r="C841" s="43"/>
      <c r="D841" s="43"/>
      <c r="E841" s="46"/>
      <c r="F841" s="43"/>
      <c r="G841" s="43"/>
      <c r="H841" s="47"/>
      <c r="I841" s="43"/>
      <c r="J841" s="43"/>
      <c r="K841" s="48"/>
      <c r="L841" s="43"/>
      <c r="M841" s="35"/>
      <c r="O841" s="43"/>
      <c r="P841" s="44"/>
      <c r="Q841" s="44"/>
      <c r="R841" s="45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</row>
    <row r="842" spans="1:32" ht="12.75" customHeight="1">
      <c r="A842" s="43"/>
      <c r="B842" s="43"/>
      <c r="C842" s="43"/>
      <c r="D842" s="43"/>
      <c r="E842" s="46"/>
      <c r="F842" s="43"/>
      <c r="G842" s="43"/>
      <c r="H842" s="47"/>
      <c r="I842" s="43"/>
      <c r="J842" s="43"/>
      <c r="K842" s="48"/>
      <c r="L842" s="43"/>
      <c r="M842" s="35"/>
      <c r="O842" s="43"/>
      <c r="P842" s="44"/>
      <c r="Q842" s="44"/>
      <c r="R842" s="45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</row>
    <row r="843" spans="1:32" ht="12.75" customHeight="1">
      <c r="A843" s="43"/>
      <c r="B843" s="43"/>
      <c r="C843" s="43"/>
      <c r="D843" s="43"/>
      <c r="E843" s="46"/>
      <c r="F843" s="43"/>
      <c r="G843" s="43"/>
      <c r="H843" s="47"/>
      <c r="I843" s="43"/>
      <c r="J843" s="43"/>
      <c r="K843" s="48"/>
      <c r="L843" s="43"/>
      <c r="M843" s="35"/>
      <c r="O843" s="43"/>
      <c r="P843" s="44"/>
      <c r="Q843" s="44"/>
      <c r="R843" s="45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</row>
    <row r="844" spans="1:32" ht="12.75" customHeight="1">
      <c r="A844" s="43"/>
      <c r="B844" s="43"/>
      <c r="C844" s="43"/>
      <c r="D844" s="43"/>
      <c r="E844" s="46"/>
      <c r="F844" s="43"/>
      <c r="G844" s="43"/>
      <c r="H844" s="47"/>
      <c r="I844" s="43"/>
      <c r="J844" s="43"/>
      <c r="K844" s="48"/>
      <c r="L844" s="43"/>
      <c r="M844" s="35"/>
      <c r="O844" s="43"/>
      <c r="P844" s="44"/>
      <c r="Q844" s="44"/>
      <c r="R844" s="45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</row>
    <row r="845" spans="1:32" ht="12.75" customHeight="1">
      <c r="A845" s="43"/>
      <c r="B845" s="43"/>
      <c r="C845" s="43"/>
      <c r="D845" s="43"/>
      <c r="E845" s="46"/>
      <c r="F845" s="43"/>
      <c r="G845" s="43"/>
      <c r="H845" s="47"/>
      <c r="I845" s="43"/>
      <c r="J845" s="43"/>
      <c r="K845" s="48"/>
      <c r="L845" s="43"/>
      <c r="M845" s="35"/>
      <c r="O845" s="43"/>
      <c r="P845" s="44"/>
      <c r="Q845" s="44"/>
      <c r="R845" s="45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</row>
    <row r="846" spans="1:32" ht="12.75" customHeight="1">
      <c r="A846" s="43"/>
      <c r="B846" s="43"/>
      <c r="C846" s="43"/>
      <c r="D846" s="43"/>
      <c r="E846" s="46"/>
      <c r="F846" s="43"/>
      <c r="G846" s="43"/>
      <c r="H846" s="47"/>
      <c r="I846" s="43"/>
      <c r="J846" s="43"/>
      <c r="K846" s="48"/>
      <c r="L846" s="43"/>
      <c r="M846" s="35"/>
      <c r="O846" s="43"/>
      <c r="P846" s="44"/>
      <c r="Q846" s="44"/>
      <c r="R846" s="45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</row>
    <row r="847" spans="1:32" ht="12.75" customHeight="1">
      <c r="A847" s="43"/>
      <c r="B847" s="43"/>
      <c r="C847" s="43"/>
      <c r="D847" s="43"/>
      <c r="E847" s="46"/>
      <c r="F847" s="43"/>
      <c r="G847" s="43"/>
      <c r="H847" s="47"/>
      <c r="I847" s="43"/>
      <c r="J847" s="43"/>
      <c r="K847" s="48"/>
      <c r="L847" s="43"/>
      <c r="M847" s="35"/>
      <c r="O847" s="43"/>
      <c r="P847" s="44"/>
      <c r="Q847" s="44"/>
      <c r="R847" s="45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</row>
    <row r="848" spans="1:32" ht="12.75" customHeight="1">
      <c r="A848" s="43"/>
      <c r="B848" s="43"/>
      <c r="C848" s="43"/>
      <c r="D848" s="43"/>
      <c r="E848" s="46"/>
      <c r="F848" s="43"/>
      <c r="G848" s="43"/>
      <c r="H848" s="47"/>
      <c r="I848" s="43"/>
      <c r="J848" s="43"/>
      <c r="K848" s="48"/>
      <c r="L848" s="43"/>
      <c r="M848" s="35"/>
      <c r="O848" s="43"/>
      <c r="P848" s="44"/>
      <c r="Q848" s="44"/>
      <c r="R848" s="45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</row>
    <row r="849" spans="1:32" ht="12.75" customHeight="1">
      <c r="A849" s="43"/>
      <c r="B849" s="43"/>
      <c r="C849" s="43"/>
      <c r="D849" s="43"/>
      <c r="E849" s="46"/>
      <c r="F849" s="43"/>
      <c r="G849" s="43"/>
      <c r="H849" s="47"/>
      <c r="I849" s="43"/>
      <c r="J849" s="43"/>
      <c r="K849" s="48"/>
      <c r="L849" s="43"/>
      <c r="M849" s="35"/>
      <c r="O849" s="43"/>
      <c r="P849" s="44"/>
      <c r="Q849" s="44"/>
      <c r="R849" s="45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</row>
    <row r="850" spans="1:32" ht="12.75" customHeight="1">
      <c r="A850" s="43"/>
      <c r="B850" s="43"/>
      <c r="C850" s="43"/>
      <c r="D850" s="43"/>
      <c r="E850" s="46"/>
      <c r="F850" s="43"/>
      <c r="G850" s="43"/>
      <c r="H850" s="47"/>
      <c r="I850" s="43"/>
      <c r="J850" s="43"/>
      <c r="K850" s="48"/>
      <c r="L850" s="43"/>
      <c r="M850" s="35"/>
      <c r="O850" s="43"/>
      <c r="P850" s="44"/>
      <c r="Q850" s="44"/>
      <c r="R850" s="45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</row>
    <row r="851" spans="1:32" ht="12.75" customHeight="1">
      <c r="A851" s="43"/>
      <c r="B851" s="43"/>
      <c r="C851" s="43"/>
      <c r="D851" s="43"/>
      <c r="E851" s="46"/>
      <c r="F851" s="43"/>
      <c r="G851" s="43"/>
      <c r="H851" s="47"/>
      <c r="I851" s="43"/>
      <c r="J851" s="43"/>
      <c r="K851" s="48"/>
      <c r="L851" s="43"/>
      <c r="M851" s="35"/>
      <c r="O851" s="43"/>
      <c r="P851" s="44"/>
      <c r="Q851" s="44"/>
      <c r="R851" s="45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</row>
    <row r="852" spans="1:32" ht="12.75" customHeight="1">
      <c r="A852" s="43"/>
      <c r="B852" s="43"/>
      <c r="C852" s="43"/>
      <c r="D852" s="43"/>
      <c r="E852" s="46"/>
      <c r="F852" s="43"/>
      <c r="G852" s="43"/>
      <c r="H852" s="47"/>
      <c r="I852" s="43"/>
      <c r="J852" s="43"/>
      <c r="K852" s="48"/>
      <c r="L852" s="43"/>
      <c r="M852" s="35"/>
      <c r="O852" s="43"/>
      <c r="P852" s="44"/>
      <c r="Q852" s="44"/>
      <c r="R852" s="45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</row>
    <row r="853" spans="1:32" ht="12.75" customHeight="1">
      <c r="A853" s="43"/>
      <c r="B853" s="43"/>
      <c r="C853" s="43"/>
      <c r="D853" s="43"/>
      <c r="E853" s="46"/>
      <c r="F853" s="43"/>
      <c r="G853" s="43"/>
      <c r="H853" s="47"/>
      <c r="I853" s="43"/>
      <c r="J853" s="43"/>
      <c r="K853" s="48"/>
      <c r="L853" s="43"/>
      <c r="M853" s="35"/>
      <c r="O853" s="43"/>
      <c r="P853" s="44"/>
      <c r="Q853" s="44"/>
      <c r="R853" s="45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</row>
    <row r="854" spans="1:32" ht="12.75" customHeight="1">
      <c r="A854" s="43"/>
      <c r="B854" s="43"/>
      <c r="C854" s="43"/>
      <c r="D854" s="43"/>
      <c r="E854" s="46"/>
      <c r="F854" s="43"/>
      <c r="G854" s="43"/>
      <c r="H854" s="47"/>
      <c r="I854" s="43"/>
      <c r="J854" s="43"/>
      <c r="K854" s="48"/>
      <c r="L854" s="43"/>
      <c r="M854" s="35"/>
      <c r="O854" s="43"/>
      <c r="P854" s="44"/>
      <c r="Q854" s="44"/>
      <c r="R854" s="45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</row>
    <row r="855" spans="1:32" ht="12.75" customHeight="1">
      <c r="A855" s="43"/>
      <c r="B855" s="43"/>
      <c r="C855" s="43"/>
      <c r="D855" s="43"/>
      <c r="E855" s="46"/>
      <c r="F855" s="43"/>
      <c r="G855" s="43"/>
      <c r="H855" s="47"/>
      <c r="I855" s="43"/>
      <c r="J855" s="43"/>
      <c r="K855" s="48"/>
      <c r="L855" s="43"/>
      <c r="M855" s="35"/>
      <c r="O855" s="43"/>
      <c r="P855" s="44"/>
      <c r="Q855" s="44"/>
      <c r="R855" s="45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</row>
    <row r="856" spans="1:32" ht="12.75" customHeight="1">
      <c r="A856" s="43"/>
      <c r="B856" s="43"/>
      <c r="C856" s="43"/>
      <c r="D856" s="43"/>
      <c r="E856" s="46"/>
      <c r="F856" s="43"/>
      <c r="G856" s="43"/>
      <c r="H856" s="47"/>
      <c r="I856" s="43"/>
      <c r="J856" s="43"/>
      <c r="K856" s="48"/>
      <c r="L856" s="43"/>
      <c r="M856" s="35"/>
      <c r="O856" s="43"/>
      <c r="P856" s="44"/>
      <c r="Q856" s="44"/>
      <c r="R856" s="45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</row>
    <row r="857" spans="1:32" ht="12.75" customHeight="1">
      <c r="A857" s="43"/>
      <c r="B857" s="43"/>
      <c r="C857" s="43"/>
      <c r="D857" s="43"/>
      <c r="E857" s="46"/>
      <c r="F857" s="43"/>
      <c r="G857" s="43"/>
      <c r="H857" s="47"/>
      <c r="I857" s="43"/>
      <c r="J857" s="43"/>
      <c r="K857" s="48"/>
      <c r="L857" s="43"/>
      <c r="M857" s="35"/>
      <c r="O857" s="43"/>
      <c r="P857" s="44"/>
      <c r="Q857" s="44"/>
      <c r="R857" s="45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</row>
    <row r="858" spans="1:32" ht="12.75" customHeight="1">
      <c r="A858" s="43"/>
      <c r="B858" s="43"/>
      <c r="C858" s="43"/>
      <c r="D858" s="43"/>
      <c r="E858" s="46"/>
      <c r="F858" s="43"/>
      <c r="G858" s="43"/>
      <c r="H858" s="47"/>
      <c r="I858" s="43"/>
      <c r="J858" s="43"/>
      <c r="K858" s="48"/>
      <c r="L858" s="43"/>
      <c r="M858" s="35"/>
      <c r="O858" s="43"/>
      <c r="P858" s="44"/>
      <c r="Q858" s="44"/>
      <c r="R858" s="45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</row>
    <row r="859" spans="1:32" ht="12.75" customHeight="1">
      <c r="A859" s="43"/>
      <c r="B859" s="43"/>
      <c r="C859" s="43"/>
      <c r="D859" s="43"/>
      <c r="E859" s="46"/>
      <c r="F859" s="43"/>
      <c r="G859" s="43"/>
      <c r="H859" s="47"/>
      <c r="I859" s="43"/>
      <c r="J859" s="43"/>
      <c r="K859" s="48"/>
      <c r="L859" s="43"/>
      <c r="M859" s="35"/>
      <c r="O859" s="43"/>
      <c r="P859" s="44"/>
      <c r="Q859" s="44"/>
      <c r="R859" s="45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</row>
    <row r="860" spans="1:32" ht="12.75" customHeight="1">
      <c r="A860" s="43"/>
      <c r="B860" s="43"/>
      <c r="C860" s="43"/>
      <c r="D860" s="43"/>
      <c r="E860" s="46"/>
      <c r="F860" s="43"/>
      <c r="G860" s="43"/>
      <c r="H860" s="47"/>
      <c r="I860" s="43"/>
      <c r="J860" s="43"/>
      <c r="K860" s="48"/>
      <c r="L860" s="43"/>
      <c r="M860" s="35"/>
      <c r="O860" s="43"/>
      <c r="P860" s="44"/>
      <c r="Q860" s="44"/>
      <c r="R860" s="45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</row>
    <row r="861" spans="1:32" ht="12.75" customHeight="1">
      <c r="A861" s="43"/>
      <c r="B861" s="43"/>
      <c r="C861" s="43"/>
      <c r="D861" s="43"/>
      <c r="E861" s="46"/>
      <c r="F861" s="43"/>
      <c r="G861" s="43"/>
      <c r="H861" s="47"/>
      <c r="I861" s="43"/>
      <c r="J861" s="43"/>
      <c r="K861" s="48"/>
      <c r="L861" s="43"/>
      <c r="M861" s="35"/>
      <c r="O861" s="43"/>
      <c r="P861" s="44"/>
      <c r="Q861" s="44"/>
      <c r="R861" s="45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</row>
    <row r="862" spans="1:32" ht="12.75" customHeight="1">
      <c r="A862" s="43"/>
      <c r="B862" s="43"/>
      <c r="C862" s="43"/>
      <c r="D862" s="43"/>
      <c r="E862" s="46"/>
      <c r="F862" s="43"/>
      <c r="G862" s="43"/>
      <c r="H862" s="47"/>
      <c r="I862" s="43"/>
      <c r="J862" s="43"/>
      <c r="K862" s="48"/>
      <c r="L862" s="43"/>
      <c r="M862" s="35"/>
      <c r="O862" s="43"/>
      <c r="P862" s="44"/>
      <c r="Q862" s="44"/>
      <c r="R862" s="45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</row>
    <row r="863" spans="1:32" ht="12.75" customHeight="1">
      <c r="A863" s="43"/>
      <c r="B863" s="43"/>
      <c r="C863" s="43"/>
      <c r="D863" s="43"/>
      <c r="E863" s="46"/>
      <c r="F863" s="43"/>
      <c r="G863" s="43"/>
      <c r="H863" s="47"/>
      <c r="I863" s="43"/>
      <c r="J863" s="43"/>
      <c r="K863" s="48"/>
      <c r="L863" s="43"/>
      <c r="M863" s="35"/>
      <c r="O863" s="43"/>
      <c r="P863" s="44"/>
      <c r="Q863" s="44"/>
      <c r="R863" s="45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</row>
    <row r="864" spans="1:32" ht="12.75" customHeight="1">
      <c r="A864" s="43"/>
      <c r="B864" s="43"/>
      <c r="C864" s="43"/>
      <c r="D864" s="43"/>
      <c r="E864" s="46"/>
      <c r="F864" s="43"/>
      <c r="G864" s="43"/>
      <c r="H864" s="47"/>
      <c r="I864" s="43"/>
      <c r="J864" s="43"/>
      <c r="K864" s="48"/>
      <c r="L864" s="43"/>
      <c r="M864" s="35"/>
      <c r="O864" s="43"/>
      <c r="P864" s="44"/>
      <c r="Q864" s="44"/>
      <c r="R864" s="45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</row>
    <row r="865" spans="1:32" ht="12.75" customHeight="1">
      <c r="A865" s="43"/>
      <c r="B865" s="43"/>
      <c r="C865" s="43"/>
      <c r="D865" s="43"/>
      <c r="E865" s="46"/>
      <c r="F865" s="43"/>
      <c r="G865" s="43"/>
      <c r="H865" s="47"/>
      <c r="I865" s="43"/>
      <c r="J865" s="43"/>
      <c r="K865" s="48"/>
      <c r="L865" s="43"/>
      <c r="M865" s="35"/>
      <c r="O865" s="43"/>
      <c r="P865" s="44"/>
      <c r="Q865" s="44"/>
      <c r="R865" s="45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</row>
    <row r="866" spans="1:32" ht="12.75" customHeight="1">
      <c r="A866" s="43"/>
      <c r="B866" s="43"/>
      <c r="C866" s="43"/>
      <c r="D866" s="43"/>
      <c r="E866" s="46"/>
      <c r="F866" s="43"/>
      <c r="G866" s="43"/>
      <c r="H866" s="47"/>
      <c r="I866" s="43"/>
      <c r="J866" s="43"/>
      <c r="K866" s="48"/>
      <c r="L866" s="43"/>
      <c r="M866" s="35"/>
      <c r="O866" s="43"/>
      <c r="P866" s="44"/>
      <c r="Q866" s="44"/>
      <c r="R866" s="45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</row>
    <row r="867" spans="1:32" ht="12.75" customHeight="1">
      <c r="A867" s="43"/>
      <c r="B867" s="43"/>
      <c r="C867" s="43"/>
      <c r="D867" s="43"/>
      <c r="E867" s="46"/>
      <c r="F867" s="43"/>
      <c r="G867" s="43"/>
      <c r="H867" s="47"/>
      <c r="I867" s="43"/>
      <c r="J867" s="43"/>
      <c r="K867" s="48"/>
      <c r="L867" s="43"/>
      <c r="M867" s="35"/>
      <c r="O867" s="43"/>
      <c r="P867" s="44"/>
      <c r="Q867" s="44"/>
      <c r="R867" s="45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</row>
    <row r="868" spans="1:32" ht="12.75" customHeight="1">
      <c r="A868" s="43"/>
      <c r="B868" s="43"/>
      <c r="C868" s="43"/>
      <c r="D868" s="43"/>
      <c r="E868" s="46"/>
      <c r="F868" s="43"/>
      <c r="G868" s="43"/>
      <c r="H868" s="47"/>
      <c r="I868" s="43"/>
      <c r="J868" s="43"/>
      <c r="K868" s="48"/>
      <c r="L868" s="43"/>
      <c r="M868" s="35"/>
      <c r="O868" s="43"/>
      <c r="P868" s="44"/>
      <c r="Q868" s="44"/>
      <c r="R868" s="45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</row>
    <row r="869" spans="1:32" ht="12.75" customHeight="1">
      <c r="A869" s="43"/>
      <c r="B869" s="43"/>
      <c r="C869" s="43"/>
      <c r="D869" s="43"/>
      <c r="E869" s="46"/>
      <c r="F869" s="43"/>
      <c r="G869" s="43"/>
      <c r="H869" s="47"/>
      <c r="I869" s="43"/>
      <c r="J869" s="43"/>
      <c r="K869" s="48"/>
      <c r="L869" s="43"/>
      <c r="M869" s="35"/>
      <c r="O869" s="43"/>
      <c r="P869" s="44"/>
      <c r="Q869" s="44"/>
      <c r="R869" s="45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</row>
    <row r="870" spans="1:32" ht="12.75" customHeight="1">
      <c r="A870" s="43"/>
      <c r="B870" s="43"/>
      <c r="C870" s="43"/>
      <c r="D870" s="43"/>
      <c r="E870" s="46"/>
      <c r="F870" s="43"/>
      <c r="G870" s="43"/>
      <c r="H870" s="47"/>
      <c r="I870" s="43"/>
      <c r="J870" s="43"/>
      <c r="K870" s="48"/>
      <c r="L870" s="43"/>
      <c r="M870" s="35"/>
      <c r="O870" s="43"/>
      <c r="P870" s="44"/>
      <c r="Q870" s="44"/>
      <c r="R870" s="45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</row>
    <row r="871" spans="1:32" ht="12.75" customHeight="1">
      <c r="A871" s="43"/>
      <c r="B871" s="43"/>
      <c r="C871" s="43"/>
      <c r="D871" s="43"/>
      <c r="E871" s="46"/>
      <c r="F871" s="43"/>
      <c r="G871" s="43"/>
      <c r="H871" s="47"/>
      <c r="I871" s="43"/>
      <c r="J871" s="43"/>
      <c r="K871" s="48"/>
      <c r="L871" s="43"/>
      <c r="M871" s="35"/>
      <c r="O871" s="43"/>
      <c r="P871" s="44"/>
      <c r="Q871" s="44"/>
      <c r="R871" s="45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</row>
    <row r="872" spans="1:32" ht="12.75" customHeight="1">
      <c r="A872" s="43"/>
      <c r="B872" s="43"/>
      <c r="C872" s="43"/>
      <c r="D872" s="43"/>
      <c r="E872" s="46"/>
      <c r="F872" s="43"/>
      <c r="G872" s="43"/>
      <c r="H872" s="47"/>
      <c r="I872" s="43"/>
      <c r="J872" s="43"/>
      <c r="K872" s="48"/>
      <c r="L872" s="43"/>
      <c r="M872" s="35"/>
      <c r="O872" s="43"/>
      <c r="P872" s="44"/>
      <c r="Q872" s="44"/>
      <c r="R872" s="45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</row>
    <row r="873" spans="1:32" ht="12.75" customHeight="1">
      <c r="A873" s="43"/>
      <c r="B873" s="43"/>
      <c r="C873" s="43"/>
      <c r="D873" s="43"/>
      <c r="E873" s="46"/>
      <c r="F873" s="43"/>
      <c r="G873" s="43"/>
      <c r="H873" s="47"/>
      <c r="I873" s="43"/>
      <c r="J873" s="43"/>
      <c r="K873" s="48"/>
      <c r="L873" s="43"/>
      <c r="M873" s="35"/>
      <c r="O873" s="43"/>
      <c r="P873" s="44"/>
      <c r="Q873" s="44"/>
      <c r="R873" s="45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</row>
    <row r="874" spans="1:32" ht="12.75" customHeight="1">
      <c r="A874" s="43"/>
      <c r="B874" s="43"/>
      <c r="C874" s="43"/>
      <c r="D874" s="43"/>
      <c r="E874" s="46"/>
      <c r="F874" s="43"/>
      <c r="G874" s="43"/>
      <c r="H874" s="47"/>
      <c r="I874" s="43"/>
      <c r="J874" s="43"/>
      <c r="K874" s="48"/>
      <c r="L874" s="43"/>
      <c r="M874" s="35"/>
      <c r="O874" s="43"/>
      <c r="P874" s="44"/>
      <c r="Q874" s="44"/>
      <c r="R874" s="45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</row>
    <row r="875" spans="1:32" ht="12.75" customHeight="1">
      <c r="A875" s="43"/>
      <c r="B875" s="43"/>
      <c r="C875" s="43"/>
      <c r="D875" s="43"/>
      <c r="E875" s="46"/>
      <c r="F875" s="43"/>
      <c r="G875" s="43"/>
      <c r="H875" s="47"/>
      <c r="I875" s="43"/>
      <c r="J875" s="43"/>
      <c r="K875" s="48"/>
      <c r="L875" s="43"/>
      <c r="M875" s="35"/>
      <c r="O875" s="43"/>
      <c r="P875" s="44"/>
      <c r="Q875" s="44"/>
      <c r="R875" s="45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</row>
    <row r="876" spans="1:32" ht="12.75" customHeight="1">
      <c r="A876" s="43"/>
      <c r="B876" s="43"/>
      <c r="C876" s="43"/>
      <c r="D876" s="43"/>
      <c r="E876" s="46"/>
      <c r="F876" s="43"/>
      <c r="G876" s="43"/>
      <c r="H876" s="47"/>
      <c r="I876" s="43"/>
      <c r="J876" s="43"/>
      <c r="K876" s="48"/>
      <c r="L876" s="43"/>
      <c r="M876" s="35"/>
      <c r="O876" s="43"/>
      <c r="P876" s="44"/>
      <c r="Q876" s="44"/>
      <c r="R876" s="45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</row>
    <row r="877" spans="1:32" ht="12.75" customHeight="1">
      <c r="A877" s="43"/>
      <c r="B877" s="43"/>
      <c r="C877" s="43"/>
      <c r="D877" s="43"/>
      <c r="E877" s="46"/>
      <c r="F877" s="43"/>
      <c r="G877" s="43"/>
      <c r="H877" s="47"/>
      <c r="I877" s="43"/>
      <c r="J877" s="43"/>
      <c r="K877" s="48"/>
      <c r="L877" s="43"/>
      <c r="M877" s="35"/>
      <c r="O877" s="43"/>
      <c r="P877" s="44"/>
      <c r="Q877" s="44"/>
      <c r="R877" s="45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</row>
    <row r="878" spans="1:32" ht="12.75" customHeight="1">
      <c r="A878" s="43"/>
      <c r="B878" s="43"/>
      <c r="C878" s="43"/>
      <c r="D878" s="43"/>
      <c r="E878" s="46"/>
      <c r="F878" s="43"/>
      <c r="G878" s="43"/>
      <c r="H878" s="47"/>
      <c r="I878" s="43"/>
      <c r="J878" s="43"/>
      <c r="K878" s="48"/>
      <c r="L878" s="43"/>
      <c r="M878" s="35"/>
      <c r="O878" s="43"/>
      <c r="P878" s="44"/>
      <c r="Q878" s="44"/>
      <c r="R878" s="45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</row>
    <row r="879" spans="1:32" ht="12.75" customHeight="1">
      <c r="A879" s="43"/>
      <c r="B879" s="43"/>
      <c r="C879" s="43"/>
      <c r="D879" s="43"/>
      <c r="E879" s="46"/>
      <c r="F879" s="43"/>
      <c r="G879" s="43"/>
      <c r="H879" s="47"/>
      <c r="I879" s="43"/>
      <c r="J879" s="43"/>
      <c r="K879" s="48"/>
      <c r="L879" s="43"/>
      <c r="M879" s="35"/>
      <c r="O879" s="43"/>
      <c r="P879" s="44"/>
      <c r="Q879" s="44"/>
      <c r="R879" s="45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</row>
    <row r="880" spans="1:32" ht="12.75" customHeight="1">
      <c r="A880" s="43"/>
      <c r="B880" s="43"/>
      <c r="C880" s="43"/>
      <c r="D880" s="43"/>
      <c r="E880" s="46"/>
      <c r="F880" s="43"/>
      <c r="G880" s="43"/>
      <c r="H880" s="47"/>
      <c r="I880" s="43"/>
      <c r="J880" s="43"/>
      <c r="K880" s="48"/>
      <c r="L880" s="43"/>
      <c r="M880" s="35"/>
      <c r="O880" s="43"/>
      <c r="P880" s="44"/>
      <c r="Q880" s="44"/>
      <c r="R880" s="45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</row>
    <row r="881" spans="1:32" ht="12.75" customHeight="1">
      <c r="A881" s="43"/>
      <c r="B881" s="43"/>
      <c r="C881" s="43"/>
      <c r="D881" s="43"/>
      <c r="E881" s="46"/>
      <c r="F881" s="43"/>
      <c r="G881" s="43"/>
      <c r="H881" s="47"/>
      <c r="I881" s="43"/>
      <c r="J881" s="43"/>
      <c r="K881" s="48"/>
      <c r="L881" s="43"/>
      <c r="M881" s="35"/>
      <c r="O881" s="43"/>
      <c r="P881" s="44"/>
      <c r="Q881" s="44"/>
      <c r="R881" s="45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</row>
    <row r="882" spans="1:32" ht="12.75" customHeight="1">
      <c r="A882" s="43"/>
      <c r="B882" s="43"/>
      <c r="C882" s="43"/>
      <c r="D882" s="43"/>
      <c r="E882" s="46"/>
      <c r="F882" s="43"/>
      <c r="G882" s="43"/>
      <c r="H882" s="47"/>
      <c r="I882" s="43"/>
      <c r="J882" s="43"/>
      <c r="K882" s="48"/>
      <c r="L882" s="43"/>
      <c r="M882" s="35"/>
      <c r="O882" s="43"/>
      <c r="P882" s="44"/>
      <c r="Q882" s="44"/>
      <c r="R882" s="45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</row>
    <row r="883" spans="1:32" ht="12.75" customHeight="1">
      <c r="A883" s="43"/>
      <c r="B883" s="43"/>
      <c r="C883" s="43"/>
      <c r="D883" s="43"/>
      <c r="E883" s="46"/>
      <c r="F883" s="43"/>
      <c r="G883" s="43"/>
      <c r="H883" s="47"/>
      <c r="I883" s="43"/>
      <c r="J883" s="43"/>
      <c r="K883" s="48"/>
      <c r="L883" s="43"/>
      <c r="M883" s="35"/>
      <c r="O883" s="43"/>
      <c r="P883" s="44"/>
      <c r="Q883" s="44"/>
      <c r="R883" s="45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</row>
    <row r="884" spans="1:32" ht="12.75" customHeight="1">
      <c r="A884" s="43"/>
      <c r="B884" s="43"/>
      <c r="C884" s="43"/>
      <c r="D884" s="43"/>
      <c r="E884" s="46"/>
      <c r="F884" s="43"/>
      <c r="G884" s="43"/>
      <c r="H884" s="47"/>
      <c r="I884" s="43"/>
      <c r="J884" s="43"/>
      <c r="K884" s="48"/>
      <c r="L884" s="43"/>
      <c r="M884" s="35"/>
      <c r="O884" s="43"/>
      <c r="P884" s="44"/>
      <c r="Q884" s="44"/>
      <c r="R884" s="45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</row>
    <row r="885" spans="1:32" ht="12.75" customHeight="1">
      <c r="A885" s="43"/>
      <c r="B885" s="43"/>
      <c r="C885" s="43"/>
      <c r="D885" s="43"/>
      <c r="E885" s="46"/>
      <c r="F885" s="43"/>
      <c r="G885" s="43"/>
      <c r="H885" s="47"/>
      <c r="I885" s="43"/>
      <c r="J885" s="43"/>
      <c r="K885" s="48"/>
      <c r="L885" s="43"/>
      <c r="M885" s="35"/>
      <c r="O885" s="43"/>
      <c r="P885" s="44"/>
      <c r="Q885" s="44"/>
      <c r="R885" s="45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</row>
    <row r="886" spans="1:32" ht="12.75" customHeight="1">
      <c r="A886" s="43"/>
      <c r="B886" s="43"/>
      <c r="C886" s="43"/>
      <c r="D886" s="43"/>
      <c r="E886" s="46"/>
      <c r="F886" s="43"/>
      <c r="G886" s="43"/>
      <c r="H886" s="47"/>
      <c r="I886" s="43"/>
      <c r="J886" s="43"/>
      <c r="K886" s="48"/>
      <c r="L886" s="43"/>
      <c r="M886" s="35"/>
      <c r="O886" s="43"/>
      <c r="P886" s="44"/>
      <c r="Q886" s="44"/>
      <c r="R886" s="45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</row>
    <row r="887" spans="1:32" ht="12.75" customHeight="1">
      <c r="A887" s="43"/>
      <c r="B887" s="43"/>
      <c r="C887" s="43"/>
      <c r="D887" s="43"/>
      <c r="E887" s="46"/>
      <c r="F887" s="43"/>
      <c r="G887" s="43"/>
      <c r="H887" s="47"/>
      <c r="I887" s="43"/>
      <c r="J887" s="43"/>
      <c r="K887" s="48"/>
      <c r="L887" s="43"/>
      <c r="M887" s="35"/>
      <c r="O887" s="43"/>
      <c r="P887" s="44"/>
      <c r="Q887" s="44"/>
      <c r="R887" s="45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</row>
    <row r="888" spans="1:32" ht="12.75" customHeight="1">
      <c r="A888" s="43"/>
      <c r="B888" s="43"/>
      <c r="C888" s="43"/>
      <c r="D888" s="43"/>
      <c r="E888" s="46"/>
      <c r="F888" s="43"/>
      <c r="G888" s="43"/>
      <c r="H888" s="47"/>
      <c r="I888" s="43"/>
      <c r="J888" s="43"/>
      <c r="K888" s="48"/>
      <c r="L888" s="43"/>
      <c r="M888" s="35"/>
      <c r="O888" s="43"/>
      <c r="P888" s="44"/>
      <c r="Q888" s="44"/>
      <c r="R888" s="45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</row>
    <row r="889" spans="1:32" ht="12.75" customHeight="1">
      <c r="A889" s="43"/>
      <c r="B889" s="43"/>
      <c r="C889" s="43"/>
      <c r="D889" s="43"/>
      <c r="E889" s="46"/>
      <c r="F889" s="43"/>
      <c r="G889" s="43"/>
      <c r="H889" s="47"/>
      <c r="I889" s="43"/>
      <c r="J889" s="43"/>
      <c r="K889" s="48"/>
      <c r="L889" s="43"/>
      <c r="M889" s="35"/>
      <c r="O889" s="43"/>
      <c r="P889" s="44"/>
      <c r="Q889" s="44"/>
      <c r="R889" s="45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</row>
    <row r="890" spans="1:32" ht="12.75" customHeight="1">
      <c r="A890" s="43"/>
      <c r="B890" s="43"/>
      <c r="C890" s="43"/>
      <c r="D890" s="43"/>
      <c r="E890" s="46"/>
      <c r="F890" s="43"/>
      <c r="G890" s="43"/>
      <c r="H890" s="47"/>
      <c r="I890" s="43"/>
      <c r="J890" s="43"/>
      <c r="K890" s="48"/>
      <c r="L890" s="43"/>
      <c r="M890" s="35"/>
      <c r="O890" s="43"/>
      <c r="P890" s="44"/>
      <c r="Q890" s="44"/>
      <c r="R890" s="45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</row>
    <row r="891" spans="1:32" ht="12.75" customHeight="1">
      <c r="A891" s="43"/>
      <c r="B891" s="43"/>
      <c r="C891" s="43"/>
      <c r="D891" s="43"/>
      <c r="E891" s="46"/>
      <c r="F891" s="43"/>
      <c r="G891" s="43"/>
      <c r="H891" s="47"/>
      <c r="I891" s="43"/>
      <c r="J891" s="43"/>
      <c r="K891" s="48"/>
      <c r="L891" s="43"/>
      <c r="M891" s="35"/>
      <c r="O891" s="43"/>
      <c r="P891" s="44"/>
      <c r="Q891" s="44"/>
      <c r="R891" s="45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</row>
    <row r="892" spans="1:32" ht="12.75" customHeight="1">
      <c r="A892" s="43"/>
      <c r="B892" s="43"/>
      <c r="C892" s="43"/>
      <c r="D892" s="43"/>
      <c r="E892" s="46"/>
      <c r="F892" s="43"/>
      <c r="G892" s="43"/>
      <c r="H892" s="47"/>
      <c r="I892" s="43"/>
      <c r="J892" s="43"/>
      <c r="K892" s="48"/>
      <c r="L892" s="43"/>
      <c r="M892" s="35"/>
      <c r="O892" s="43"/>
      <c r="P892" s="44"/>
      <c r="Q892" s="44"/>
      <c r="R892" s="45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</row>
    <row r="893" spans="1:32" ht="12.75" customHeight="1">
      <c r="A893" s="43"/>
      <c r="B893" s="43"/>
      <c r="C893" s="43"/>
      <c r="D893" s="43"/>
      <c r="E893" s="46"/>
      <c r="F893" s="43"/>
      <c r="G893" s="43"/>
      <c r="H893" s="47"/>
      <c r="I893" s="43"/>
      <c r="J893" s="43"/>
      <c r="K893" s="48"/>
      <c r="L893" s="43"/>
      <c r="M893" s="35"/>
      <c r="O893" s="43"/>
      <c r="P893" s="44"/>
      <c r="Q893" s="44"/>
      <c r="R893" s="45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</row>
    <row r="894" spans="1:32" ht="12.75" customHeight="1">
      <c r="A894" s="43"/>
      <c r="B894" s="43"/>
      <c r="C894" s="43"/>
      <c r="D894" s="43"/>
      <c r="E894" s="46"/>
      <c r="F894" s="43"/>
      <c r="G894" s="43"/>
      <c r="H894" s="47"/>
      <c r="I894" s="43"/>
      <c r="J894" s="43"/>
      <c r="K894" s="48"/>
      <c r="L894" s="43"/>
      <c r="M894" s="35"/>
      <c r="O894" s="43"/>
      <c r="P894" s="44"/>
      <c r="Q894" s="44"/>
      <c r="R894" s="45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</row>
    <row r="895" spans="1:32" ht="12.75" customHeight="1">
      <c r="A895" s="43"/>
      <c r="B895" s="43"/>
      <c r="C895" s="43"/>
      <c r="D895" s="43"/>
      <c r="E895" s="46"/>
      <c r="F895" s="43"/>
      <c r="G895" s="43"/>
      <c r="H895" s="47"/>
      <c r="I895" s="43"/>
      <c r="J895" s="43"/>
      <c r="K895" s="48"/>
      <c r="L895" s="43"/>
      <c r="M895" s="35"/>
      <c r="O895" s="43"/>
      <c r="P895" s="44"/>
      <c r="Q895" s="44"/>
      <c r="R895" s="45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</row>
    <row r="896" spans="1:32" ht="12.75" customHeight="1">
      <c r="A896" s="43"/>
      <c r="B896" s="43"/>
      <c r="C896" s="43"/>
      <c r="D896" s="43"/>
      <c r="E896" s="46"/>
      <c r="F896" s="43"/>
      <c r="G896" s="43"/>
      <c r="H896" s="47"/>
      <c r="I896" s="43"/>
      <c r="J896" s="43"/>
      <c r="K896" s="48"/>
      <c r="L896" s="43"/>
      <c r="M896" s="35"/>
      <c r="O896" s="43"/>
      <c r="P896" s="44"/>
      <c r="Q896" s="44"/>
      <c r="R896" s="45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</row>
    <row r="897" spans="1:32" ht="12.75" customHeight="1">
      <c r="A897" s="43"/>
      <c r="B897" s="43"/>
      <c r="C897" s="43"/>
      <c r="D897" s="43"/>
      <c r="E897" s="46"/>
      <c r="F897" s="43"/>
      <c r="G897" s="43"/>
      <c r="H897" s="47"/>
      <c r="I897" s="43"/>
      <c r="J897" s="43"/>
      <c r="K897" s="48"/>
      <c r="L897" s="43"/>
      <c r="M897" s="35"/>
      <c r="O897" s="43"/>
      <c r="P897" s="44"/>
      <c r="Q897" s="44"/>
      <c r="R897" s="45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</row>
    <row r="898" spans="1:32" ht="12.75" customHeight="1">
      <c r="A898" s="43"/>
      <c r="B898" s="43"/>
      <c r="C898" s="43"/>
      <c r="D898" s="43"/>
      <c r="E898" s="46"/>
      <c r="F898" s="43"/>
      <c r="G898" s="43"/>
      <c r="H898" s="47"/>
      <c r="I898" s="43"/>
      <c r="J898" s="43"/>
      <c r="K898" s="48"/>
      <c r="L898" s="43"/>
      <c r="M898" s="35"/>
      <c r="O898" s="43"/>
      <c r="P898" s="44"/>
      <c r="Q898" s="44"/>
      <c r="R898" s="45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</row>
    <row r="899" spans="1:32" ht="12.75" customHeight="1">
      <c r="A899" s="43"/>
      <c r="B899" s="43"/>
      <c r="C899" s="43"/>
      <c r="D899" s="43"/>
      <c r="E899" s="46"/>
      <c r="F899" s="43"/>
      <c r="G899" s="43"/>
      <c r="H899" s="47"/>
      <c r="I899" s="43"/>
      <c r="J899" s="43"/>
      <c r="K899" s="48"/>
      <c r="L899" s="43"/>
      <c r="M899" s="35"/>
      <c r="O899" s="43"/>
      <c r="P899" s="44"/>
      <c r="Q899" s="44"/>
      <c r="R899" s="45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</row>
    <row r="900" spans="1:32" ht="12.75" customHeight="1">
      <c r="A900" s="43"/>
      <c r="B900" s="43"/>
      <c r="C900" s="43"/>
      <c r="D900" s="43"/>
      <c r="E900" s="46"/>
      <c r="F900" s="43"/>
      <c r="G900" s="43"/>
      <c r="H900" s="47"/>
      <c r="I900" s="43"/>
      <c r="J900" s="43"/>
      <c r="K900" s="48"/>
      <c r="L900" s="43"/>
      <c r="M900" s="35"/>
      <c r="O900" s="43"/>
      <c r="P900" s="44"/>
      <c r="Q900" s="44"/>
      <c r="R900" s="45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</row>
    <row r="901" spans="1:32" ht="12.75" customHeight="1">
      <c r="A901" s="43"/>
      <c r="B901" s="43"/>
      <c r="C901" s="43"/>
      <c r="D901" s="43"/>
      <c r="E901" s="46"/>
      <c r="F901" s="43"/>
      <c r="G901" s="43"/>
      <c r="H901" s="47"/>
      <c r="I901" s="43"/>
      <c r="J901" s="43"/>
      <c r="K901" s="48"/>
      <c r="L901" s="43"/>
      <c r="M901" s="35"/>
      <c r="O901" s="43"/>
      <c r="P901" s="44"/>
      <c r="Q901" s="44"/>
      <c r="R901" s="45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</row>
    <row r="902" spans="1:32" ht="12.75" customHeight="1">
      <c r="A902" s="43"/>
      <c r="B902" s="43"/>
      <c r="C902" s="43"/>
      <c r="D902" s="43"/>
      <c r="E902" s="46"/>
      <c r="F902" s="43"/>
      <c r="G902" s="43"/>
      <c r="H902" s="47"/>
      <c r="I902" s="43"/>
      <c r="J902" s="43"/>
      <c r="K902" s="48"/>
      <c r="L902" s="43"/>
      <c r="M902" s="35"/>
      <c r="O902" s="43"/>
      <c r="P902" s="44"/>
      <c r="Q902" s="44"/>
      <c r="R902" s="45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</row>
    <row r="903" spans="1:32" ht="12.75" customHeight="1">
      <c r="A903" s="43"/>
      <c r="B903" s="43"/>
      <c r="C903" s="43"/>
      <c r="D903" s="43"/>
      <c r="E903" s="46"/>
      <c r="F903" s="43"/>
      <c r="G903" s="43"/>
      <c r="H903" s="47"/>
      <c r="I903" s="43"/>
      <c r="J903" s="43"/>
      <c r="K903" s="48"/>
      <c r="L903" s="43"/>
      <c r="M903" s="35"/>
      <c r="O903" s="43"/>
      <c r="P903" s="44"/>
      <c r="Q903" s="44"/>
      <c r="R903" s="45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</row>
    <row r="904" spans="1:32" ht="12.75" customHeight="1">
      <c r="A904" s="43"/>
      <c r="B904" s="43"/>
      <c r="C904" s="43"/>
      <c r="D904" s="43"/>
      <c r="E904" s="46"/>
      <c r="F904" s="43"/>
      <c r="G904" s="43"/>
      <c r="H904" s="47"/>
      <c r="I904" s="43"/>
      <c r="J904" s="43"/>
      <c r="K904" s="48"/>
      <c r="L904" s="43"/>
      <c r="M904" s="35"/>
      <c r="O904" s="43"/>
      <c r="P904" s="44"/>
      <c r="Q904" s="44"/>
      <c r="R904" s="45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</row>
    <row r="905" spans="1:32" ht="12.75" customHeight="1">
      <c r="A905" s="43"/>
      <c r="B905" s="43"/>
      <c r="C905" s="43"/>
      <c r="D905" s="43"/>
      <c r="E905" s="46"/>
      <c r="F905" s="43"/>
      <c r="G905" s="43"/>
      <c r="H905" s="47"/>
      <c r="I905" s="43"/>
      <c r="J905" s="43"/>
      <c r="K905" s="48"/>
      <c r="L905" s="43"/>
      <c r="M905" s="35"/>
      <c r="O905" s="43"/>
      <c r="P905" s="44"/>
      <c r="Q905" s="44"/>
      <c r="R905" s="45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</row>
    <row r="906" spans="1:32" ht="12.75" customHeight="1">
      <c r="A906" s="43"/>
      <c r="B906" s="43"/>
      <c r="C906" s="43"/>
      <c r="D906" s="43"/>
      <c r="E906" s="46"/>
      <c r="F906" s="43"/>
      <c r="G906" s="43"/>
      <c r="H906" s="47"/>
      <c r="I906" s="43"/>
      <c r="J906" s="43"/>
      <c r="K906" s="48"/>
      <c r="L906" s="43"/>
      <c r="M906" s="35"/>
      <c r="O906" s="43"/>
      <c r="P906" s="44"/>
      <c r="Q906" s="44"/>
      <c r="R906" s="45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</row>
    <row r="907" spans="1:32" ht="12.75" customHeight="1">
      <c r="A907" s="43"/>
      <c r="B907" s="43"/>
      <c r="C907" s="43"/>
      <c r="D907" s="43"/>
      <c r="E907" s="46"/>
      <c r="F907" s="43"/>
      <c r="G907" s="43"/>
      <c r="H907" s="47"/>
      <c r="I907" s="43"/>
      <c r="J907" s="43"/>
      <c r="K907" s="48"/>
      <c r="L907" s="43"/>
      <c r="M907" s="35"/>
      <c r="O907" s="43"/>
      <c r="P907" s="44"/>
      <c r="Q907" s="44"/>
      <c r="R907" s="45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</row>
    <row r="908" spans="1:32" ht="12.75" customHeight="1">
      <c r="A908" s="43"/>
      <c r="B908" s="43"/>
      <c r="C908" s="43"/>
      <c r="D908" s="43"/>
      <c r="E908" s="46"/>
      <c r="F908" s="43"/>
      <c r="G908" s="43"/>
      <c r="H908" s="47"/>
      <c r="I908" s="43"/>
      <c r="J908" s="43"/>
      <c r="K908" s="48"/>
      <c r="L908" s="43"/>
      <c r="M908" s="35"/>
      <c r="O908" s="43"/>
      <c r="P908" s="44"/>
      <c r="Q908" s="44"/>
      <c r="R908" s="45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</row>
    <row r="909" spans="1:32" ht="12.75" customHeight="1">
      <c r="A909" s="43"/>
      <c r="B909" s="43"/>
      <c r="C909" s="43"/>
      <c r="D909" s="43"/>
      <c r="E909" s="46"/>
      <c r="F909" s="43"/>
      <c r="G909" s="43"/>
      <c r="H909" s="47"/>
      <c r="I909" s="43"/>
      <c r="J909" s="43"/>
      <c r="K909" s="48"/>
      <c r="L909" s="43"/>
      <c r="M909" s="35"/>
      <c r="O909" s="43"/>
      <c r="P909" s="44"/>
      <c r="Q909" s="44"/>
      <c r="R909" s="45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</row>
    <row r="910" spans="1:32" ht="12.75" customHeight="1">
      <c r="A910" s="43"/>
      <c r="B910" s="43"/>
      <c r="C910" s="43"/>
      <c r="D910" s="43"/>
      <c r="E910" s="46"/>
      <c r="F910" s="43"/>
      <c r="G910" s="43"/>
      <c r="H910" s="47"/>
      <c r="I910" s="43"/>
      <c r="J910" s="43"/>
      <c r="K910" s="48"/>
      <c r="L910" s="43"/>
      <c r="M910" s="35"/>
      <c r="O910" s="43"/>
      <c r="P910" s="44"/>
      <c r="Q910" s="44"/>
      <c r="R910" s="45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</row>
    <row r="911" spans="1:32" ht="12.75" customHeight="1">
      <c r="A911" s="43"/>
      <c r="B911" s="43"/>
      <c r="C911" s="43"/>
      <c r="D911" s="43"/>
      <c r="E911" s="46"/>
      <c r="F911" s="43"/>
      <c r="G911" s="43"/>
      <c r="H911" s="47"/>
      <c r="I911" s="43"/>
      <c r="J911" s="43"/>
      <c r="K911" s="48"/>
      <c r="L911" s="43"/>
      <c r="M911" s="35"/>
      <c r="O911" s="43"/>
      <c r="P911" s="44"/>
      <c r="Q911" s="44"/>
      <c r="R911" s="45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</row>
    <row r="912" spans="1:32" ht="12.75" customHeight="1">
      <c r="A912" s="43"/>
      <c r="B912" s="43"/>
      <c r="C912" s="43"/>
      <c r="D912" s="43"/>
      <c r="E912" s="46"/>
      <c r="F912" s="43"/>
      <c r="G912" s="43"/>
      <c r="H912" s="47"/>
      <c r="I912" s="43"/>
      <c r="J912" s="43"/>
      <c r="K912" s="48"/>
      <c r="L912" s="43"/>
      <c r="M912" s="35"/>
      <c r="O912" s="43"/>
      <c r="P912" s="44"/>
      <c r="Q912" s="44"/>
      <c r="R912" s="45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</row>
    <row r="913" spans="1:32" ht="12.75" customHeight="1">
      <c r="A913" s="43"/>
      <c r="B913" s="43"/>
      <c r="C913" s="43"/>
      <c r="D913" s="43"/>
      <c r="E913" s="46"/>
      <c r="F913" s="43"/>
      <c r="G913" s="43"/>
      <c r="H913" s="47"/>
      <c r="I913" s="43"/>
      <c r="J913" s="43"/>
      <c r="K913" s="48"/>
      <c r="L913" s="43"/>
      <c r="M913" s="35"/>
      <c r="O913" s="43"/>
      <c r="P913" s="44"/>
      <c r="Q913" s="44"/>
      <c r="R913" s="45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</row>
    <row r="914" spans="1:32" ht="12.75" customHeight="1">
      <c r="A914" s="43"/>
      <c r="B914" s="43"/>
      <c r="C914" s="43"/>
      <c r="D914" s="43"/>
      <c r="E914" s="46"/>
      <c r="F914" s="43"/>
      <c r="G914" s="43"/>
      <c r="H914" s="47"/>
      <c r="I914" s="43"/>
      <c r="J914" s="43"/>
      <c r="K914" s="48"/>
      <c r="L914" s="43"/>
      <c r="M914" s="35"/>
      <c r="O914" s="43"/>
      <c r="P914" s="44"/>
      <c r="Q914" s="44"/>
      <c r="R914" s="45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</row>
    <row r="915" spans="1:32" ht="12.75" customHeight="1">
      <c r="A915" s="43"/>
      <c r="B915" s="43"/>
      <c r="C915" s="43"/>
      <c r="D915" s="43"/>
      <c r="E915" s="46"/>
      <c r="F915" s="43"/>
      <c r="G915" s="43"/>
      <c r="H915" s="47"/>
      <c r="I915" s="43"/>
      <c r="J915" s="43"/>
      <c r="K915" s="48"/>
      <c r="L915" s="43"/>
      <c r="M915" s="35"/>
      <c r="O915" s="43"/>
      <c r="P915" s="44"/>
      <c r="Q915" s="44"/>
      <c r="R915" s="45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</row>
    <row r="916" spans="1:32" ht="12.75" customHeight="1">
      <c r="A916" s="43"/>
      <c r="B916" s="43"/>
      <c r="C916" s="43"/>
      <c r="D916" s="43"/>
      <c r="E916" s="46"/>
      <c r="F916" s="43"/>
      <c r="G916" s="43"/>
      <c r="H916" s="47"/>
      <c r="I916" s="43"/>
      <c r="J916" s="43"/>
      <c r="K916" s="48"/>
      <c r="L916" s="43"/>
      <c r="M916" s="35"/>
      <c r="O916" s="43"/>
      <c r="P916" s="44"/>
      <c r="Q916" s="44"/>
      <c r="R916" s="45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</row>
    <row r="917" spans="1:32" ht="12.75" customHeight="1">
      <c r="A917" s="43"/>
      <c r="B917" s="43"/>
      <c r="C917" s="43"/>
      <c r="D917" s="43"/>
      <c r="E917" s="46"/>
      <c r="F917" s="43"/>
      <c r="G917" s="43"/>
      <c r="H917" s="47"/>
      <c r="I917" s="43"/>
      <c r="J917" s="43"/>
      <c r="K917" s="48"/>
      <c r="L917" s="43"/>
      <c r="M917" s="35"/>
      <c r="O917" s="43"/>
      <c r="P917" s="44"/>
      <c r="Q917" s="44"/>
      <c r="R917" s="45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</row>
    <row r="918" spans="1:32" ht="12.75" customHeight="1">
      <c r="A918" s="43"/>
      <c r="B918" s="43"/>
      <c r="C918" s="43"/>
      <c r="D918" s="43"/>
      <c r="E918" s="46"/>
      <c r="F918" s="43"/>
      <c r="G918" s="43"/>
      <c r="H918" s="47"/>
      <c r="I918" s="43"/>
      <c r="J918" s="43"/>
      <c r="K918" s="48"/>
      <c r="L918" s="43"/>
      <c r="M918" s="35"/>
      <c r="O918" s="43"/>
      <c r="P918" s="44"/>
      <c r="Q918" s="44"/>
      <c r="R918" s="45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</row>
    <row r="919" spans="1:32" ht="12.75" customHeight="1">
      <c r="A919" s="43"/>
      <c r="B919" s="43"/>
      <c r="C919" s="43"/>
      <c r="D919" s="43"/>
      <c r="E919" s="46"/>
      <c r="F919" s="43"/>
      <c r="G919" s="43"/>
      <c r="H919" s="47"/>
      <c r="I919" s="43"/>
      <c r="J919" s="43"/>
      <c r="K919" s="48"/>
      <c r="L919" s="43"/>
      <c r="M919" s="35"/>
      <c r="O919" s="43"/>
      <c r="P919" s="44"/>
      <c r="Q919" s="44"/>
      <c r="R919" s="45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</row>
    <row r="920" spans="1:32" ht="12.75" customHeight="1">
      <c r="A920" s="43"/>
      <c r="B920" s="43"/>
      <c r="C920" s="43"/>
      <c r="D920" s="43"/>
      <c r="E920" s="46"/>
      <c r="F920" s="43"/>
      <c r="G920" s="43"/>
      <c r="H920" s="47"/>
      <c r="I920" s="43"/>
      <c r="J920" s="43"/>
      <c r="K920" s="48"/>
      <c r="L920" s="43"/>
      <c r="M920" s="35"/>
      <c r="O920" s="43"/>
      <c r="P920" s="44"/>
      <c r="Q920" s="44"/>
      <c r="R920" s="45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</row>
    <row r="921" spans="1:32" ht="12.75" customHeight="1">
      <c r="A921" s="43"/>
      <c r="B921" s="43"/>
      <c r="C921" s="43"/>
      <c r="D921" s="43"/>
      <c r="E921" s="46"/>
      <c r="F921" s="43"/>
      <c r="G921" s="43"/>
      <c r="H921" s="47"/>
      <c r="I921" s="43"/>
      <c r="J921" s="43"/>
      <c r="K921" s="48"/>
      <c r="L921" s="43"/>
      <c r="M921" s="35"/>
      <c r="O921" s="43"/>
      <c r="P921" s="44"/>
      <c r="Q921" s="44"/>
      <c r="R921" s="45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</row>
    <row r="922" spans="1:32" ht="12.75" customHeight="1">
      <c r="A922" s="43"/>
      <c r="B922" s="43"/>
      <c r="C922" s="43"/>
      <c r="D922" s="43"/>
      <c r="E922" s="46"/>
      <c r="F922" s="43"/>
      <c r="G922" s="43"/>
      <c r="H922" s="47"/>
      <c r="I922" s="43"/>
      <c r="J922" s="43"/>
      <c r="K922" s="48"/>
      <c r="L922" s="43"/>
      <c r="M922" s="35"/>
      <c r="O922" s="43"/>
      <c r="P922" s="44"/>
      <c r="Q922" s="44"/>
      <c r="R922" s="45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</row>
    <row r="923" spans="1:32" ht="12.75" customHeight="1">
      <c r="A923" s="43"/>
      <c r="B923" s="43"/>
      <c r="C923" s="43"/>
      <c r="D923" s="43"/>
      <c r="E923" s="46"/>
      <c r="F923" s="43"/>
      <c r="G923" s="43"/>
      <c r="H923" s="47"/>
      <c r="I923" s="43"/>
      <c r="J923" s="43"/>
      <c r="K923" s="48"/>
      <c r="L923" s="43"/>
      <c r="M923" s="35"/>
      <c r="O923" s="43"/>
      <c r="P923" s="44"/>
      <c r="Q923" s="44"/>
      <c r="R923" s="45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</row>
    <row r="924" spans="1:32" ht="12.75" customHeight="1">
      <c r="A924" s="43"/>
      <c r="B924" s="43"/>
      <c r="C924" s="43"/>
      <c r="D924" s="43"/>
      <c r="E924" s="46"/>
      <c r="F924" s="43"/>
      <c r="G924" s="43"/>
      <c r="H924" s="47"/>
      <c r="I924" s="43"/>
      <c r="J924" s="43"/>
      <c r="K924" s="48"/>
      <c r="L924" s="43"/>
      <c r="M924" s="35"/>
      <c r="O924" s="43"/>
      <c r="P924" s="44"/>
      <c r="Q924" s="44"/>
      <c r="R924" s="45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</row>
    <row r="925" spans="1:32" ht="12.75" customHeight="1">
      <c r="A925" s="43"/>
      <c r="B925" s="43"/>
      <c r="C925" s="43"/>
      <c r="D925" s="43"/>
      <c r="E925" s="46"/>
      <c r="F925" s="43"/>
      <c r="G925" s="43"/>
      <c r="H925" s="47"/>
      <c r="I925" s="43"/>
      <c r="J925" s="43"/>
      <c r="K925" s="48"/>
      <c r="L925" s="43"/>
      <c r="M925" s="35"/>
      <c r="O925" s="43"/>
      <c r="P925" s="44"/>
      <c r="Q925" s="44"/>
      <c r="R925" s="45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</row>
    <row r="926" spans="1:32" ht="12.75" customHeight="1">
      <c r="A926" s="43"/>
      <c r="B926" s="43"/>
      <c r="C926" s="43"/>
      <c r="D926" s="43"/>
      <c r="E926" s="46"/>
      <c r="F926" s="43"/>
      <c r="G926" s="43"/>
      <c r="H926" s="47"/>
      <c r="I926" s="43"/>
      <c r="J926" s="43"/>
      <c r="K926" s="48"/>
      <c r="L926" s="43"/>
      <c r="M926" s="35"/>
      <c r="O926" s="43"/>
      <c r="P926" s="44"/>
      <c r="Q926" s="44"/>
      <c r="R926" s="45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</row>
    <row r="927" spans="1:32" ht="12.75" customHeight="1">
      <c r="A927" s="43"/>
      <c r="B927" s="43"/>
      <c r="C927" s="43"/>
      <c r="D927" s="43"/>
      <c r="E927" s="46"/>
      <c r="F927" s="43"/>
      <c r="G927" s="43"/>
      <c r="H927" s="47"/>
      <c r="I927" s="43"/>
      <c r="J927" s="43"/>
      <c r="K927" s="48"/>
      <c r="L927" s="43"/>
      <c r="M927" s="35"/>
      <c r="O927" s="43"/>
      <c r="P927" s="44"/>
      <c r="Q927" s="44"/>
      <c r="R927" s="45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</row>
    <row r="928" spans="1:32" ht="12.75" customHeight="1">
      <c r="A928" s="43"/>
      <c r="B928" s="43"/>
      <c r="C928" s="43"/>
      <c r="D928" s="43"/>
      <c r="E928" s="46"/>
      <c r="F928" s="43"/>
      <c r="G928" s="43"/>
      <c r="H928" s="47"/>
      <c r="I928" s="43"/>
      <c r="J928" s="43"/>
      <c r="K928" s="48"/>
      <c r="L928" s="43"/>
      <c r="M928" s="35"/>
      <c r="O928" s="43"/>
      <c r="P928" s="44"/>
      <c r="Q928" s="44"/>
      <c r="R928" s="45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</row>
    <row r="929" spans="1:32" ht="12.75" customHeight="1">
      <c r="A929" s="43"/>
      <c r="B929" s="43"/>
      <c r="C929" s="43"/>
      <c r="D929" s="43"/>
      <c r="E929" s="46"/>
      <c r="F929" s="43"/>
      <c r="G929" s="43"/>
      <c r="H929" s="47"/>
      <c r="I929" s="43"/>
      <c r="J929" s="43"/>
      <c r="K929" s="48"/>
      <c r="L929" s="43"/>
      <c r="M929" s="35"/>
      <c r="O929" s="43"/>
      <c r="P929" s="44"/>
      <c r="Q929" s="44"/>
      <c r="R929" s="45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</row>
    <row r="930" spans="1:32" ht="12.75" customHeight="1">
      <c r="A930" s="43"/>
      <c r="B930" s="43"/>
      <c r="C930" s="43"/>
      <c r="D930" s="43"/>
      <c r="E930" s="46"/>
      <c r="F930" s="43"/>
      <c r="G930" s="43"/>
      <c r="H930" s="47"/>
      <c r="I930" s="43"/>
      <c r="J930" s="43"/>
      <c r="K930" s="48"/>
      <c r="L930" s="43"/>
      <c r="M930" s="35"/>
      <c r="O930" s="43"/>
      <c r="P930" s="44"/>
      <c r="Q930" s="44"/>
      <c r="R930" s="45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</row>
    <row r="931" spans="1:32" ht="12.75" customHeight="1">
      <c r="A931" s="43"/>
      <c r="B931" s="43"/>
      <c r="C931" s="43"/>
      <c r="D931" s="43"/>
      <c r="E931" s="46"/>
      <c r="F931" s="43"/>
      <c r="G931" s="43"/>
      <c r="H931" s="47"/>
      <c r="I931" s="43"/>
      <c r="J931" s="43"/>
      <c r="K931" s="48"/>
      <c r="L931" s="43"/>
      <c r="M931" s="35"/>
      <c r="O931" s="43"/>
      <c r="P931" s="44"/>
      <c r="Q931" s="44"/>
      <c r="R931" s="45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</row>
    <row r="932" spans="1:32" ht="12.75" customHeight="1">
      <c r="A932" s="43"/>
      <c r="B932" s="43"/>
      <c r="C932" s="43"/>
      <c r="D932" s="43"/>
      <c r="E932" s="46"/>
      <c r="F932" s="43"/>
      <c r="G932" s="43"/>
      <c r="H932" s="47"/>
      <c r="I932" s="43"/>
      <c r="J932" s="43"/>
      <c r="K932" s="48"/>
      <c r="L932" s="43"/>
      <c r="M932" s="35"/>
      <c r="O932" s="43"/>
      <c r="P932" s="44"/>
      <c r="Q932" s="44"/>
      <c r="R932" s="45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</row>
    <row r="933" spans="1:32" ht="12.75" customHeight="1">
      <c r="A933" s="43"/>
      <c r="B933" s="43"/>
      <c r="C933" s="43"/>
      <c r="D933" s="43"/>
      <c r="E933" s="46"/>
      <c r="F933" s="43"/>
      <c r="G933" s="43"/>
      <c r="H933" s="47"/>
      <c r="I933" s="43"/>
      <c r="J933" s="43"/>
      <c r="K933" s="48"/>
      <c r="L933" s="43"/>
      <c r="M933" s="35"/>
      <c r="O933" s="43"/>
      <c r="P933" s="44"/>
      <c r="Q933" s="44"/>
      <c r="R933" s="45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</row>
    <row r="934" spans="1:32" ht="12.75" customHeight="1">
      <c r="A934" s="43"/>
      <c r="B934" s="43"/>
      <c r="C934" s="43"/>
      <c r="D934" s="43"/>
      <c r="E934" s="46"/>
      <c r="F934" s="43"/>
      <c r="G934" s="43"/>
      <c r="H934" s="47"/>
      <c r="I934" s="43"/>
      <c r="J934" s="43"/>
      <c r="K934" s="48"/>
      <c r="L934" s="43"/>
      <c r="M934" s="35"/>
      <c r="O934" s="43"/>
      <c r="P934" s="44"/>
      <c r="Q934" s="44"/>
      <c r="R934" s="45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</row>
    <row r="935" spans="1:32" ht="12.75" customHeight="1">
      <c r="A935" s="43"/>
      <c r="B935" s="43"/>
      <c r="C935" s="43"/>
      <c r="D935" s="43"/>
      <c r="E935" s="46"/>
      <c r="F935" s="43"/>
      <c r="G935" s="43"/>
      <c r="H935" s="47"/>
      <c r="I935" s="43"/>
      <c r="J935" s="43"/>
      <c r="K935" s="48"/>
      <c r="L935" s="43"/>
      <c r="M935" s="35"/>
      <c r="O935" s="43"/>
      <c r="P935" s="44"/>
      <c r="Q935" s="44"/>
      <c r="R935" s="45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</row>
    <row r="936" spans="1:32" ht="12.75" customHeight="1">
      <c r="A936" s="43"/>
      <c r="B936" s="43"/>
      <c r="C936" s="43"/>
      <c r="D936" s="43"/>
      <c r="E936" s="46"/>
      <c r="F936" s="43"/>
      <c r="G936" s="43"/>
      <c r="H936" s="47"/>
      <c r="I936" s="43"/>
      <c r="J936" s="43"/>
      <c r="K936" s="48"/>
      <c r="L936" s="43"/>
      <c r="M936" s="35"/>
      <c r="O936" s="43"/>
      <c r="P936" s="44"/>
      <c r="Q936" s="44"/>
      <c r="R936" s="45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</row>
    <row r="937" spans="1:32" ht="12.75" customHeight="1">
      <c r="A937" s="43"/>
      <c r="B937" s="43"/>
      <c r="C937" s="43"/>
      <c r="D937" s="43"/>
      <c r="E937" s="46"/>
      <c r="F937" s="43"/>
      <c r="G937" s="43"/>
      <c r="H937" s="47"/>
      <c r="I937" s="43"/>
      <c r="J937" s="43"/>
      <c r="K937" s="48"/>
      <c r="L937" s="43"/>
      <c r="M937" s="35"/>
      <c r="O937" s="43"/>
      <c r="P937" s="44"/>
      <c r="Q937" s="44"/>
      <c r="R937" s="45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</row>
    <row r="938" spans="1:32" ht="12.75" customHeight="1">
      <c r="A938" s="43"/>
      <c r="B938" s="43"/>
      <c r="C938" s="43"/>
      <c r="D938" s="43"/>
      <c r="E938" s="46"/>
      <c r="F938" s="43"/>
      <c r="G938" s="43"/>
      <c r="H938" s="47"/>
      <c r="I938" s="43"/>
      <c r="J938" s="43"/>
      <c r="K938" s="48"/>
      <c r="L938" s="43"/>
      <c r="M938" s="35"/>
      <c r="O938" s="43"/>
      <c r="P938" s="44"/>
      <c r="Q938" s="44"/>
      <c r="R938" s="45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</row>
    <row r="939" spans="1:32" ht="12.75" customHeight="1">
      <c r="A939" s="43"/>
      <c r="B939" s="43"/>
      <c r="C939" s="43"/>
      <c r="D939" s="43"/>
      <c r="E939" s="46"/>
      <c r="F939" s="43"/>
      <c r="G939" s="43"/>
      <c r="H939" s="47"/>
      <c r="I939" s="43"/>
      <c r="J939" s="43"/>
      <c r="K939" s="48"/>
      <c r="L939" s="43"/>
      <c r="M939" s="35"/>
      <c r="O939" s="43"/>
      <c r="P939" s="44"/>
      <c r="Q939" s="44"/>
      <c r="R939" s="45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</row>
    <row r="940" spans="1:32" ht="12.75" customHeight="1">
      <c r="A940" s="43"/>
      <c r="B940" s="43"/>
      <c r="C940" s="43"/>
      <c r="D940" s="43"/>
      <c r="E940" s="46"/>
      <c r="F940" s="43"/>
      <c r="G940" s="43"/>
      <c r="H940" s="47"/>
      <c r="I940" s="43"/>
      <c r="J940" s="43"/>
      <c r="K940" s="48"/>
      <c r="L940" s="43"/>
      <c r="M940" s="35"/>
      <c r="O940" s="43"/>
      <c r="P940" s="44"/>
      <c r="Q940" s="44"/>
      <c r="R940" s="45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</row>
    <row r="941" spans="1:32" ht="12.75" customHeight="1">
      <c r="A941" s="43"/>
      <c r="B941" s="43"/>
      <c r="C941" s="43"/>
      <c r="D941" s="43"/>
      <c r="E941" s="46"/>
      <c r="F941" s="43"/>
      <c r="G941" s="43"/>
      <c r="H941" s="47"/>
      <c r="I941" s="43"/>
      <c r="J941" s="43"/>
      <c r="K941" s="48"/>
      <c r="L941" s="43"/>
      <c r="M941" s="35"/>
      <c r="O941" s="43"/>
      <c r="P941" s="44"/>
      <c r="Q941" s="44"/>
      <c r="R941" s="45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</row>
    <row r="942" spans="1:32" ht="12.75" customHeight="1">
      <c r="A942" s="43"/>
      <c r="B942" s="43"/>
      <c r="C942" s="43"/>
      <c r="D942" s="43"/>
      <c r="E942" s="46"/>
      <c r="F942" s="43"/>
      <c r="G942" s="43"/>
      <c r="H942" s="47"/>
      <c r="I942" s="43"/>
      <c r="J942" s="43"/>
      <c r="K942" s="48"/>
      <c r="L942" s="43"/>
      <c r="M942" s="35"/>
      <c r="O942" s="43"/>
      <c r="P942" s="44"/>
      <c r="Q942" s="44"/>
      <c r="R942" s="45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</row>
    <row r="943" spans="1:32" ht="12.75" customHeight="1">
      <c r="A943" s="43"/>
      <c r="B943" s="43"/>
      <c r="C943" s="43"/>
      <c r="D943" s="43"/>
      <c r="E943" s="46"/>
      <c r="F943" s="43"/>
      <c r="G943" s="43"/>
      <c r="H943" s="47"/>
      <c r="I943" s="43"/>
      <c r="J943" s="43"/>
      <c r="K943" s="48"/>
      <c r="L943" s="43"/>
      <c r="M943" s="35"/>
      <c r="O943" s="43"/>
      <c r="P943" s="44"/>
      <c r="Q943" s="44"/>
      <c r="R943" s="45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</row>
    <row r="944" spans="1:32" ht="12.75" customHeight="1">
      <c r="A944" s="43"/>
      <c r="B944" s="43"/>
      <c r="C944" s="43"/>
      <c r="D944" s="43"/>
      <c r="E944" s="46"/>
      <c r="F944" s="43"/>
      <c r="G944" s="43"/>
      <c r="H944" s="47"/>
      <c r="I944" s="43"/>
      <c r="J944" s="43"/>
      <c r="K944" s="48"/>
      <c r="L944" s="43"/>
      <c r="M944" s="35"/>
      <c r="O944" s="43"/>
      <c r="P944" s="44"/>
      <c r="Q944" s="44"/>
      <c r="R944" s="45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</row>
    <row r="945" spans="1:32" ht="12.75" customHeight="1">
      <c r="A945" s="43"/>
      <c r="B945" s="43"/>
      <c r="C945" s="43"/>
      <c r="D945" s="43"/>
      <c r="E945" s="46"/>
      <c r="F945" s="43"/>
      <c r="G945" s="43"/>
      <c r="H945" s="47"/>
      <c r="I945" s="43"/>
      <c r="J945" s="43"/>
      <c r="K945" s="48"/>
      <c r="L945" s="43"/>
      <c r="M945" s="35"/>
      <c r="O945" s="43"/>
      <c r="P945" s="44"/>
      <c r="Q945" s="44"/>
      <c r="R945" s="45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</row>
    <row r="946" spans="1:32" ht="12.75" customHeight="1">
      <c r="A946" s="43"/>
      <c r="B946" s="43"/>
      <c r="C946" s="43"/>
      <c r="D946" s="43"/>
      <c r="E946" s="46"/>
      <c r="F946" s="43"/>
      <c r="G946" s="43"/>
      <c r="H946" s="47"/>
      <c r="I946" s="43"/>
      <c r="J946" s="43"/>
      <c r="K946" s="48"/>
      <c r="L946" s="43"/>
      <c r="M946" s="35"/>
      <c r="O946" s="43"/>
      <c r="P946" s="44"/>
      <c r="Q946" s="44"/>
      <c r="R946" s="45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</row>
    <row r="947" spans="1:32" ht="12.75" customHeight="1">
      <c r="A947" s="43"/>
      <c r="B947" s="43"/>
      <c r="C947" s="43"/>
      <c r="D947" s="43"/>
      <c r="E947" s="46"/>
      <c r="F947" s="43"/>
      <c r="G947" s="43"/>
      <c r="H947" s="47"/>
      <c r="I947" s="43"/>
      <c r="J947" s="43"/>
      <c r="K947" s="48"/>
      <c r="L947" s="43"/>
      <c r="M947" s="35"/>
      <c r="O947" s="43"/>
      <c r="P947" s="44"/>
      <c r="Q947" s="44"/>
      <c r="R947" s="45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</row>
    <row r="948" spans="1:32" ht="12.75" customHeight="1">
      <c r="A948" s="43"/>
      <c r="B948" s="43"/>
      <c r="C948" s="43"/>
      <c r="D948" s="43"/>
      <c r="E948" s="46"/>
      <c r="F948" s="43"/>
      <c r="G948" s="43"/>
      <c r="H948" s="47"/>
      <c r="I948" s="43"/>
      <c r="J948" s="43"/>
      <c r="K948" s="48"/>
      <c r="L948" s="43"/>
      <c r="M948" s="35"/>
      <c r="O948" s="43"/>
      <c r="P948" s="44"/>
      <c r="Q948" s="44"/>
      <c r="R948" s="45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</row>
    <row r="949" spans="1:32" ht="12.75" customHeight="1">
      <c r="A949" s="43"/>
      <c r="B949" s="43"/>
      <c r="C949" s="43"/>
      <c r="D949" s="43"/>
      <c r="E949" s="46"/>
      <c r="F949" s="43"/>
      <c r="G949" s="43"/>
      <c r="H949" s="47"/>
      <c r="I949" s="43"/>
      <c r="J949" s="43"/>
      <c r="K949" s="48"/>
      <c r="L949" s="43"/>
      <c r="M949" s="35"/>
      <c r="O949" s="43"/>
      <c r="P949" s="44"/>
      <c r="Q949" s="44"/>
      <c r="R949" s="45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</row>
    <row r="950" spans="1:32" ht="12.75" customHeight="1">
      <c r="A950" s="43"/>
      <c r="B950" s="43"/>
      <c r="C950" s="43"/>
      <c r="D950" s="43"/>
      <c r="E950" s="46"/>
      <c r="F950" s="43"/>
      <c r="G950" s="43"/>
      <c r="H950" s="47"/>
      <c r="I950" s="43"/>
      <c r="J950" s="43"/>
      <c r="K950" s="48"/>
      <c r="L950" s="43"/>
      <c r="M950" s="35"/>
      <c r="O950" s="43"/>
      <c r="P950" s="44"/>
      <c r="Q950" s="44"/>
      <c r="R950" s="45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</row>
    <row r="951" spans="1:32" ht="12.75" customHeight="1">
      <c r="A951" s="43"/>
      <c r="B951" s="43"/>
      <c r="C951" s="43"/>
      <c r="D951" s="43"/>
      <c r="E951" s="46"/>
      <c r="F951" s="43"/>
      <c r="G951" s="43"/>
      <c r="H951" s="47"/>
      <c r="I951" s="43"/>
      <c r="J951" s="43"/>
      <c r="K951" s="48"/>
      <c r="L951" s="43"/>
      <c r="M951" s="35"/>
      <c r="O951" s="43"/>
      <c r="P951" s="44"/>
      <c r="Q951" s="44"/>
      <c r="R951" s="45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</row>
    <row r="952" spans="1:32" ht="12.75" customHeight="1">
      <c r="A952" s="43"/>
      <c r="B952" s="43"/>
      <c r="C952" s="43"/>
      <c r="D952" s="43"/>
      <c r="E952" s="46"/>
      <c r="F952" s="43"/>
      <c r="G952" s="43"/>
      <c r="H952" s="47"/>
      <c r="I952" s="43"/>
      <c r="J952" s="43"/>
      <c r="K952" s="48"/>
      <c r="L952" s="43"/>
      <c r="M952" s="35"/>
      <c r="O952" s="43"/>
      <c r="P952" s="44"/>
      <c r="Q952" s="44"/>
      <c r="R952" s="45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</row>
    <row r="953" spans="1:32" ht="12.75" customHeight="1">
      <c r="A953" s="43"/>
      <c r="B953" s="43"/>
      <c r="C953" s="43"/>
      <c r="D953" s="43"/>
      <c r="E953" s="46"/>
      <c r="F953" s="43"/>
      <c r="G953" s="43"/>
      <c r="H953" s="47"/>
      <c r="I953" s="43"/>
      <c r="J953" s="43"/>
      <c r="K953" s="48"/>
      <c r="L953" s="43"/>
      <c r="M953" s="35"/>
      <c r="O953" s="43"/>
      <c r="P953" s="44"/>
      <c r="Q953" s="44"/>
      <c r="R953" s="45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</row>
    <row r="954" spans="1:32" ht="12.75" customHeight="1">
      <c r="A954" s="43"/>
      <c r="B954" s="43"/>
      <c r="C954" s="43"/>
      <c r="D954" s="43"/>
      <c r="E954" s="46"/>
      <c r="F954" s="43"/>
      <c r="G954" s="43"/>
      <c r="H954" s="47"/>
      <c r="I954" s="43"/>
      <c r="J954" s="43"/>
      <c r="K954" s="48"/>
      <c r="L954" s="43"/>
      <c r="M954" s="35"/>
      <c r="O954" s="43"/>
      <c r="P954" s="44"/>
      <c r="Q954" s="44"/>
      <c r="R954" s="45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</row>
    <row r="955" spans="1:32" ht="12.75" customHeight="1">
      <c r="A955" s="43"/>
      <c r="B955" s="43"/>
      <c r="C955" s="43"/>
      <c r="D955" s="43"/>
      <c r="E955" s="46"/>
      <c r="F955" s="43"/>
      <c r="G955" s="43"/>
      <c r="H955" s="47"/>
      <c r="I955" s="43"/>
      <c r="J955" s="43"/>
      <c r="K955" s="48"/>
      <c r="L955" s="43"/>
      <c r="M955" s="35"/>
      <c r="O955" s="43"/>
      <c r="P955" s="44"/>
      <c r="Q955" s="44"/>
      <c r="R955" s="45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</row>
    <row r="956" spans="1:32" ht="12.75" customHeight="1">
      <c r="A956" s="43"/>
      <c r="B956" s="43"/>
      <c r="C956" s="43"/>
      <c r="D956" s="43"/>
      <c r="E956" s="46"/>
      <c r="F956" s="43"/>
      <c r="G956" s="43"/>
      <c r="H956" s="47"/>
      <c r="I956" s="43"/>
      <c r="J956" s="43"/>
      <c r="K956" s="48"/>
      <c r="L956" s="43"/>
      <c r="M956" s="35"/>
      <c r="O956" s="43"/>
      <c r="P956" s="44"/>
      <c r="Q956" s="44"/>
      <c r="R956" s="45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</row>
    <row r="957" spans="1:32" ht="12.75" customHeight="1">
      <c r="A957" s="43"/>
      <c r="B957" s="43"/>
      <c r="C957" s="43"/>
      <c r="D957" s="43"/>
      <c r="E957" s="46"/>
      <c r="F957" s="43"/>
      <c r="G957" s="43"/>
      <c r="H957" s="47"/>
      <c r="I957" s="43"/>
      <c r="J957" s="43"/>
      <c r="K957" s="48"/>
      <c r="L957" s="43"/>
      <c r="M957" s="35"/>
      <c r="O957" s="43"/>
      <c r="P957" s="44"/>
      <c r="Q957" s="44"/>
      <c r="R957" s="45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</row>
    <row r="958" spans="1:32" ht="12.75" customHeight="1">
      <c r="A958" s="43"/>
      <c r="B958" s="43"/>
      <c r="C958" s="43"/>
      <c r="D958" s="43"/>
      <c r="E958" s="46"/>
      <c r="F958" s="43"/>
      <c r="G958" s="43"/>
      <c r="H958" s="47"/>
      <c r="I958" s="43"/>
      <c r="J958" s="43"/>
      <c r="K958" s="48"/>
      <c r="L958" s="43"/>
      <c r="M958" s="35"/>
      <c r="O958" s="43"/>
      <c r="P958" s="44"/>
      <c r="Q958" s="44"/>
      <c r="R958" s="45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</row>
    <row r="959" spans="1:32" ht="12.75" customHeight="1">
      <c r="A959" s="43"/>
      <c r="B959" s="43"/>
      <c r="C959" s="43"/>
      <c r="D959" s="43"/>
      <c r="E959" s="46"/>
      <c r="F959" s="43"/>
      <c r="G959" s="43"/>
      <c r="H959" s="47"/>
      <c r="I959" s="43"/>
      <c r="J959" s="43"/>
      <c r="K959" s="48"/>
      <c r="L959" s="43"/>
      <c r="M959" s="35"/>
      <c r="O959" s="43"/>
      <c r="P959" s="44"/>
      <c r="Q959" s="44"/>
      <c r="R959" s="45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</row>
    <row r="960" spans="1:32" ht="12.75" customHeight="1">
      <c r="A960" s="43"/>
      <c r="B960" s="43"/>
      <c r="C960" s="43"/>
      <c r="D960" s="43"/>
      <c r="E960" s="46"/>
      <c r="F960" s="43"/>
      <c r="G960" s="43"/>
      <c r="H960" s="47"/>
      <c r="I960" s="43"/>
      <c r="J960" s="43"/>
      <c r="K960" s="48"/>
      <c r="L960" s="43"/>
      <c r="M960" s="35"/>
      <c r="O960" s="43"/>
      <c r="P960" s="44"/>
      <c r="Q960" s="44"/>
      <c r="R960" s="45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</row>
    <row r="961" spans="1:32" ht="12.75" customHeight="1">
      <c r="A961" s="43"/>
      <c r="B961" s="43"/>
      <c r="C961" s="43"/>
      <c r="D961" s="43"/>
      <c r="E961" s="46"/>
      <c r="F961" s="43"/>
      <c r="G961" s="43"/>
      <c r="H961" s="47"/>
      <c r="I961" s="43"/>
      <c r="J961" s="43"/>
      <c r="K961" s="48"/>
      <c r="L961" s="43"/>
      <c r="M961" s="35"/>
      <c r="O961" s="43"/>
      <c r="P961" s="44"/>
      <c r="Q961" s="44"/>
      <c r="R961" s="45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</row>
    <row r="962" spans="1:32" ht="12.75" customHeight="1">
      <c r="A962" s="43"/>
      <c r="B962" s="43"/>
      <c r="C962" s="43"/>
      <c r="D962" s="43"/>
      <c r="E962" s="46"/>
      <c r="F962" s="43"/>
      <c r="G962" s="43"/>
      <c r="H962" s="47"/>
      <c r="I962" s="43"/>
      <c r="J962" s="43"/>
      <c r="K962" s="48"/>
      <c r="L962" s="43"/>
      <c r="M962" s="35"/>
      <c r="O962" s="43"/>
      <c r="P962" s="44"/>
      <c r="Q962" s="44"/>
      <c r="R962" s="45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</row>
    <row r="963" spans="1:32" ht="12.75" customHeight="1">
      <c r="A963" s="43"/>
      <c r="B963" s="43"/>
      <c r="C963" s="43"/>
      <c r="D963" s="43"/>
      <c r="E963" s="46"/>
      <c r="F963" s="43"/>
      <c r="G963" s="43"/>
      <c r="H963" s="47"/>
      <c r="I963" s="43"/>
      <c r="J963" s="43"/>
      <c r="K963" s="48"/>
      <c r="L963" s="43"/>
      <c r="M963" s="35"/>
      <c r="O963" s="43"/>
      <c r="P963" s="44"/>
      <c r="Q963" s="44"/>
      <c r="R963" s="45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</row>
    <row r="964" spans="1:32" ht="12.75" customHeight="1">
      <c r="A964" s="43"/>
      <c r="B964" s="43"/>
      <c r="C964" s="43"/>
      <c r="D964" s="43"/>
      <c r="E964" s="46"/>
      <c r="F964" s="43"/>
      <c r="G964" s="43"/>
      <c r="H964" s="47"/>
      <c r="I964" s="43"/>
      <c r="J964" s="43"/>
      <c r="K964" s="48"/>
      <c r="L964" s="43"/>
      <c r="M964" s="35"/>
      <c r="O964" s="43"/>
      <c r="P964" s="44"/>
      <c r="Q964" s="44"/>
      <c r="R964" s="45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</row>
    <row r="965" spans="1:32" ht="12.75" customHeight="1">
      <c r="A965" s="43"/>
      <c r="B965" s="43"/>
      <c r="C965" s="43"/>
      <c r="D965" s="43"/>
      <c r="E965" s="46"/>
      <c r="F965" s="43"/>
      <c r="G965" s="43"/>
      <c r="H965" s="47"/>
      <c r="I965" s="43"/>
      <c r="J965" s="43"/>
      <c r="K965" s="48"/>
      <c r="L965" s="43"/>
      <c r="M965" s="35"/>
      <c r="O965" s="43"/>
      <c r="P965" s="44"/>
      <c r="Q965" s="44"/>
      <c r="R965" s="45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</row>
    <row r="966" spans="1:32" ht="12.75" customHeight="1">
      <c r="A966" s="43"/>
      <c r="B966" s="43"/>
      <c r="C966" s="43"/>
      <c r="D966" s="43"/>
      <c r="E966" s="46"/>
      <c r="F966" s="43"/>
      <c r="G966" s="43"/>
      <c r="H966" s="47"/>
      <c r="I966" s="43"/>
      <c r="J966" s="43"/>
      <c r="K966" s="48"/>
      <c r="L966" s="43"/>
      <c r="M966" s="35"/>
      <c r="O966" s="43"/>
      <c r="P966" s="44"/>
      <c r="Q966" s="44"/>
      <c r="R966" s="45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</row>
    <row r="967" spans="1:32" ht="12.75" customHeight="1">
      <c r="A967" s="43"/>
      <c r="B967" s="43"/>
      <c r="C967" s="43"/>
      <c r="D967" s="43"/>
      <c r="E967" s="46"/>
      <c r="F967" s="43"/>
      <c r="G967" s="43"/>
      <c r="H967" s="47"/>
      <c r="I967" s="43"/>
      <c r="J967" s="43"/>
      <c r="K967" s="48"/>
      <c r="L967" s="43"/>
      <c r="M967" s="35"/>
      <c r="O967" s="43"/>
      <c r="P967" s="44"/>
      <c r="Q967" s="44"/>
      <c r="R967" s="45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</row>
    <row r="968" spans="1:32" ht="12.75" customHeight="1">
      <c r="A968" s="43"/>
      <c r="B968" s="43"/>
      <c r="C968" s="43"/>
      <c r="D968" s="43"/>
      <c r="E968" s="46"/>
      <c r="F968" s="43"/>
      <c r="G968" s="43"/>
      <c r="H968" s="47"/>
      <c r="I968" s="43"/>
      <c r="J968" s="43"/>
      <c r="K968" s="48"/>
      <c r="L968" s="43"/>
      <c r="M968" s="35"/>
      <c r="O968" s="43"/>
      <c r="P968" s="44"/>
      <c r="Q968" s="44"/>
      <c r="R968" s="45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</row>
    <row r="969" spans="1:32" ht="12.75" customHeight="1">
      <c r="A969" s="43"/>
      <c r="B969" s="43"/>
      <c r="C969" s="43"/>
      <c r="D969" s="43"/>
      <c r="E969" s="46"/>
      <c r="F969" s="43"/>
      <c r="G969" s="43"/>
      <c r="H969" s="47"/>
      <c r="I969" s="43"/>
      <c r="J969" s="43"/>
      <c r="K969" s="48"/>
      <c r="L969" s="43"/>
      <c r="M969" s="35"/>
      <c r="O969" s="43"/>
      <c r="P969" s="44"/>
      <c r="Q969" s="44"/>
      <c r="R969" s="45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</row>
    <row r="970" spans="1:32" ht="12.75" customHeight="1">
      <c r="A970" s="43"/>
      <c r="B970" s="43"/>
      <c r="C970" s="43"/>
      <c r="D970" s="43"/>
      <c r="E970" s="46"/>
      <c r="F970" s="43"/>
      <c r="G970" s="43"/>
      <c r="H970" s="47"/>
      <c r="I970" s="43"/>
      <c r="J970" s="43"/>
      <c r="K970" s="48"/>
      <c r="L970" s="43"/>
      <c r="M970" s="35"/>
      <c r="O970" s="43"/>
      <c r="P970" s="44"/>
      <c r="Q970" s="44"/>
      <c r="R970" s="45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</row>
    <row r="971" spans="1:32" ht="12.75" customHeight="1">
      <c r="A971" s="43"/>
      <c r="B971" s="43"/>
      <c r="C971" s="43"/>
      <c r="D971" s="43"/>
      <c r="E971" s="46"/>
      <c r="F971" s="43"/>
      <c r="G971" s="43"/>
      <c r="H971" s="47"/>
      <c r="I971" s="43"/>
      <c r="J971" s="43"/>
      <c r="K971" s="48"/>
      <c r="L971" s="43"/>
      <c r="M971" s="35"/>
      <c r="O971" s="43"/>
      <c r="P971" s="44"/>
      <c r="Q971" s="44"/>
      <c r="R971" s="45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</row>
    <row r="972" spans="1:32" ht="12.75" customHeight="1">
      <c r="A972" s="43"/>
      <c r="B972" s="43"/>
      <c r="C972" s="43"/>
      <c r="D972" s="43"/>
      <c r="E972" s="46"/>
      <c r="F972" s="43"/>
      <c r="G972" s="43"/>
      <c r="H972" s="47"/>
      <c r="I972" s="43"/>
      <c r="J972" s="43"/>
      <c r="K972" s="48"/>
      <c r="L972" s="43"/>
      <c r="M972" s="35"/>
      <c r="O972" s="43"/>
      <c r="P972" s="44"/>
      <c r="Q972" s="44"/>
      <c r="R972" s="45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</row>
    <row r="973" spans="1:32" ht="12.75" customHeight="1">
      <c r="A973" s="43"/>
      <c r="B973" s="43"/>
      <c r="C973" s="43"/>
      <c r="D973" s="43"/>
      <c r="E973" s="46"/>
      <c r="F973" s="43"/>
      <c r="G973" s="43"/>
      <c r="H973" s="47"/>
      <c r="I973" s="43"/>
      <c r="J973" s="43"/>
      <c r="K973" s="48"/>
      <c r="L973" s="43"/>
      <c r="M973" s="35"/>
      <c r="O973" s="43"/>
      <c r="P973" s="44"/>
      <c r="Q973" s="44"/>
      <c r="R973" s="45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</row>
    <row r="974" spans="1:32" ht="12.75" customHeight="1">
      <c r="A974" s="43"/>
      <c r="B974" s="43"/>
      <c r="C974" s="43"/>
      <c r="D974" s="43"/>
      <c r="E974" s="46"/>
      <c r="F974" s="43"/>
      <c r="G974" s="43"/>
      <c r="H974" s="47"/>
      <c r="I974" s="43"/>
      <c r="J974" s="43"/>
      <c r="K974" s="48"/>
      <c r="L974" s="43"/>
      <c r="M974" s="35"/>
      <c r="O974" s="43"/>
      <c r="P974" s="44"/>
      <c r="Q974" s="44"/>
      <c r="R974" s="45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</row>
    <row r="975" spans="1:32" ht="12.75" customHeight="1">
      <c r="A975" s="43"/>
      <c r="B975" s="43"/>
      <c r="C975" s="43"/>
      <c r="D975" s="43"/>
      <c r="E975" s="46"/>
      <c r="F975" s="43"/>
      <c r="G975" s="43"/>
      <c r="H975" s="47"/>
      <c r="I975" s="43"/>
      <c r="J975" s="43"/>
      <c r="K975" s="48"/>
      <c r="L975" s="43"/>
      <c r="M975" s="35"/>
      <c r="O975" s="43"/>
      <c r="P975" s="44"/>
      <c r="Q975" s="44"/>
      <c r="R975" s="45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</row>
    <row r="976" spans="1:32" ht="12.75" customHeight="1">
      <c r="A976" s="43"/>
      <c r="B976" s="43"/>
      <c r="C976" s="43"/>
      <c r="D976" s="43"/>
      <c r="E976" s="46"/>
      <c r="F976" s="43"/>
      <c r="G976" s="43"/>
      <c r="H976" s="47"/>
      <c r="I976" s="43"/>
      <c r="J976" s="43"/>
      <c r="K976" s="48"/>
      <c r="L976" s="43"/>
      <c r="M976" s="35"/>
      <c r="O976" s="43"/>
      <c r="P976" s="44"/>
      <c r="Q976" s="44"/>
      <c r="R976" s="45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</row>
    <row r="977" spans="1:32" ht="12.75" customHeight="1">
      <c r="A977" s="43"/>
      <c r="B977" s="43"/>
      <c r="C977" s="43"/>
      <c r="D977" s="43"/>
      <c r="E977" s="46"/>
      <c r="F977" s="43"/>
      <c r="G977" s="43"/>
      <c r="H977" s="47"/>
      <c r="I977" s="43"/>
      <c r="J977" s="43"/>
      <c r="K977" s="48"/>
      <c r="L977" s="43"/>
      <c r="M977" s="35"/>
      <c r="O977" s="43"/>
      <c r="P977" s="44"/>
      <c r="Q977" s="44"/>
      <c r="R977" s="45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</row>
    <row r="978" spans="1:32" ht="12.75" customHeight="1">
      <c r="A978" s="43"/>
      <c r="B978" s="43"/>
      <c r="C978" s="43"/>
      <c r="D978" s="43"/>
      <c r="E978" s="46"/>
      <c r="F978" s="43"/>
      <c r="G978" s="43"/>
      <c r="H978" s="47"/>
      <c r="I978" s="43"/>
      <c r="J978" s="43"/>
      <c r="K978" s="48"/>
      <c r="L978" s="43"/>
      <c r="M978" s="35"/>
      <c r="O978" s="43"/>
      <c r="P978" s="44"/>
      <c r="Q978" s="44"/>
      <c r="R978" s="45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</row>
    <row r="979" spans="1:32" ht="12.75" customHeight="1">
      <c r="A979" s="43"/>
      <c r="B979" s="43"/>
      <c r="C979" s="43"/>
      <c r="D979" s="43"/>
      <c r="E979" s="46"/>
      <c r="F979" s="43"/>
      <c r="G979" s="43"/>
      <c r="H979" s="47"/>
      <c r="I979" s="43"/>
      <c r="J979" s="43"/>
      <c r="K979" s="48"/>
      <c r="L979" s="43"/>
      <c r="M979" s="35"/>
      <c r="O979" s="43"/>
      <c r="P979" s="44"/>
      <c r="Q979" s="44"/>
      <c r="R979" s="45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</row>
    <row r="980" spans="1:32" ht="12.75" customHeight="1">
      <c r="A980" s="43"/>
      <c r="B980" s="43"/>
      <c r="C980" s="43"/>
      <c r="D980" s="43"/>
      <c r="E980" s="46"/>
      <c r="F980" s="43"/>
      <c r="G980" s="43"/>
      <c r="H980" s="47"/>
      <c r="I980" s="43"/>
      <c r="J980" s="43"/>
      <c r="K980" s="48"/>
      <c r="L980" s="43"/>
      <c r="M980" s="35"/>
      <c r="O980" s="43"/>
      <c r="P980" s="44"/>
      <c r="Q980" s="44"/>
      <c r="R980" s="45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</row>
    <row r="981" spans="1:32" ht="12.75" customHeight="1">
      <c r="A981" s="43"/>
      <c r="B981" s="43"/>
      <c r="C981" s="43"/>
      <c r="D981" s="43"/>
      <c r="E981" s="46"/>
      <c r="F981" s="43"/>
      <c r="G981" s="43"/>
      <c r="H981" s="47"/>
      <c r="I981" s="43"/>
      <c r="J981" s="43"/>
      <c r="K981" s="48"/>
      <c r="L981" s="43"/>
      <c r="M981" s="35"/>
      <c r="O981" s="43"/>
      <c r="P981" s="44"/>
      <c r="Q981" s="44"/>
      <c r="R981" s="45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</row>
    <row r="982" spans="1:32" ht="12.75" customHeight="1">
      <c r="A982" s="43"/>
      <c r="B982" s="43"/>
      <c r="C982" s="43"/>
      <c r="D982" s="43"/>
      <c r="E982" s="46"/>
      <c r="F982" s="43"/>
      <c r="G982" s="43"/>
      <c r="H982" s="47"/>
      <c r="I982" s="43"/>
      <c r="J982" s="43"/>
      <c r="K982" s="48"/>
      <c r="L982" s="43"/>
      <c r="M982" s="35"/>
      <c r="O982" s="43"/>
      <c r="P982" s="44"/>
      <c r="Q982" s="44"/>
      <c r="R982" s="45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</row>
    <row r="983" spans="1:32" ht="12.75" customHeight="1">
      <c r="A983" s="43"/>
      <c r="B983" s="43"/>
      <c r="C983" s="43"/>
      <c r="D983" s="43"/>
      <c r="E983" s="46"/>
      <c r="F983" s="43"/>
      <c r="G983" s="43"/>
      <c r="H983" s="47"/>
      <c r="I983" s="43"/>
      <c r="J983" s="43"/>
      <c r="K983" s="48"/>
      <c r="L983" s="43"/>
      <c r="M983" s="35"/>
      <c r="O983" s="43"/>
      <c r="P983" s="44"/>
      <c r="Q983" s="44"/>
      <c r="R983" s="45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</row>
    <row r="984" spans="1:32" ht="12.75" customHeight="1">
      <c r="A984" s="43"/>
      <c r="B984" s="43"/>
      <c r="C984" s="43"/>
      <c r="D984" s="43"/>
      <c r="E984" s="46"/>
      <c r="F984" s="43"/>
      <c r="G984" s="43"/>
      <c r="H984" s="47"/>
      <c r="I984" s="43"/>
      <c r="J984" s="43"/>
      <c r="K984" s="48"/>
      <c r="L984" s="43"/>
      <c r="M984" s="35"/>
      <c r="O984" s="43"/>
      <c r="P984" s="44"/>
      <c r="Q984" s="44"/>
      <c r="R984" s="45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</row>
    <row r="985" spans="1:32" ht="12.75" customHeight="1">
      <c r="A985" s="43"/>
      <c r="B985" s="43"/>
      <c r="C985" s="43"/>
      <c r="D985" s="43"/>
      <c r="E985" s="46"/>
      <c r="F985" s="43"/>
      <c r="G985" s="43"/>
      <c r="H985" s="47"/>
      <c r="I985" s="43"/>
      <c r="J985" s="43"/>
      <c r="K985" s="48"/>
      <c r="L985" s="43"/>
      <c r="M985" s="35"/>
      <c r="O985" s="43"/>
      <c r="P985" s="44"/>
      <c r="Q985" s="44"/>
      <c r="R985" s="45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</row>
    <row r="986" spans="1:32" ht="12.75" customHeight="1">
      <c r="A986" s="43"/>
      <c r="B986" s="43"/>
      <c r="C986" s="43"/>
      <c r="D986" s="43"/>
      <c r="E986" s="46"/>
      <c r="F986" s="43"/>
      <c r="G986" s="43"/>
      <c r="H986" s="47"/>
      <c r="I986" s="43"/>
      <c r="J986" s="43"/>
      <c r="K986" s="48"/>
      <c r="L986" s="43"/>
      <c r="M986" s="35"/>
      <c r="O986" s="43"/>
      <c r="P986" s="44"/>
      <c r="Q986" s="44"/>
      <c r="R986" s="45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</row>
    <row r="987" spans="1:32" ht="12.75" customHeight="1">
      <c r="A987" s="43"/>
      <c r="B987" s="43"/>
      <c r="C987" s="43"/>
      <c r="D987" s="43"/>
      <c r="E987" s="46"/>
      <c r="F987" s="43"/>
      <c r="G987" s="43"/>
      <c r="H987" s="47"/>
      <c r="I987" s="43"/>
      <c r="J987" s="43"/>
      <c r="K987" s="48"/>
      <c r="L987" s="43"/>
      <c r="M987" s="35"/>
      <c r="O987" s="43"/>
      <c r="P987" s="44"/>
      <c r="Q987" s="44"/>
      <c r="R987" s="45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</row>
    <row r="988" spans="1:32" ht="12.75" customHeight="1">
      <c r="A988" s="43"/>
      <c r="B988" s="43"/>
      <c r="C988" s="43"/>
      <c r="D988" s="43"/>
      <c r="E988" s="46"/>
      <c r="F988" s="43"/>
      <c r="G988" s="43"/>
      <c r="H988" s="47"/>
      <c r="I988" s="43"/>
      <c r="J988" s="43"/>
      <c r="K988" s="48"/>
      <c r="L988" s="43"/>
      <c r="M988" s="35"/>
      <c r="O988" s="43"/>
      <c r="P988" s="44"/>
      <c r="Q988" s="44"/>
      <c r="R988" s="45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</row>
    <row r="989" spans="1:32" ht="12.75" customHeight="1">
      <c r="A989" s="43"/>
      <c r="B989" s="43"/>
      <c r="C989" s="43"/>
      <c r="D989" s="43"/>
      <c r="E989" s="46"/>
      <c r="F989" s="43"/>
      <c r="G989" s="43"/>
      <c r="H989" s="47"/>
      <c r="I989" s="43"/>
      <c r="J989" s="43"/>
      <c r="K989" s="48"/>
      <c r="L989" s="43"/>
      <c r="M989" s="35"/>
      <c r="O989" s="43"/>
      <c r="P989" s="44"/>
      <c r="Q989" s="44"/>
      <c r="R989" s="45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</row>
    <row r="990" spans="1:32" ht="12.75" customHeight="1">
      <c r="A990" s="43"/>
      <c r="B990" s="43"/>
      <c r="C990" s="43"/>
      <c r="D990" s="43"/>
      <c r="E990" s="46"/>
      <c r="F990" s="43"/>
      <c r="G990" s="43"/>
      <c r="H990" s="47"/>
      <c r="I990" s="43"/>
      <c r="J990" s="43"/>
      <c r="K990" s="48"/>
      <c r="L990" s="43"/>
      <c r="M990" s="35"/>
      <c r="O990" s="43"/>
      <c r="P990" s="44"/>
      <c r="Q990" s="44"/>
      <c r="R990" s="45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</row>
    <row r="991" spans="1:32" ht="12.75" customHeight="1">
      <c r="A991" s="43"/>
      <c r="B991" s="43"/>
      <c r="C991" s="43"/>
      <c r="D991" s="43"/>
      <c r="E991" s="46"/>
      <c r="F991" s="43"/>
      <c r="G991" s="43"/>
      <c r="H991" s="47"/>
      <c r="I991" s="43"/>
      <c r="J991" s="43"/>
      <c r="K991" s="48"/>
      <c r="L991" s="43"/>
      <c r="M991" s="35"/>
      <c r="O991" s="43"/>
      <c r="P991" s="44"/>
      <c r="Q991" s="44"/>
      <c r="R991" s="45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</row>
    <row r="992" spans="1:32" ht="12.75" customHeight="1">
      <c r="A992" s="43"/>
      <c r="B992" s="43"/>
      <c r="C992" s="43"/>
      <c r="D992" s="43"/>
      <c r="E992" s="46"/>
      <c r="F992" s="43"/>
      <c r="G992" s="43"/>
      <c r="H992" s="47"/>
      <c r="I992" s="43"/>
      <c r="J992" s="43"/>
      <c r="K992" s="48"/>
      <c r="L992" s="43"/>
      <c r="M992" s="35"/>
      <c r="O992" s="43"/>
      <c r="P992" s="44"/>
      <c r="Q992" s="44"/>
      <c r="R992" s="45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</row>
    <row r="993" spans="1:32" ht="12.75" customHeight="1">
      <c r="A993" s="43"/>
      <c r="B993" s="43"/>
      <c r="C993" s="43"/>
      <c r="D993" s="43"/>
      <c r="E993" s="46"/>
      <c r="F993" s="43"/>
      <c r="G993" s="43"/>
      <c r="H993" s="47"/>
      <c r="I993" s="43"/>
      <c r="J993" s="43"/>
      <c r="K993" s="48"/>
      <c r="L993" s="43"/>
      <c r="M993" s="35"/>
      <c r="O993" s="43"/>
      <c r="P993" s="44"/>
      <c r="Q993" s="44"/>
      <c r="R993" s="45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</row>
    <row r="994" spans="1:32" ht="12.75" customHeight="1">
      <c r="A994" s="43"/>
      <c r="B994" s="43"/>
      <c r="C994" s="43"/>
      <c r="D994" s="43"/>
      <c r="E994" s="46"/>
      <c r="F994" s="43"/>
      <c r="G994" s="43"/>
      <c r="H994" s="47"/>
      <c r="I994" s="43"/>
      <c r="J994" s="43"/>
      <c r="K994" s="48"/>
      <c r="L994" s="43"/>
      <c r="M994" s="35"/>
      <c r="O994" s="43"/>
      <c r="P994" s="44"/>
      <c r="Q994" s="44"/>
      <c r="R994" s="45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</row>
    <row r="995" spans="1:32" ht="12.75" customHeight="1">
      <c r="A995" s="43"/>
      <c r="B995" s="43"/>
      <c r="C995" s="43"/>
      <c r="D995" s="43"/>
      <c r="E995" s="46"/>
      <c r="F995" s="43"/>
      <c r="G995" s="43"/>
      <c r="H995" s="47"/>
      <c r="I995" s="43"/>
      <c r="J995" s="43"/>
      <c r="K995" s="48"/>
      <c r="L995" s="43"/>
      <c r="M995" s="35"/>
      <c r="O995" s="43"/>
      <c r="P995" s="44"/>
      <c r="Q995" s="44"/>
      <c r="R995" s="45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</row>
    <row r="996" spans="1:32" ht="12.75" customHeight="1">
      <c r="A996" s="43"/>
      <c r="B996" s="43"/>
      <c r="C996" s="43"/>
      <c r="D996" s="43"/>
      <c r="E996" s="46"/>
      <c r="F996" s="43"/>
      <c r="G996" s="43"/>
      <c r="H996" s="47"/>
      <c r="I996" s="43"/>
      <c r="J996" s="43"/>
      <c r="K996" s="48"/>
      <c r="L996" s="43"/>
      <c r="M996" s="35"/>
      <c r="O996" s="43"/>
      <c r="P996" s="44"/>
      <c r="Q996" s="44"/>
      <c r="R996" s="45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</row>
    <row r="997" spans="1:32" ht="12.75" customHeight="1">
      <c r="A997" s="43"/>
      <c r="B997" s="43"/>
      <c r="C997" s="43"/>
      <c r="D997" s="43"/>
      <c r="E997" s="46"/>
      <c r="F997" s="43"/>
      <c r="G997" s="43"/>
      <c r="H997" s="47"/>
      <c r="I997" s="43"/>
      <c r="J997" s="43"/>
      <c r="K997" s="48"/>
      <c r="L997" s="43"/>
      <c r="M997" s="35"/>
      <c r="O997" s="43"/>
      <c r="P997" s="44"/>
      <c r="Q997" s="44"/>
      <c r="R997" s="45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</row>
    <row r="998" spans="1:32" ht="12.75" customHeight="1">
      <c r="A998" s="43"/>
      <c r="B998" s="43"/>
      <c r="C998" s="43"/>
      <c r="D998" s="43"/>
      <c r="E998" s="46"/>
      <c r="F998" s="43"/>
      <c r="G998" s="43"/>
      <c r="H998" s="47"/>
      <c r="I998" s="43"/>
      <c r="J998" s="43"/>
      <c r="K998" s="48"/>
      <c r="L998" s="43"/>
      <c r="M998" s="35"/>
      <c r="O998" s="43"/>
      <c r="P998" s="44"/>
      <c r="Q998" s="44"/>
      <c r="R998" s="45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</row>
    <row r="999" spans="1:32" ht="12.75" customHeight="1">
      <c r="A999" s="43"/>
      <c r="B999" s="43"/>
      <c r="C999" s="43"/>
      <c r="D999" s="43"/>
      <c r="E999" s="46"/>
      <c r="F999" s="43"/>
      <c r="G999" s="43"/>
      <c r="H999" s="47"/>
      <c r="I999" s="43"/>
      <c r="J999" s="43"/>
      <c r="K999" s="48"/>
      <c r="L999" s="43"/>
      <c r="M999" s="35"/>
      <c r="O999" s="43"/>
      <c r="P999" s="44"/>
      <c r="Q999" s="44"/>
      <c r="R999" s="45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</row>
    <row r="1000" spans="1:32" ht="12.75" customHeight="1">
      <c r="A1000" s="43"/>
      <c r="B1000" s="43"/>
      <c r="C1000" s="43"/>
      <c r="D1000" s="43"/>
      <c r="E1000" s="46"/>
      <c r="F1000" s="43"/>
      <c r="G1000" s="43"/>
      <c r="H1000" s="47"/>
      <c r="I1000" s="43"/>
      <c r="J1000" s="43"/>
      <c r="K1000" s="48"/>
      <c r="L1000" s="43"/>
      <c r="M1000" s="35"/>
      <c r="O1000" s="43"/>
      <c r="P1000" s="44"/>
      <c r="Q1000" s="44"/>
      <c r="R1000" s="45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</row>
  </sheetData>
  <mergeCells count="11">
    <mergeCell ref="A10:B10"/>
    <mergeCell ref="A11:D11"/>
    <mergeCell ref="F11:H11"/>
    <mergeCell ref="I11:K11"/>
    <mergeCell ref="L11:M11"/>
    <mergeCell ref="A1:M2"/>
    <mergeCell ref="A4:B5"/>
    <mergeCell ref="C4:C5"/>
    <mergeCell ref="A7:D9"/>
    <mergeCell ref="H7:J9"/>
    <mergeCell ref="R8:R9"/>
  </mergeCells>
  <conditionalFormatting sqref="K13:K43">
    <cfRule type="expression" dxfId="81" priority="82">
      <formula>AND(O13="attention",K13&lt;&gt;"")</formula>
    </cfRule>
  </conditionalFormatting>
  <conditionalFormatting sqref="K13:K43">
    <cfRule type="expression" dxfId="80" priority="81">
      <formula>OR(AND(O13="cagnottage",K13&lt;&gt;""),AND(O13="cagnottage",J13="o",K13=""))</formula>
    </cfRule>
  </conditionalFormatting>
  <conditionalFormatting sqref="E13">
    <cfRule type="expression" dxfId="79" priority="80">
      <formula>OR($P$13="cagnottage",$Q$13="cagnottage")</formula>
    </cfRule>
  </conditionalFormatting>
  <conditionalFormatting sqref="E21">
    <cfRule type="expression" dxfId="78" priority="79">
      <formula>OR($P$21="attention",$Q$21="attention")</formula>
    </cfRule>
  </conditionalFormatting>
  <conditionalFormatting sqref="E21">
    <cfRule type="expression" dxfId="77" priority="78">
      <formula>OR($P$21="cagnottage",$Q$21="cagnottage")</formula>
    </cfRule>
  </conditionalFormatting>
  <conditionalFormatting sqref="E22">
    <cfRule type="expression" dxfId="76" priority="77">
      <formula>OR($P$22="attention",$Q$22="attention")</formula>
    </cfRule>
  </conditionalFormatting>
  <conditionalFormatting sqref="E22">
    <cfRule type="expression" dxfId="75" priority="76">
      <formula>OR($P$22="cagnottage",$Q$22="cagnottage")</formula>
    </cfRule>
  </conditionalFormatting>
  <conditionalFormatting sqref="E23">
    <cfRule type="expression" dxfId="74" priority="75">
      <formula>OR($P$23="attention",$Q$23="attention")</formula>
    </cfRule>
  </conditionalFormatting>
  <conditionalFormatting sqref="E23">
    <cfRule type="expression" dxfId="73" priority="74">
      <formula>OR($P$23="cagnottage",$Q$23="cagnottage")</formula>
    </cfRule>
  </conditionalFormatting>
  <conditionalFormatting sqref="E24">
    <cfRule type="expression" dxfId="72" priority="73">
      <formula>OR($P$24="attention",$Q$24="attention")</formula>
    </cfRule>
  </conditionalFormatting>
  <conditionalFormatting sqref="E24">
    <cfRule type="expression" dxfId="71" priority="72">
      <formula>OR($P$24="cagnottage",$Q$24="cagnottage")</formula>
    </cfRule>
  </conditionalFormatting>
  <conditionalFormatting sqref="E25">
    <cfRule type="expression" dxfId="70" priority="71">
      <formula>OR($P$25="attention",$Q$25="attention")</formula>
    </cfRule>
  </conditionalFormatting>
  <conditionalFormatting sqref="E25">
    <cfRule type="expression" dxfId="69" priority="70">
      <formula>OR($P$25="cagnottage",$Q$25="cagnottage")</formula>
    </cfRule>
  </conditionalFormatting>
  <conditionalFormatting sqref="E26">
    <cfRule type="expression" dxfId="68" priority="69">
      <formula>OR($P$26="attention",$Q$26="attention")</formula>
    </cfRule>
  </conditionalFormatting>
  <conditionalFormatting sqref="E26">
    <cfRule type="expression" dxfId="67" priority="68">
      <formula>OR($P$26="cagnottage",$Q$26="cagnottage")</formula>
    </cfRule>
  </conditionalFormatting>
  <conditionalFormatting sqref="E27">
    <cfRule type="expression" dxfId="66" priority="67">
      <formula>OR($P$27="attention",$Q$27="attention")</formula>
    </cfRule>
  </conditionalFormatting>
  <conditionalFormatting sqref="E27">
    <cfRule type="expression" dxfId="65" priority="66">
      <formula>OR($P$27="cagnottage",$Q$27="cagnottage")</formula>
    </cfRule>
  </conditionalFormatting>
  <conditionalFormatting sqref="E28">
    <cfRule type="expression" dxfId="64" priority="65">
      <formula>OR($P$28="attention",$Q$28="attention")</formula>
    </cfRule>
  </conditionalFormatting>
  <conditionalFormatting sqref="E28">
    <cfRule type="expression" dxfId="63" priority="64">
      <formula>OR($P$28="cagnottage",$Q$28="cagnottage")</formula>
    </cfRule>
  </conditionalFormatting>
  <conditionalFormatting sqref="E29">
    <cfRule type="expression" dxfId="62" priority="63">
      <formula>OR($P$29="attention",$Q$29="attention")</formula>
    </cfRule>
  </conditionalFormatting>
  <conditionalFormatting sqref="E29">
    <cfRule type="expression" dxfId="61" priority="62">
      <formula>OR($P$29="cagnottage",$Q$29="cagnottage")</formula>
    </cfRule>
  </conditionalFormatting>
  <conditionalFormatting sqref="E30">
    <cfRule type="expression" dxfId="60" priority="61">
      <formula>OR($P$30="attention",$Q$30="attention")</formula>
    </cfRule>
  </conditionalFormatting>
  <conditionalFormatting sqref="E30">
    <cfRule type="expression" dxfId="59" priority="60">
      <formula>OR($P$30="cagnottage",$Q$30="cagnottage")</formula>
    </cfRule>
  </conditionalFormatting>
  <conditionalFormatting sqref="E31">
    <cfRule type="expression" dxfId="58" priority="59">
      <formula>OR($P$31="attention",$Q$31="attention")</formula>
    </cfRule>
  </conditionalFormatting>
  <conditionalFormatting sqref="E31">
    <cfRule type="expression" dxfId="57" priority="58">
      <formula>OR($P$31="cagnottage",$Q$31="cagnottage")</formula>
    </cfRule>
  </conditionalFormatting>
  <conditionalFormatting sqref="E32">
    <cfRule type="expression" dxfId="56" priority="57">
      <formula>OR($P$32="attention",$Q$32="attention")</formula>
    </cfRule>
  </conditionalFormatting>
  <conditionalFormatting sqref="E32">
    <cfRule type="expression" dxfId="55" priority="56">
      <formula>OR($P$32="cagnottage",$Q$32="cagnottage")</formula>
    </cfRule>
  </conditionalFormatting>
  <conditionalFormatting sqref="E33">
    <cfRule type="expression" dxfId="54" priority="55">
      <formula>OR($P$33="attention",$Q$33="attention")</formula>
    </cfRule>
  </conditionalFormatting>
  <conditionalFormatting sqref="E33">
    <cfRule type="expression" dxfId="53" priority="54">
      <formula>OR($P$33="cagnottage",$Q$33="cagnottage")</formula>
    </cfRule>
  </conditionalFormatting>
  <conditionalFormatting sqref="E34">
    <cfRule type="expression" dxfId="52" priority="53">
      <formula>OR($P$34="attention",$Q$34="attention")</formula>
    </cfRule>
  </conditionalFormatting>
  <conditionalFormatting sqref="E34">
    <cfRule type="expression" dxfId="51" priority="52">
      <formula>OR($P$34="cagnottage",$Q$34="cagnottage")</formula>
    </cfRule>
  </conditionalFormatting>
  <conditionalFormatting sqref="E35">
    <cfRule type="expression" dxfId="50" priority="51">
      <formula>OR($P$35="attention",$Q$35="attention")</formula>
    </cfRule>
  </conditionalFormatting>
  <conditionalFormatting sqref="E35">
    <cfRule type="expression" dxfId="49" priority="50">
      <formula>OR($P$35="cagnottage",$Q$35="cagnottage")</formula>
    </cfRule>
  </conditionalFormatting>
  <conditionalFormatting sqref="E36">
    <cfRule type="expression" dxfId="48" priority="49">
      <formula>OR($P$36="attention",$Q$36="attention")</formula>
    </cfRule>
  </conditionalFormatting>
  <conditionalFormatting sqref="E36">
    <cfRule type="expression" dxfId="47" priority="48">
      <formula>OR($P$36="cagnottage",$Q$36="cagnottage")</formula>
    </cfRule>
  </conditionalFormatting>
  <conditionalFormatting sqref="E37">
    <cfRule type="expression" dxfId="46" priority="47">
      <formula>OR($P$37="attention",$Q$37="attention")</formula>
    </cfRule>
  </conditionalFormatting>
  <conditionalFormatting sqref="E37">
    <cfRule type="expression" dxfId="45" priority="46">
      <formula>OR($P$37="cagnottage",$Q$37="cagnottage")</formula>
    </cfRule>
  </conditionalFormatting>
  <conditionalFormatting sqref="E38">
    <cfRule type="expression" dxfId="44" priority="45">
      <formula>OR($P$38="attention",$Q$38="attention")</formula>
    </cfRule>
  </conditionalFormatting>
  <conditionalFormatting sqref="E38">
    <cfRule type="expression" dxfId="43" priority="44">
      <formula>OR($P$38="cagnottage",$Q$38="cagnottage")</formula>
    </cfRule>
  </conditionalFormatting>
  <conditionalFormatting sqref="E39">
    <cfRule type="expression" dxfId="42" priority="43">
      <formula>OR($P$39="attention",$Q$39="attention")</formula>
    </cfRule>
  </conditionalFormatting>
  <conditionalFormatting sqref="E39">
    <cfRule type="expression" dxfId="41" priority="42">
      <formula>OR($P$39="cagnottage",$Q$39="cagnottage")</formula>
    </cfRule>
  </conditionalFormatting>
  <conditionalFormatting sqref="E40">
    <cfRule type="expression" dxfId="40" priority="41">
      <formula>OR($P$40="attention",$Q$40="attention")</formula>
    </cfRule>
  </conditionalFormatting>
  <conditionalFormatting sqref="E40">
    <cfRule type="expression" dxfId="39" priority="40">
      <formula>OR($P$40="cagnottage",$Q$40="cagnottage")</formula>
    </cfRule>
  </conditionalFormatting>
  <conditionalFormatting sqref="E41">
    <cfRule type="expression" dxfId="38" priority="39">
      <formula>OR($P$41="attention",$Q$41="attention")</formula>
    </cfRule>
  </conditionalFormatting>
  <conditionalFormatting sqref="E41">
    <cfRule type="expression" dxfId="37" priority="38">
      <formula>OR($P$41="cagnottage",$Q$41="cagnottage")</formula>
    </cfRule>
  </conditionalFormatting>
  <conditionalFormatting sqref="E42">
    <cfRule type="expression" dxfId="36" priority="37">
      <formula>OR($P$42="attention",$Q$42="attention")</formula>
    </cfRule>
  </conditionalFormatting>
  <conditionalFormatting sqref="E42">
    <cfRule type="expression" dxfId="35" priority="36">
      <formula>OR($P$42="cagnottage",$Q$42="cagnottage")</formula>
    </cfRule>
  </conditionalFormatting>
  <conditionalFormatting sqref="E43">
    <cfRule type="expression" dxfId="34" priority="35">
      <formula>OR($P$43="attention",$Q$43="attention")</formula>
    </cfRule>
  </conditionalFormatting>
  <conditionalFormatting sqref="E43">
    <cfRule type="expression" dxfId="33" priority="34">
      <formula>OR($P$43="cagnottage",$Q$43="cagnottage")</formula>
    </cfRule>
  </conditionalFormatting>
  <conditionalFormatting sqref="E44">
    <cfRule type="expression" dxfId="32" priority="33">
      <formula>OR($P$44="attention",$Q$44="attention")</formula>
    </cfRule>
  </conditionalFormatting>
  <conditionalFormatting sqref="E44">
    <cfRule type="expression" dxfId="31" priority="32">
      <formula>OR($P$44="cagnottage",$Q$44="cagnottage")</formula>
    </cfRule>
  </conditionalFormatting>
  <conditionalFormatting sqref="E45">
    <cfRule type="expression" dxfId="30" priority="31">
      <formula>OR($P$45="attention",$Q$45="attention")</formula>
    </cfRule>
  </conditionalFormatting>
  <conditionalFormatting sqref="E45">
    <cfRule type="expression" dxfId="29" priority="30">
      <formula>OR($P$45="cagnottage",$Q$45="cagnottage")</formula>
    </cfRule>
  </conditionalFormatting>
  <conditionalFormatting sqref="E46">
    <cfRule type="expression" dxfId="28" priority="29">
      <formula>OR($P$46="attention",$Q$46="attention")</formula>
    </cfRule>
  </conditionalFormatting>
  <conditionalFormatting sqref="E46">
    <cfRule type="expression" dxfId="27" priority="28">
      <formula>OR($P$46="cagnottage",$Q$46="cagnottage")</formula>
    </cfRule>
  </conditionalFormatting>
  <conditionalFormatting sqref="E47">
    <cfRule type="expression" dxfId="26" priority="27">
      <formula>OR($P$47="attention",$Q$47="attention")</formula>
    </cfRule>
  </conditionalFormatting>
  <conditionalFormatting sqref="E47">
    <cfRule type="expression" dxfId="25" priority="26">
      <formula>OR($P$47="cagnottage",$Q$47="cagnottage")</formula>
    </cfRule>
  </conditionalFormatting>
  <conditionalFormatting sqref="E48">
    <cfRule type="expression" dxfId="24" priority="25">
      <formula>OR($P$48="attention",$Q$48="attention")</formula>
    </cfRule>
  </conditionalFormatting>
  <conditionalFormatting sqref="E48">
    <cfRule type="expression" dxfId="23" priority="24">
      <formula>OR($P$48="cagnottage",$Q$48="cagnottage")</formula>
    </cfRule>
  </conditionalFormatting>
  <conditionalFormatting sqref="E49">
    <cfRule type="expression" dxfId="22" priority="23">
      <formula>OR($P$49="attention",$Q$49="attention")</formula>
    </cfRule>
  </conditionalFormatting>
  <conditionalFormatting sqref="E49">
    <cfRule type="expression" dxfId="21" priority="22">
      <formula>OR($P$49="cagnottage",$Q$49="cagnottage")</formula>
    </cfRule>
  </conditionalFormatting>
  <conditionalFormatting sqref="E50">
    <cfRule type="expression" dxfId="20" priority="21">
      <formula>OR($P$50="attention",$Q$50="attention")</formula>
    </cfRule>
  </conditionalFormatting>
  <conditionalFormatting sqref="E50">
    <cfRule type="expression" dxfId="19" priority="20">
      <formula>OR($P$50="cagnottage",$Q$50="cagnottage")</formula>
    </cfRule>
  </conditionalFormatting>
  <conditionalFormatting sqref="E51">
    <cfRule type="expression" dxfId="18" priority="19">
      <formula>OR($P$51="attention",$Q$51="attention")</formula>
    </cfRule>
  </conditionalFormatting>
  <conditionalFormatting sqref="E51">
    <cfRule type="expression" dxfId="17" priority="18">
      <formula>OR($P$51="cagnottage",$Q$51="cagnottage")</formula>
    </cfRule>
  </conditionalFormatting>
  <conditionalFormatting sqref="E52">
    <cfRule type="expression" dxfId="16" priority="17">
      <formula>OR($P$52="attention",$Q$52="attention")</formula>
    </cfRule>
  </conditionalFormatting>
  <conditionalFormatting sqref="E52">
    <cfRule type="expression" dxfId="15" priority="16">
      <formula>OR($O$52="cagnottage",$Q$52="cagnottage")</formula>
    </cfRule>
  </conditionalFormatting>
  <conditionalFormatting sqref="E54">
    <cfRule type="expression" dxfId="14" priority="15">
      <formula>OR($P$54="attention",$Q$54="attention")</formula>
    </cfRule>
  </conditionalFormatting>
  <conditionalFormatting sqref="E54">
    <cfRule type="expression" dxfId="13" priority="14">
      <formula>OR($P$54="cagnottage",$Q$54="cagnottage")</formula>
    </cfRule>
  </conditionalFormatting>
  <conditionalFormatting sqref="E55">
    <cfRule type="expression" dxfId="12" priority="13">
      <formula>OR($P$55="attention",$Q$55="attention")</formula>
    </cfRule>
  </conditionalFormatting>
  <conditionalFormatting sqref="E55">
    <cfRule type="expression" dxfId="11" priority="12">
      <formula>OR($P$55="cagnottage",$Q$55="cagnottage")</formula>
    </cfRule>
  </conditionalFormatting>
  <conditionalFormatting sqref="E56">
    <cfRule type="expression" dxfId="10" priority="11">
      <formula>OR($P$56="attention",$Q$56="attention")</formula>
    </cfRule>
  </conditionalFormatting>
  <conditionalFormatting sqref="E56">
    <cfRule type="expression" dxfId="9" priority="10">
      <formula>OR($P$56="cagnottage",$Q$56="cagnottage")</formula>
    </cfRule>
  </conditionalFormatting>
  <conditionalFormatting sqref="M13:M56">
    <cfRule type="expression" dxfId="8" priority="9">
      <formula>AND(M13&lt;&gt;"",M13&lt;&gt;"x")</formula>
    </cfRule>
  </conditionalFormatting>
  <conditionalFormatting sqref="E53">
    <cfRule type="expression" dxfId="7" priority="8">
      <formula>OR($P$13="attention",$Q$53="attention")</formula>
    </cfRule>
  </conditionalFormatting>
  <conditionalFormatting sqref="E53">
    <cfRule type="expression" dxfId="6" priority="7">
      <formula>OR($P$53="cagnottage",$Q$53="cagnottage")</formula>
    </cfRule>
  </conditionalFormatting>
  <conditionalFormatting sqref="B13:B56">
    <cfRule type="cellIs" dxfId="5" priority="6" operator="equal">
      <formula>""</formula>
    </cfRule>
  </conditionalFormatting>
  <conditionalFormatting sqref="B13:B56">
    <cfRule type="expression" dxfId="4" priority="5">
      <formula>LEFT($B$13,2)&lt;&gt;LEFT($C$4,2)</formula>
    </cfRule>
  </conditionalFormatting>
  <conditionalFormatting sqref="H7:J9">
    <cfRule type="cellIs" dxfId="3" priority="4" operator="notEqual">
      <formula>""</formula>
    </cfRule>
  </conditionalFormatting>
  <conditionalFormatting sqref="E13">
    <cfRule type="expression" dxfId="2" priority="3">
      <formula>OR($P$13="attention",$Q$13="attention")</formula>
    </cfRule>
  </conditionalFormatting>
  <conditionalFormatting sqref="E14">
    <cfRule type="expression" dxfId="1" priority="2">
      <formula>OR($P$14="attention",$Q$14="attention")</formula>
    </cfRule>
  </conditionalFormatting>
  <conditionalFormatting sqref="E14">
    <cfRule type="expression" dxfId="0" priority="1">
      <formula>OR($P$14="cagnottage",$Q$14="cagnottage")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5</vt:i4>
      </vt:variant>
    </vt:vector>
  </HeadingPairs>
  <TitlesOfParts>
    <vt:vector size="11" baseType="lpstr">
      <vt:lpstr>résumé</vt:lpstr>
      <vt:lpstr>Sheet1</vt:lpstr>
      <vt:lpstr>plan</vt:lpstr>
      <vt:lpstr>Reglage</vt:lpstr>
      <vt:lpstr>PA</vt:lpstr>
      <vt:lpstr>PB</vt:lpstr>
      <vt:lpstr>PB!PA.</vt:lpstr>
      <vt:lpstr>PA.</vt:lpstr>
      <vt:lpstr>Reglage</vt:lpstr>
      <vt:lpstr>Sheet1!Sheet1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sandyadelphe</dc:creator>
  <cp:lastModifiedBy>sandyadelphe</cp:lastModifiedBy>
  <dcterms:created xsi:type="dcterms:W3CDTF">2017-11-24T18:46:18Z</dcterms:created>
  <dcterms:modified xsi:type="dcterms:W3CDTF">2017-11-24T18:46:19Z</dcterms:modified>
</cp:coreProperties>
</file>