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Feuil1" sheetId="1" r:id="rId1"/>
  </sheets>
  <definedNames>
    <definedName name="Cel1">GET.CELL(24,'Feuil1'!HQ1)+(RAND()="")</definedName>
    <definedName name="Cel2">GET.CELL(24,'Feuil1'!HU1)+(RAND()="")</definedName>
    <definedName name="Cel3">GET.CELL(24,'Feuil1'!HY1)+(RAND()="")</definedName>
    <definedName name="Cel4">GET.CELL(24,'Feuil1'!IC1)+(RAND()="")</definedName>
    <definedName name="Cel5">GET.CELL(24,'Feuil1'!IG1)+(RAND()="")</definedName>
    <definedName name="Cel6">GET.CELL(24,'Feuil1'!IK1)+(RAND()="")</definedName>
    <definedName name="Cel7">GET.CELL(24,'Feuil1'!IO1)+(RAND()="")</definedName>
  </definedNames>
  <calcPr fullCalcOnLoad="1"/>
</workbook>
</file>

<file path=xl/sharedStrings.xml><?xml version="1.0" encoding="utf-8"?>
<sst xmlns="http://schemas.openxmlformats.org/spreadsheetml/2006/main" count="203" uniqueCount="11">
  <si>
    <t>MOIS</t>
  </si>
  <si>
    <t>Total H/Sem</t>
  </si>
  <si>
    <t>62h45</t>
  </si>
  <si>
    <t>41h</t>
  </si>
  <si>
    <t>Total Journée =</t>
  </si>
  <si>
    <t>Monsieur X</t>
  </si>
  <si>
    <t>Madame Y</t>
  </si>
  <si>
    <t>Ville A/Sem</t>
  </si>
  <si>
    <t>Ville B/Sem</t>
  </si>
  <si>
    <t>Somme des totaux journées de la semaine violet</t>
  </si>
  <si>
    <t>sommes des totaux de la journée rouge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</si>
</sst>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[h]:mm:ss;@"/>
    <numFmt numFmtId="167" formatCode="[$-40C]dddd\ d\ mmmm\ yyyy"/>
    <numFmt numFmtId="168" formatCode="General;;"/>
    <numFmt numFmtId="169" formatCode="0;;"/>
    <numFmt numFmtId="170" formatCode="0;;0"/>
    <numFmt numFmtId="171" formatCode="0;;&quot;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6">
    <xf numFmtId="0" fontId="0" fillId="0" borderId="0" xfId="0" applyFont="1" applyAlignment="1">
      <alignment/>
    </xf>
    <xf numFmtId="164" fontId="0" fillId="1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65" fontId="37" fillId="0" borderId="11" xfId="0" applyNumberFormat="1" applyFont="1" applyFill="1" applyBorder="1" applyAlignment="1">
      <alignment horizontal="center" vertical="center" wrapText="1"/>
    </xf>
    <xf numFmtId="164" fontId="0" fillId="14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 vertical="top"/>
    </xf>
    <xf numFmtId="164" fontId="0" fillId="34" borderId="10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166" fontId="0" fillId="14" borderId="10" xfId="0" applyNumberFormat="1" applyFill="1" applyBorder="1" applyAlignment="1">
      <alignment horizontal="center"/>
    </xf>
    <xf numFmtId="0" fontId="22" fillId="0" borderId="17" xfId="0" applyFont="1" applyFill="1" applyBorder="1" applyAlignment="1">
      <alignment vertical="top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/>
    </xf>
    <xf numFmtId="165" fontId="37" fillId="0" borderId="20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top" wrapText="1"/>
    </xf>
    <xf numFmtId="0" fontId="38" fillId="35" borderId="21" xfId="0" applyFont="1" applyFill="1" applyBorder="1" applyAlignment="1">
      <alignment vertical="top" wrapText="1"/>
    </xf>
    <xf numFmtId="165" fontId="37" fillId="35" borderId="11" xfId="0" applyNumberFormat="1" applyFont="1" applyFill="1" applyBorder="1" applyAlignment="1">
      <alignment horizontal="center" vertical="center" wrapText="1"/>
    </xf>
    <xf numFmtId="165" fontId="37" fillId="35" borderId="20" xfId="0" applyNumberFormat="1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vertical="top" wrapText="1"/>
    </xf>
    <xf numFmtId="165" fontId="22" fillId="35" borderId="18" xfId="0" applyNumberFormat="1" applyFont="1" applyFill="1" applyBorder="1" applyAlignment="1">
      <alignment horizontal="center" vertical="center" wrapText="1"/>
    </xf>
    <xf numFmtId="165" fontId="22" fillId="35" borderId="19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46" fontId="0" fillId="0" borderId="0" xfId="0" applyNumberFormat="1" applyFill="1" applyAlignment="1">
      <alignment/>
    </xf>
    <xf numFmtId="46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6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20" borderId="24" xfId="0" applyNumberFormat="1" applyFill="1" applyBorder="1" applyAlignment="1">
      <alignment horizontal="center" wrapText="1"/>
    </xf>
    <xf numFmtId="164" fontId="0" fillId="20" borderId="25" xfId="0" applyNumberFormat="1" applyFill="1" applyBorder="1" applyAlignment="1">
      <alignment horizontal="center" wrapText="1"/>
    </xf>
    <xf numFmtId="164" fontId="0" fillId="20" borderId="26" xfId="0" applyNumberFormat="1" applyFill="1" applyBorder="1" applyAlignment="1">
      <alignment horizontal="center" wrapText="1"/>
    </xf>
    <xf numFmtId="20" fontId="0" fillId="14" borderId="27" xfId="0" applyNumberFormat="1" applyFill="1" applyBorder="1" applyAlignment="1" quotePrefix="1">
      <alignment horizontal="center" wrapText="1"/>
    </xf>
    <xf numFmtId="0" fontId="0" fillId="14" borderId="28" xfId="0" applyNumberForma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13" xfId="0" applyFont="1" applyFill="1" applyBorder="1" applyAlignment="1">
      <alignment horizontal="center" vertical="center" textRotation="90" wrapText="1"/>
    </xf>
    <xf numFmtId="0" fontId="39" fillId="0" borderId="14" xfId="0" applyFont="1" applyFill="1" applyBorder="1" applyAlignment="1">
      <alignment horizontal="center" vertical="center" textRotation="90" wrapText="1"/>
    </xf>
    <xf numFmtId="0" fontId="39" fillId="0" borderId="23" xfId="0" applyFont="1" applyFill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1257300</xdr:colOff>
      <xdr:row>3</xdr:row>
      <xdr:rowOff>57150</xdr:rowOff>
    </xdr:to>
    <xdr:pic>
      <xdr:nvPicPr>
        <xdr:cNvPr id="1" name="Image 1" descr="Logo-Azae-RV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H35"/>
  <sheetViews>
    <sheetView tabSelected="1" zoomScalePageLayoutView="0" workbookViewId="0" topLeftCell="S1">
      <selection activeCell="AK38" sqref="AK38"/>
    </sheetView>
  </sheetViews>
  <sheetFormatPr defaultColWidth="11.421875" defaultRowHeight="15"/>
  <cols>
    <col min="1" max="1" width="3.140625" style="0" customWidth="1"/>
    <col min="2" max="2" width="25.7109375" style="0" customWidth="1"/>
    <col min="3" max="4" width="6.7109375" style="0" customWidth="1"/>
    <col min="5" max="5" width="9.7109375" style="0" customWidth="1"/>
    <col min="6" max="6" width="25.7109375" style="0" customWidth="1"/>
    <col min="7" max="8" width="6.7109375" style="0" customWidth="1"/>
    <col min="9" max="9" width="9.7109375" style="0" customWidth="1"/>
    <col min="10" max="10" width="25.7109375" style="0" customWidth="1"/>
    <col min="11" max="12" width="6.7109375" style="0" customWidth="1"/>
    <col min="13" max="13" width="9.7109375" style="0" customWidth="1"/>
    <col min="14" max="14" width="25.7109375" style="0" customWidth="1"/>
    <col min="15" max="16" width="6.7109375" style="0" customWidth="1"/>
    <col min="17" max="17" width="9.7109375" style="0" customWidth="1"/>
    <col min="18" max="18" width="25.7109375" style="0" customWidth="1"/>
    <col min="19" max="20" width="6.7109375" style="0" customWidth="1"/>
    <col min="21" max="21" width="9.7109375" style="0" customWidth="1"/>
    <col min="22" max="22" width="25.7109375" style="0" customWidth="1"/>
    <col min="23" max="24" width="6.7109375" style="0" customWidth="1"/>
    <col min="25" max="25" width="9.7109375" style="0" customWidth="1"/>
    <col min="26" max="26" width="25.7109375" style="0" customWidth="1"/>
    <col min="27" max="28" width="6.7109375" style="0" customWidth="1"/>
    <col min="29" max="29" width="9.7109375" style="0" customWidth="1"/>
    <col min="30" max="30" width="11.7109375" style="0" customWidth="1"/>
    <col min="31" max="31" width="12.7109375" style="0" customWidth="1"/>
    <col min="32" max="32" width="15.7109375" style="0" customWidth="1"/>
  </cols>
  <sheetData>
    <row r="1" spans="1:5" ht="15.75" customHeight="1">
      <c r="A1" s="38"/>
      <c r="B1" s="39"/>
      <c r="C1" s="2"/>
      <c r="D1" s="2"/>
      <c r="E1" s="2"/>
    </row>
    <row r="2" spans="1:5" ht="15">
      <c r="A2" s="40"/>
      <c r="B2" s="41"/>
      <c r="C2" s="2"/>
      <c r="D2" s="2"/>
      <c r="E2" s="2"/>
    </row>
    <row r="3" spans="1:5" ht="15">
      <c r="A3" s="40"/>
      <c r="B3" s="41"/>
      <c r="C3" s="2"/>
      <c r="D3" s="2"/>
      <c r="E3" s="2"/>
    </row>
    <row r="4" spans="1:5" ht="7.5" customHeight="1" thickBot="1">
      <c r="A4" s="42"/>
      <c r="B4" s="41"/>
      <c r="C4" s="2"/>
      <c r="D4" s="2"/>
      <c r="E4" s="2"/>
    </row>
    <row r="5" spans="1:32" s="3" customFormat="1" ht="15.75" thickBot="1">
      <c r="A5" s="6"/>
      <c r="B5" s="33">
        <v>43066</v>
      </c>
      <c r="C5" s="34"/>
      <c r="D5" s="34"/>
      <c r="E5" s="35"/>
      <c r="F5" s="33">
        <v>43067</v>
      </c>
      <c r="G5" s="34"/>
      <c r="H5" s="34"/>
      <c r="I5" s="35"/>
      <c r="J5" s="33">
        <v>43068</v>
      </c>
      <c r="K5" s="34"/>
      <c r="L5" s="34"/>
      <c r="M5" s="35"/>
      <c r="N5" s="33">
        <v>43069</v>
      </c>
      <c r="O5" s="34"/>
      <c r="P5" s="34"/>
      <c r="Q5" s="35"/>
      <c r="R5" s="33">
        <v>43070</v>
      </c>
      <c r="S5" s="34"/>
      <c r="T5" s="34"/>
      <c r="U5" s="35"/>
      <c r="V5" s="33">
        <v>43071</v>
      </c>
      <c r="W5" s="34"/>
      <c r="X5" s="34"/>
      <c r="Y5" s="35"/>
      <c r="Z5" s="33">
        <v>43072</v>
      </c>
      <c r="AA5" s="34"/>
      <c r="AB5" s="34"/>
      <c r="AC5" s="35"/>
      <c r="AD5" s="9" t="s">
        <v>7</v>
      </c>
      <c r="AE5" s="11" t="s">
        <v>8</v>
      </c>
      <c r="AF5" s="1" t="s">
        <v>1</v>
      </c>
    </row>
    <row r="6" spans="1:32" s="3" customFormat="1" ht="15.75" thickBot="1">
      <c r="A6" s="43" t="s">
        <v>0</v>
      </c>
      <c r="B6" s="5" t="s">
        <v>4</v>
      </c>
      <c r="C6" s="36">
        <f>E7+E8+E9+E10</f>
        <v>0.33333333333333304</v>
      </c>
      <c r="D6" s="36"/>
      <c r="E6" s="37"/>
      <c r="F6" s="5" t="s">
        <v>4</v>
      </c>
      <c r="G6" s="36">
        <f>I7+I8+I9+I10</f>
        <v>0.33333333333333304</v>
      </c>
      <c r="H6" s="36"/>
      <c r="I6" s="37"/>
      <c r="J6" s="5" t="s">
        <v>4</v>
      </c>
      <c r="K6" s="36">
        <f>M7+M8+M9+M10</f>
        <v>0.37499999999999967</v>
      </c>
      <c r="L6" s="36"/>
      <c r="M6" s="37"/>
      <c r="N6" s="5" t="s">
        <v>4</v>
      </c>
      <c r="O6" s="36">
        <f>Q7+Q8+Q9+Q10</f>
        <v>0.33333333333333304</v>
      </c>
      <c r="P6" s="36"/>
      <c r="Q6" s="37"/>
      <c r="R6" s="5" t="s">
        <v>4</v>
      </c>
      <c r="S6" s="36">
        <f>U7+U8+U9+U10</f>
        <v>0.33333333333333304</v>
      </c>
      <c r="T6" s="36"/>
      <c r="U6" s="37"/>
      <c r="V6" s="5" t="s">
        <v>4</v>
      </c>
      <c r="W6" s="36">
        <f>Y7+Y8+Y9+Y10</f>
        <v>0.2916666666666663</v>
      </c>
      <c r="X6" s="36"/>
      <c r="Y6" s="37"/>
      <c r="Z6" s="5" t="s">
        <v>4</v>
      </c>
      <c r="AA6" s="36">
        <f>AC7+AC15+AC16</f>
        <v>0.20833333333333304</v>
      </c>
      <c r="AB6" s="36"/>
      <c r="AC6" s="37"/>
      <c r="AD6" s="25" t="s">
        <v>9</v>
      </c>
      <c r="AE6" s="25" t="s">
        <v>10</v>
      </c>
      <c r="AF6" s="13">
        <f>SUM(AA6+W6+S6+O6+K6+G6+C6)</f>
        <v>2.2083333333333313</v>
      </c>
    </row>
    <row r="7" spans="1:34" s="3" customFormat="1" ht="30" customHeight="1">
      <c r="A7" s="44"/>
      <c r="B7" s="19" t="s">
        <v>5</v>
      </c>
      <c r="C7" s="20">
        <v>0.2916666666666667</v>
      </c>
      <c r="D7" s="20">
        <v>0.4166666666666667</v>
      </c>
      <c r="E7" s="21">
        <f>D7-C7</f>
        <v>0.125</v>
      </c>
      <c r="F7" s="19" t="s">
        <v>5</v>
      </c>
      <c r="G7" s="20">
        <v>0.2916666666666667</v>
      </c>
      <c r="H7" s="20">
        <v>0.4166666666666667</v>
      </c>
      <c r="I7" s="21">
        <f>H7-G7</f>
        <v>0.125</v>
      </c>
      <c r="J7" s="19" t="s">
        <v>5</v>
      </c>
      <c r="K7" s="20">
        <v>0.2916666666666667</v>
      </c>
      <c r="L7" s="20">
        <v>0.4583333333333333</v>
      </c>
      <c r="M7" s="21">
        <f>L7-K7</f>
        <v>0.16666666666666663</v>
      </c>
      <c r="N7" s="19" t="s">
        <v>5</v>
      </c>
      <c r="O7" s="20">
        <v>0.2916666666666667</v>
      </c>
      <c r="P7" s="20">
        <v>0.4166666666666667</v>
      </c>
      <c r="Q7" s="21">
        <f>P7-O7</f>
        <v>0.125</v>
      </c>
      <c r="R7" s="18" t="s">
        <v>5</v>
      </c>
      <c r="S7" s="4">
        <v>0.2916666666666667</v>
      </c>
      <c r="T7" s="4">
        <v>0.4166666666666667</v>
      </c>
      <c r="U7" s="17">
        <f>T7-S7</f>
        <v>0.125</v>
      </c>
      <c r="V7" s="18" t="s">
        <v>5</v>
      </c>
      <c r="W7" s="4">
        <v>0.2916666666666667</v>
      </c>
      <c r="X7" s="4">
        <v>0.4583333333333333</v>
      </c>
      <c r="Y7" s="17">
        <f>X7-W7</f>
        <v>0.16666666666666663</v>
      </c>
      <c r="Z7" s="18" t="s">
        <v>5</v>
      </c>
      <c r="AA7" s="4">
        <v>0.2916666666666667</v>
      </c>
      <c r="AB7" s="4">
        <v>0.4166666666666667</v>
      </c>
      <c r="AC7" s="17">
        <f>AB7-AA7</f>
        <v>0.125</v>
      </c>
      <c r="AD7" s="27">
        <f>SUM(AH7:AH8)</f>
        <v>1.75</v>
      </c>
      <c r="AE7" s="27">
        <f>SUM(AH9:AH10)</f>
        <v>0.5833333333333313</v>
      </c>
      <c r="AF7" s="30">
        <f>SUM(AD7:AE10)</f>
        <v>2.3333333333333313</v>
      </c>
      <c r="AH7" s="26">
        <f>IF(Cel1=29,E7,0)+IF(Cel2=29,E7,0)+IF(Cel3=29,E7,0)+IF(Cel4=29,E7,0)+IF(Cel5=29,E7,0)+IF(Cel6=29,E7,0)+IF(Cel7=29,E7,0)</f>
        <v>0.875</v>
      </c>
    </row>
    <row r="8" spans="1:34" s="3" customFormat="1" ht="30" customHeight="1">
      <c r="A8" s="44"/>
      <c r="B8" s="19" t="s">
        <v>5</v>
      </c>
      <c r="C8" s="20">
        <v>0.2916666666666667</v>
      </c>
      <c r="D8" s="20">
        <v>0.4166666666666667</v>
      </c>
      <c r="E8" s="21">
        <f>D8-C8</f>
        <v>0.125</v>
      </c>
      <c r="F8" s="19" t="s">
        <v>5</v>
      </c>
      <c r="G8" s="20">
        <v>0.2916666666666667</v>
      </c>
      <c r="H8" s="20">
        <v>0.4166666666666667</v>
      </c>
      <c r="I8" s="21">
        <f>H8-G8</f>
        <v>0.125</v>
      </c>
      <c r="J8" s="19" t="s">
        <v>5</v>
      </c>
      <c r="K8" s="20">
        <v>0.2916666666666667</v>
      </c>
      <c r="L8" s="20">
        <v>0.4166666666666667</v>
      </c>
      <c r="M8" s="21">
        <f>L8-K8</f>
        <v>0.125</v>
      </c>
      <c r="N8" s="19" t="s">
        <v>5</v>
      </c>
      <c r="O8" s="20">
        <v>0.2916666666666667</v>
      </c>
      <c r="P8" s="20">
        <v>0.4166666666666667</v>
      </c>
      <c r="Q8" s="21">
        <f>P8-O8</f>
        <v>0.125</v>
      </c>
      <c r="R8" s="18" t="s">
        <v>5</v>
      </c>
      <c r="S8" s="4">
        <v>0.2916666666666667</v>
      </c>
      <c r="T8" s="4">
        <v>0.4166666666666667</v>
      </c>
      <c r="U8" s="17">
        <f>T8-S8</f>
        <v>0.125</v>
      </c>
      <c r="V8" s="18" t="s">
        <v>5</v>
      </c>
      <c r="W8" s="4">
        <v>0.2916666666666667</v>
      </c>
      <c r="X8" s="4">
        <v>0.3333333333333333</v>
      </c>
      <c r="Y8" s="17">
        <f>X8-W8</f>
        <v>0.04166666666666663</v>
      </c>
      <c r="Z8" s="18" t="s">
        <v>5</v>
      </c>
      <c r="AA8" s="4">
        <v>0.2916666666666667</v>
      </c>
      <c r="AB8" s="4">
        <v>0.4166666666666667</v>
      </c>
      <c r="AC8" s="17">
        <f>AB8-AA8</f>
        <v>0.125</v>
      </c>
      <c r="AD8" s="28"/>
      <c r="AE8" s="28"/>
      <c r="AF8" s="31"/>
      <c r="AH8" s="26">
        <f>IF(Cel1=29,E8,0)+IF(Cel2=29,E8,0)+IF(Cel3=29,E8,0)+IF(Cel4=29,E8,0)+IF(Cel5=29,E8,0)+IF(Cel6=29,E8,0)+IF(Cel7=29,E8,0)</f>
        <v>0.875</v>
      </c>
    </row>
    <row r="9" spans="1:34" s="3" customFormat="1" ht="30" customHeight="1">
      <c r="A9" s="44"/>
      <c r="B9" s="22" t="s">
        <v>6</v>
      </c>
      <c r="C9" s="23">
        <v>0.333333333333333</v>
      </c>
      <c r="D9" s="23">
        <v>0.375</v>
      </c>
      <c r="E9" s="24">
        <f>D9-C9</f>
        <v>0.04166666666666702</v>
      </c>
      <c r="F9" s="22" t="s">
        <v>6</v>
      </c>
      <c r="G9" s="23">
        <v>0.333333333333333</v>
      </c>
      <c r="H9" s="23">
        <v>0.375</v>
      </c>
      <c r="I9" s="24">
        <f>H9-G9</f>
        <v>0.04166666666666702</v>
      </c>
      <c r="J9" s="22" t="s">
        <v>6</v>
      </c>
      <c r="K9" s="23">
        <v>0.333333333333333</v>
      </c>
      <c r="L9" s="23">
        <v>0.375</v>
      </c>
      <c r="M9" s="24">
        <f>L9-K9</f>
        <v>0.04166666666666702</v>
      </c>
      <c r="N9" s="22" t="s">
        <v>6</v>
      </c>
      <c r="O9" s="23">
        <v>0.333333333333333</v>
      </c>
      <c r="P9" s="23">
        <v>0.375</v>
      </c>
      <c r="Q9" s="24">
        <f>P9-O9</f>
        <v>0.04166666666666702</v>
      </c>
      <c r="R9" s="14" t="s">
        <v>6</v>
      </c>
      <c r="S9" s="15">
        <v>0.333333333333333</v>
      </c>
      <c r="T9" s="15">
        <v>0.375</v>
      </c>
      <c r="U9" s="16">
        <f>T9-S9</f>
        <v>0.04166666666666702</v>
      </c>
      <c r="V9" s="14" t="s">
        <v>6</v>
      </c>
      <c r="W9" s="15">
        <v>0.333333333333333</v>
      </c>
      <c r="X9" s="15">
        <v>0.375</v>
      </c>
      <c r="Y9" s="16">
        <f>X9-W9</f>
        <v>0.04166666666666702</v>
      </c>
      <c r="Z9" s="14" t="s">
        <v>6</v>
      </c>
      <c r="AA9" s="15">
        <v>0.333333333333333</v>
      </c>
      <c r="AB9" s="15">
        <v>0.375</v>
      </c>
      <c r="AC9" s="16">
        <f>AB9-AA9</f>
        <v>0.04166666666666702</v>
      </c>
      <c r="AD9" s="28"/>
      <c r="AE9" s="28"/>
      <c r="AF9" s="31"/>
      <c r="AH9" s="26">
        <f>IF(Cel1=3,E9,0)+IF(Cel2=3,E9,0)+IF(Cel3=3,E9,0)+IF(Cel4=3,E9,0)+IF(Cel5=3,E9,0)+IF(Cel6=3,E9,0)+IF(Cel7=3,E9,0)</f>
        <v>0.2916666666666691</v>
      </c>
    </row>
    <row r="10" spans="1:34" s="3" customFormat="1" ht="30" customHeight="1" thickBot="1">
      <c r="A10" s="44"/>
      <c r="B10" s="22" t="s">
        <v>6</v>
      </c>
      <c r="C10" s="23">
        <v>0.375</v>
      </c>
      <c r="D10" s="23">
        <v>0.416666666666666</v>
      </c>
      <c r="E10" s="24">
        <f>D10-C10</f>
        <v>0.04166666666666602</v>
      </c>
      <c r="F10" s="22" t="s">
        <v>6</v>
      </c>
      <c r="G10" s="23">
        <v>0.375</v>
      </c>
      <c r="H10" s="23">
        <v>0.416666666666666</v>
      </c>
      <c r="I10" s="24">
        <f>H10-G10</f>
        <v>0.04166666666666602</v>
      </c>
      <c r="J10" s="22" t="s">
        <v>6</v>
      </c>
      <c r="K10" s="23">
        <v>0.375</v>
      </c>
      <c r="L10" s="23">
        <v>0.416666666666666</v>
      </c>
      <c r="M10" s="24">
        <f>L10-K10</f>
        <v>0.04166666666666602</v>
      </c>
      <c r="N10" s="22" t="s">
        <v>6</v>
      </c>
      <c r="O10" s="23">
        <v>0.375</v>
      </c>
      <c r="P10" s="23">
        <v>0.416666666666666</v>
      </c>
      <c r="Q10" s="24">
        <f>P10-O10</f>
        <v>0.04166666666666602</v>
      </c>
      <c r="R10" s="14" t="s">
        <v>6</v>
      </c>
      <c r="S10" s="15">
        <v>0.375</v>
      </c>
      <c r="T10" s="15">
        <v>0.416666666666666</v>
      </c>
      <c r="U10" s="16">
        <f>T10-S10</f>
        <v>0.04166666666666602</v>
      </c>
      <c r="V10" s="14" t="s">
        <v>6</v>
      </c>
      <c r="W10" s="15">
        <v>0.375</v>
      </c>
      <c r="X10" s="15">
        <v>0.416666666666666</v>
      </c>
      <c r="Y10" s="16">
        <f>X10-W10</f>
        <v>0.04166666666666602</v>
      </c>
      <c r="Z10" s="14" t="s">
        <v>6</v>
      </c>
      <c r="AA10" s="15">
        <v>0.375</v>
      </c>
      <c r="AB10" s="15">
        <v>0.416666666666666</v>
      </c>
      <c r="AC10" s="16">
        <f>AB10-AA10</f>
        <v>0.04166666666666602</v>
      </c>
      <c r="AD10" s="29"/>
      <c r="AE10" s="29"/>
      <c r="AF10" s="32"/>
      <c r="AH10" s="26">
        <f>IF(Cel1=3,E10,0)+IF(Cel2=3,E10,0)+IF(Cel3=3,E10,0)+IF(Cel4=3,E10,0)+IF(Cel5=3,E10,0)+IF(Cel6=3,E10,0)+IF(Cel7=3,E10,0)</f>
        <v>0.29166666666666213</v>
      </c>
    </row>
    <row r="11" spans="1:34" s="3" customFormat="1" ht="15.75" thickBot="1">
      <c r="A11" s="45"/>
      <c r="B11" s="33">
        <v>43073</v>
      </c>
      <c r="C11" s="34"/>
      <c r="D11" s="34"/>
      <c r="E11" s="35"/>
      <c r="F11" s="33">
        <v>43074</v>
      </c>
      <c r="G11" s="34"/>
      <c r="H11" s="34"/>
      <c r="I11" s="35"/>
      <c r="J11" s="33">
        <v>43075</v>
      </c>
      <c r="K11" s="34"/>
      <c r="L11" s="34"/>
      <c r="M11" s="35"/>
      <c r="N11" s="33">
        <v>43076</v>
      </c>
      <c r="O11" s="34"/>
      <c r="P11" s="34"/>
      <c r="Q11" s="35"/>
      <c r="R11" s="33">
        <v>43077</v>
      </c>
      <c r="S11" s="34"/>
      <c r="T11" s="34"/>
      <c r="U11" s="35"/>
      <c r="V11" s="33">
        <v>43078</v>
      </c>
      <c r="W11" s="34"/>
      <c r="X11" s="34"/>
      <c r="Y11" s="35"/>
      <c r="Z11" s="33">
        <v>43079</v>
      </c>
      <c r="AA11" s="34"/>
      <c r="AB11" s="34"/>
      <c r="AC11" s="35"/>
      <c r="AD11" s="9" t="s">
        <v>7</v>
      </c>
      <c r="AE11" s="11" t="s">
        <v>8</v>
      </c>
      <c r="AF11" s="1" t="s">
        <v>1</v>
      </c>
      <c r="AH11" s="26"/>
    </row>
    <row r="12" spans="1:34" s="3" customFormat="1" ht="15.75" thickBot="1">
      <c r="A12" s="45"/>
      <c r="B12" s="5" t="s">
        <v>4</v>
      </c>
      <c r="C12" s="36">
        <f>E13+E14+E15+E16</f>
        <v>0.37499999999999967</v>
      </c>
      <c r="D12" s="36"/>
      <c r="E12" s="37"/>
      <c r="F12" s="5" t="s">
        <v>4</v>
      </c>
      <c r="G12" s="36">
        <f>I13+I14+I15+I16</f>
        <v>0.33333333333333304</v>
      </c>
      <c r="H12" s="36"/>
      <c r="I12" s="37"/>
      <c r="J12" s="5" t="s">
        <v>4</v>
      </c>
      <c r="K12" s="36">
        <f>M13+M14+M15+M16</f>
        <v>0.33333333333333304</v>
      </c>
      <c r="L12" s="36"/>
      <c r="M12" s="37"/>
      <c r="N12" s="5" t="s">
        <v>4</v>
      </c>
      <c r="O12" s="36">
        <f>Q13+Q14+Q14+Q16</f>
        <v>0.25000000000000006</v>
      </c>
      <c r="P12" s="36"/>
      <c r="Q12" s="37"/>
      <c r="R12" s="5" t="s">
        <v>4</v>
      </c>
      <c r="S12" s="36">
        <f>U13+U14+U15+U16</f>
        <v>0.33333333333333304</v>
      </c>
      <c r="T12" s="36"/>
      <c r="U12" s="37"/>
      <c r="V12" s="5" t="s">
        <v>4</v>
      </c>
      <c r="W12" s="36">
        <f>Y13+Y14+Y15+Y16</f>
        <v>0.24999999999999967</v>
      </c>
      <c r="X12" s="36"/>
      <c r="Y12" s="37"/>
      <c r="Z12" s="5" t="s">
        <v>4</v>
      </c>
      <c r="AA12" s="36">
        <f>AC13+AC14+AC15+AC16</f>
        <v>0.33333333333333304</v>
      </c>
      <c r="AB12" s="36"/>
      <c r="AC12" s="37"/>
      <c r="AD12" s="25" t="s">
        <v>9</v>
      </c>
      <c r="AE12" s="25" t="s">
        <v>10</v>
      </c>
      <c r="AF12" s="13">
        <f>SUM(AA12+W12+S12+O12+K12+G12+C12)</f>
        <v>2.2083333333333317</v>
      </c>
      <c r="AH12" s="26">
        <f aca="true" t="shared" si="0" ref="AH12:AH34">IF(Cel1=3,SUM(E12,I12,M12,Q12,U12,Y12,AC12),IF(Cel1=29,SUM(E12,I12,M12,Q12,U12,Y12,AC12),""))</f>
      </c>
    </row>
    <row r="13" spans="1:34" s="3" customFormat="1" ht="30" customHeight="1">
      <c r="A13" s="45"/>
      <c r="B13" s="18" t="s">
        <v>5</v>
      </c>
      <c r="C13" s="4">
        <v>0.2916666666666667</v>
      </c>
      <c r="D13" s="4">
        <v>0.4166666666666667</v>
      </c>
      <c r="E13" s="17">
        <f>D13-C13</f>
        <v>0.125</v>
      </c>
      <c r="F13" s="18" t="s">
        <v>5</v>
      </c>
      <c r="G13" s="4">
        <v>0.2916666666666667</v>
      </c>
      <c r="H13" s="4">
        <v>0.4166666666666667</v>
      </c>
      <c r="I13" s="17">
        <f>H13-G13</f>
        <v>0.125</v>
      </c>
      <c r="J13" s="18" t="s">
        <v>5</v>
      </c>
      <c r="K13" s="4">
        <v>0.2916666666666667</v>
      </c>
      <c r="L13" s="4">
        <v>0.4166666666666667</v>
      </c>
      <c r="M13" s="17">
        <f>L13-K13</f>
        <v>0.125</v>
      </c>
      <c r="N13" s="18" t="s">
        <v>5</v>
      </c>
      <c r="O13" s="4">
        <v>0.2916666666666667</v>
      </c>
      <c r="P13" s="4">
        <v>0.4166666666666667</v>
      </c>
      <c r="Q13" s="17">
        <f>P13-O13</f>
        <v>0.125</v>
      </c>
      <c r="R13" s="18" t="s">
        <v>5</v>
      </c>
      <c r="S13" s="4">
        <v>0.2916666666666667</v>
      </c>
      <c r="T13" s="4">
        <v>0.4166666666666667</v>
      </c>
      <c r="U13" s="17">
        <f>T13-S13</f>
        <v>0.125</v>
      </c>
      <c r="V13" s="18" t="s">
        <v>5</v>
      </c>
      <c r="W13" s="4">
        <v>0.2916666666666667</v>
      </c>
      <c r="X13" s="4">
        <v>0.4166666666666667</v>
      </c>
      <c r="Y13" s="17">
        <f>X13-W13</f>
        <v>0.125</v>
      </c>
      <c r="Z13" s="18" t="s">
        <v>5</v>
      </c>
      <c r="AA13" s="4">
        <v>0.2916666666666667</v>
      </c>
      <c r="AB13" s="4">
        <v>0.4166666666666667</v>
      </c>
      <c r="AC13" s="17">
        <f>AB13-AA13</f>
        <v>0.125</v>
      </c>
      <c r="AD13" s="27">
        <f>SUM(AH13:AH14)</f>
        <v>1.8749999999999998</v>
      </c>
      <c r="AE13" s="27">
        <f>SUM(AH15:AH16)</f>
        <v>0.5416666666666643</v>
      </c>
      <c r="AF13" s="30">
        <f>SUM(AD13:AE16)</f>
        <v>2.4166666666666643</v>
      </c>
      <c r="AH13" s="26">
        <f>IF(Cel1=29,E13,0)+IF(Cel2=29,E13,0)+IF(Cel3=29,E13,0)+IF(Cel4=29,E13,0)+IF(Cel5=29,E13,0)+IF(Cel6=29,E13,0)+IF(Cel7=29,E13,0)</f>
        <v>0.875</v>
      </c>
    </row>
    <row r="14" spans="1:34" s="3" customFormat="1" ht="30" customHeight="1">
      <c r="A14" s="45"/>
      <c r="B14" s="18" t="s">
        <v>5</v>
      </c>
      <c r="C14" s="4">
        <v>0.2916666666666667</v>
      </c>
      <c r="D14" s="4">
        <v>0.4583333333333333</v>
      </c>
      <c r="E14" s="17">
        <f>D14-C14</f>
        <v>0.16666666666666663</v>
      </c>
      <c r="F14" s="18" t="s">
        <v>5</v>
      </c>
      <c r="G14" s="4">
        <v>0.2916666666666667</v>
      </c>
      <c r="H14" s="4">
        <v>0.4166666666666667</v>
      </c>
      <c r="I14" s="17">
        <f>H14-G14</f>
        <v>0.125</v>
      </c>
      <c r="J14" s="18" t="s">
        <v>5</v>
      </c>
      <c r="K14" s="4">
        <v>0.2916666666666667</v>
      </c>
      <c r="L14" s="4">
        <v>0.4166666666666667</v>
      </c>
      <c r="M14" s="17">
        <f>L14-K14</f>
        <v>0.125</v>
      </c>
      <c r="N14" s="14" t="s">
        <v>6</v>
      </c>
      <c r="O14" s="15">
        <v>0.333333333333333</v>
      </c>
      <c r="P14" s="15">
        <v>0.375</v>
      </c>
      <c r="Q14" s="16">
        <f>P14-O14</f>
        <v>0.04166666666666702</v>
      </c>
      <c r="R14" s="18" t="s">
        <v>5</v>
      </c>
      <c r="S14" s="4">
        <v>0.2916666666666667</v>
      </c>
      <c r="T14" s="4">
        <v>0.4166666666666667</v>
      </c>
      <c r="U14" s="17">
        <f>T14-S14</f>
        <v>0.125</v>
      </c>
      <c r="V14" s="18" t="s">
        <v>5</v>
      </c>
      <c r="W14" s="4">
        <v>0.2916666666666667</v>
      </c>
      <c r="X14" s="4">
        <v>0.3333333333333333</v>
      </c>
      <c r="Y14" s="17">
        <f>X14-W14</f>
        <v>0.04166666666666663</v>
      </c>
      <c r="Z14" s="18" t="s">
        <v>5</v>
      </c>
      <c r="AA14" s="4">
        <v>0.2916666666666667</v>
      </c>
      <c r="AB14" s="4">
        <v>0.4166666666666667</v>
      </c>
      <c r="AC14" s="17">
        <f>AB14-AA14</f>
        <v>0.125</v>
      </c>
      <c r="AD14" s="28"/>
      <c r="AE14" s="28"/>
      <c r="AF14" s="31"/>
      <c r="AH14" s="26">
        <f>IF(Cel1=29,E14,0)+IF(Cel2=29,E14,0)+IF(Cel3=29,E14,0)+IF(Cel4=29,E14,0)+IF(Cel5=29,E14,0)+IF(Cel6=29,E14,0)+IF(Cel7=29,E14,0)</f>
        <v>0.9999999999999998</v>
      </c>
    </row>
    <row r="15" spans="1:34" s="3" customFormat="1" ht="30" customHeight="1">
      <c r="A15" s="45"/>
      <c r="B15" s="14" t="s">
        <v>6</v>
      </c>
      <c r="C15" s="15">
        <v>0.333333333333333</v>
      </c>
      <c r="D15" s="15">
        <v>0.375</v>
      </c>
      <c r="E15" s="16">
        <f>D15-C15</f>
        <v>0.04166666666666702</v>
      </c>
      <c r="F15" s="14" t="s">
        <v>6</v>
      </c>
      <c r="G15" s="15">
        <v>0.333333333333333</v>
      </c>
      <c r="H15" s="15">
        <v>0.375</v>
      </c>
      <c r="I15" s="16">
        <f>H15-G15</f>
        <v>0.04166666666666702</v>
      </c>
      <c r="J15" s="14" t="s">
        <v>6</v>
      </c>
      <c r="K15" s="15">
        <v>0.333333333333333</v>
      </c>
      <c r="L15" s="15">
        <v>0.375</v>
      </c>
      <c r="M15" s="16">
        <f>L15-K15</f>
        <v>0.04166666666666702</v>
      </c>
      <c r="N15" s="18" t="s">
        <v>5</v>
      </c>
      <c r="O15" s="4">
        <v>0.2916666666666667</v>
      </c>
      <c r="P15" s="4">
        <v>0.4166666666666667</v>
      </c>
      <c r="Q15" s="17">
        <f>P15-O15</f>
        <v>0.125</v>
      </c>
      <c r="R15" s="14" t="s">
        <v>6</v>
      </c>
      <c r="S15" s="15">
        <v>0.333333333333333</v>
      </c>
      <c r="T15" s="15">
        <v>0.375</v>
      </c>
      <c r="U15" s="16">
        <f>T15-S15</f>
        <v>0.04166666666666702</v>
      </c>
      <c r="V15" s="14" t="s">
        <v>6</v>
      </c>
      <c r="W15" s="15">
        <v>0.333333333333333</v>
      </c>
      <c r="X15" s="15">
        <v>0.375</v>
      </c>
      <c r="Y15" s="16">
        <f>X15-W15</f>
        <v>0.04166666666666702</v>
      </c>
      <c r="Z15" s="14" t="s">
        <v>6</v>
      </c>
      <c r="AA15" s="15">
        <v>0.333333333333333</v>
      </c>
      <c r="AB15" s="15">
        <v>0.375</v>
      </c>
      <c r="AC15" s="16">
        <f>AB15-AA15</f>
        <v>0.04166666666666702</v>
      </c>
      <c r="AD15" s="28"/>
      <c r="AE15" s="28"/>
      <c r="AF15" s="31"/>
      <c r="AH15" s="26">
        <f>IF(Cel1=3,E15,0)+IF(Cel2=3,E15,0)+IF(Cel3=3,E15,0)+IF(Cel4=3,E15,0)+IF(Cel5=3,E15,0)+IF(Cel6=3,E15,0)+IF(Cel7=3,E15,0)</f>
        <v>0.2500000000000021</v>
      </c>
    </row>
    <row r="16" spans="1:34" s="3" customFormat="1" ht="30" customHeight="1" thickBot="1">
      <c r="A16" s="45"/>
      <c r="B16" s="14" t="s">
        <v>6</v>
      </c>
      <c r="C16" s="15">
        <v>0.375</v>
      </c>
      <c r="D16" s="15">
        <v>0.416666666666666</v>
      </c>
      <c r="E16" s="16">
        <f>D16-C16</f>
        <v>0.04166666666666602</v>
      </c>
      <c r="F16" s="14" t="s">
        <v>6</v>
      </c>
      <c r="G16" s="15">
        <v>0.375</v>
      </c>
      <c r="H16" s="15">
        <v>0.416666666666666</v>
      </c>
      <c r="I16" s="16">
        <f>H16-G16</f>
        <v>0.04166666666666602</v>
      </c>
      <c r="J16" s="14" t="s">
        <v>6</v>
      </c>
      <c r="K16" s="15">
        <v>0.375</v>
      </c>
      <c r="L16" s="15">
        <v>0.416666666666666</v>
      </c>
      <c r="M16" s="16">
        <f>L16-K16</f>
        <v>0.04166666666666602</v>
      </c>
      <c r="N16" s="14" t="s">
        <v>6</v>
      </c>
      <c r="O16" s="15">
        <v>0.375</v>
      </c>
      <c r="P16" s="15">
        <v>0.416666666666666</v>
      </c>
      <c r="Q16" s="16">
        <f>P16-O16</f>
        <v>0.04166666666666602</v>
      </c>
      <c r="R16" s="14" t="s">
        <v>6</v>
      </c>
      <c r="S16" s="15">
        <v>0.375</v>
      </c>
      <c r="T16" s="15">
        <v>0.416666666666666</v>
      </c>
      <c r="U16" s="16">
        <f>T16-S16</f>
        <v>0.04166666666666602</v>
      </c>
      <c r="V16" s="14" t="s">
        <v>6</v>
      </c>
      <c r="W16" s="15">
        <v>0.375</v>
      </c>
      <c r="X16" s="15">
        <v>0.416666666666666</v>
      </c>
      <c r="Y16" s="16">
        <f>X16-W16</f>
        <v>0.04166666666666602</v>
      </c>
      <c r="Z16" s="14" t="s">
        <v>6</v>
      </c>
      <c r="AA16" s="15">
        <v>0.375</v>
      </c>
      <c r="AB16" s="15">
        <v>0.416666666666666</v>
      </c>
      <c r="AC16" s="16">
        <f>AB16-AA16</f>
        <v>0.04166666666666602</v>
      </c>
      <c r="AD16" s="29"/>
      <c r="AE16" s="29"/>
      <c r="AF16" s="32"/>
      <c r="AH16" s="26">
        <f>IF(Cel1=3,E16,0)+IF(Cel2=3,E16,0)+IF(Cel3=3,E16,0)+IF(Cel4=3,E16,0)+IF(Cel5=3,E16,0)+IF(Cel6=3,E16,0)+IF(Cel7=3,E16,0)</f>
        <v>0.29166666666666213</v>
      </c>
    </row>
    <row r="17" spans="1:34" s="3" customFormat="1" ht="15.75" thickBot="1">
      <c r="A17" s="45"/>
      <c r="B17" s="33">
        <v>43080</v>
      </c>
      <c r="C17" s="34"/>
      <c r="D17" s="34"/>
      <c r="E17" s="35"/>
      <c r="F17" s="33">
        <v>43081</v>
      </c>
      <c r="G17" s="34"/>
      <c r="H17" s="34"/>
      <c r="I17" s="35"/>
      <c r="J17" s="33">
        <v>43082</v>
      </c>
      <c r="K17" s="34"/>
      <c r="L17" s="34"/>
      <c r="M17" s="35"/>
      <c r="N17" s="33">
        <v>43083</v>
      </c>
      <c r="O17" s="34"/>
      <c r="P17" s="34"/>
      <c r="Q17" s="35"/>
      <c r="R17" s="33">
        <v>43084</v>
      </c>
      <c r="S17" s="34"/>
      <c r="T17" s="34"/>
      <c r="U17" s="35"/>
      <c r="V17" s="33">
        <v>43085</v>
      </c>
      <c r="W17" s="34"/>
      <c r="X17" s="34"/>
      <c r="Y17" s="35"/>
      <c r="Z17" s="33">
        <v>43086</v>
      </c>
      <c r="AA17" s="34"/>
      <c r="AB17" s="34"/>
      <c r="AC17" s="35"/>
      <c r="AD17" s="9" t="s">
        <v>7</v>
      </c>
      <c r="AE17" s="11" t="s">
        <v>8</v>
      </c>
      <c r="AF17" s="1" t="s">
        <v>1</v>
      </c>
      <c r="AH17" s="26">
        <f t="shared" si="0"/>
      </c>
    </row>
    <row r="18" spans="1:34" s="3" customFormat="1" ht="15.75" thickBot="1">
      <c r="A18" s="45"/>
      <c r="B18" s="5" t="s">
        <v>4</v>
      </c>
      <c r="C18" s="36">
        <f>E19+E20+E21+E22</f>
        <v>0.37499999999999967</v>
      </c>
      <c r="D18" s="36"/>
      <c r="E18" s="37"/>
      <c r="F18" s="5" t="s">
        <v>4</v>
      </c>
      <c r="G18" s="36">
        <f>I19+I20+I21+I22</f>
        <v>0.33333333333333304</v>
      </c>
      <c r="H18" s="36"/>
      <c r="I18" s="37"/>
      <c r="J18" s="5" t="s">
        <v>4</v>
      </c>
      <c r="K18" s="36">
        <f>M19+M20+M21+M22</f>
        <v>0.33333333333333304</v>
      </c>
      <c r="L18" s="36"/>
      <c r="M18" s="37"/>
      <c r="N18" s="5" t="s">
        <v>4</v>
      </c>
      <c r="O18" s="36">
        <f>Q19+Q20+Q21+Q22</f>
        <v>0.33333333333333304</v>
      </c>
      <c r="P18" s="36"/>
      <c r="Q18" s="37"/>
      <c r="R18" s="5" t="s">
        <v>4</v>
      </c>
      <c r="S18" s="36">
        <f>U19+U20+U21+U22</f>
        <v>0.33333333333333304</v>
      </c>
      <c r="T18" s="36"/>
      <c r="U18" s="37"/>
      <c r="V18" s="5" t="s">
        <v>4</v>
      </c>
      <c r="W18" s="36">
        <f>Y19+Y20+Y21+Y22</f>
        <v>0.24999999999999967</v>
      </c>
      <c r="X18" s="36"/>
      <c r="Y18" s="37"/>
      <c r="Z18" s="5" t="s">
        <v>4</v>
      </c>
      <c r="AA18" s="36">
        <f>AC19+AC20+AC21+AC22</f>
        <v>0.33333333333333304</v>
      </c>
      <c r="AB18" s="36"/>
      <c r="AC18" s="37"/>
      <c r="AD18" s="25" t="s">
        <v>9</v>
      </c>
      <c r="AE18" s="25" t="s">
        <v>10</v>
      </c>
      <c r="AF18" s="13">
        <f>SUM(AA18+W18+S18+O18+K18+G18+C18)</f>
        <v>2.2916666666666643</v>
      </c>
      <c r="AH18" s="26">
        <f t="shared" si="0"/>
      </c>
    </row>
    <row r="19" spans="1:34" s="3" customFormat="1" ht="30" customHeight="1">
      <c r="A19" s="45"/>
      <c r="B19" s="18" t="s">
        <v>5</v>
      </c>
      <c r="C19" s="4">
        <v>0.2916666666666667</v>
      </c>
      <c r="D19" s="4">
        <v>0.4166666666666667</v>
      </c>
      <c r="E19" s="17">
        <f>D19-C19</f>
        <v>0.125</v>
      </c>
      <c r="F19" s="18" t="s">
        <v>5</v>
      </c>
      <c r="G19" s="4">
        <v>0.2916666666666667</v>
      </c>
      <c r="H19" s="4">
        <v>0.4166666666666667</v>
      </c>
      <c r="I19" s="17">
        <f>H19-G19</f>
        <v>0.125</v>
      </c>
      <c r="J19" s="18" t="s">
        <v>5</v>
      </c>
      <c r="K19" s="4">
        <v>0.2916666666666667</v>
      </c>
      <c r="L19" s="4">
        <v>0.4166666666666667</v>
      </c>
      <c r="M19" s="17">
        <f>L19-K19</f>
        <v>0.125</v>
      </c>
      <c r="N19" s="18" t="s">
        <v>5</v>
      </c>
      <c r="O19" s="4">
        <v>0.2916666666666667</v>
      </c>
      <c r="P19" s="4">
        <v>0.4166666666666667</v>
      </c>
      <c r="Q19" s="17">
        <f>P19-O19</f>
        <v>0.125</v>
      </c>
      <c r="R19" s="18" t="s">
        <v>5</v>
      </c>
      <c r="S19" s="4">
        <v>0.2916666666666667</v>
      </c>
      <c r="T19" s="4">
        <v>0.4166666666666667</v>
      </c>
      <c r="U19" s="17">
        <f>T19-S19</f>
        <v>0.125</v>
      </c>
      <c r="V19" s="18" t="s">
        <v>5</v>
      </c>
      <c r="W19" s="4">
        <v>0.2916666666666667</v>
      </c>
      <c r="X19" s="4">
        <v>0.4166666666666667</v>
      </c>
      <c r="Y19" s="17">
        <f>X19-W19</f>
        <v>0.125</v>
      </c>
      <c r="Z19" s="18" t="s">
        <v>5</v>
      </c>
      <c r="AA19" s="4">
        <v>0.2916666666666667</v>
      </c>
      <c r="AB19" s="4">
        <v>0.4166666666666667</v>
      </c>
      <c r="AC19" s="17">
        <f>AB19-AA19</f>
        <v>0.125</v>
      </c>
      <c r="AD19" s="27">
        <f>SUM(AH19:AH20)</f>
        <v>2.0416666666666665</v>
      </c>
      <c r="AE19" s="27">
        <f>SUM(AH21:AH22)</f>
        <v>0.5833333333333313</v>
      </c>
      <c r="AF19" s="30">
        <f>SUM(AD19:AE22)</f>
        <v>2.624999999999998</v>
      </c>
      <c r="AH19" s="26">
        <f>IF(Cel1=29,E19,0)+IF(Cel2=29,E19,0)+IF(Cel3=29,E19,0)+IF(Cel4=29,E19,0)+IF(Cel5=29,E19,0)+IF(Cel6=29,E19,0)+IF(Cel7=29,E19,0)</f>
        <v>0.875</v>
      </c>
    </row>
    <row r="20" spans="1:34" s="3" customFormat="1" ht="30" customHeight="1">
      <c r="A20" s="45"/>
      <c r="B20" s="18" t="s">
        <v>5</v>
      </c>
      <c r="C20" s="4">
        <v>0.2916666666666667</v>
      </c>
      <c r="D20" s="4">
        <v>0.4583333333333333</v>
      </c>
      <c r="E20" s="17">
        <f>D20-C20</f>
        <v>0.16666666666666663</v>
      </c>
      <c r="F20" s="18" t="s">
        <v>5</v>
      </c>
      <c r="G20" s="4">
        <v>0.2916666666666667</v>
      </c>
      <c r="H20" s="4">
        <v>0.4166666666666667</v>
      </c>
      <c r="I20" s="17">
        <f>H20-G20</f>
        <v>0.125</v>
      </c>
      <c r="J20" s="18" t="s">
        <v>5</v>
      </c>
      <c r="K20" s="4">
        <v>0.2916666666666667</v>
      </c>
      <c r="L20" s="4">
        <v>0.4166666666666667</v>
      </c>
      <c r="M20" s="17">
        <f>L20-K20</f>
        <v>0.125</v>
      </c>
      <c r="N20" s="18" t="s">
        <v>5</v>
      </c>
      <c r="O20" s="4">
        <v>0.2916666666666667</v>
      </c>
      <c r="P20" s="4">
        <v>0.4166666666666667</v>
      </c>
      <c r="Q20" s="17">
        <f>P20-O20</f>
        <v>0.125</v>
      </c>
      <c r="R20" s="18" t="s">
        <v>5</v>
      </c>
      <c r="S20" s="4">
        <v>0.2916666666666667</v>
      </c>
      <c r="T20" s="4">
        <v>0.4166666666666667</v>
      </c>
      <c r="U20" s="17">
        <f>T20-S20</f>
        <v>0.125</v>
      </c>
      <c r="V20" s="18" t="s">
        <v>5</v>
      </c>
      <c r="W20" s="4">
        <v>0.2916666666666667</v>
      </c>
      <c r="X20" s="4">
        <v>0.3333333333333333</v>
      </c>
      <c r="Y20" s="17">
        <f>X20-W20</f>
        <v>0.04166666666666663</v>
      </c>
      <c r="Z20" s="18" t="s">
        <v>5</v>
      </c>
      <c r="AA20" s="4">
        <v>0.2916666666666667</v>
      </c>
      <c r="AB20" s="4">
        <v>0.4166666666666667</v>
      </c>
      <c r="AC20" s="17">
        <f>AB20-AA20</f>
        <v>0.125</v>
      </c>
      <c r="AD20" s="28"/>
      <c r="AE20" s="28"/>
      <c r="AF20" s="31"/>
      <c r="AH20" s="26">
        <f>IF(Cel1=29,E20,0)+IF(Cel2=29,E20,0)+IF(Cel3=29,E20,0)+IF(Cel4=29,E20,0)+IF(Cel5=29,E20,0)+IF(Cel6=29,E20,0)+IF(Cel7=29,E20,0)</f>
        <v>1.1666666666666665</v>
      </c>
    </row>
    <row r="21" spans="1:34" s="3" customFormat="1" ht="30" customHeight="1">
      <c r="A21" s="45"/>
      <c r="B21" s="14" t="s">
        <v>6</v>
      </c>
      <c r="C21" s="15">
        <v>0.333333333333333</v>
      </c>
      <c r="D21" s="15">
        <v>0.375</v>
      </c>
      <c r="E21" s="16">
        <f>D21-C21</f>
        <v>0.04166666666666702</v>
      </c>
      <c r="F21" s="14" t="s">
        <v>6</v>
      </c>
      <c r="G21" s="15">
        <v>0.333333333333333</v>
      </c>
      <c r="H21" s="15">
        <v>0.375</v>
      </c>
      <c r="I21" s="16">
        <f>H21-G21</f>
        <v>0.04166666666666702</v>
      </c>
      <c r="J21" s="14" t="s">
        <v>6</v>
      </c>
      <c r="K21" s="15">
        <v>0.333333333333333</v>
      </c>
      <c r="L21" s="15">
        <v>0.375</v>
      </c>
      <c r="M21" s="16">
        <f>L21-K21</f>
        <v>0.04166666666666702</v>
      </c>
      <c r="N21" s="14" t="s">
        <v>6</v>
      </c>
      <c r="O21" s="15">
        <v>0.333333333333333</v>
      </c>
      <c r="P21" s="15">
        <v>0.375</v>
      </c>
      <c r="Q21" s="16">
        <f>P21-O21</f>
        <v>0.04166666666666702</v>
      </c>
      <c r="R21" s="14" t="s">
        <v>6</v>
      </c>
      <c r="S21" s="15">
        <v>0.333333333333333</v>
      </c>
      <c r="T21" s="15">
        <v>0.375</v>
      </c>
      <c r="U21" s="16">
        <f>T21-S21</f>
        <v>0.04166666666666702</v>
      </c>
      <c r="V21" s="14" t="s">
        <v>6</v>
      </c>
      <c r="W21" s="15">
        <v>0.333333333333333</v>
      </c>
      <c r="X21" s="15">
        <v>0.375</v>
      </c>
      <c r="Y21" s="16">
        <f>X21-W21</f>
        <v>0.04166666666666702</v>
      </c>
      <c r="Z21" s="14" t="s">
        <v>6</v>
      </c>
      <c r="AA21" s="15">
        <v>0.333333333333333</v>
      </c>
      <c r="AB21" s="15">
        <v>0.375</v>
      </c>
      <c r="AC21" s="16">
        <f>AB21-AA21</f>
        <v>0.04166666666666702</v>
      </c>
      <c r="AD21" s="28"/>
      <c r="AE21" s="28"/>
      <c r="AF21" s="31"/>
      <c r="AH21" s="26">
        <f>IF(Cel1=3,E21,0)+IF(Cel2=3,E21,0)+IF(Cel3=3,E21,0)+IF(Cel4=3,E21,0)+IF(Cel5=3,E21,0)+IF(Cel6=3,E21,0)+IF(Cel7=3,E21,0)</f>
        <v>0.2916666666666691</v>
      </c>
    </row>
    <row r="22" spans="1:34" s="3" customFormat="1" ht="30" customHeight="1" thickBot="1">
      <c r="A22" s="45"/>
      <c r="B22" s="14" t="s">
        <v>6</v>
      </c>
      <c r="C22" s="15">
        <v>0.375</v>
      </c>
      <c r="D22" s="15">
        <v>0.416666666666666</v>
      </c>
      <c r="E22" s="16">
        <f>D22-C22</f>
        <v>0.04166666666666602</v>
      </c>
      <c r="F22" s="14" t="s">
        <v>6</v>
      </c>
      <c r="G22" s="15">
        <v>0.375</v>
      </c>
      <c r="H22" s="15">
        <v>0.416666666666666</v>
      </c>
      <c r="I22" s="16">
        <f>H22-G22</f>
        <v>0.04166666666666602</v>
      </c>
      <c r="J22" s="14" t="s">
        <v>6</v>
      </c>
      <c r="K22" s="15">
        <v>0.375</v>
      </c>
      <c r="L22" s="15">
        <v>0.416666666666666</v>
      </c>
      <c r="M22" s="16">
        <f>L22-K22</f>
        <v>0.04166666666666602</v>
      </c>
      <c r="N22" s="14" t="s">
        <v>6</v>
      </c>
      <c r="O22" s="15">
        <v>0.375</v>
      </c>
      <c r="P22" s="15">
        <v>0.416666666666666</v>
      </c>
      <c r="Q22" s="16">
        <f>P22-O22</f>
        <v>0.04166666666666602</v>
      </c>
      <c r="R22" s="14" t="s">
        <v>6</v>
      </c>
      <c r="S22" s="15">
        <v>0.375</v>
      </c>
      <c r="T22" s="15">
        <v>0.416666666666666</v>
      </c>
      <c r="U22" s="16">
        <f>T22-S22</f>
        <v>0.04166666666666602</v>
      </c>
      <c r="V22" s="14" t="s">
        <v>6</v>
      </c>
      <c r="W22" s="15">
        <v>0.375</v>
      </c>
      <c r="X22" s="15">
        <v>0.416666666666666</v>
      </c>
      <c r="Y22" s="16">
        <f>X22-W22</f>
        <v>0.04166666666666602</v>
      </c>
      <c r="Z22" s="14" t="s">
        <v>6</v>
      </c>
      <c r="AA22" s="15">
        <v>0.375</v>
      </c>
      <c r="AB22" s="15">
        <v>0.416666666666666</v>
      </c>
      <c r="AC22" s="16">
        <f>AB22-AA22</f>
        <v>0.04166666666666602</v>
      </c>
      <c r="AD22" s="29"/>
      <c r="AE22" s="29"/>
      <c r="AF22" s="32"/>
      <c r="AH22" s="26">
        <f>IF(Cel1=3,E22,0)+IF(Cel2=3,E22,0)+IF(Cel3=3,E22,0)+IF(Cel4=3,E22,0)+IF(Cel5=3,E22,0)+IF(Cel6=3,E22,0)+IF(Cel7=3,E22,0)</f>
        <v>0.29166666666666213</v>
      </c>
    </row>
    <row r="23" spans="1:34" s="3" customFormat="1" ht="15.75" thickBot="1">
      <c r="A23" s="45"/>
      <c r="B23" s="33">
        <v>43087</v>
      </c>
      <c r="C23" s="34"/>
      <c r="D23" s="34"/>
      <c r="E23" s="35"/>
      <c r="F23" s="33">
        <v>43088</v>
      </c>
      <c r="G23" s="34"/>
      <c r="H23" s="34"/>
      <c r="I23" s="35"/>
      <c r="J23" s="33">
        <v>43089</v>
      </c>
      <c r="K23" s="34"/>
      <c r="L23" s="34"/>
      <c r="M23" s="35"/>
      <c r="N23" s="33">
        <v>43090</v>
      </c>
      <c r="O23" s="34"/>
      <c r="P23" s="34"/>
      <c r="Q23" s="35"/>
      <c r="R23" s="33">
        <v>43091</v>
      </c>
      <c r="S23" s="34"/>
      <c r="T23" s="34"/>
      <c r="U23" s="35"/>
      <c r="V23" s="33">
        <v>43092</v>
      </c>
      <c r="W23" s="34"/>
      <c r="X23" s="34"/>
      <c r="Y23" s="35"/>
      <c r="Z23" s="33">
        <v>43093</v>
      </c>
      <c r="AA23" s="34"/>
      <c r="AB23" s="34"/>
      <c r="AC23" s="35"/>
      <c r="AD23" s="9" t="s">
        <v>7</v>
      </c>
      <c r="AE23" s="11" t="s">
        <v>8</v>
      </c>
      <c r="AF23" s="1" t="s">
        <v>1</v>
      </c>
      <c r="AH23" s="26">
        <f t="shared" si="0"/>
      </c>
    </row>
    <row r="24" spans="1:34" s="3" customFormat="1" ht="15.75" thickBot="1">
      <c r="A24" s="45"/>
      <c r="B24" s="5" t="s">
        <v>4</v>
      </c>
      <c r="C24" s="36">
        <f>E25+E26+E27+E28</f>
        <v>0.37499999999999967</v>
      </c>
      <c r="D24" s="36"/>
      <c r="E24" s="37"/>
      <c r="F24" s="5" t="s">
        <v>4</v>
      </c>
      <c r="G24" s="36">
        <f>I25+I26+I27+I28</f>
        <v>0.33333333333333304</v>
      </c>
      <c r="H24" s="36"/>
      <c r="I24" s="37"/>
      <c r="J24" s="5" t="s">
        <v>4</v>
      </c>
      <c r="K24" s="36">
        <f>M25+M26+M27+M28</f>
        <v>0.33333333333333304</v>
      </c>
      <c r="L24" s="36"/>
      <c r="M24" s="37"/>
      <c r="N24" s="5" t="s">
        <v>4</v>
      </c>
      <c r="O24" s="36">
        <f>Q25+Q26+Q27+Q28</f>
        <v>0.33333333333333304</v>
      </c>
      <c r="P24" s="36"/>
      <c r="Q24" s="37"/>
      <c r="R24" s="5" t="s">
        <v>4</v>
      </c>
      <c r="S24" s="36">
        <f>U25+U26+U27+U28</f>
        <v>0.33333333333333304</v>
      </c>
      <c r="T24" s="36"/>
      <c r="U24" s="37"/>
      <c r="V24" s="5" t="s">
        <v>4</v>
      </c>
      <c r="W24" s="36">
        <f>Y25+Y26+Y27+Y28</f>
        <v>0.24999999999999967</v>
      </c>
      <c r="X24" s="36"/>
      <c r="Y24" s="37"/>
      <c r="Z24" s="5" t="s">
        <v>4</v>
      </c>
      <c r="AA24" s="36">
        <f>AC25+AC26+AC27+AC28</f>
        <v>0.33333333333333304</v>
      </c>
      <c r="AB24" s="36"/>
      <c r="AC24" s="37"/>
      <c r="AD24" s="25" t="s">
        <v>9</v>
      </c>
      <c r="AE24" s="25" t="s">
        <v>10</v>
      </c>
      <c r="AF24" s="13">
        <f>SUM(AA24+W24+S24+O24+K24+G24+C24)</f>
        <v>2.2916666666666643</v>
      </c>
      <c r="AH24" s="26">
        <f t="shared" si="0"/>
      </c>
    </row>
    <row r="25" spans="1:34" s="3" customFormat="1" ht="30" customHeight="1">
      <c r="A25" s="45"/>
      <c r="B25" s="18" t="s">
        <v>5</v>
      </c>
      <c r="C25" s="4">
        <v>0.2916666666666667</v>
      </c>
      <c r="D25" s="4">
        <v>0.4166666666666667</v>
      </c>
      <c r="E25" s="17">
        <f>D25-C25</f>
        <v>0.125</v>
      </c>
      <c r="F25" s="18" t="s">
        <v>5</v>
      </c>
      <c r="G25" s="4">
        <v>0.2916666666666667</v>
      </c>
      <c r="H25" s="4">
        <v>0.4166666666666667</v>
      </c>
      <c r="I25" s="17">
        <f>H25-G25</f>
        <v>0.125</v>
      </c>
      <c r="J25" s="18" t="s">
        <v>5</v>
      </c>
      <c r="K25" s="4">
        <v>0.2916666666666667</v>
      </c>
      <c r="L25" s="4">
        <v>0.4166666666666667</v>
      </c>
      <c r="M25" s="17">
        <f>L25-K25</f>
        <v>0.125</v>
      </c>
      <c r="N25" s="18" t="s">
        <v>5</v>
      </c>
      <c r="O25" s="4">
        <v>0.2916666666666667</v>
      </c>
      <c r="P25" s="4">
        <v>0.4166666666666667</v>
      </c>
      <c r="Q25" s="17">
        <f>P25-O25</f>
        <v>0.125</v>
      </c>
      <c r="R25" s="18" t="s">
        <v>5</v>
      </c>
      <c r="S25" s="4">
        <v>0.2916666666666667</v>
      </c>
      <c r="T25" s="4">
        <v>0.4166666666666667</v>
      </c>
      <c r="U25" s="17">
        <f>T25-S25</f>
        <v>0.125</v>
      </c>
      <c r="V25" s="18" t="s">
        <v>5</v>
      </c>
      <c r="W25" s="4">
        <v>0.2916666666666667</v>
      </c>
      <c r="X25" s="4">
        <v>0.4166666666666667</v>
      </c>
      <c r="Y25" s="17">
        <f>X25-W25</f>
        <v>0.125</v>
      </c>
      <c r="Z25" s="18" t="s">
        <v>5</v>
      </c>
      <c r="AA25" s="4">
        <v>0.2916666666666667</v>
      </c>
      <c r="AB25" s="4">
        <v>0.4166666666666667</v>
      </c>
      <c r="AC25" s="17">
        <f>AB25-AA25</f>
        <v>0.125</v>
      </c>
      <c r="AD25" s="27">
        <f>SUM(AH25:AH26)</f>
        <v>2.0416666666666665</v>
      </c>
      <c r="AE25" s="27">
        <f>SUM(AH27:AH28)</f>
        <v>0.5833333333333313</v>
      </c>
      <c r="AF25" s="30">
        <f>SUM(AD25:AE28)</f>
        <v>2.624999999999998</v>
      </c>
      <c r="AH25" s="26">
        <f>IF(Cel1=29,E25,0)+IF(Cel2=29,E25,0)+IF(Cel3=29,E25,0)+IF(Cel4=29,E25,0)+IF(Cel5=29,E25,0)+IF(Cel6=29,E25,0)+IF(Cel7=29,E25,0)</f>
        <v>0.875</v>
      </c>
    </row>
    <row r="26" spans="1:34" s="3" customFormat="1" ht="30" customHeight="1">
      <c r="A26" s="45"/>
      <c r="B26" s="18" t="s">
        <v>5</v>
      </c>
      <c r="C26" s="4">
        <v>0.2916666666666667</v>
      </c>
      <c r="D26" s="4">
        <v>0.4583333333333333</v>
      </c>
      <c r="E26" s="17">
        <f>D26-C26</f>
        <v>0.16666666666666663</v>
      </c>
      <c r="F26" s="18" t="s">
        <v>5</v>
      </c>
      <c r="G26" s="4">
        <v>0.2916666666666667</v>
      </c>
      <c r="H26" s="4">
        <v>0.4166666666666667</v>
      </c>
      <c r="I26" s="17">
        <f>H26-G26</f>
        <v>0.125</v>
      </c>
      <c r="J26" s="18" t="s">
        <v>5</v>
      </c>
      <c r="K26" s="4">
        <v>0.2916666666666667</v>
      </c>
      <c r="L26" s="4">
        <v>0.4166666666666667</v>
      </c>
      <c r="M26" s="17">
        <f>L26-K26</f>
        <v>0.125</v>
      </c>
      <c r="N26" s="18" t="s">
        <v>5</v>
      </c>
      <c r="O26" s="4">
        <v>0.2916666666666667</v>
      </c>
      <c r="P26" s="4">
        <v>0.4166666666666667</v>
      </c>
      <c r="Q26" s="17">
        <f>P26-O26</f>
        <v>0.125</v>
      </c>
      <c r="R26" s="18" t="s">
        <v>5</v>
      </c>
      <c r="S26" s="4">
        <v>0.2916666666666667</v>
      </c>
      <c r="T26" s="4">
        <v>0.4166666666666667</v>
      </c>
      <c r="U26" s="17">
        <f>T26-S26</f>
        <v>0.125</v>
      </c>
      <c r="V26" s="18" t="s">
        <v>5</v>
      </c>
      <c r="W26" s="4">
        <v>0.2916666666666667</v>
      </c>
      <c r="X26" s="4">
        <v>0.3333333333333333</v>
      </c>
      <c r="Y26" s="17">
        <f>X26-W26</f>
        <v>0.04166666666666663</v>
      </c>
      <c r="Z26" s="18" t="s">
        <v>5</v>
      </c>
      <c r="AA26" s="4">
        <v>0.2916666666666667</v>
      </c>
      <c r="AB26" s="4">
        <v>0.4166666666666667</v>
      </c>
      <c r="AC26" s="17">
        <f>AB26-AA26</f>
        <v>0.125</v>
      </c>
      <c r="AD26" s="28"/>
      <c r="AE26" s="28"/>
      <c r="AF26" s="31"/>
      <c r="AH26" s="26">
        <f>IF(Cel1=29,E26,0)+IF(Cel2=29,E26,0)+IF(Cel3=29,E26,0)+IF(Cel4=29,E26,0)+IF(Cel5=29,E26,0)+IF(Cel6=29,E26,0)+IF(Cel7=29,E26,0)</f>
        <v>1.1666666666666665</v>
      </c>
    </row>
    <row r="27" spans="1:34" s="3" customFormat="1" ht="30" customHeight="1">
      <c r="A27" s="45"/>
      <c r="B27" s="14" t="s">
        <v>6</v>
      </c>
      <c r="C27" s="15">
        <v>0.333333333333333</v>
      </c>
      <c r="D27" s="15">
        <v>0.375</v>
      </c>
      <c r="E27" s="16">
        <f>D27-C27</f>
        <v>0.04166666666666702</v>
      </c>
      <c r="F27" s="14" t="s">
        <v>6</v>
      </c>
      <c r="G27" s="15">
        <v>0.333333333333333</v>
      </c>
      <c r="H27" s="15">
        <v>0.375</v>
      </c>
      <c r="I27" s="16">
        <f>H27-G27</f>
        <v>0.04166666666666702</v>
      </c>
      <c r="J27" s="14" t="s">
        <v>6</v>
      </c>
      <c r="K27" s="15">
        <v>0.333333333333333</v>
      </c>
      <c r="L27" s="15">
        <v>0.375</v>
      </c>
      <c r="M27" s="16">
        <f>L27-K27</f>
        <v>0.04166666666666702</v>
      </c>
      <c r="N27" s="14" t="s">
        <v>6</v>
      </c>
      <c r="O27" s="15">
        <v>0.333333333333333</v>
      </c>
      <c r="P27" s="15">
        <v>0.375</v>
      </c>
      <c r="Q27" s="16">
        <f>P27-O27</f>
        <v>0.04166666666666702</v>
      </c>
      <c r="R27" s="14" t="s">
        <v>6</v>
      </c>
      <c r="S27" s="15">
        <v>0.333333333333333</v>
      </c>
      <c r="T27" s="15">
        <v>0.375</v>
      </c>
      <c r="U27" s="16">
        <f>T27-S27</f>
        <v>0.04166666666666702</v>
      </c>
      <c r="V27" s="14" t="s">
        <v>6</v>
      </c>
      <c r="W27" s="15">
        <v>0.333333333333333</v>
      </c>
      <c r="X27" s="15">
        <v>0.375</v>
      </c>
      <c r="Y27" s="16">
        <f>X27-W27</f>
        <v>0.04166666666666702</v>
      </c>
      <c r="Z27" s="14" t="s">
        <v>6</v>
      </c>
      <c r="AA27" s="15">
        <v>0.333333333333333</v>
      </c>
      <c r="AB27" s="15">
        <v>0.375</v>
      </c>
      <c r="AC27" s="16">
        <f>AB27-AA27</f>
        <v>0.04166666666666702</v>
      </c>
      <c r="AD27" s="28"/>
      <c r="AE27" s="28"/>
      <c r="AF27" s="31"/>
      <c r="AH27" s="26">
        <f>IF(Cel1=3,E27,0)+IF(Cel2=3,E27,0)+IF(Cel3=3,E27,0)+IF(Cel4=3,E27,0)+IF(Cel5=3,E27,0)+IF(Cel6=3,E27,0)+IF(Cel7=3,E27,0)</f>
        <v>0.2916666666666691</v>
      </c>
    </row>
    <row r="28" spans="1:34" s="3" customFormat="1" ht="30" customHeight="1" thickBot="1">
      <c r="A28" s="45"/>
      <c r="B28" s="14" t="s">
        <v>6</v>
      </c>
      <c r="C28" s="15">
        <v>0.375</v>
      </c>
      <c r="D28" s="15">
        <v>0.416666666666666</v>
      </c>
      <c r="E28" s="16">
        <f>D28-C28</f>
        <v>0.04166666666666602</v>
      </c>
      <c r="F28" s="14" t="s">
        <v>6</v>
      </c>
      <c r="G28" s="15">
        <v>0.375</v>
      </c>
      <c r="H28" s="15">
        <v>0.416666666666666</v>
      </c>
      <c r="I28" s="16">
        <f>H28-G28</f>
        <v>0.04166666666666602</v>
      </c>
      <c r="J28" s="14" t="s">
        <v>6</v>
      </c>
      <c r="K28" s="15">
        <v>0.375</v>
      </c>
      <c r="L28" s="15">
        <v>0.416666666666666</v>
      </c>
      <c r="M28" s="16">
        <f>L28-K28</f>
        <v>0.04166666666666602</v>
      </c>
      <c r="N28" s="14" t="s">
        <v>6</v>
      </c>
      <c r="O28" s="15">
        <v>0.375</v>
      </c>
      <c r="P28" s="15">
        <v>0.416666666666666</v>
      </c>
      <c r="Q28" s="16">
        <f>P28-O28</f>
        <v>0.04166666666666602</v>
      </c>
      <c r="R28" s="14" t="s">
        <v>6</v>
      </c>
      <c r="S28" s="15">
        <v>0.375</v>
      </c>
      <c r="T28" s="15">
        <v>0.416666666666666</v>
      </c>
      <c r="U28" s="16">
        <f>T28-S28</f>
        <v>0.04166666666666602</v>
      </c>
      <c r="V28" s="14" t="s">
        <v>6</v>
      </c>
      <c r="W28" s="15">
        <v>0.375</v>
      </c>
      <c r="X28" s="15">
        <v>0.416666666666666</v>
      </c>
      <c r="Y28" s="16">
        <f>X28-W28</f>
        <v>0.04166666666666602</v>
      </c>
      <c r="Z28" s="14" t="s">
        <v>6</v>
      </c>
      <c r="AA28" s="15">
        <v>0.375</v>
      </c>
      <c r="AB28" s="15">
        <v>0.416666666666666</v>
      </c>
      <c r="AC28" s="16">
        <f>AB28-AA28</f>
        <v>0.04166666666666602</v>
      </c>
      <c r="AD28" s="29"/>
      <c r="AE28" s="29"/>
      <c r="AF28" s="32"/>
      <c r="AH28" s="26">
        <f>IF(Cel1=3,E28,0)+IF(Cel2=3,E28,0)+IF(Cel3=3,E28,0)+IF(Cel4=3,E28,0)+IF(Cel5=3,E28,0)+IF(Cel6=3,E28,0)+IF(Cel7=3,E28,0)</f>
        <v>0.29166666666666213</v>
      </c>
    </row>
    <row r="29" spans="1:34" s="3" customFormat="1" ht="15.75" thickBot="1">
      <c r="A29" s="6"/>
      <c r="B29" s="33">
        <v>43094</v>
      </c>
      <c r="C29" s="34"/>
      <c r="D29" s="34"/>
      <c r="E29" s="35"/>
      <c r="F29" s="33">
        <v>43095</v>
      </c>
      <c r="G29" s="34"/>
      <c r="H29" s="34"/>
      <c r="I29" s="35"/>
      <c r="J29" s="33">
        <v>43096</v>
      </c>
      <c r="K29" s="34"/>
      <c r="L29" s="34"/>
      <c r="M29" s="35"/>
      <c r="N29" s="33">
        <v>43097</v>
      </c>
      <c r="O29" s="34"/>
      <c r="P29" s="34"/>
      <c r="Q29" s="35"/>
      <c r="R29" s="33">
        <v>43098</v>
      </c>
      <c r="S29" s="34"/>
      <c r="T29" s="34"/>
      <c r="U29" s="35"/>
      <c r="V29" s="33">
        <v>43099</v>
      </c>
      <c r="W29" s="34"/>
      <c r="X29" s="34"/>
      <c r="Y29" s="35"/>
      <c r="Z29" s="33">
        <v>43100</v>
      </c>
      <c r="AA29" s="34"/>
      <c r="AB29" s="34"/>
      <c r="AC29" s="35"/>
      <c r="AD29" s="9" t="s">
        <v>7</v>
      </c>
      <c r="AE29" s="11" t="s">
        <v>8</v>
      </c>
      <c r="AF29" s="1" t="s">
        <v>1</v>
      </c>
      <c r="AH29" s="26">
        <f t="shared" si="0"/>
      </c>
    </row>
    <row r="30" spans="1:34" s="3" customFormat="1" ht="15.75" thickBot="1">
      <c r="A30" s="7"/>
      <c r="B30" s="5" t="s">
        <v>4</v>
      </c>
      <c r="C30" s="36">
        <f>E31+E32+E33+E34</f>
        <v>0.37499999999999967</v>
      </c>
      <c r="D30" s="36"/>
      <c r="E30" s="37"/>
      <c r="F30" s="5" t="s">
        <v>4</v>
      </c>
      <c r="G30" s="36">
        <f>I31+I32+I33+I34</f>
        <v>0.33333333333333304</v>
      </c>
      <c r="H30" s="36"/>
      <c r="I30" s="37"/>
      <c r="J30" s="5" t="s">
        <v>4</v>
      </c>
      <c r="K30" s="36">
        <f>M31+M32+M33+M34</f>
        <v>0.33333333333333304</v>
      </c>
      <c r="L30" s="36"/>
      <c r="M30" s="37"/>
      <c r="N30" s="5" t="s">
        <v>4</v>
      </c>
      <c r="O30" s="36">
        <f>Q31+Q32+Q33+Q34</f>
        <v>0.33333333333333304</v>
      </c>
      <c r="P30" s="36"/>
      <c r="Q30" s="37"/>
      <c r="R30" s="5" t="s">
        <v>4</v>
      </c>
      <c r="S30" s="36">
        <f>U31+U32+U33+U34</f>
        <v>0.33333333333333304</v>
      </c>
      <c r="T30" s="36"/>
      <c r="U30" s="37"/>
      <c r="V30" s="5" t="s">
        <v>4</v>
      </c>
      <c r="W30" s="36">
        <f>Y31+Y32+Y33+Y34</f>
        <v>0.24999999999999967</v>
      </c>
      <c r="X30" s="36"/>
      <c r="Y30" s="37"/>
      <c r="Z30" s="5" t="s">
        <v>4</v>
      </c>
      <c r="AA30" s="36">
        <f>AC31+AC32+AC33+AC34</f>
        <v>0.583333333333333</v>
      </c>
      <c r="AB30" s="36"/>
      <c r="AC30" s="37"/>
      <c r="AD30" s="25" t="s">
        <v>9</v>
      </c>
      <c r="AE30" s="25" t="s">
        <v>10</v>
      </c>
      <c r="AF30" s="13">
        <f>SUM(AA30+W30+S30+O30+K30+G30+C30)</f>
        <v>2.5416666666666643</v>
      </c>
      <c r="AH30" s="26">
        <f t="shared" si="0"/>
      </c>
    </row>
    <row r="31" spans="1:34" s="3" customFormat="1" ht="30" customHeight="1">
      <c r="A31" s="7"/>
      <c r="B31" s="18" t="s">
        <v>5</v>
      </c>
      <c r="C31" s="4">
        <v>0.2916666666666667</v>
      </c>
      <c r="D31" s="4">
        <v>0.4166666666666667</v>
      </c>
      <c r="E31" s="17">
        <f>D31-C31</f>
        <v>0.125</v>
      </c>
      <c r="F31" s="18" t="s">
        <v>5</v>
      </c>
      <c r="G31" s="4">
        <v>0.2916666666666667</v>
      </c>
      <c r="H31" s="4">
        <v>0.4166666666666667</v>
      </c>
      <c r="I31" s="17">
        <f>H31-G31</f>
        <v>0.125</v>
      </c>
      <c r="J31" s="18" t="s">
        <v>5</v>
      </c>
      <c r="K31" s="4">
        <v>0.2916666666666667</v>
      </c>
      <c r="L31" s="4">
        <v>0.4166666666666667</v>
      </c>
      <c r="M31" s="17">
        <f>L31-K31</f>
        <v>0.125</v>
      </c>
      <c r="N31" s="18" t="s">
        <v>5</v>
      </c>
      <c r="O31" s="4">
        <v>0.2916666666666667</v>
      </c>
      <c r="P31" s="4">
        <v>0.4166666666666667</v>
      </c>
      <c r="Q31" s="17">
        <f>P31-O31</f>
        <v>0.125</v>
      </c>
      <c r="R31" s="18" t="s">
        <v>5</v>
      </c>
      <c r="S31" s="4">
        <v>0.2916666666666667</v>
      </c>
      <c r="T31" s="4">
        <v>0.4166666666666667</v>
      </c>
      <c r="U31" s="17">
        <f>T31-S31</f>
        <v>0.125</v>
      </c>
      <c r="V31" s="18" t="s">
        <v>5</v>
      </c>
      <c r="W31" s="4">
        <v>0.2916666666666667</v>
      </c>
      <c r="X31" s="4">
        <v>0.4166666666666667</v>
      </c>
      <c r="Y31" s="17">
        <f>X31-W31</f>
        <v>0.125</v>
      </c>
      <c r="Z31" s="18" t="s">
        <v>5</v>
      </c>
      <c r="AA31" s="4">
        <v>0.2916666666666667</v>
      </c>
      <c r="AB31" s="4">
        <v>0.4166666666666667</v>
      </c>
      <c r="AC31" s="17">
        <f>AB31-AA31</f>
        <v>0.125</v>
      </c>
      <c r="AD31" s="27">
        <f>SUM(AH31:AH32)</f>
        <v>2.0416666666666665</v>
      </c>
      <c r="AE31" s="27">
        <f>SUM(AH33:AH34)</f>
        <v>0.5833333333333313</v>
      </c>
      <c r="AF31" s="30">
        <f>SUM(AD31:AE34)</f>
        <v>2.624999999999998</v>
      </c>
      <c r="AH31" s="26">
        <f>IF(Cel1=29,E31,0)+IF(Cel2=29,E31,0)+IF(Cel3=29,E31,0)+IF(Cel4=29,E31,0)+IF(Cel5=29,E31,0)+IF(Cel6=29,E31,0)+IF(Cel7=29,E31,0)</f>
        <v>0.875</v>
      </c>
    </row>
    <row r="32" spans="1:34" s="3" customFormat="1" ht="30" customHeight="1">
      <c r="A32" s="7"/>
      <c r="B32" s="18" t="s">
        <v>5</v>
      </c>
      <c r="C32" s="4">
        <v>0.2916666666666667</v>
      </c>
      <c r="D32" s="4">
        <v>0.4583333333333333</v>
      </c>
      <c r="E32" s="17">
        <f>D32-C32</f>
        <v>0.16666666666666663</v>
      </c>
      <c r="F32" s="18" t="s">
        <v>5</v>
      </c>
      <c r="G32" s="4">
        <v>0.2916666666666667</v>
      </c>
      <c r="H32" s="4">
        <v>0.4166666666666667</v>
      </c>
      <c r="I32" s="17">
        <f>H32-G32</f>
        <v>0.125</v>
      </c>
      <c r="J32" s="18" t="s">
        <v>5</v>
      </c>
      <c r="K32" s="4">
        <v>0.2916666666666667</v>
      </c>
      <c r="L32" s="4">
        <v>0.4166666666666667</v>
      </c>
      <c r="M32" s="17">
        <f>L32-K32</f>
        <v>0.125</v>
      </c>
      <c r="N32" s="18" t="s">
        <v>5</v>
      </c>
      <c r="O32" s="4">
        <v>0.2916666666666667</v>
      </c>
      <c r="P32" s="4">
        <v>0.4166666666666667</v>
      </c>
      <c r="Q32" s="17">
        <f>P32-O32</f>
        <v>0.125</v>
      </c>
      <c r="R32" s="18" t="s">
        <v>5</v>
      </c>
      <c r="S32" s="4">
        <v>0.2916666666666667</v>
      </c>
      <c r="T32" s="4">
        <v>0.4166666666666667</v>
      </c>
      <c r="U32" s="17">
        <f>T32-S32</f>
        <v>0.125</v>
      </c>
      <c r="V32" s="18" t="s">
        <v>5</v>
      </c>
      <c r="W32" s="4">
        <v>0.2916666666666667</v>
      </c>
      <c r="X32" s="4">
        <v>0.3333333333333333</v>
      </c>
      <c r="Y32" s="17">
        <f>X32-W32</f>
        <v>0.04166666666666663</v>
      </c>
      <c r="Z32" s="18" t="s">
        <v>5</v>
      </c>
      <c r="AA32" s="4">
        <v>0.2916666666666667</v>
      </c>
      <c r="AB32" s="4">
        <v>0.4166666666666667</v>
      </c>
      <c r="AC32" s="17">
        <f>AB32-AA32</f>
        <v>0.125</v>
      </c>
      <c r="AD32" s="28"/>
      <c r="AE32" s="28"/>
      <c r="AF32" s="31"/>
      <c r="AH32" s="26">
        <f>IF(Cel1=29,E32,0)+IF(Cel2=29,E32,0)+IF(Cel3=29,E32,0)+IF(Cel4=29,E32,0)+IF(Cel5=29,E32,0)+IF(Cel6=29,E32,0)+IF(Cel7=29,E32,0)</f>
        <v>1.1666666666666665</v>
      </c>
    </row>
    <row r="33" spans="1:34" s="3" customFormat="1" ht="30" customHeight="1">
      <c r="A33" s="7"/>
      <c r="B33" s="14" t="s">
        <v>6</v>
      </c>
      <c r="C33" s="15">
        <v>0.333333333333333</v>
      </c>
      <c r="D33" s="15">
        <v>0.375</v>
      </c>
      <c r="E33" s="16">
        <f>D33-C33</f>
        <v>0.04166666666666702</v>
      </c>
      <c r="F33" s="14" t="s">
        <v>6</v>
      </c>
      <c r="G33" s="15">
        <v>0.333333333333333</v>
      </c>
      <c r="H33" s="15">
        <v>0.375</v>
      </c>
      <c r="I33" s="16">
        <f>H33-G33</f>
        <v>0.04166666666666702</v>
      </c>
      <c r="J33" s="14" t="s">
        <v>6</v>
      </c>
      <c r="K33" s="15">
        <v>0.333333333333333</v>
      </c>
      <c r="L33" s="15">
        <v>0.375</v>
      </c>
      <c r="M33" s="16">
        <f>L33-K33</f>
        <v>0.04166666666666702</v>
      </c>
      <c r="N33" s="14" t="s">
        <v>6</v>
      </c>
      <c r="O33" s="15">
        <v>0.333333333333333</v>
      </c>
      <c r="P33" s="15">
        <v>0.375</v>
      </c>
      <c r="Q33" s="16">
        <f>P33-O33</f>
        <v>0.04166666666666702</v>
      </c>
      <c r="R33" s="14" t="s">
        <v>6</v>
      </c>
      <c r="S33" s="15">
        <v>0.333333333333333</v>
      </c>
      <c r="T33" s="15">
        <v>0.375</v>
      </c>
      <c r="U33" s="16">
        <f>T33-S33</f>
        <v>0.04166666666666702</v>
      </c>
      <c r="V33" s="14" t="s">
        <v>6</v>
      </c>
      <c r="W33" s="15">
        <v>0.333333333333333</v>
      </c>
      <c r="X33" s="15">
        <v>0.375</v>
      </c>
      <c r="Y33" s="16">
        <f>X33-W33</f>
        <v>0.04166666666666702</v>
      </c>
      <c r="Z33" s="14" t="s">
        <v>6</v>
      </c>
      <c r="AA33" s="15">
        <v>0.333333333333333</v>
      </c>
      <c r="AB33" s="15">
        <v>0.625</v>
      </c>
      <c r="AC33" s="16">
        <f>AB33-AA33</f>
        <v>0.291666666666667</v>
      </c>
      <c r="AD33" s="28"/>
      <c r="AE33" s="28"/>
      <c r="AF33" s="31"/>
      <c r="AH33" s="26">
        <f>IF(Cel1=3,E33,0)+IF(Cel2=3,E33,0)+IF(Cel3=3,E33,0)+IF(Cel4=3,E33,0)+IF(Cel5=3,E33,0)+IF(Cel6=3,E33,0)+IF(Cel7=3,E33,0)</f>
        <v>0.2916666666666691</v>
      </c>
    </row>
    <row r="34" spans="1:34" s="3" customFormat="1" ht="30" customHeight="1" thickBot="1">
      <c r="A34" s="8"/>
      <c r="B34" s="14" t="s">
        <v>6</v>
      </c>
      <c r="C34" s="15">
        <v>0.375</v>
      </c>
      <c r="D34" s="15">
        <v>0.416666666666666</v>
      </c>
      <c r="E34" s="16">
        <f>D34-C34</f>
        <v>0.04166666666666602</v>
      </c>
      <c r="F34" s="14" t="s">
        <v>6</v>
      </c>
      <c r="G34" s="15">
        <v>0.375</v>
      </c>
      <c r="H34" s="15">
        <v>0.416666666666666</v>
      </c>
      <c r="I34" s="16">
        <f>H34-G34</f>
        <v>0.04166666666666602</v>
      </c>
      <c r="J34" s="14" t="s">
        <v>6</v>
      </c>
      <c r="K34" s="15">
        <v>0.375</v>
      </c>
      <c r="L34" s="15">
        <v>0.416666666666666</v>
      </c>
      <c r="M34" s="16">
        <f>L34-K34</f>
        <v>0.04166666666666602</v>
      </c>
      <c r="N34" s="14" t="s">
        <v>6</v>
      </c>
      <c r="O34" s="15">
        <v>0.375</v>
      </c>
      <c r="P34" s="15">
        <v>0.416666666666666</v>
      </c>
      <c r="Q34" s="16">
        <f>P34-O34</f>
        <v>0.04166666666666602</v>
      </c>
      <c r="R34" s="14" t="s">
        <v>6</v>
      </c>
      <c r="S34" s="15">
        <v>0.375</v>
      </c>
      <c r="T34" s="15">
        <v>0.416666666666666</v>
      </c>
      <c r="U34" s="16">
        <f>T34-S34</f>
        <v>0.04166666666666602</v>
      </c>
      <c r="V34" s="14" t="s">
        <v>6</v>
      </c>
      <c r="W34" s="15">
        <v>0.375</v>
      </c>
      <c r="X34" s="15">
        <v>0.416666666666666</v>
      </c>
      <c r="Y34" s="16">
        <f>X34-W34</f>
        <v>0.04166666666666602</v>
      </c>
      <c r="Z34" s="14" t="s">
        <v>6</v>
      </c>
      <c r="AA34" s="15">
        <v>0.375</v>
      </c>
      <c r="AB34" s="15">
        <v>0.416666666666666</v>
      </c>
      <c r="AC34" s="16">
        <f>AB34-AA34</f>
        <v>0.04166666666666602</v>
      </c>
      <c r="AD34" s="29"/>
      <c r="AE34" s="29"/>
      <c r="AF34" s="32"/>
      <c r="AH34" s="26">
        <f>IF(Cel1=3,E34,0)+IF(Cel2=3,E34,0)+IF(Cel3=3,E34,0)+IF(Cel4=3,E34,0)+IF(Cel5=3,E34,0)+IF(Cel6=3,E34,0)+IF(Cel7=3,E34,0)</f>
        <v>0.29166666666666213</v>
      </c>
    </row>
    <row r="35" spans="30:32" ht="15.75" thickBot="1">
      <c r="AD35" s="10" t="s">
        <v>3</v>
      </c>
      <c r="AE35" s="12" t="s">
        <v>2</v>
      </c>
      <c r="AF35" s="13">
        <f>SUM(AF6+AF12+AF18+AF24+AF30)</f>
        <v>11.541666666666655</v>
      </c>
    </row>
  </sheetData>
  <sheetProtection/>
  <mergeCells count="87">
    <mergeCell ref="AD31:AD34"/>
    <mergeCell ref="AE31:AE34"/>
    <mergeCell ref="AF31:AF34"/>
    <mergeCell ref="C30:E30"/>
    <mergeCell ref="G30:I30"/>
    <mergeCell ref="K30:M30"/>
    <mergeCell ref="O30:Q30"/>
    <mergeCell ref="S30:U30"/>
    <mergeCell ref="W30:Y30"/>
    <mergeCell ref="AA30:AC30"/>
    <mergeCell ref="V23:Y23"/>
    <mergeCell ref="Z23:AC23"/>
    <mergeCell ref="B29:E29"/>
    <mergeCell ref="F29:I29"/>
    <mergeCell ref="J29:M29"/>
    <mergeCell ref="N29:Q29"/>
    <mergeCell ref="R29:U29"/>
    <mergeCell ref="S24:U24"/>
    <mergeCell ref="W24:Y24"/>
    <mergeCell ref="AA24:AC24"/>
    <mergeCell ref="K18:M18"/>
    <mergeCell ref="O18:Q18"/>
    <mergeCell ref="S18:U18"/>
    <mergeCell ref="AA12:AC12"/>
    <mergeCell ref="W12:Y12"/>
    <mergeCell ref="W18:Y18"/>
    <mergeCell ref="AA18:AC18"/>
    <mergeCell ref="J17:M17"/>
    <mergeCell ref="N17:Q17"/>
    <mergeCell ref="R17:U17"/>
    <mergeCell ref="V17:Y17"/>
    <mergeCell ref="Z17:AC17"/>
    <mergeCell ref="K12:M12"/>
    <mergeCell ref="O12:Q12"/>
    <mergeCell ref="S12:U12"/>
    <mergeCell ref="AA6:AC6"/>
    <mergeCell ref="F11:I11"/>
    <mergeCell ref="J11:M11"/>
    <mergeCell ref="N11:Q11"/>
    <mergeCell ref="R11:U11"/>
    <mergeCell ref="V11:Y11"/>
    <mergeCell ref="Z11:AC11"/>
    <mergeCell ref="G6:I6"/>
    <mergeCell ref="K6:M6"/>
    <mergeCell ref="O6:Q6"/>
    <mergeCell ref="S6:U6"/>
    <mergeCell ref="W6:Y6"/>
    <mergeCell ref="J5:M5"/>
    <mergeCell ref="N5:Q5"/>
    <mergeCell ref="R5:U5"/>
    <mergeCell ref="V5:Y5"/>
    <mergeCell ref="B11:E11"/>
    <mergeCell ref="F5:I5"/>
    <mergeCell ref="A1:B4"/>
    <mergeCell ref="A6:A28"/>
    <mergeCell ref="C6:E6"/>
    <mergeCell ref="B5:E5"/>
    <mergeCell ref="C12:E12"/>
    <mergeCell ref="B17:E17"/>
    <mergeCell ref="G12:I12"/>
    <mergeCell ref="F17:I17"/>
    <mergeCell ref="G18:I18"/>
    <mergeCell ref="C24:E24"/>
    <mergeCell ref="G24:I24"/>
    <mergeCell ref="B23:E23"/>
    <mergeCell ref="F23:I23"/>
    <mergeCell ref="C18:E18"/>
    <mergeCell ref="AF13:AF16"/>
    <mergeCell ref="J23:M23"/>
    <mergeCell ref="N23:Q23"/>
    <mergeCell ref="R23:U23"/>
    <mergeCell ref="Z5:AC5"/>
    <mergeCell ref="V29:Y29"/>
    <mergeCell ref="Z29:AC29"/>
    <mergeCell ref="AE13:AE16"/>
    <mergeCell ref="K24:M24"/>
    <mergeCell ref="O24:Q24"/>
    <mergeCell ref="AD13:AD16"/>
    <mergeCell ref="AF7:AF10"/>
    <mergeCell ref="AF19:AF22"/>
    <mergeCell ref="AF25:AF28"/>
    <mergeCell ref="AD7:AD10"/>
    <mergeCell ref="AD19:AD22"/>
    <mergeCell ref="AD25:AD28"/>
    <mergeCell ref="AE7:AE10"/>
    <mergeCell ref="AE19:AE22"/>
    <mergeCell ref="AE25:AE28"/>
  </mergeCells>
  <printOptions/>
  <pageMargins left="0.25" right="0.25" top="0.75" bottom="0.75" header="0.3" footer="0.3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Rosine Lenhardt</dc:creator>
  <cp:keywords/>
  <dc:description/>
  <cp:lastModifiedBy>Michel</cp:lastModifiedBy>
  <cp:lastPrinted>2017-11-13T21:10:16Z</cp:lastPrinted>
  <dcterms:created xsi:type="dcterms:W3CDTF">2017-02-25T14:05:22Z</dcterms:created>
  <dcterms:modified xsi:type="dcterms:W3CDTF">2017-11-14T19:29:14Z</dcterms:modified>
  <cp:category/>
  <cp:version/>
  <cp:contentType/>
  <cp:contentStatus/>
</cp:coreProperties>
</file>