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Tnom">[1]Tdonnée!$A:$A</definedName>
  </definedNames>
  <calcPr calcId="124519"/>
</workbook>
</file>

<file path=xl/calcChain.xml><?xml version="1.0" encoding="utf-8"?>
<calcChain xmlns="http://schemas.openxmlformats.org/spreadsheetml/2006/main">
  <c r="H1" i="1"/>
  <c r="K1" s="1"/>
  <c r="N1" s="1"/>
  <c r="Q1" s="1"/>
  <c r="T1" s="1"/>
  <c r="W1" s="1"/>
  <c r="Z1" s="1"/>
  <c r="AC1" s="1"/>
  <c r="AF1" s="1"/>
  <c r="AI1" s="1"/>
  <c r="AL1" s="1"/>
  <c r="AO1" s="1"/>
  <c r="AR1" s="1"/>
  <c r="AU1" s="1"/>
  <c r="AX1" s="1"/>
  <c r="BA1" s="1"/>
  <c r="BD1" s="1"/>
  <c r="BG1" s="1"/>
  <c r="BJ1" s="1"/>
  <c r="BM1" s="1"/>
  <c r="BP1" s="1"/>
  <c r="BS1" s="1"/>
  <c r="BV1" s="1"/>
  <c r="BY1" s="1"/>
  <c r="CB1" s="1"/>
  <c r="CE1" s="1"/>
  <c r="CH1" s="1"/>
  <c r="CK1" s="1"/>
  <c r="CN1" s="1"/>
  <c r="CQ1" s="1"/>
  <c r="CT1" s="1"/>
  <c r="CW1" s="1"/>
  <c r="CZ1" s="1"/>
  <c r="DC1" s="1"/>
  <c r="DF1" s="1"/>
  <c r="DI1" s="1"/>
  <c r="DL1" s="1"/>
  <c r="DO1" s="1"/>
  <c r="DR1" s="1"/>
  <c r="A15"/>
  <c r="A56"/>
  <c r="A55"/>
  <c r="A54"/>
  <c r="A53"/>
  <c r="A52"/>
  <c r="A51"/>
  <c r="A50"/>
  <c r="A46"/>
  <c r="A45"/>
  <c r="A44"/>
  <c r="A43"/>
  <c r="A42"/>
  <c r="A40"/>
  <c r="A36"/>
  <c r="A35"/>
  <c r="A34"/>
  <c r="A33"/>
  <c r="A32"/>
  <c r="A26"/>
  <c r="BC16"/>
  <c r="AW16"/>
  <c r="AQ16"/>
  <c r="AK16"/>
  <c r="AE16"/>
  <c r="Y16"/>
  <c r="S16"/>
  <c r="M16"/>
  <c r="F16"/>
  <c r="E16"/>
  <c r="D16"/>
  <c r="AZ16" s="1"/>
  <c r="A16"/>
  <c r="F15"/>
  <c r="E15"/>
  <c r="D15"/>
  <c r="BC15" s="1"/>
  <c r="BC14"/>
  <c r="AW14"/>
  <c r="AQ14"/>
  <c r="AK14"/>
  <c r="AE14"/>
  <c r="Y14"/>
  <c r="S14"/>
  <c r="M14"/>
  <c r="F14"/>
  <c r="E14"/>
  <c r="D14"/>
  <c r="AZ14" s="1"/>
  <c r="A14"/>
  <c r="F13"/>
  <c r="E13"/>
  <c r="D13"/>
  <c r="BC13" s="1"/>
  <c r="A13"/>
  <c r="BC12"/>
  <c r="AW12"/>
  <c r="AQ12"/>
  <c r="AK12"/>
  <c r="AE12"/>
  <c r="Y12"/>
  <c r="S12"/>
  <c r="M12"/>
  <c r="F12"/>
  <c r="E12"/>
  <c r="D12"/>
  <c r="AZ12" s="1"/>
  <c r="A12"/>
  <c r="F11"/>
  <c r="E11"/>
  <c r="D11"/>
  <c r="BC11" s="1"/>
  <c r="A11"/>
  <c r="BC10"/>
  <c r="AW10"/>
  <c r="AQ10"/>
  <c r="AK10"/>
  <c r="AE10"/>
  <c r="Y10"/>
  <c r="S10"/>
  <c r="M10"/>
  <c r="F10"/>
  <c r="E10"/>
  <c r="D10"/>
  <c r="AZ10" s="1"/>
  <c r="A10"/>
  <c r="F9"/>
  <c r="E9"/>
  <c r="D9"/>
  <c r="BC9" s="1"/>
  <c r="BC5" s="1"/>
  <c r="BC8"/>
  <c r="AW8"/>
  <c r="AQ8"/>
  <c r="AK8"/>
  <c r="AE8"/>
  <c r="Y8"/>
  <c r="S8"/>
  <c r="M8"/>
  <c r="F8"/>
  <c r="E8"/>
  <c r="D8"/>
  <c r="AZ8" s="1"/>
  <c r="A8"/>
  <c r="G7"/>
  <c r="E7"/>
  <c r="G6"/>
  <c r="DU1" l="1"/>
  <c r="DI2"/>
  <c r="CW2"/>
  <c r="CK2"/>
  <c r="BY2"/>
  <c r="BM2"/>
  <c r="DL2"/>
  <c r="CZ2"/>
  <c r="CN2"/>
  <c r="CB2"/>
  <c r="BP2"/>
  <c r="BD2"/>
  <c r="DO2"/>
  <c r="DC2"/>
  <c r="CQ2"/>
  <c r="CT5" s="1"/>
  <c r="CE2"/>
  <c r="BS2"/>
  <c r="BG2"/>
  <c r="DR2"/>
  <c r="DF2"/>
  <c r="CT2"/>
  <c r="CH2"/>
  <c r="BV2"/>
  <c r="BJ2"/>
  <c r="H3"/>
  <c r="J9"/>
  <c r="P9"/>
  <c r="V9"/>
  <c r="AB9"/>
  <c r="AH9"/>
  <c r="AN9"/>
  <c r="AT9"/>
  <c r="AZ9"/>
  <c r="AZ5" s="1"/>
  <c r="J11"/>
  <c r="P11"/>
  <c r="V11"/>
  <c r="AB11"/>
  <c r="AH11"/>
  <c r="AN11"/>
  <c r="AT11"/>
  <c r="AZ11"/>
  <c r="J13"/>
  <c r="P13"/>
  <c r="V13"/>
  <c r="AB13"/>
  <c r="AH13"/>
  <c r="AN13"/>
  <c r="AT13"/>
  <c r="AZ13"/>
  <c r="J15"/>
  <c r="P15"/>
  <c r="V15"/>
  <c r="AB15"/>
  <c r="AH15"/>
  <c r="AN15"/>
  <c r="AT15"/>
  <c r="AZ15"/>
  <c r="H2"/>
  <c r="J8"/>
  <c r="P8"/>
  <c r="V8"/>
  <c r="AB8"/>
  <c r="AH8"/>
  <c r="AN8"/>
  <c r="AT8"/>
  <c r="A9"/>
  <c r="M9"/>
  <c r="S9"/>
  <c r="Y9"/>
  <c r="AE9"/>
  <c r="AK9"/>
  <c r="AQ9"/>
  <c r="AW9"/>
  <c r="J10"/>
  <c r="P10"/>
  <c r="V10"/>
  <c r="AB10"/>
  <c r="AH10"/>
  <c r="AN10"/>
  <c r="AT10"/>
  <c r="M11"/>
  <c r="S11"/>
  <c r="Y11"/>
  <c r="AE11"/>
  <c r="AK11"/>
  <c r="AQ11"/>
  <c r="AW11"/>
  <c r="J12"/>
  <c r="P12"/>
  <c r="V12"/>
  <c r="AB12"/>
  <c r="AH12"/>
  <c r="AN12"/>
  <c r="AT12"/>
  <c r="M13"/>
  <c r="S13"/>
  <c r="Y13"/>
  <c r="AE13"/>
  <c r="AK13"/>
  <c r="AQ13"/>
  <c r="AW13"/>
  <c r="J14"/>
  <c r="P14"/>
  <c r="V14"/>
  <c r="AB14"/>
  <c r="AH14"/>
  <c r="AN14"/>
  <c r="AT14"/>
  <c r="M15"/>
  <c r="S15"/>
  <c r="Y15"/>
  <c r="AE15"/>
  <c r="AK15"/>
  <c r="AQ15"/>
  <c r="AW15"/>
  <c r="J16"/>
  <c r="P16"/>
  <c r="V16"/>
  <c r="AB16"/>
  <c r="AH16"/>
  <c r="AN16"/>
  <c r="AT16"/>
  <c r="G16" l="1"/>
  <c r="G14"/>
  <c r="G12"/>
  <c r="G10"/>
  <c r="AQ5"/>
  <c r="AE5"/>
  <c r="S5"/>
  <c r="AN5"/>
  <c r="AB5"/>
  <c r="P5"/>
  <c r="J5"/>
  <c r="G8"/>
  <c r="K3"/>
  <c r="K2"/>
  <c r="AW5"/>
  <c r="AK5"/>
  <c r="Y5"/>
  <c r="M5"/>
  <c r="AT5"/>
  <c r="AH5"/>
  <c r="V5"/>
  <c r="G15"/>
  <c r="G13"/>
  <c r="G11"/>
  <c r="G9"/>
  <c r="N3" l="1"/>
  <c r="N2"/>
  <c r="G5"/>
  <c r="F5" l="1"/>
  <c r="G3"/>
  <c r="Q3"/>
  <c r="Q2"/>
  <c r="A30"/>
  <c r="A31"/>
  <c r="A41" s="1"/>
  <c r="T3" l="1"/>
  <c r="T2"/>
  <c r="W3" l="1"/>
  <c r="W2"/>
  <c r="Z3" l="1"/>
  <c r="Z2"/>
  <c r="AC3" l="1"/>
  <c r="AC2"/>
  <c r="AF3" l="1"/>
  <c r="AF2"/>
  <c r="AI3" l="1"/>
  <c r="AI2"/>
  <c r="AL3" l="1"/>
  <c r="AL2"/>
  <c r="AO3" l="1"/>
  <c r="AO2"/>
  <c r="BE11" l="1"/>
  <c r="AR3"/>
  <c r="AR2"/>
  <c r="AU3" l="1"/>
  <c r="AU2"/>
  <c r="AX3" l="1"/>
  <c r="AX2"/>
  <c r="BA3" l="1"/>
  <c r="E3" s="1"/>
  <c r="BA2"/>
  <c r="G2" l="1"/>
</calcChain>
</file>

<file path=xl/sharedStrings.xml><?xml version="1.0" encoding="utf-8"?>
<sst xmlns="http://schemas.openxmlformats.org/spreadsheetml/2006/main" count="64" uniqueCount="16">
  <si>
    <t>solde</t>
  </si>
  <si>
    <t>tarif</t>
  </si>
  <si>
    <t>H</t>
  </si>
  <si>
    <t>M</t>
  </si>
  <si>
    <t>Cumul</t>
  </si>
  <si>
    <t>jour</t>
  </si>
  <si>
    <t>Michel</t>
  </si>
  <si>
    <t>retrait 1</t>
  </si>
  <si>
    <t>retrait 2</t>
  </si>
  <si>
    <t>suivi</t>
  </si>
  <si>
    <t>TH exp</t>
  </si>
  <si>
    <t>J H base</t>
  </si>
  <si>
    <r>
      <rPr>
        <sz val="11"/>
        <color rgb="FFFF0000"/>
        <rFont val="Calibri"/>
        <family val="2"/>
        <scheme val="minor"/>
      </rPr>
      <t>données</t>
    </r>
    <r>
      <rPr>
        <sz val="11"/>
        <color theme="1"/>
        <rFont val="Calibri"/>
        <family val="2"/>
        <scheme val="minor"/>
      </rPr>
      <t xml:space="preserve"> pour obtenir le</t>
    </r>
    <r>
      <rPr>
        <sz val="11"/>
        <color rgb="FF92D050"/>
        <rFont val="Calibri"/>
        <family val="2"/>
        <scheme val="minor"/>
      </rPr>
      <t xml:space="preserve"> jour</t>
    </r>
  </si>
  <si>
    <t>dans la nouvelle conception: le premier jour devrait être le samedi 30 sept et le tableau finir à droite par le dernier vendredi du mois…</t>
  </si>
  <si>
    <t>septembre</t>
  </si>
  <si>
    <t>1er samedi</t>
  </si>
</sst>
</file>

<file path=xl/styles.xml><?xml version="1.0" encoding="utf-8"?>
<styleSheet xmlns="http://schemas.openxmlformats.org/spreadsheetml/2006/main">
  <numFmts count="2">
    <numFmt numFmtId="164" formatCode="dddd"/>
    <numFmt numFmtId="165" formatCode="dd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3" xfId="0" applyFont="1" applyFill="1" applyBorder="1" applyProtection="1">
      <protection locked="0"/>
    </xf>
    <xf numFmtId="0" fontId="0" fillId="2" borderId="4" xfId="0" applyFill="1" applyBorder="1"/>
    <xf numFmtId="0" fontId="0" fillId="0" borderId="0" xfId="0" applyFill="1" applyBorder="1" applyProtection="1">
      <protection locked="0"/>
    </xf>
    <xf numFmtId="0" fontId="0" fillId="2" borderId="0" xfId="0" applyFill="1"/>
    <xf numFmtId="3" fontId="0" fillId="0" borderId="4" xfId="0" applyNumberFormat="1" applyFill="1" applyBorder="1"/>
    <xf numFmtId="3" fontId="2" fillId="2" borderId="4" xfId="0" applyNumberFormat="1" applyFont="1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/>
    <xf numFmtId="0" fontId="0" fillId="3" borderId="0" xfId="0" applyFill="1" applyBorder="1"/>
    <xf numFmtId="3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2" borderId="1" xfId="0" applyFill="1" applyBorder="1"/>
    <xf numFmtId="0" fontId="0" fillId="2" borderId="0" xfId="0" applyFill="1" applyBorder="1" applyAlignment="1">
      <alignment horizontal="right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3" fillId="0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3" fontId="2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3" fontId="5" fillId="0" borderId="0" xfId="0" applyNumberFormat="1" applyFont="1"/>
    <xf numFmtId="165" fontId="0" fillId="0" borderId="1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0" xfId="0"/>
    <xf numFmtId="0" fontId="0" fillId="0" borderId="2" xfId="0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Normal" xfId="0" builtinId="0"/>
  </cellStyles>
  <dxfs count="5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%20book\Documents\boulot\3%20suivit\1%20suivi%20prod-paie\encour\10%20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"/>
      <sheetName val="tail1"/>
      <sheetName val="tail2"/>
      <sheetName val="pose"/>
      <sheetName val="atel"/>
      <sheetName val="recap"/>
      <sheetName val="fact"/>
      <sheetName val="Tdonnée"/>
      <sheetName val="refT"/>
      <sheetName val="Pdonné"/>
      <sheetName val="Adonné"/>
      <sheetName val="devis"/>
      <sheetName val="tar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>nomination</v>
          </cell>
          <cell r="C2" t="str">
            <v>unité</v>
          </cell>
          <cell r="D2" t="str">
            <v>coût</v>
          </cell>
        </row>
        <row r="3">
          <cell r="A3" t="str">
            <v>intempérie</v>
          </cell>
          <cell r="C3" t="str">
            <v>J</v>
          </cell>
          <cell r="D3">
            <v>2000</v>
          </cell>
        </row>
        <row r="4">
          <cell r="A4" t="str">
            <v>moulage</v>
          </cell>
          <cell r="C4" t="str">
            <v>H</v>
          </cell>
          <cell r="D4">
            <v>562.5</v>
          </cell>
        </row>
        <row r="5">
          <cell r="A5" t="str">
            <v>férié T</v>
          </cell>
          <cell r="C5" t="str">
            <v>J</v>
          </cell>
          <cell r="D5">
            <v>3000</v>
          </cell>
        </row>
        <row r="6">
          <cell r="A6" t="str">
            <v>férié T-</v>
          </cell>
          <cell r="C6" t="str">
            <v>J</v>
          </cell>
          <cell r="D6">
            <v>2600</v>
          </cell>
        </row>
        <row r="7">
          <cell r="A7" t="str">
            <v>férié App+</v>
          </cell>
          <cell r="C7" t="str">
            <v>J</v>
          </cell>
          <cell r="D7">
            <v>2200</v>
          </cell>
        </row>
        <row r="8">
          <cell r="A8" t="str">
            <v>férié App-</v>
          </cell>
          <cell r="C8" t="str">
            <v>J</v>
          </cell>
          <cell r="D8">
            <v>1500</v>
          </cell>
        </row>
        <row r="9">
          <cell r="A9" t="str">
            <v>carrière</v>
          </cell>
          <cell r="C9" t="str">
            <v>H</v>
          </cell>
          <cell r="D9">
            <v>600</v>
          </cell>
        </row>
        <row r="10">
          <cell r="A10" t="str">
            <v>bléssure1</v>
          </cell>
          <cell r="C10" t="str">
            <v>J</v>
          </cell>
          <cell r="D10">
            <v>3000</v>
          </cell>
        </row>
        <row r="11">
          <cell r="A11" t="str">
            <v>bléssure2</v>
          </cell>
          <cell r="C11" t="str">
            <v>J</v>
          </cell>
          <cell r="D11">
            <v>2000</v>
          </cell>
        </row>
        <row r="13">
          <cell r="A13" t="str">
            <v>TH exp</v>
          </cell>
          <cell r="C13" t="str">
            <v>H</v>
          </cell>
          <cell r="D13">
            <v>1212.5</v>
          </cell>
        </row>
        <row r="14">
          <cell r="A14" t="str">
            <v>TH+</v>
          </cell>
          <cell r="C14" t="str">
            <v>H</v>
          </cell>
          <cell r="D14">
            <v>937.5</v>
          </cell>
        </row>
        <row r="15">
          <cell r="A15" t="str">
            <v>TH</v>
          </cell>
          <cell r="C15" t="str">
            <v>H</v>
          </cell>
          <cell r="D15">
            <v>812.5</v>
          </cell>
        </row>
        <row r="16">
          <cell r="A16" t="str">
            <v>TH-</v>
          </cell>
          <cell r="C16" t="str">
            <v>H</v>
          </cell>
          <cell r="D16">
            <v>700</v>
          </cell>
        </row>
        <row r="17">
          <cell r="A17" t="str">
            <v>TH app+</v>
          </cell>
          <cell r="C17" t="str">
            <v>H</v>
          </cell>
          <cell r="D17">
            <v>600</v>
          </cell>
        </row>
        <row r="18">
          <cell r="A18" t="str">
            <v>TH app-</v>
          </cell>
          <cell r="C18" t="str">
            <v>H</v>
          </cell>
          <cell r="D18">
            <v>400</v>
          </cell>
        </row>
        <row r="19">
          <cell r="A19" t="str">
            <v>refente</v>
          </cell>
          <cell r="C19" t="str">
            <v>H</v>
          </cell>
          <cell r="D19">
            <v>1212.5</v>
          </cell>
        </row>
        <row r="20">
          <cell r="A20" t="str">
            <v>valorisation 1</v>
          </cell>
          <cell r="C20" t="str">
            <v>Qz</v>
          </cell>
          <cell r="D20">
            <v>20000</v>
          </cell>
        </row>
        <row r="21">
          <cell r="A21" t="str">
            <v>valorisation 2</v>
          </cell>
          <cell r="C21" t="str">
            <v>Qz</v>
          </cell>
          <cell r="D21">
            <v>7500</v>
          </cell>
        </row>
        <row r="23">
          <cell r="A23" t="str">
            <v>face main</v>
          </cell>
          <cell r="C23" t="str">
            <v>m²</v>
          </cell>
          <cell r="D23">
            <v>62700</v>
          </cell>
        </row>
        <row r="24">
          <cell r="A24" t="str">
            <v>face disc T1</v>
          </cell>
          <cell r="C24" t="str">
            <v>m²</v>
          </cell>
          <cell r="D24">
            <v>20000</v>
          </cell>
        </row>
        <row r="25">
          <cell r="A25" t="str">
            <v>assise</v>
          </cell>
          <cell r="C25" t="str">
            <v>m²</v>
          </cell>
          <cell r="D25">
            <v>20000</v>
          </cell>
        </row>
        <row r="26">
          <cell r="A26" t="str">
            <v>face</v>
          </cell>
          <cell r="C26" t="str">
            <v>m²</v>
          </cell>
          <cell r="D26">
            <v>21700</v>
          </cell>
        </row>
        <row r="27">
          <cell r="A27" t="str">
            <v>mise à l'ep</v>
          </cell>
          <cell r="C27" t="str">
            <v>m²</v>
          </cell>
          <cell r="D27">
            <v>6900</v>
          </cell>
        </row>
        <row r="28">
          <cell r="A28" t="str">
            <v>ciselure T1</v>
          </cell>
          <cell r="C28" t="str">
            <v>ml</v>
          </cell>
          <cell r="D28">
            <v>1000</v>
          </cell>
        </row>
        <row r="29">
          <cell r="A29" t="str">
            <v>ciselure T2</v>
          </cell>
          <cell r="C29" t="str">
            <v>ml</v>
          </cell>
          <cell r="D29">
            <v>1000</v>
          </cell>
        </row>
        <row r="31">
          <cell r="A31" t="str">
            <v>chain'angle/1F</v>
          </cell>
          <cell r="C31" t="str">
            <v>ml</v>
          </cell>
          <cell r="D31">
            <v>9000</v>
          </cell>
        </row>
        <row r="32">
          <cell r="A32" t="str">
            <v>chain'angle/3F</v>
          </cell>
          <cell r="C32" t="str">
            <v>ml</v>
          </cell>
          <cell r="D32">
            <v>4700</v>
          </cell>
        </row>
        <row r="33">
          <cell r="A33" t="str">
            <v>angle Ag</v>
          </cell>
          <cell r="B33" t="str">
            <v>Beach</v>
          </cell>
          <cell r="C33" t="str">
            <v>ml</v>
          </cell>
          <cell r="D33">
            <v>23300</v>
          </cell>
        </row>
        <row r="34">
          <cell r="A34" t="str">
            <v>angle Agd/</v>
          </cell>
          <cell r="C34" t="str">
            <v>ml</v>
          </cell>
          <cell r="D34">
            <v>11700</v>
          </cell>
        </row>
        <row r="35">
          <cell r="A35" t="str">
            <v>angle B/C</v>
          </cell>
          <cell r="C35" t="str">
            <v>ml</v>
          </cell>
          <cell r="D35">
            <v>24100</v>
          </cell>
        </row>
        <row r="36">
          <cell r="A36" t="str">
            <v>angle C/D</v>
          </cell>
          <cell r="C36" t="str">
            <v>ml</v>
          </cell>
          <cell r="D36">
            <v>24100</v>
          </cell>
        </row>
        <row r="37">
          <cell r="A37" t="str">
            <v>P C/</v>
          </cell>
          <cell r="C37" t="str">
            <v>ml</v>
          </cell>
          <cell r="D37" t="e">
            <v>#DIV/0!</v>
          </cell>
        </row>
        <row r="38">
          <cell r="A38" t="str">
            <v>angle D/E</v>
          </cell>
          <cell r="C38" t="str">
            <v>ml</v>
          </cell>
          <cell r="D38">
            <v>15000</v>
          </cell>
        </row>
        <row r="40">
          <cell r="A40" t="str">
            <v>J ep25</v>
          </cell>
          <cell r="C40" t="str">
            <v>ml</v>
          </cell>
          <cell r="D40">
            <v>8800</v>
          </cell>
        </row>
        <row r="41">
          <cell r="A41" t="str">
            <v>J D/E</v>
          </cell>
          <cell r="C41" t="str">
            <v>ml</v>
          </cell>
          <cell r="D41">
            <v>14000</v>
          </cell>
        </row>
        <row r="43">
          <cell r="A43" t="str">
            <v>clav face 1</v>
          </cell>
          <cell r="C43" t="str">
            <v>ml</v>
          </cell>
          <cell r="D43">
            <v>3500</v>
          </cell>
        </row>
        <row r="44">
          <cell r="A44" t="str">
            <v>clav face</v>
          </cell>
          <cell r="C44" t="str">
            <v>ml</v>
          </cell>
          <cell r="D44">
            <v>7000</v>
          </cell>
        </row>
        <row r="45">
          <cell r="A45" t="str">
            <v>arc</v>
          </cell>
          <cell r="C45" t="str">
            <v>ml</v>
          </cell>
          <cell r="D45">
            <v>14000</v>
          </cell>
        </row>
        <row r="46">
          <cell r="A46" t="str">
            <v>som/clé</v>
          </cell>
          <cell r="C46" t="str">
            <v>pièce</v>
          </cell>
          <cell r="D46">
            <v>10000</v>
          </cell>
        </row>
        <row r="47">
          <cell r="A47" t="str">
            <v>élipse</v>
          </cell>
          <cell r="C47" t="str">
            <v>ml</v>
          </cell>
          <cell r="D47">
            <v>35000</v>
          </cell>
        </row>
        <row r="49">
          <cell r="A49" t="str">
            <v>couvertine H</v>
          </cell>
          <cell r="C49" t="str">
            <v>H</v>
          </cell>
          <cell r="D49">
            <v>812.5</v>
          </cell>
        </row>
        <row r="50">
          <cell r="A50" t="str">
            <v>couvertine C</v>
          </cell>
          <cell r="C50" t="str">
            <v>ml</v>
          </cell>
          <cell r="D50">
            <v>5000</v>
          </cell>
        </row>
        <row r="51">
          <cell r="A51" t="str">
            <v>appuis pierre</v>
          </cell>
          <cell r="C51" t="str">
            <v>ml</v>
          </cell>
          <cell r="D51">
            <v>7000</v>
          </cell>
        </row>
        <row r="53">
          <cell r="A53" t="str">
            <v>divers</v>
          </cell>
          <cell r="C53" t="str">
            <v>H</v>
          </cell>
          <cell r="D53">
            <v>600</v>
          </cell>
        </row>
        <row r="54">
          <cell r="A54" t="str">
            <v>refente</v>
          </cell>
          <cell r="C54" t="str">
            <v>H</v>
          </cell>
          <cell r="D54">
            <v>812.5</v>
          </cell>
        </row>
        <row r="55">
          <cell r="A55" t="str">
            <v>refente moeu</v>
          </cell>
          <cell r="C55" t="str">
            <v>H</v>
          </cell>
          <cell r="D55">
            <v>600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80"/>
  <sheetViews>
    <sheetView tabSelected="1" workbookViewId="0">
      <selection activeCell="B2" sqref="B2"/>
    </sheetView>
  </sheetViews>
  <sheetFormatPr baseColWidth="10" defaultRowHeight="15"/>
  <cols>
    <col min="1" max="1" width="3.7109375" customWidth="1"/>
    <col min="2" max="2" width="10.5703125" customWidth="1"/>
    <col min="3" max="3" width="12" customWidth="1"/>
    <col min="4" max="4" width="8.7109375" customWidth="1"/>
    <col min="5" max="5" width="5.28515625" customWidth="1"/>
    <col min="6" max="6" width="5.140625" customWidth="1"/>
    <col min="7" max="7" width="9.28515625" customWidth="1"/>
    <col min="8" max="8" width="5.140625" customWidth="1"/>
    <col min="9" max="9" width="10.7109375" bestFit="1" customWidth="1"/>
    <col min="10" max="10" width="6.85546875" customWidth="1"/>
    <col min="11" max="12" width="5.140625" customWidth="1"/>
    <col min="13" max="13" width="6.85546875" customWidth="1"/>
    <col min="14" max="15" width="5.140625" customWidth="1"/>
    <col min="16" max="16" width="6.85546875" customWidth="1"/>
    <col min="17" max="18" width="5.140625" customWidth="1"/>
    <col min="19" max="19" width="6.85546875" customWidth="1"/>
    <col min="20" max="21" width="5.140625" customWidth="1"/>
    <col min="22" max="22" width="6.85546875" customWidth="1"/>
    <col min="23" max="24" width="5.140625" customWidth="1"/>
    <col min="25" max="25" width="6.85546875" customWidth="1"/>
    <col min="26" max="27" width="5.140625" customWidth="1"/>
    <col min="28" max="28" width="6.85546875" customWidth="1"/>
    <col min="29" max="30" width="5.140625" customWidth="1"/>
    <col min="31" max="31" width="6.85546875" customWidth="1"/>
    <col min="32" max="33" width="5.140625" customWidth="1"/>
    <col min="34" max="34" width="6.85546875" customWidth="1"/>
    <col min="35" max="36" width="5.140625" customWidth="1"/>
    <col min="37" max="37" width="6.85546875" customWidth="1"/>
    <col min="38" max="39" width="5.140625" customWidth="1"/>
    <col min="40" max="40" width="6.85546875" customWidth="1"/>
    <col min="41" max="42" width="5.140625" customWidth="1"/>
    <col min="43" max="43" width="6.85546875" customWidth="1"/>
    <col min="44" max="45" width="5.140625" customWidth="1"/>
    <col min="46" max="46" width="6.85546875" customWidth="1"/>
    <col min="47" max="48" width="5.140625" customWidth="1"/>
    <col min="49" max="49" width="6.85546875" customWidth="1"/>
    <col min="50" max="51" width="5.140625" customWidth="1"/>
    <col min="52" max="52" width="6.85546875" customWidth="1"/>
    <col min="53" max="54" width="5.140625" customWidth="1"/>
    <col min="55" max="55" width="6.85546875" customWidth="1"/>
    <col min="56" max="124" width="5.140625" customWidth="1"/>
  </cols>
  <sheetData>
    <row r="1" spans="1:127">
      <c r="B1" s="48">
        <v>2017</v>
      </c>
      <c r="H1" s="57">
        <f>IF(B2="quinzaine",("1/"&amp;B3&amp;"/"&amp;B1)*1,IF(B2="fin de mois",("16/"&amp;B3&amp;"/"&amp;B1)*1,IF(B2="1er samedi",DATEVALUE("01"&amp;B3&amp;B1)+(7-WEEKDAY(DATEVALUE("01"&amp;B3&amp;B1))),"")))</f>
        <v>42980</v>
      </c>
      <c r="I1" s="58"/>
      <c r="J1" s="59"/>
      <c r="K1" s="56">
        <f>IFERROR(IF(AND($B$2&lt;&gt;"1er samedi",DAY(H1+1)&lt;&gt;1),H1+1,IF(AND($B$2="1er samedi",H1+1&lt;=EDATE(DATEVALUE("01"&amp;$B$3&amp;$B$1),1)+(7-WEEKDAY(EDATE(DATEVALUE("01"&amp;$B$3&amp;$B$1),1))-1)),H1+1,"")),"")</f>
        <v>42981</v>
      </c>
      <c r="L1" s="60"/>
      <c r="M1" s="61"/>
      <c r="N1" s="56">
        <f t="shared" ref="N1" si="0">IFERROR(IF(AND($B$2&lt;&gt;"1er samedi",DAY(K1+1)&lt;&gt;1),K1+1,IF(AND($B$2="1er samedi",K1+1&lt;=EDATE(DATEVALUE("01"&amp;$B$3&amp;$B$1),1)+(7-WEEKDAY(EDATE(DATEVALUE("01"&amp;$B$3&amp;$B$1),1))-1)),K1+1,"")),"")</f>
        <v>42982</v>
      </c>
      <c r="O1" s="60"/>
      <c r="P1" s="61"/>
      <c r="Q1" s="56">
        <f t="shared" ref="Q1" si="1">IFERROR(IF(AND($B$2&lt;&gt;"1er samedi",DAY(N1+1)&lt;&gt;1),N1+1,IF(AND($B$2="1er samedi",N1+1&lt;=EDATE(DATEVALUE("01"&amp;$B$3&amp;$B$1),1)+(7-WEEKDAY(EDATE(DATEVALUE("01"&amp;$B$3&amp;$B$1),1))-1)),N1+1,"")),"")</f>
        <v>42983</v>
      </c>
      <c r="R1" s="60"/>
      <c r="S1" s="61"/>
      <c r="T1" s="56">
        <f t="shared" ref="T1" si="2">IFERROR(IF(AND($B$2&lt;&gt;"1er samedi",DAY(Q1+1)&lt;&gt;1),Q1+1,IF(AND($B$2="1er samedi",Q1+1&lt;=EDATE(DATEVALUE("01"&amp;$B$3&amp;$B$1),1)+(7-WEEKDAY(EDATE(DATEVALUE("01"&amp;$B$3&amp;$B$1),1))-1)),Q1+1,"")),"")</f>
        <v>42984</v>
      </c>
      <c r="U1" s="60"/>
      <c r="V1" s="61"/>
      <c r="W1" s="56">
        <f t="shared" ref="W1" si="3">IFERROR(IF(AND($B$2&lt;&gt;"1er samedi",DAY(T1+1)&lt;&gt;1),T1+1,IF(AND($B$2="1er samedi",T1+1&lt;=EDATE(DATEVALUE("01"&amp;$B$3&amp;$B$1),1)+(7-WEEKDAY(EDATE(DATEVALUE("01"&amp;$B$3&amp;$B$1),1))-1)),T1+1,"")),"")</f>
        <v>42985</v>
      </c>
      <c r="X1" s="60"/>
      <c r="Y1" s="61"/>
      <c r="Z1" s="56">
        <f t="shared" ref="Z1" si="4">IFERROR(IF(AND($B$2&lt;&gt;"1er samedi",DAY(W1+1)&lt;&gt;1),W1+1,IF(AND($B$2="1er samedi",W1+1&lt;=EDATE(DATEVALUE("01"&amp;$B$3&amp;$B$1),1)+(7-WEEKDAY(EDATE(DATEVALUE("01"&amp;$B$3&amp;$B$1),1))-1)),W1+1,"")),"")</f>
        <v>42986</v>
      </c>
      <c r="AA1" s="60"/>
      <c r="AB1" s="61"/>
      <c r="AC1" s="56">
        <f t="shared" ref="AC1" si="5">IFERROR(IF(AND($B$2&lt;&gt;"1er samedi",DAY(Z1+1)&lt;&gt;1),Z1+1,IF(AND($B$2="1er samedi",Z1+1&lt;=EDATE(DATEVALUE("01"&amp;$B$3&amp;$B$1),1)+(7-WEEKDAY(EDATE(DATEVALUE("01"&amp;$B$3&amp;$B$1),1))-1)),Z1+1,"")),"")</f>
        <v>42987</v>
      </c>
      <c r="AD1" s="60"/>
      <c r="AE1" s="61"/>
      <c r="AF1" s="56">
        <f t="shared" ref="AF1" si="6">IFERROR(IF(AND($B$2&lt;&gt;"1er samedi",DAY(AC1+1)&lt;&gt;1),AC1+1,IF(AND($B$2="1er samedi",AC1+1&lt;=EDATE(DATEVALUE("01"&amp;$B$3&amp;$B$1),1)+(7-WEEKDAY(EDATE(DATEVALUE("01"&amp;$B$3&amp;$B$1),1))-1)),AC1+1,"")),"")</f>
        <v>42988</v>
      </c>
      <c r="AG1" s="60"/>
      <c r="AH1" s="61"/>
      <c r="AI1" s="56">
        <f t="shared" ref="AI1" si="7">IFERROR(IF(AND($B$2&lt;&gt;"1er samedi",DAY(AF1+1)&lt;&gt;1),AF1+1,IF(AND($B$2="1er samedi",AF1+1&lt;=EDATE(DATEVALUE("01"&amp;$B$3&amp;$B$1),1)+(7-WEEKDAY(EDATE(DATEVALUE("01"&amp;$B$3&amp;$B$1),1))-1)),AF1+1,"")),"")</f>
        <v>42989</v>
      </c>
      <c r="AJ1" s="60"/>
      <c r="AK1" s="61"/>
      <c r="AL1" s="56">
        <f t="shared" ref="AL1" si="8">IFERROR(IF(AND($B$2&lt;&gt;"1er samedi",DAY(AI1+1)&lt;&gt;1),AI1+1,IF(AND($B$2="1er samedi",AI1+1&lt;=EDATE(DATEVALUE("01"&amp;$B$3&amp;$B$1),1)+(7-WEEKDAY(EDATE(DATEVALUE("01"&amp;$B$3&amp;$B$1),1))-1)),AI1+1,"")),"")</f>
        <v>42990</v>
      </c>
      <c r="AM1" s="60"/>
      <c r="AN1" s="61"/>
      <c r="AO1" s="56">
        <f t="shared" ref="AO1" si="9">IFERROR(IF(AND($B$2&lt;&gt;"1er samedi",DAY(AL1+1)&lt;&gt;1),AL1+1,IF(AND($B$2="1er samedi",AL1+1&lt;=EDATE(DATEVALUE("01"&amp;$B$3&amp;$B$1),1)+(7-WEEKDAY(EDATE(DATEVALUE("01"&amp;$B$3&amp;$B$1),1))-1)),AL1+1,"")),"")</f>
        <v>42991</v>
      </c>
      <c r="AP1" s="60"/>
      <c r="AQ1" s="61"/>
      <c r="AR1" s="56">
        <f t="shared" ref="AR1" si="10">IFERROR(IF(AND($B$2&lt;&gt;"1er samedi",DAY(AO1+1)&lt;&gt;1),AO1+1,IF(AND($B$2="1er samedi",AO1+1&lt;=EDATE(DATEVALUE("01"&amp;$B$3&amp;$B$1),1)+(7-WEEKDAY(EDATE(DATEVALUE("01"&amp;$B$3&amp;$B$1),1))-1)),AO1+1,"")),"")</f>
        <v>42992</v>
      </c>
      <c r="AS1" s="60"/>
      <c r="AT1" s="61"/>
      <c r="AU1" s="56">
        <f t="shared" ref="AU1" si="11">IFERROR(IF(AND($B$2&lt;&gt;"1er samedi",DAY(AR1+1)&lt;&gt;1),AR1+1,IF(AND($B$2="1er samedi",AR1+1&lt;=EDATE(DATEVALUE("01"&amp;$B$3&amp;$B$1),1)+(7-WEEKDAY(EDATE(DATEVALUE("01"&amp;$B$3&amp;$B$1),1))-1)),AR1+1,"")),"")</f>
        <v>42993</v>
      </c>
      <c r="AV1" s="60"/>
      <c r="AW1" s="61"/>
      <c r="AX1" s="56">
        <f t="shared" ref="AX1" si="12">IFERROR(IF(AND($B$2&lt;&gt;"1er samedi",DAY(AU1+1)&lt;&gt;1),AU1+1,IF(AND($B$2="1er samedi",AU1+1&lt;=EDATE(DATEVALUE("01"&amp;$B$3&amp;$B$1),1)+(7-WEEKDAY(EDATE(DATEVALUE("01"&amp;$B$3&amp;$B$1),1))-1)),AU1+1,"")),"")</f>
        <v>42994</v>
      </c>
      <c r="AY1" s="60"/>
      <c r="AZ1" s="61"/>
      <c r="BA1" s="56">
        <f t="shared" ref="BA1" si="13">IFERROR(IF(AND($B$2&lt;&gt;"1er samedi",DAY(AX1+1)&lt;&gt;1),AX1+1,IF(AND($B$2="1er samedi",AX1+1&lt;=EDATE(DATEVALUE("01"&amp;$B$3&amp;$B$1),1)+(7-WEEKDAY(EDATE(DATEVALUE("01"&amp;$B$3&amp;$B$1),1))-1)),AX1+1,"")),"")</f>
        <v>42995</v>
      </c>
      <c r="BB1" s="60"/>
      <c r="BC1" s="61"/>
      <c r="BD1" s="56">
        <f t="shared" ref="BD1" si="14">IFERROR(IF(AND($B$2&lt;&gt;"1er samedi",DAY(BA1+1)&lt;&gt;1),BA1+1,IF(AND($B$2="1er samedi",BA1+1&lt;=EDATE(DATEVALUE("01"&amp;$B$3&amp;$B$1),1)+(7-WEEKDAY(EDATE(DATEVALUE("01"&amp;$B$3&amp;$B$1),1))-1)),BA1+1,"")),"")</f>
        <v>42996</v>
      </c>
      <c r="BE1" s="60"/>
      <c r="BF1" s="61"/>
      <c r="BG1" s="56">
        <f t="shared" ref="BG1" si="15">IFERROR(IF(AND($B$2&lt;&gt;"1er samedi",DAY(BD1+1)&lt;&gt;1),BD1+1,IF(AND($B$2="1er samedi",BD1+1&lt;=EDATE(DATEVALUE("01"&amp;$B$3&amp;$B$1),1)+(7-WEEKDAY(EDATE(DATEVALUE("01"&amp;$B$3&amp;$B$1),1))-1)),BD1+1,"")),"")</f>
        <v>42997</v>
      </c>
      <c r="BH1" s="60"/>
      <c r="BI1" s="61"/>
      <c r="BJ1" s="56">
        <f t="shared" ref="BJ1" si="16">IFERROR(IF(AND($B$2&lt;&gt;"1er samedi",DAY(BG1+1)&lt;&gt;1),BG1+1,IF(AND($B$2="1er samedi",BG1+1&lt;=EDATE(DATEVALUE("01"&amp;$B$3&amp;$B$1),1)+(7-WEEKDAY(EDATE(DATEVALUE("01"&amp;$B$3&amp;$B$1),1))-1)),BG1+1,"")),"")</f>
        <v>42998</v>
      </c>
      <c r="BK1" s="60"/>
      <c r="BL1" s="61"/>
      <c r="BM1" s="56">
        <f t="shared" ref="BM1" si="17">IFERROR(IF(AND($B$2&lt;&gt;"1er samedi",DAY(BJ1+1)&lt;&gt;1),BJ1+1,IF(AND($B$2="1er samedi",BJ1+1&lt;=EDATE(DATEVALUE("01"&amp;$B$3&amp;$B$1),1)+(7-WEEKDAY(EDATE(DATEVALUE("01"&amp;$B$3&amp;$B$1),1))-1)),BJ1+1,"")),"")</f>
        <v>42999</v>
      </c>
      <c r="BN1" s="60"/>
      <c r="BO1" s="61"/>
      <c r="BP1" s="56">
        <f t="shared" ref="BP1" si="18">IFERROR(IF(AND($B$2&lt;&gt;"1er samedi",DAY(BM1+1)&lt;&gt;1),BM1+1,IF(AND($B$2="1er samedi",BM1+1&lt;=EDATE(DATEVALUE("01"&amp;$B$3&amp;$B$1),1)+(7-WEEKDAY(EDATE(DATEVALUE("01"&amp;$B$3&amp;$B$1),1))-1)),BM1+1,"")),"")</f>
        <v>43000</v>
      </c>
      <c r="BQ1" s="60"/>
      <c r="BR1" s="61"/>
      <c r="BS1" s="56">
        <f t="shared" ref="BS1" si="19">IFERROR(IF(AND($B$2&lt;&gt;"1er samedi",DAY(BP1+1)&lt;&gt;1),BP1+1,IF(AND($B$2="1er samedi",BP1+1&lt;=EDATE(DATEVALUE("01"&amp;$B$3&amp;$B$1),1)+(7-WEEKDAY(EDATE(DATEVALUE("01"&amp;$B$3&amp;$B$1),1))-1)),BP1+1,"")),"")</f>
        <v>43001</v>
      </c>
      <c r="BT1" s="60"/>
      <c r="BU1" s="61"/>
      <c r="BV1" s="56">
        <f t="shared" ref="BV1" si="20">IFERROR(IF(AND($B$2&lt;&gt;"1er samedi",DAY(BS1+1)&lt;&gt;1),BS1+1,IF(AND($B$2="1er samedi",BS1+1&lt;=EDATE(DATEVALUE("01"&amp;$B$3&amp;$B$1),1)+(7-WEEKDAY(EDATE(DATEVALUE("01"&amp;$B$3&amp;$B$1),1))-1)),BS1+1,"")),"")</f>
        <v>43002</v>
      </c>
      <c r="BW1" s="60"/>
      <c r="BX1" s="61"/>
      <c r="BY1" s="56">
        <f t="shared" ref="BY1" si="21">IFERROR(IF(AND($B$2&lt;&gt;"1er samedi",DAY(BV1+1)&lt;&gt;1),BV1+1,IF(AND($B$2="1er samedi",BV1+1&lt;=EDATE(DATEVALUE("01"&amp;$B$3&amp;$B$1),1)+(7-WEEKDAY(EDATE(DATEVALUE("01"&amp;$B$3&amp;$B$1),1))-1)),BV1+1,"")),"")</f>
        <v>43003</v>
      </c>
      <c r="BZ1" s="60"/>
      <c r="CA1" s="61"/>
      <c r="CB1" s="56">
        <f t="shared" ref="CB1" si="22">IFERROR(IF(AND($B$2&lt;&gt;"1er samedi",DAY(BY1+1)&lt;&gt;1),BY1+1,IF(AND($B$2="1er samedi",BY1+1&lt;=EDATE(DATEVALUE("01"&amp;$B$3&amp;$B$1),1)+(7-WEEKDAY(EDATE(DATEVALUE("01"&amp;$B$3&amp;$B$1),1))-1)),BY1+1,"")),"")</f>
        <v>43004</v>
      </c>
      <c r="CC1" s="60"/>
      <c r="CD1" s="61"/>
      <c r="CE1" s="56">
        <f t="shared" ref="CE1" si="23">IFERROR(IF(AND($B$2&lt;&gt;"1er samedi",DAY(CB1+1)&lt;&gt;1),CB1+1,IF(AND($B$2="1er samedi",CB1+1&lt;=EDATE(DATEVALUE("01"&amp;$B$3&amp;$B$1),1)+(7-WEEKDAY(EDATE(DATEVALUE("01"&amp;$B$3&amp;$B$1),1))-1)),CB1+1,"")),"")</f>
        <v>43005</v>
      </c>
      <c r="CF1" s="60"/>
      <c r="CG1" s="61"/>
      <c r="CH1" s="56">
        <f t="shared" ref="CH1" si="24">IFERROR(IF(AND($B$2&lt;&gt;"1er samedi",DAY(CE1+1)&lt;&gt;1),CE1+1,IF(AND($B$2="1er samedi",CE1+1&lt;=EDATE(DATEVALUE("01"&amp;$B$3&amp;$B$1),1)+(7-WEEKDAY(EDATE(DATEVALUE("01"&amp;$B$3&amp;$B$1),1))-1)),CE1+1,"")),"")</f>
        <v>43006</v>
      </c>
      <c r="CI1" s="60"/>
      <c r="CJ1" s="61"/>
      <c r="CK1" s="56">
        <f t="shared" ref="CK1" si="25">IFERROR(IF(AND($B$2&lt;&gt;"1er samedi",DAY(CH1+1)&lt;&gt;1),CH1+1,IF(AND($B$2="1er samedi",CH1+1&lt;=EDATE(DATEVALUE("01"&amp;$B$3&amp;$B$1),1)+(7-WEEKDAY(EDATE(DATEVALUE("01"&amp;$B$3&amp;$B$1),1))-1)),CH1+1,"")),"")</f>
        <v>43007</v>
      </c>
      <c r="CL1" s="60"/>
      <c r="CM1" s="61"/>
      <c r="CN1" s="56">
        <f t="shared" ref="CN1" si="26">IFERROR(IF(AND($B$2&lt;&gt;"1er samedi",DAY(CK1+1)&lt;&gt;1),CK1+1,IF(AND($B$2="1er samedi",CK1+1&lt;=EDATE(DATEVALUE("01"&amp;$B$3&amp;$B$1),1)+(7-WEEKDAY(EDATE(DATEVALUE("01"&amp;$B$3&amp;$B$1),1))-1)),CK1+1,"")),"")</f>
        <v>43008</v>
      </c>
      <c r="CO1" s="60"/>
      <c r="CP1" s="61"/>
      <c r="CQ1" s="56">
        <f t="shared" ref="CQ1" si="27">IFERROR(IF(AND($B$2&lt;&gt;"1er samedi",DAY(CN1+1)&lt;&gt;1),CN1+1,IF(AND($B$2="1er samedi",CN1+1&lt;=EDATE(DATEVALUE("01"&amp;$B$3&amp;$B$1),1)+(7-WEEKDAY(EDATE(DATEVALUE("01"&amp;$B$3&amp;$B$1),1))-1)),CN1+1,"")),"")</f>
        <v>43009</v>
      </c>
      <c r="CR1" s="60"/>
      <c r="CS1" s="61"/>
      <c r="CT1" s="56">
        <f t="shared" ref="CT1" si="28">IFERROR(IF(AND($B$2&lt;&gt;"1er samedi",DAY(CQ1+1)&lt;&gt;1),CQ1+1,IF(AND($B$2="1er samedi",CQ1+1&lt;=EDATE(DATEVALUE("01"&amp;$B$3&amp;$B$1),1)+(7-WEEKDAY(EDATE(DATEVALUE("01"&amp;$B$3&amp;$B$1),1))-1)),CQ1+1,"")),"")</f>
        <v>43010</v>
      </c>
      <c r="CU1" s="60"/>
      <c r="CV1" s="61"/>
      <c r="CW1" s="56">
        <f t="shared" ref="CW1" si="29">IFERROR(IF(AND($B$2&lt;&gt;"1er samedi",DAY(CT1+1)&lt;&gt;1),CT1+1,IF(AND($B$2="1er samedi",CT1+1&lt;=EDATE(DATEVALUE("01"&amp;$B$3&amp;$B$1),1)+(7-WEEKDAY(EDATE(DATEVALUE("01"&amp;$B$3&amp;$B$1),1))-1)),CT1+1,"")),"")</f>
        <v>43011</v>
      </c>
      <c r="CX1" s="60"/>
      <c r="CY1" s="61"/>
      <c r="CZ1" s="56">
        <f t="shared" ref="CZ1" si="30">IFERROR(IF(AND($B$2&lt;&gt;"1er samedi",DAY(CW1+1)&lt;&gt;1),CW1+1,IF(AND($B$2="1er samedi",CW1+1&lt;=EDATE(DATEVALUE("01"&amp;$B$3&amp;$B$1),1)+(7-WEEKDAY(EDATE(DATEVALUE("01"&amp;$B$3&amp;$B$1),1))-1)),CW1+1,"")),"")</f>
        <v>43012</v>
      </c>
      <c r="DA1" s="60"/>
      <c r="DB1" s="61"/>
      <c r="DC1" s="56">
        <f t="shared" ref="DC1" si="31">IFERROR(IF(AND($B$2&lt;&gt;"1er samedi",DAY(CZ1+1)&lt;&gt;1),CZ1+1,IF(AND($B$2="1er samedi",CZ1+1&lt;=EDATE(DATEVALUE("01"&amp;$B$3&amp;$B$1),1)+(7-WEEKDAY(EDATE(DATEVALUE("01"&amp;$B$3&amp;$B$1),1))-1)),CZ1+1,"")),"")</f>
        <v>43013</v>
      </c>
      <c r="DD1" s="60"/>
      <c r="DE1" s="61"/>
      <c r="DF1" s="56">
        <f t="shared" ref="DF1" si="32">IFERROR(IF(AND($B$2&lt;&gt;"1er samedi",DAY(DC1+1)&lt;&gt;1),DC1+1,IF(AND($B$2="1er samedi",DC1+1&lt;=EDATE(DATEVALUE("01"&amp;$B$3&amp;$B$1),1)+(7-WEEKDAY(EDATE(DATEVALUE("01"&amp;$B$3&amp;$B$1),1))-1)),DC1+1,"")),"")</f>
        <v>43014</v>
      </c>
      <c r="DG1" s="60"/>
      <c r="DH1" s="61"/>
      <c r="DI1" s="56" t="str">
        <f t="shared" ref="DI1" si="33">IFERROR(IF(AND($B$2&lt;&gt;"1er samedi",DAY(DF1+1)&lt;&gt;1),DF1+1,IF(AND($B$2="1er samedi",DF1+1&lt;=EDATE(DATEVALUE("01"&amp;$B$3&amp;$B$1),1)+(7-WEEKDAY(EDATE(DATEVALUE("01"&amp;$B$3&amp;$B$1),1))-1)),DF1+1,"")),"")</f>
        <v/>
      </c>
      <c r="DJ1" s="60"/>
      <c r="DK1" s="61"/>
      <c r="DL1" s="56" t="str">
        <f t="shared" ref="DL1" si="34">IFERROR(IF(AND($B$2&lt;&gt;"1er samedi",DAY(DI1+1)&lt;&gt;1),DI1+1,IF(AND($B$2="1er samedi",DI1+1&lt;=EDATE(DATEVALUE("01"&amp;$B$3&amp;$B$1),1)+(7-WEEKDAY(EDATE(DATEVALUE("01"&amp;$B$3&amp;$B$1),1))-1)),DI1+1,"")),"")</f>
        <v/>
      </c>
      <c r="DM1" s="60"/>
      <c r="DN1" s="61"/>
      <c r="DO1" s="56" t="str">
        <f t="shared" ref="DO1" si="35">IFERROR(IF(AND($B$2&lt;&gt;"1er samedi",DAY(DL1+1)&lt;&gt;1),DL1+1,IF(AND($B$2="1er samedi",DL1+1&lt;=EDATE(DATEVALUE("01"&amp;$B$3&amp;$B$1),1)+(7-WEEKDAY(EDATE(DATEVALUE("01"&amp;$B$3&amp;$B$1),1))-1)),DL1+1,"")),"")</f>
        <v/>
      </c>
      <c r="DP1" s="60"/>
      <c r="DQ1" s="61"/>
      <c r="DR1" s="56" t="str">
        <f t="shared" ref="DR1" si="36">IFERROR(IF(AND($B$2&lt;&gt;"1er samedi",DAY(DO1+1)&lt;&gt;1),DO1+1,IF(AND($B$2="1er samedi",DO1+1&lt;=EDATE(DATEVALUE("01"&amp;$B$3&amp;$B$1),1)+(7-WEEKDAY(EDATE(DATEVALUE("01"&amp;$B$3&amp;$B$1),1))-1)),DO1+1,"")),"")</f>
        <v/>
      </c>
      <c r="DS1" s="60"/>
      <c r="DT1" s="61"/>
      <c r="DU1" s="56" t="str">
        <f t="shared" ref="DU1" si="37">IFERROR(IF(AND($B$2&lt;&gt;"1er samedi",DAY(DR1+1)&lt;=1),DR1+1,IF(DR1+1&lt;=EDATE(DATEVALUE("01"&amp;$B$3&amp;$B$1),1)+(7-WEEKDAY(EDATE(DATEVALUE("01"&amp;$B$3&amp;$B$1),1))-1),DR1+1,"")),"")</f>
        <v/>
      </c>
      <c r="DV1" s="60"/>
      <c r="DW1" s="61"/>
    </row>
    <row r="2" spans="1:127">
      <c r="B2" s="48" t="s">
        <v>15</v>
      </c>
      <c r="C2" s="1" t="s">
        <v>0</v>
      </c>
      <c r="G2" s="2">
        <f>COUNT(H2:BC2)</f>
        <v>16</v>
      </c>
      <c r="H2" s="51">
        <f>H1</f>
        <v>42980</v>
      </c>
      <c r="I2" s="52"/>
      <c r="J2" s="53"/>
      <c r="K2" s="51">
        <f>K1</f>
        <v>42981</v>
      </c>
      <c r="L2" s="52"/>
      <c r="M2" s="53"/>
      <c r="N2" s="51">
        <f>N1</f>
        <v>42982</v>
      </c>
      <c r="O2" s="52"/>
      <c r="P2" s="53"/>
      <c r="Q2" s="51">
        <f>Q1</f>
        <v>42983</v>
      </c>
      <c r="R2" s="52"/>
      <c r="S2" s="53"/>
      <c r="T2" s="51">
        <f>T1</f>
        <v>42984</v>
      </c>
      <c r="U2" s="52"/>
      <c r="V2" s="53"/>
      <c r="W2" s="51">
        <f>W1</f>
        <v>42985</v>
      </c>
      <c r="X2" s="52"/>
      <c r="Y2" s="53"/>
      <c r="Z2" s="51">
        <f>Z1</f>
        <v>42986</v>
      </c>
      <c r="AA2" s="52"/>
      <c r="AB2" s="53"/>
      <c r="AC2" s="51">
        <f>AC1</f>
        <v>42987</v>
      </c>
      <c r="AD2" s="52"/>
      <c r="AE2" s="53"/>
      <c r="AF2" s="51">
        <f>AF1</f>
        <v>42988</v>
      </c>
      <c r="AG2" s="52"/>
      <c r="AH2" s="53"/>
      <c r="AI2" s="51">
        <f>AI1</f>
        <v>42989</v>
      </c>
      <c r="AJ2" s="52"/>
      <c r="AK2" s="53"/>
      <c r="AL2" s="51">
        <f>AL1</f>
        <v>42990</v>
      </c>
      <c r="AM2" s="52"/>
      <c r="AN2" s="53"/>
      <c r="AO2" s="51">
        <f>AO1</f>
        <v>42991</v>
      </c>
      <c r="AP2" s="52"/>
      <c r="AQ2" s="53"/>
      <c r="AR2" s="51">
        <f>AR1</f>
        <v>42992</v>
      </c>
      <c r="AS2" s="52"/>
      <c r="AT2" s="53"/>
      <c r="AU2" s="51">
        <f>AU1</f>
        <v>42993</v>
      </c>
      <c r="AV2" s="52"/>
      <c r="AW2" s="53"/>
      <c r="AX2" s="51">
        <f>AX1</f>
        <v>42994</v>
      </c>
      <c r="AY2" s="52"/>
      <c r="AZ2" s="53"/>
      <c r="BA2" s="51">
        <f>BA1</f>
        <v>42995</v>
      </c>
      <c r="BB2" s="52"/>
      <c r="BC2" s="53"/>
      <c r="BD2" s="51">
        <f t="shared" ref="BD2" si="38">BD1</f>
        <v>42996</v>
      </c>
      <c r="BE2" s="52"/>
      <c r="BF2" s="53"/>
      <c r="BG2" s="51">
        <f t="shared" ref="BG2" si="39">BG1</f>
        <v>42997</v>
      </c>
      <c r="BH2" s="52"/>
      <c r="BI2" s="53"/>
      <c r="BJ2" s="51">
        <f t="shared" ref="BJ2" si="40">BJ1</f>
        <v>42998</v>
      </c>
      <c r="BK2" s="52"/>
      <c r="BL2" s="53"/>
      <c r="BM2" s="51">
        <f t="shared" ref="BM2" si="41">BM1</f>
        <v>42999</v>
      </c>
      <c r="BN2" s="52"/>
      <c r="BO2" s="53"/>
      <c r="BP2" s="51">
        <f t="shared" ref="BP2" si="42">BP1</f>
        <v>43000</v>
      </c>
      <c r="BQ2" s="52"/>
      <c r="BR2" s="53"/>
      <c r="BS2" s="51">
        <f t="shared" ref="BS2" si="43">BS1</f>
        <v>43001</v>
      </c>
      <c r="BT2" s="52"/>
      <c r="BU2" s="53"/>
      <c r="BV2" s="51">
        <f t="shared" ref="BV2" si="44">BV1</f>
        <v>43002</v>
      </c>
      <c r="BW2" s="52"/>
      <c r="BX2" s="53"/>
      <c r="BY2" s="51">
        <f t="shared" ref="BY2" si="45">BY1</f>
        <v>43003</v>
      </c>
      <c r="BZ2" s="52"/>
      <c r="CA2" s="53"/>
      <c r="CB2" s="51">
        <f t="shared" ref="CB2" si="46">CB1</f>
        <v>43004</v>
      </c>
      <c r="CC2" s="52"/>
      <c r="CD2" s="53"/>
      <c r="CE2" s="51">
        <f t="shared" ref="CE2" si="47">CE1</f>
        <v>43005</v>
      </c>
      <c r="CF2" s="52"/>
      <c r="CG2" s="53"/>
      <c r="CH2" s="51">
        <f t="shared" ref="CH2" si="48">CH1</f>
        <v>43006</v>
      </c>
      <c r="CI2" s="52"/>
      <c r="CJ2" s="53"/>
      <c r="CK2" s="51">
        <f t="shared" ref="CK2" si="49">CK1</f>
        <v>43007</v>
      </c>
      <c r="CL2" s="52"/>
      <c r="CM2" s="53"/>
      <c r="CN2" s="51">
        <f t="shared" ref="CN2" si="50">CN1</f>
        <v>43008</v>
      </c>
      <c r="CO2" s="52"/>
      <c r="CP2" s="53"/>
      <c r="CQ2" s="51">
        <f t="shared" ref="CQ2" si="51">CQ1</f>
        <v>43009</v>
      </c>
      <c r="CR2" s="52"/>
      <c r="CS2" s="53"/>
      <c r="CT2" s="51">
        <f t="shared" ref="CT2" si="52">CT1</f>
        <v>43010</v>
      </c>
      <c r="CU2" s="52"/>
      <c r="CV2" s="53"/>
      <c r="CW2" s="51">
        <f t="shared" ref="CW2" si="53">CW1</f>
        <v>43011</v>
      </c>
      <c r="CX2" s="52"/>
      <c r="CY2" s="53"/>
      <c r="CZ2" s="51">
        <f t="shared" ref="CZ2" si="54">CZ1</f>
        <v>43012</v>
      </c>
      <c r="DA2" s="52"/>
      <c r="DB2" s="53"/>
      <c r="DC2" s="51">
        <f t="shared" ref="DC2" si="55">DC1</f>
        <v>43013</v>
      </c>
      <c r="DD2" s="52"/>
      <c r="DE2" s="53"/>
      <c r="DF2" s="51">
        <f t="shared" ref="DF2" si="56">DF1</f>
        <v>43014</v>
      </c>
      <c r="DG2" s="52"/>
      <c r="DH2" s="53"/>
      <c r="DI2" s="51" t="str">
        <f t="shared" ref="DI2" si="57">DI1</f>
        <v/>
      </c>
      <c r="DJ2" s="52"/>
      <c r="DK2" s="53"/>
      <c r="DL2" s="51" t="str">
        <f t="shared" ref="DL2" si="58">DL1</f>
        <v/>
      </c>
      <c r="DM2" s="52"/>
      <c r="DN2" s="53"/>
      <c r="DO2" s="51" t="str">
        <f t="shared" ref="DO2" si="59">DO1</f>
        <v/>
      </c>
      <c r="DP2" s="52"/>
      <c r="DQ2" s="53"/>
      <c r="DR2" s="51" t="str">
        <f t="shared" ref="DR2" si="60">DR1</f>
        <v/>
      </c>
      <c r="DS2" s="52"/>
      <c r="DT2" s="53"/>
    </row>
    <row r="3" spans="1:127">
      <c r="B3" s="49" t="s">
        <v>14</v>
      </c>
      <c r="E3" s="3">
        <f>SUM(H3:BC3)</f>
        <v>82.5</v>
      </c>
      <c r="G3" s="50">
        <f>G5+G17+G27+G37+G47+G6+G18+G28+G38+G48</f>
        <v>58753</v>
      </c>
      <c r="H3" s="4">
        <f>IF(WEEKDAY(H1)=1,0,IF(WEEKDAY(H1)=7,2.5,7.5))</f>
        <v>2.5</v>
      </c>
      <c r="I3" s="5"/>
      <c r="J3" s="6"/>
      <c r="K3" s="4">
        <f>IF(WEEKDAY(K1)=1,0,IF(WEEKDAY(K1)=7,2.5,7.5))</f>
        <v>0</v>
      </c>
      <c r="L3" s="5"/>
      <c r="M3" s="6"/>
      <c r="N3" s="4">
        <f>IF(WEEKDAY(N1)=1,0,IF(WEEKDAY(N1)=7,2.5,7.5))</f>
        <v>7.5</v>
      </c>
      <c r="O3" s="5"/>
      <c r="P3" s="6"/>
      <c r="Q3" s="4">
        <f>IF(WEEKDAY(Q1)=1,0,IF(WEEKDAY(Q1)=7,2.5,7.5))</f>
        <v>7.5</v>
      </c>
      <c r="R3" s="5"/>
      <c r="S3" s="6"/>
      <c r="T3" s="4">
        <f>IF(WEEKDAY(T1)=1,0,IF(WEEKDAY(T1)=7,2.5,7.5))</f>
        <v>7.5</v>
      </c>
      <c r="U3" s="5"/>
      <c r="V3" s="6"/>
      <c r="W3" s="4">
        <f>IF(WEEKDAY(W1)=1,0,IF(WEEKDAY(W1)=7,2.5,7.5))</f>
        <v>7.5</v>
      </c>
      <c r="X3" s="5"/>
      <c r="Y3" s="6"/>
      <c r="Z3" s="4">
        <f>IF(WEEKDAY(Z1)=1,0,IF(WEEKDAY(Z1)=7,2.5,7.5))</f>
        <v>7.5</v>
      </c>
      <c r="AA3" s="5"/>
      <c r="AB3" s="6"/>
      <c r="AC3" s="4">
        <f>IF(WEEKDAY(AC1)=1,0,IF(WEEKDAY(AC1)=7,2.5,7.5))</f>
        <v>2.5</v>
      </c>
      <c r="AD3" s="5"/>
      <c r="AE3" s="6"/>
      <c r="AF3" s="4">
        <f>IF(WEEKDAY(AF1)=1,0,IF(WEEKDAY(AF1)=7,2.5,7.5))</f>
        <v>0</v>
      </c>
      <c r="AG3" s="5"/>
      <c r="AH3" s="6"/>
      <c r="AI3" s="4">
        <f>IF(WEEKDAY(AI1)=1,0,IF(WEEKDAY(AI1)=7,2.5,7.5))</f>
        <v>7.5</v>
      </c>
      <c r="AJ3" s="5"/>
      <c r="AK3" s="6"/>
      <c r="AL3" s="4">
        <f>IF(WEEKDAY(AL1)=1,0,IF(WEEKDAY(AL1)=7,2.5,7.5))</f>
        <v>7.5</v>
      </c>
      <c r="AM3" s="5"/>
      <c r="AN3" s="6"/>
      <c r="AO3" s="4">
        <f>IF(WEEKDAY(AO1)=1,0,IF(WEEKDAY(AO1)=7,2.5,7.5))</f>
        <v>7.5</v>
      </c>
      <c r="AP3" s="5"/>
      <c r="AQ3" s="6"/>
      <c r="AR3" s="4">
        <f>IF(AR1="",0,IF(WEEKDAY(AR1)=1,0,IF(WEEKDAY(AR1)=7,2.5,7.5)))</f>
        <v>7.5</v>
      </c>
      <c r="AS3" s="5"/>
      <c r="AT3" s="6"/>
      <c r="AU3" s="4">
        <f>IF(AU1="",0,IF(WEEKDAY(AU1)=1,0,IF(WEEKDAY(AU1)=7,2.5,7.5)))</f>
        <v>7.5</v>
      </c>
      <c r="AV3" s="5"/>
      <c r="AW3" s="6"/>
      <c r="AX3" s="4">
        <f>IF(AX1="",0,IF(WEEKDAY(AX1)=1,0,IF(WEEKDAY(AX1)=7,2.5,7.5)))</f>
        <v>2.5</v>
      </c>
      <c r="AY3" s="5"/>
      <c r="AZ3" s="6"/>
      <c r="BA3" s="4">
        <f>IF(BA1="",0,IF(WEEKDAY(BA1)=1,0,IF(WEEKDAY(BA1)=7,2.5,7.5)))</f>
        <v>0</v>
      </c>
      <c r="BB3" s="5"/>
      <c r="BC3" s="6"/>
    </row>
    <row r="4" spans="1:127">
      <c r="D4" s="2" t="s">
        <v>1</v>
      </c>
      <c r="E4" s="2" t="s">
        <v>2</v>
      </c>
      <c r="F4" s="2" t="s">
        <v>3</v>
      </c>
      <c r="G4" s="2" t="s">
        <v>4</v>
      </c>
      <c r="H4" s="7" t="s">
        <v>2</v>
      </c>
      <c r="I4" s="8" t="s">
        <v>3</v>
      </c>
      <c r="J4" s="8" t="s">
        <v>5</v>
      </c>
      <c r="K4" s="7" t="s">
        <v>2</v>
      </c>
      <c r="L4" s="8" t="s">
        <v>3</v>
      </c>
      <c r="M4" s="8" t="s">
        <v>5</v>
      </c>
      <c r="N4" s="7" t="s">
        <v>2</v>
      </c>
      <c r="O4" s="8" t="s">
        <v>3</v>
      </c>
      <c r="P4" s="8" t="s">
        <v>5</v>
      </c>
      <c r="Q4" s="7" t="s">
        <v>2</v>
      </c>
      <c r="R4" s="8" t="s">
        <v>3</v>
      </c>
      <c r="S4" s="8" t="s">
        <v>5</v>
      </c>
      <c r="T4" s="7" t="s">
        <v>2</v>
      </c>
      <c r="U4" s="8" t="s">
        <v>3</v>
      </c>
      <c r="V4" s="8" t="s">
        <v>5</v>
      </c>
      <c r="W4" s="7" t="s">
        <v>2</v>
      </c>
      <c r="X4" s="8" t="s">
        <v>3</v>
      </c>
      <c r="Y4" s="8" t="s">
        <v>5</v>
      </c>
      <c r="Z4" s="7" t="s">
        <v>2</v>
      </c>
      <c r="AA4" s="8" t="s">
        <v>3</v>
      </c>
      <c r="AB4" s="8" t="s">
        <v>5</v>
      </c>
      <c r="AC4" s="7" t="s">
        <v>2</v>
      </c>
      <c r="AD4" s="8" t="s">
        <v>3</v>
      </c>
      <c r="AE4" s="8" t="s">
        <v>5</v>
      </c>
      <c r="AF4" s="7" t="s">
        <v>2</v>
      </c>
      <c r="AG4" s="8" t="s">
        <v>3</v>
      </c>
      <c r="AH4" s="8" t="s">
        <v>5</v>
      </c>
      <c r="AI4" s="7" t="s">
        <v>2</v>
      </c>
      <c r="AJ4" s="8" t="s">
        <v>3</v>
      </c>
      <c r="AK4" s="8" t="s">
        <v>5</v>
      </c>
      <c r="AL4" s="7" t="s">
        <v>2</v>
      </c>
      <c r="AM4" s="8" t="s">
        <v>3</v>
      </c>
      <c r="AN4" s="8" t="s">
        <v>5</v>
      </c>
      <c r="AO4" s="7" t="s">
        <v>2</v>
      </c>
      <c r="AP4" s="8" t="s">
        <v>3</v>
      </c>
      <c r="AQ4" s="8" t="s">
        <v>5</v>
      </c>
      <c r="AR4" s="7" t="s">
        <v>2</v>
      </c>
      <c r="AS4" s="8" t="s">
        <v>3</v>
      </c>
      <c r="AT4" s="8" t="s">
        <v>5</v>
      </c>
      <c r="AU4" s="7" t="s">
        <v>2</v>
      </c>
      <c r="AV4" s="8" t="s">
        <v>3</v>
      </c>
      <c r="AW4" s="8" t="s">
        <v>5</v>
      </c>
      <c r="AX4" s="7" t="s">
        <v>2</v>
      </c>
      <c r="AY4" s="8" t="s">
        <v>3</v>
      </c>
      <c r="AZ4" s="8" t="s">
        <v>5</v>
      </c>
      <c r="BA4" s="7" t="s">
        <v>2</v>
      </c>
      <c r="BB4" s="8" t="s">
        <v>3</v>
      </c>
      <c r="BC4" s="8" t="s">
        <v>5</v>
      </c>
    </row>
    <row r="5" spans="1:127">
      <c r="B5" s="9" t="s">
        <v>6</v>
      </c>
      <c r="C5" s="10"/>
      <c r="D5" s="11">
        <v>-54</v>
      </c>
      <c r="E5" s="12"/>
      <c r="F5" s="13">
        <f>IF(G5&lt;0,250,G5-MROUND(G5,500))</f>
        <v>-247</v>
      </c>
      <c r="G5" s="14">
        <f>IF($C$2="solde",SUM(J5:BC5)+D5-G6,SUM(J5:BC5)+D5-G6-G7)</f>
        <v>21753</v>
      </c>
      <c r="H5" s="15"/>
      <c r="I5" s="10"/>
      <c r="J5" s="14">
        <f>ROUND(SUM(J8:J16),0)</f>
        <v>15763</v>
      </c>
      <c r="K5" s="15"/>
      <c r="L5" s="10"/>
      <c r="M5" s="14">
        <f t="shared" ref="M5" si="61">ROUND(SUM(M8:M16),0)</f>
        <v>10306</v>
      </c>
      <c r="N5" s="15"/>
      <c r="O5" s="10"/>
      <c r="P5" s="14">
        <f t="shared" ref="P5" si="62">ROUND(SUM(P8:P16),0)</f>
        <v>11519</v>
      </c>
      <c r="Q5" s="15"/>
      <c r="R5" s="10"/>
      <c r="S5" s="14">
        <f t="shared" ref="S5" si="63">ROUND(SUM(S8:S16),0)</f>
        <v>10306</v>
      </c>
      <c r="T5" s="15"/>
      <c r="U5" s="10"/>
      <c r="V5" s="14">
        <f t="shared" ref="V5" si="64">ROUND(SUM(V8:V16),0)</f>
        <v>10913</v>
      </c>
      <c r="W5" s="15"/>
      <c r="X5" s="10"/>
      <c r="Y5" s="14">
        <f t="shared" ref="Y5" si="65">ROUND(SUM(Y8:Y16),0)</f>
        <v>0</v>
      </c>
      <c r="Z5" s="15"/>
      <c r="AA5" s="10"/>
      <c r="AB5" s="14">
        <f t="shared" ref="AB5" si="66">ROUND(SUM(AB8:AB16),0)</f>
        <v>0</v>
      </c>
      <c r="AC5" s="15"/>
      <c r="AD5" s="10"/>
      <c r="AE5" s="14">
        <f t="shared" ref="AE5" si="67">ROUND(SUM(AE8:AE16),0)</f>
        <v>0</v>
      </c>
      <c r="AF5" s="15"/>
      <c r="AG5" s="10"/>
      <c r="AH5" s="14">
        <f t="shared" ref="AH5" si="68">ROUND(SUM(AH8:AH16),0)</f>
        <v>0</v>
      </c>
      <c r="AI5" s="15"/>
      <c r="AJ5" s="10"/>
      <c r="AK5" s="14">
        <f t="shared" ref="AK5" si="69">ROUND(SUM(AK8:AK16),0)</f>
        <v>0</v>
      </c>
      <c r="AL5" s="15"/>
      <c r="AM5" s="10"/>
      <c r="AN5" s="14">
        <f>ROUND(SUM(AN8:AN16),0)</f>
        <v>0</v>
      </c>
      <c r="AO5" s="15"/>
      <c r="AP5" s="10"/>
      <c r="AQ5" s="14">
        <f t="shared" ref="AQ5" si="70">ROUND(SUM(AQ8:AQ16),0)</f>
        <v>0</v>
      </c>
      <c r="AR5" s="15"/>
      <c r="AS5" s="10"/>
      <c r="AT5" s="14">
        <f t="shared" ref="AT5" si="71">ROUND(SUM(AT8:AT16),0)</f>
        <v>0</v>
      </c>
      <c r="AU5" s="15"/>
      <c r="AV5" s="10"/>
      <c r="AW5" s="14">
        <f t="shared" ref="AW5" si="72">ROUND(SUM(AW8:AW16),0)</f>
        <v>0</v>
      </c>
      <c r="AX5" s="15"/>
      <c r="AY5" s="10"/>
      <c r="AZ5" s="14">
        <f t="shared" ref="AZ5" si="73">ROUND(SUM(AZ8:AZ16),0)</f>
        <v>0</v>
      </c>
      <c r="BA5" s="15"/>
      <c r="BB5" s="10"/>
      <c r="BC5" s="14">
        <f t="shared" ref="BC5" si="74">ROUND(SUM(BC8:BC16),0)</f>
        <v>0</v>
      </c>
      <c r="CT5">
        <f>DAY(CQ2+1)</f>
        <v>2</v>
      </c>
    </row>
    <row r="6" spans="1:127">
      <c r="B6" s="16"/>
      <c r="C6" s="17" t="s">
        <v>7</v>
      </c>
      <c r="D6" s="18"/>
      <c r="E6" s="19"/>
      <c r="F6" s="20"/>
      <c r="G6" s="19">
        <f>IF($C$2="solde",SUM(J6:BC6)+G7,SUM(J6:BC6))</f>
        <v>37000</v>
      </c>
      <c r="H6" s="16"/>
      <c r="I6" s="19"/>
      <c r="J6" s="21"/>
      <c r="K6" s="16"/>
      <c r="L6" s="19"/>
      <c r="M6" s="21"/>
      <c r="N6" s="16"/>
      <c r="O6" s="19"/>
      <c r="P6" s="21"/>
      <c r="Q6" s="16"/>
      <c r="R6" s="19"/>
      <c r="S6" s="21"/>
      <c r="T6" s="16"/>
      <c r="U6" s="19"/>
      <c r="V6" s="21"/>
      <c r="W6" s="16"/>
      <c r="X6" s="19"/>
      <c r="Y6" s="21">
        <v>37000</v>
      </c>
      <c r="Z6" s="16"/>
      <c r="AA6" s="19"/>
      <c r="AB6" s="21"/>
      <c r="AC6" s="16"/>
      <c r="AD6" s="19"/>
      <c r="AE6" s="21"/>
      <c r="AF6" s="16"/>
      <c r="AG6" s="19"/>
      <c r="AH6" s="21"/>
      <c r="AI6" s="16"/>
      <c r="AJ6" s="19"/>
      <c r="AK6" s="21"/>
      <c r="AL6" s="16"/>
      <c r="AM6" s="19"/>
      <c r="AN6" s="21"/>
      <c r="AO6" s="16"/>
      <c r="AP6" s="19"/>
      <c r="AQ6" s="21"/>
      <c r="AR6" s="16"/>
      <c r="AS6" s="19"/>
      <c r="AT6" s="21"/>
      <c r="AU6" s="16"/>
      <c r="AV6" s="19"/>
      <c r="AW6" s="21"/>
      <c r="AX6" s="16"/>
      <c r="AY6" s="19"/>
      <c r="AZ6" s="21"/>
      <c r="BA6" s="16"/>
      <c r="BB6" s="19"/>
      <c r="BC6" s="21"/>
      <c r="CC6" s="63"/>
    </row>
    <row r="7" spans="1:127">
      <c r="B7" s="22"/>
      <c r="C7" s="23" t="s">
        <v>8</v>
      </c>
      <c r="D7" s="23"/>
      <c r="E7" s="24">
        <f>SUM(E8:E16)</f>
        <v>48.5</v>
      </c>
      <c r="F7" s="25"/>
      <c r="G7" s="25">
        <f>SUM(J7:BC7)</f>
        <v>0</v>
      </c>
      <c r="H7" s="22"/>
      <c r="I7" s="25"/>
      <c r="J7" s="26"/>
      <c r="K7" s="22"/>
      <c r="L7" s="25"/>
      <c r="M7" s="26"/>
      <c r="N7" s="22"/>
      <c r="O7" s="25"/>
      <c r="P7" s="26"/>
      <c r="Q7" s="22"/>
      <c r="R7" s="25"/>
      <c r="S7" s="26"/>
      <c r="T7" s="22"/>
      <c r="U7" s="25"/>
      <c r="V7" s="26"/>
      <c r="W7" s="22"/>
      <c r="X7" s="25"/>
      <c r="Y7" s="26"/>
      <c r="Z7" s="22"/>
      <c r="AA7" s="25"/>
      <c r="AB7" s="26"/>
      <c r="AC7" s="22"/>
      <c r="AD7" s="25"/>
      <c r="AE7" s="26"/>
      <c r="AF7" s="22"/>
      <c r="AG7" s="25"/>
      <c r="AH7" s="26"/>
      <c r="AI7" s="22"/>
      <c r="AJ7" s="25"/>
      <c r="AK7" s="26"/>
      <c r="AL7" s="22"/>
      <c r="AM7" s="25"/>
      <c r="AN7" s="26"/>
      <c r="AO7" s="22"/>
      <c r="AP7" s="25"/>
      <c r="AQ7" s="26"/>
      <c r="AR7" s="22"/>
      <c r="AS7" s="25"/>
      <c r="AT7" s="26"/>
      <c r="AU7" s="22"/>
      <c r="AV7" s="25"/>
      <c r="AW7" s="26"/>
      <c r="AX7" s="22"/>
      <c r="AY7" s="25"/>
      <c r="AZ7" s="26"/>
      <c r="BA7" s="22"/>
      <c r="BB7" s="25"/>
      <c r="BC7" s="26"/>
    </row>
    <row r="8" spans="1:127">
      <c r="A8" s="27">
        <f>IF(B8="","",IF(SUMPRODUCT(($B$6:B6=B8)*($C$6:C6=C8))=0,MAX($A$6:A6)+1,0))</f>
        <v>1</v>
      </c>
      <c r="B8" s="28" t="s">
        <v>9</v>
      </c>
      <c r="C8" s="29" t="s">
        <v>10</v>
      </c>
      <c r="D8" s="25">
        <f>IF(C8="",0,VLOOKUP(C8,[1]Tdonnée!A:D,4,0))</f>
        <v>1212.5</v>
      </c>
      <c r="E8" s="25">
        <f>H8+K8+N8+Q8+T8+W8+Z8+AC8+AF8+AI8+AL8+AO8+AR8+AU8+AX8+BA8</f>
        <v>11</v>
      </c>
      <c r="F8" s="25">
        <f>I8+L8+O8+R8+U8+X8+AA8+AD8+AG8+AJ8+AM8+AP8+AS8+AV8+AY8+BB8</f>
        <v>0</v>
      </c>
      <c r="G8" s="25">
        <f>J8+M8+P8+S8+V8++Y8+AB8+AE8+AH8+AK8+AN8+AQ8+AT8+AW8+AZ8+BC8</f>
        <v>13338</v>
      </c>
      <c r="H8" s="28">
        <v>3</v>
      </c>
      <c r="I8" s="29"/>
      <c r="J8" s="30">
        <f>IF(AND(I8="",I8=0),ROUND(H8*$D8,0),ROUND(I8*$D8,0))</f>
        <v>3638</v>
      </c>
      <c r="K8" s="28">
        <v>2</v>
      </c>
      <c r="L8" s="29"/>
      <c r="M8" s="30">
        <f t="shared" ref="M8:M16" si="75">IF(AND(L8="",L8=0),ROUND(K8*$D8,0),ROUND(L8*$D8,0))</f>
        <v>2425</v>
      </c>
      <c r="N8" s="28">
        <v>2</v>
      </c>
      <c r="O8" s="29"/>
      <c r="P8" s="30">
        <f t="shared" ref="P8:P16" si="76">IF(AND(O8="",O8=0),ROUND(N8*$D8,0),ROUND(O8*$D8,0))</f>
        <v>2425</v>
      </c>
      <c r="Q8" s="28">
        <v>2</v>
      </c>
      <c r="R8" s="29"/>
      <c r="S8" s="30">
        <f t="shared" ref="S8:S16" si="77">IF(AND(R8="",R8=0),ROUND(Q8*$D8,0),ROUND(R8*$D8,0))</f>
        <v>2425</v>
      </c>
      <c r="T8" s="28">
        <v>2</v>
      </c>
      <c r="U8" s="29"/>
      <c r="V8" s="30">
        <f t="shared" ref="V8:V16" si="78">IF(AND(U8="",U8=0),ROUND(T8*$D8,0),ROUND(U8*$D8,0))</f>
        <v>2425</v>
      </c>
      <c r="W8" s="28"/>
      <c r="X8" s="29"/>
      <c r="Y8" s="30">
        <f t="shared" ref="Y8:Y16" si="79">IF(AND(X8="",X8=0),ROUND(W8*$D8,0),ROUND(X8*$D8,0))</f>
        <v>0</v>
      </c>
      <c r="Z8" s="28"/>
      <c r="AA8" s="29"/>
      <c r="AB8" s="30">
        <f t="shared" ref="AB8:AB16" si="80">IF(AND(AA8="",AA8=0),ROUND(Z8*$D8,0),ROUND(AA8*$D8,0))</f>
        <v>0</v>
      </c>
      <c r="AC8" s="28"/>
      <c r="AD8" s="29"/>
      <c r="AE8" s="30">
        <f t="shared" ref="AE8:AE16" si="81">IF(AND(AD8="",AD8=0),ROUND(AC8*$D8,0),ROUND(AD8*$D8,0))</f>
        <v>0</v>
      </c>
      <c r="AF8" s="28"/>
      <c r="AG8" s="29"/>
      <c r="AH8" s="30">
        <f t="shared" ref="AH8:AH16" si="82">IF(AND(AG8="",AG8=0),ROUND(AF8*$D8,0),ROUND(AG8*$D8,0))</f>
        <v>0</v>
      </c>
      <c r="AI8" s="28"/>
      <c r="AJ8" s="29"/>
      <c r="AK8" s="30">
        <f t="shared" ref="AK8:AK16" si="83">IF(AND(AJ8="",AJ8=0),ROUND(AI8*$D8,0),ROUND(AJ8*$D8,0))</f>
        <v>0</v>
      </c>
      <c r="AL8" s="28"/>
      <c r="AM8" s="29"/>
      <c r="AN8" s="30">
        <f>IF(AND(AM8="",AM8=0),ROUND(AL8*$D8,0),ROUND(AM8*$D8,0))</f>
        <v>0</v>
      </c>
      <c r="AO8" s="28"/>
      <c r="AP8" s="29"/>
      <c r="AQ8" s="30">
        <f t="shared" ref="AQ8:AQ16" si="84">IF(AND(AP8="",AP8=0),ROUND(AO8*$D8,0),ROUND(AP8*$D8,0))</f>
        <v>0</v>
      </c>
      <c r="AR8" s="28"/>
      <c r="AS8" s="29"/>
      <c r="AT8" s="30">
        <f t="shared" ref="AT8:AT16" si="85">IF(AND(AS8="",AS8=0),ROUND(AR8*$D8,0),ROUND(AS8*$D8,0))</f>
        <v>0</v>
      </c>
      <c r="AU8" s="28"/>
      <c r="AV8" s="29"/>
      <c r="AW8" s="30">
        <f t="shared" ref="AW8:AW16" si="86">IF(AND(AV8="",AV8=0),ROUND(AU8*$D8,0),ROUND(AV8*$D8,0))</f>
        <v>0</v>
      </c>
      <c r="AX8" s="28"/>
      <c r="AY8" s="29"/>
      <c r="AZ8" s="30">
        <f t="shared" ref="AZ8:AZ16" si="87">IF(AND(AY8="",AY8=0),ROUND(AX8*$D8,0),ROUND(AY8*$D8,0))</f>
        <v>0</v>
      </c>
      <c r="BA8" s="28"/>
      <c r="BB8" s="29"/>
      <c r="BC8" s="30">
        <f t="shared" ref="BC8:BC16" si="88">IF(AND(BB8="",BB8=0),ROUND(BA8*$D8,0),ROUND(BB8*$D8,0))</f>
        <v>0</v>
      </c>
    </row>
    <row r="9" spans="1:127">
      <c r="A9" s="27">
        <f>IF(B9="","",IF(SUMPRODUCT(($B$6:B8=B9)*($C$6:C8=C9))=0,MAX($A$6:A8)+1,0))</f>
        <v>2</v>
      </c>
      <c r="B9" s="31" t="s">
        <v>11</v>
      </c>
      <c r="C9" s="29" t="s">
        <v>10</v>
      </c>
      <c r="D9" s="25">
        <f>IF(C9="",0,VLOOKUP(C9,[1]Tdonnée!A:D,4,0))</f>
        <v>1212.5</v>
      </c>
      <c r="E9" s="25">
        <f t="shared" ref="E9:F16" si="89">H9+K9+N9+Q9+T9+W9+Z9+AC9+AF9+AI9+AL9+AO9+AR9+AU9+AX9+BA9</f>
        <v>37.5</v>
      </c>
      <c r="F9" s="25">
        <f t="shared" si="89"/>
        <v>0</v>
      </c>
      <c r="G9" s="25">
        <f t="shared" ref="G9:G16" si="90">J9+M9+P9+S9+V9++Y9+AB9+AE9+AH9+AK9+AN9+AQ9+AT9+AW9+AZ9+BC9</f>
        <v>45469</v>
      </c>
      <c r="H9" s="28">
        <v>10</v>
      </c>
      <c r="I9" s="29"/>
      <c r="J9" s="30">
        <f t="shared" ref="J9:J16" si="91">IF(AND(I9="",I9=0),ROUND(H9*$D9,0),ROUND(I9*$D9,0))</f>
        <v>12125</v>
      </c>
      <c r="K9" s="28">
        <v>6.5</v>
      </c>
      <c r="L9" s="29"/>
      <c r="M9" s="30">
        <f t="shared" si="75"/>
        <v>7881</v>
      </c>
      <c r="N9" s="28">
        <v>7.5</v>
      </c>
      <c r="O9" s="29"/>
      <c r="P9" s="30">
        <f t="shared" si="76"/>
        <v>9094</v>
      </c>
      <c r="Q9" s="28">
        <v>6.5</v>
      </c>
      <c r="R9" s="29"/>
      <c r="S9" s="30">
        <f t="shared" si="77"/>
        <v>7881</v>
      </c>
      <c r="T9" s="28">
        <v>7</v>
      </c>
      <c r="U9" s="29"/>
      <c r="V9" s="30">
        <f t="shared" si="78"/>
        <v>8488</v>
      </c>
      <c r="W9" s="28"/>
      <c r="X9" s="29"/>
      <c r="Y9" s="30">
        <f t="shared" si="79"/>
        <v>0</v>
      </c>
      <c r="Z9" s="28"/>
      <c r="AA9" s="29"/>
      <c r="AB9" s="30">
        <f t="shared" si="80"/>
        <v>0</v>
      </c>
      <c r="AC9" s="28"/>
      <c r="AD9" s="29"/>
      <c r="AE9" s="30">
        <f t="shared" si="81"/>
        <v>0</v>
      </c>
      <c r="AF9" s="28"/>
      <c r="AG9" s="29"/>
      <c r="AH9" s="30">
        <f t="shared" si="82"/>
        <v>0</v>
      </c>
      <c r="AI9" s="28"/>
      <c r="AJ9" s="29"/>
      <c r="AK9" s="30">
        <f t="shared" si="83"/>
        <v>0</v>
      </c>
      <c r="AL9" s="28"/>
      <c r="AM9" s="29"/>
      <c r="AN9" s="30">
        <f t="shared" ref="AN9:AN16" si="92">IF(AND(AM9="",AM9=0),ROUND(AL9*$D9,0),ROUND(AM9*$D9,0))</f>
        <v>0</v>
      </c>
      <c r="AO9" s="28"/>
      <c r="AP9" s="29"/>
      <c r="AQ9" s="30">
        <f t="shared" si="84"/>
        <v>0</v>
      </c>
      <c r="AR9" s="28"/>
      <c r="AS9" s="29"/>
      <c r="AT9" s="30">
        <f t="shared" si="85"/>
        <v>0</v>
      </c>
      <c r="AU9" s="28"/>
      <c r="AV9" s="29"/>
      <c r="AW9" s="30">
        <f t="shared" si="86"/>
        <v>0</v>
      </c>
      <c r="AX9" s="28"/>
      <c r="AY9" s="29"/>
      <c r="AZ9" s="30">
        <f t="shared" si="87"/>
        <v>0</v>
      </c>
      <c r="BA9" s="28"/>
      <c r="BB9" s="29"/>
      <c r="BC9" s="30">
        <f t="shared" si="88"/>
        <v>0</v>
      </c>
    </row>
    <row r="10" spans="1:127">
      <c r="A10" s="27" t="str">
        <f>IF(B10="","",IF(SUMPRODUCT(($B$6:B9=B10)*($C$6:C9=C10))=0,MAX($A$6:A9)+1,0))</f>
        <v/>
      </c>
      <c r="B10" s="31"/>
      <c r="C10" s="29"/>
      <c r="D10" s="25">
        <f>IF(C10="",0,VLOOKUP(C10,[1]Tdonnée!A:D,4,0))</f>
        <v>0</v>
      </c>
      <c r="E10" s="25">
        <f t="shared" si="89"/>
        <v>0</v>
      </c>
      <c r="F10" s="25">
        <f t="shared" si="89"/>
        <v>0</v>
      </c>
      <c r="G10" s="25">
        <f t="shared" si="90"/>
        <v>0</v>
      </c>
      <c r="H10" s="28"/>
      <c r="I10" s="29"/>
      <c r="J10" s="30">
        <f t="shared" si="91"/>
        <v>0</v>
      </c>
      <c r="K10" s="28"/>
      <c r="L10" s="29"/>
      <c r="M10" s="30">
        <f t="shared" si="75"/>
        <v>0</v>
      </c>
      <c r="N10" s="28"/>
      <c r="O10" s="29"/>
      <c r="P10" s="30">
        <f t="shared" si="76"/>
        <v>0</v>
      </c>
      <c r="Q10" s="28"/>
      <c r="R10" s="29"/>
      <c r="S10" s="30">
        <f t="shared" si="77"/>
        <v>0</v>
      </c>
      <c r="T10" s="28"/>
      <c r="U10" s="29"/>
      <c r="V10" s="30">
        <f t="shared" si="78"/>
        <v>0</v>
      </c>
      <c r="W10" s="28"/>
      <c r="X10" s="29"/>
      <c r="Y10" s="30">
        <f t="shared" si="79"/>
        <v>0</v>
      </c>
      <c r="Z10" s="28"/>
      <c r="AA10" s="29"/>
      <c r="AB10" s="30">
        <f t="shared" si="80"/>
        <v>0</v>
      </c>
      <c r="AC10" s="28"/>
      <c r="AD10" s="29"/>
      <c r="AE10" s="30">
        <f t="shared" si="81"/>
        <v>0</v>
      </c>
      <c r="AF10" s="28"/>
      <c r="AG10" s="29"/>
      <c r="AH10" s="30">
        <f t="shared" si="82"/>
        <v>0</v>
      </c>
      <c r="AI10" s="28"/>
      <c r="AJ10" s="29"/>
      <c r="AK10" s="30">
        <f t="shared" si="83"/>
        <v>0</v>
      </c>
      <c r="AL10" s="28"/>
      <c r="AM10" s="29"/>
      <c r="AN10" s="30">
        <f t="shared" si="92"/>
        <v>0</v>
      </c>
      <c r="AO10" s="28"/>
      <c r="AP10" s="29"/>
      <c r="AQ10" s="30">
        <f t="shared" si="84"/>
        <v>0</v>
      </c>
      <c r="AR10" s="28"/>
      <c r="AS10" s="29"/>
      <c r="AT10" s="30">
        <f t="shared" si="85"/>
        <v>0</v>
      </c>
      <c r="AU10" s="28"/>
      <c r="AV10" s="29"/>
      <c r="AW10" s="30">
        <f t="shared" si="86"/>
        <v>0</v>
      </c>
      <c r="AX10" s="28"/>
      <c r="AY10" s="29"/>
      <c r="AZ10" s="30">
        <f t="shared" si="87"/>
        <v>0</v>
      </c>
      <c r="BA10" s="28"/>
      <c r="BB10" s="29"/>
      <c r="BC10" s="30">
        <f t="shared" si="88"/>
        <v>0</v>
      </c>
    </row>
    <row r="11" spans="1:127">
      <c r="A11" s="27" t="str">
        <f>IF(B11="","",IF(SUMPRODUCT(($B$6:B10=B11)*($C$6:C10=C11))=0,MAX($A$6:A10)+1,0))</f>
        <v/>
      </c>
      <c r="B11" s="31"/>
      <c r="C11" s="29"/>
      <c r="D11" s="25">
        <f>IF(C11="",0,VLOOKUP(C11,[1]Tdonnée!A:D,4,0))</f>
        <v>0</v>
      </c>
      <c r="E11" s="25">
        <f t="shared" si="89"/>
        <v>0</v>
      </c>
      <c r="F11" s="25">
        <f t="shared" si="89"/>
        <v>0</v>
      </c>
      <c r="G11" s="25">
        <f t="shared" si="90"/>
        <v>0</v>
      </c>
      <c r="H11" s="28"/>
      <c r="I11" s="29"/>
      <c r="J11" s="30">
        <f t="shared" si="91"/>
        <v>0</v>
      </c>
      <c r="K11" s="28"/>
      <c r="L11" s="29"/>
      <c r="M11" s="30">
        <f t="shared" si="75"/>
        <v>0</v>
      </c>
      <c r="N11" s="28"/>
      <c r="O11" s="29"/>
      <c r="P11" s="30">
        <f t="shared" si="76"/>
        <v>0</v>
      </c>
      <c r="Q11" s="28"/>
      <c r="R11" s="29"/>
      <c r="S11" s="30">
        <f t="shared" si="77"/>
        <v>0</v>
      </c>
      <c r="T11" s="28"/>
      <c r="U11" s="29"/>
      <c r="V11" s="30">
        <f t="shared" si="78"/>
        <v>0</v>
      </c>
      <c r="W11" s="28"/>
      <c r="X11" s="29"/>
      <c r="Y11" s="30">
        <f t="shared" si="79"/>
        <v>0</v>
      </c>
      <c r="Z11" s="28"/>
      <c r="AA11" s="29"/>
      <c r="AB11" s="30">
        <f t="shared" si="80"/>
        <v>0</v>
      </c>
      <c r="AC11" s="28"/>
      <c r="AD11" s="29"/>
      <c r="AE11" s="30">
        <f t="shared" si="81"/>
        <v>0</v>
      </c>
      <c r="AF11" s="28"/>
      <c r="AG11" s="29"/>
      <c r="AH11" s="30">
        <f t="shared" si="82"/>
        <v>0</v>
      </c>
      <c r="AI11" s="28"/>
      <c r="AJ11" s="29"/>
      <c r="AK11" s="30">
        <f t="shared" si="83"/>
        <v>0</v>
      </c>
      <c r="AL11" s="28"/>
      <c r="AM11" s="29"/>
      <c r="AN11" s="30">
        <f t="shared" si="92"/>
        <v>0</v>
      </c>
      <c r="AO11" s="28"/>
      <c r="AP11" s="29"/>
      <c r="AQ11" s="30">
        <f t="shared" si="84"/>
        <v>0</v>
      </c>
      <c r="AR11" s="28"/>
      <c r="AS11" s="29"/>
      <c r="AT11" s="30">
        <f t="shared" si="85"/>
        <v>0</v>
      </c>
      <c r="AU11" s="28"/>
      <c r="AV11" s="29"/>
      <c r="AW11" s="30">
        <f t="shared" si="86"/>
        <v>0</v>
      </c>
      <c r="AX11" s="28"/>
      <c r="AY11" s="29"/>
      <c r="AZ11" s="30">
        <f t="shared" si="87"/>
        <v>0</v>
      </c>
      <c r="BA11" s="28"/>
      <c r="BB11" s="29"/>
      <c r="BC11" s="30">
        <f t="shared" si="88"/>
        <v>0</v>
      </c>
      <c r="BE11">
        <f>MONTH(AX1+1)</f>
        <v>9</v>
      </c>
    </row>
    <row r="12" spans="1:127">
      <c r="A12" s="27" t="str">
        <f>IF(B12="","",IF(SUMPRODUCT(($B$6:B11=B12)*($C$6:C11=C12))=0,MAX($A$6:A11)+1,0))</f>
        <v/>
      </c>
      <c r="B12" s="31"/>
      <c r="C12" s="29"/>
      <c r="D12" s="25">
        <f>IF(C12="",0,VLOOKUP(C12,[1]Tdonnée!A:D,4,0))</f>
        <v>0</v>
      </c>
      <c r="E12" s="25">
        <f t="shared" si="89"/>
        <v>0</v>
      </c>
      <c r="F12" s="25">
        <f t="shared" si="89"/>
        <v>0</v>
      </c>
      <c r="G12" s="25">
        <f t="shared" si="90"/>
        <v>0</v>
      </c>
      <c r="H12" s="28"/>
      <c r="I12" s="29"/>
      <c r="J12" s="30">
        <f t="shared" si="91"/>
        <v>0</v>
      </c>
      <c r="K12" s="28"/>
      <c r="L12" s="29"/>
      <c r="M12" s="30">
        <f t="shared" si="75"/>
        <v>0</v>
      </c>
      <c r="N12" s="28"/>
      <c r="O12" s="29"/>
      <c r="P12" s="30">
        <f t="shared" si="76"/>
        <v>0</v>
      </c>
      <c r="Q12" s="28"/>
      <c r="R12" s="29"/>
      <c r="S12" s="30">
        <f t="shared" si="77"/>
        <v>0</v>
      </c>
      <c r="T12" s="28"/>
      <c r="U12" s="29"/>
      <c r="V12" s="30">
        <f t="shared" si="78"/>
        <v>0</v>
      </c>
      <c r="W12" s="28"/>
      <c r="X12" s="29"/>
      <c r="Y12" s="30">
        <f t="shared" si="79"/>
        <v>0</v>
      </c>
      <c r="Z12" s="28"/>
      <c r="AA12" s="29"/>
      <c r="AB12" s="30">
        <f t="shared" si="80"/>
        <v>0</v>
      </c>
      <c r="AC12" s="28"/>
      <c r="AD12" s="29"/>
      <c r="AE12" s="30">
        <f t="shared" si="81"/>
        <v>0</v>
      </c>
      <c r="AF12" s="28"/>
      <c r="AG12" s="29"/>
      <c r="AH12" s="30">
        <f t="shared" si="82"/>
        <v>0</v>
      </c>
      <c r="AI12" s="28"/>
      <c r="AJ12" s="29"/>
      <c r="AK12" s="30">
        <f t="shared" si="83"/>
        <v>0</v>
      </c>
      <c r="AL12" s="28"/>
      <c r="AM12" s="29"/>
      <c r="AN12" s="30">
        <f t="shared" si="92"/>
        <v>0</v>
      </c>
      <c r="AO12" s="28"/>
      <c r="AP12" s="29"/>
      <c r="AQ12" s="30">
        <f t="shared" si="84"/>
        <v>0</v>
      </c>
      <c r="AR12" s="28"/>
      <c r="AS12" s="29"/>
      <c r="AT12" s="30">
        <f t="shared" si="85"/>
        <v>0</v>
      </c>
      <c r="AU12" s="28"/>
      <c r="AV12" s="29"/>
      <c r="AW12" s="30">
        <f t="shared" si="86"/>
        <v>0</v>
      </c>
      <c r="AX12" s="28"/>
      <c r="AY12" s="29"/>
      <c r="AZ12" s="30">
        <f t="shared" si="87"/>
        <v>0</v>
      </c>
      <c r="BA12" s="28"/>
      <c r="BB12" s="29"/>
      <c r="BC12" s="30">
        <f t="shared" si="88"/>
        <v>0</v>
      </c>
    </row>
    <row r="13" spans="1:127">
      <c r="A13" s="27" t="str">
        <f>IF(B13="","",IF(SUMPRODUCT(($B$6:B12=B13)*($C$6:C12=C13))=0,MAX($A$6:A12)+1,0))</f>
        <v/>
      </c>
      <c r="B13" s="31"/>
      <c r="C13" s="29"/>
      <c r="D13" s="25">
        <f>IF(C13="",0,VLOOKUP(C13,[1]Tdonnée!A:D,4,0))</f>
        <v>0</v>
      </c>
      <c r="E13" s="25">
        <f t="shared" si="89"/>
        <v>0</v>
      </c>
      <c r="F13" s="25">
        <f t="shared" si="89"/>
        <v>0</v>
      </c>
      <c r="G13" s="25">
        <f t="shared" si="90"/>
        <v>0</v>
      </c>
      <c r="H13" s="28"/>
      <c r="I13" s="29"/>
      <c r="J13" s="30">
        <f t="shared" si="91"/>
        <v>0</v>
      </c>
      <c r="K13" s="28"/>
      <c r="L13" s="29"/>
      <c r="M13" s="30">
        <f t="shared" si="75"/>
        <v>0</v>
      </c>
      <c r="N13" s="28"/>
      <c r="O13" s="29"/>
      <c r="P13" s="30">
        <f t="shared" si="76"/>
        <v>0</v>
      </c>
      <c r="Q13" s="28"/>
      <c r="R13" s="29"/>
      <c r="S13" s="30">
        <f t="shared" si="77"/>
        <v>0</v>
      </c>
      <c r="T13" s="28"/>
      <c r="U13" s="29"/>
      <c r="V13" s="30">
        <f t="shared" si="78"/>
        <v>0</v>
      </c>
      <c r="W13" s="28"/>
      <c r="X13" s="29"/>
      <c r="Y13" s="30">
        <f t="shared" si="79"/>
        <v>0</v>
      </c>
      <c r="Z13" s="28"/>
      <c r="AA13" s="29"/>
      <c r="AB13" s="30">
        <f t="shared" si="80"/>
        <v>0</v>
      </c>
      <c r="AC13" s="28"/>
      <c r="AD13" s="29"/>
      <c r="AE13" s="30">
        <f t="shared" si="81"/>
        <v>0</v>
      </c>
      <c r="AF13" s="28"/>
      <c r="AG13" s="29"/>
      <c r="AH13" s="30">
        <f t="shared" si="82"/>
        <v>0</v>
      </c>
      <c r="AI13" s="28"/>
      <c r="AJ13" s="29"/>
      <c r="AK13" s="30">
        <f t="shared" si="83"/>
        <v>0</v>
      </c>
      <c r="AL13" s="28"/>
      <c r="AM13" s="29"/>
      <c r="AN13" s="30">
        <f t="shared" si="92"/>
        <v>0</v>
      </c>
      <c r="AO13" s="28"/>
      <c r="AP13" s="29"/>
      <c r="AQ13" s="30">
        <f t="shared" si="84"/>
        <v>0</v>
      </c>
      <c r="AR13" s="28"/>
      <c r="AS13" s="29"/>
      <c r="AT13" s="30">
        <f t="shared" si="85"/>
        <v>0</v>
      </c>
      <c r="AU13" s="28"/>
      <c r="AV13" s="29"/>
      <c r="AW13" s="30">
        <f t="shared" si="86"/>
        <v>0</v>
      </c>
      <c r="AX13" s="28"/>
      <c r="AY13" s="29"/>
      <c r="AZ13" s="30">
        <f t="shared" si="87"/>
        <v>0</v>
      </c>
      <c r="BA13" s="28"/>
      <c r="BB13" s="29"/>
      <c r="BC13" s="30">
        <f t="shared" si="88"/>
        <v>0</v>
      </c>
    </row>
    <row r="14" spans="1:127">
      <c r="A14" s="27" t="str">
        <f>IF(B14="","",IF(SUMPRODUCT(($B$6:B13=B14)*($C$6:C13=C14))=0,MAX($A$6:A13)+1,0))</f>
        <v/>
      </c>
      <c r="B14" s="28"/>
      <c r="C14" s="29"/>
      <c r="D14" s="25">
        <f>IF(C14="",0,VLOOKUP(C14,[1]Tdonnée!A:D,4,0))</f>
        <v>0</v>
      </c>
      <c r="E14" s="25">
        <f t="shared" si="89"/>
        <v>0</v>
      </c>
      <c r="F14" s="25">
        <f t="shared" si="89"/>
        <v>0</v>
      </c>
      <c r="G14" s="25">
        <f t="shared" si="90"/>
        <v>0</v>
      </c>
      <c r="H14" s="28"/>
      <c r="I14" s="29"/>
      <c r="J14" s="30">
        <f t="shared" si="91"/>
        <v>0</v>
      </c>
      <c r="K14" s="28"/>
      <c r="L14" s="29"/>
      <c r="M14" s="30">
        <f t="shared" si="75"/>
        <v>0</v>
      </c>
      <c r="N14" s="28"/>
      <c r="O14" s="29"/>
      <c r="P14" s="30">
        <f t="shared" si="76"/>
        <v>0</v>
      </c>
      <c r="Q14" s="28"/>
      <c r="R14" s="29"/>
      <c r="S14" s="30">
        <f t="shared" si="77"/>
        <v>0</v>
      </c>
      <c r="T14" s="28"/>
      <c r="U14" s="29"/>
      <c r="V14" s="30">
        <f t="shared" si="78"/>
        <v>0</v>
      </c>
      <c r="W14" s="28"/>
      <c r="X14" s="29"/>
      <c r="Y14" s="30">
        <f t="shared" si="79"/>
        <v>0</v>
      </c>
      <c r="Z14" s="28"/>
      <c r="AA14" s="29"/>
      <c r="AB14" s="30">
        <f t="shared" si="80"/>
        <v>0</v>
      </c>
      <c r="AC14" s="28"/>
      <c r="AD14" s="29"/>
      <c r="AE14" s="30">
        <f t="shared" si="81"/>
        <v>0</v>
      </c>
      <c r="AF14" s="28"/>
      <c r="AG14" s="29"/>
      <c r="AH14" s="30">
        <f t="shared" si="82"/>
        <v>0</v>
      </c>
      <c r="AI14" s="28"/>
      <c r="AJ14" s="29"/>
      <c r="AK14" s="30">
        <f t="shared" si="83"/>
        <v>0</v>
      </c>
      <c r="AL14" s="28"/>
      <c r="AM14" s="29"/>
      <c r="AN14" s="30">
        <f t="shared" si="92"/>
        <v>0</v>
      </c>
      <c r="AO14" s="28"/>
      <c r="AP14" s="29"/>
      <c r="AQ14" s="30">
        <f t="shared" si="84"/>
        <v>0</v>
      </c>
      <c r="AR14" s="28"/>
      <c r="AS14" s="29"/>
      <c r="AT14" s="30">
        <f t="shared" si="85"/>
        <v>0</v>
      </c>
      <c r="AU14" s="28"/>
      <c r="AV14" s="29"/>
      <c r="AW14" s="30">
        <f t="shared" si="86"/>
        <v>0</v>
      </c>
      <c r="AX14" s="28"/>
      <c r="AY14" s="29"/>
      <c r="AZ14" s="30">
        <f t="shared" si="87"/>
        <v>0</v>
      </c>
      <c r="BA14" s="28"/>
      <c r="BB14" s="29"/>
      <c r="BC14" s="30">
        <f t="shared" si="88"/>
        <v>0</v>
      </c>
    </row>
    <row r="15" spans="1:127">
      <c r="A15" s="27" t="str">
        <f>IF(B15="","",IF(SUMPRODUCT(($B$6:B14=B15)*($C$6:C14=C15))=0,MAX($A$6:A14)+1,0))</f>
        <v/>
      </c>
      <c r="B15" s="28"/>
      <c r="C15" s="29"/>
      <c r="D15" s="25">
        <f>IF(C15="",0,VLOOKUP(C15,[1]Tdonnée!A:D,4,0))</f>
        <v>0</v>
      </c>
      <c r="E15" s="25">
        <f t="shared" si="89"/>
        <v>0</v>
      </c>
      <c r="F15" s="25">
        <f t="shared" si="89"/>
        <v>0</v>
      </c>
      <c r="G15" s="25">
        <f t="shared" si="90"/>
        <v>0</v>
      </c>
      <c r="H15" s="28"/>
      <c r="I15" s="29"/>
      <c r="J15" s="30">
        <f t="shared" si="91"/>
        <v>0</v>
      </c>
      <c r="K15" s="28"/>
      <c r="L15" s="29"/>
      <c r="M15" s="30">
        <f t="shared" si="75"/>
        <v>0</v>
      </c>
      <c r="N15" s="28"/>
      <c r="O15" s="29"/>
      <c r="P15" s="30">
        <f t="shared" si="76"/>
        <v>0</v>
      </c>
      <c r="Q15" s="28"/>
      <c r="R15" s="29"/>
      <c r="S15" s="30">
        <f t="shared" si="77"/>
        <v>0</v>
      </c>
      <c r="T15" s="28"/>
      <c r="U15" s="29"/>
      <c r="V15" s="30">
        <f t="shared" si="78"/>
        <v>0</v>
      </c>
      <c r="W15" s="28"/>
      <c r="X15" s="29"/>
      <c r="Y15" s="30">
        <f t="shared" si="79"/>
        <v>0</v>
      </c>
      <c r="Z15" s="28"/>
      <c r="AA15" s="29"/>
      <c r="AB15" s="30">
        <f t="shared" si="80"/>
        <v>0</v>
      </c>
      <c r="AC15" s="28"/>
      <c r="AD15" s="29"/>
      <c r="AE15" s="30">
        <f t="shared" si="81"/>
        <v>0</v>
      </c>
      <c r="AF15" s="28"/>
      <c r="AG15" s="29"/>
      <c r="AH15" s="30">
        <f t="shared" si="82"/>
        <v>0</v>
      </c>
      <c r="AI15" s="28"/>
      <c r="AJ15" s="29"/>
      <c r="AK15" s="30">
        <f t="shared" si="83"/>
        <v>0</v>
      </c>
      <c r="AL15" s="28"/>
      <c r="AM15" s="29"/>
      <c r="AN15" s="30">
        <f t="shared" si="92"/>
        <v>0</v>
      </c>
      <c r="AO15" s="28"/>
      <c r="AP15" s="29"/>
      <c r="AQ15" s="30">
        <f t="shared" si="84"/>
        <v>0</v>
      </c>
      <c r="AR15" s="28"/>
      <c r="AS15" s="29"/>
      <c r="AT15" s="30">
        <f t="shared" si="85"/>
        <v>0</v>
      </c>
      <c r="AU15" s="28"/>
      <c r="AV15" s="29"/>
      <c r="AW15" s="30">
        <f t="shared" si="86"/>
        <v>0</v>
      </c>
      <c r="AX15" s="28"/>
      <c r="AY15" s="29"/>
      <c r="AZ15" s="30">
        <f t="shared" si="87"/>
        <v>0</v>
      </c>
      <c r="BA15" s="28"/>
      <c r="BB15" s="29"/>
      <c r="BC15" s="30">
        <f t="shared" si="88"/>
        <v>0</v>
      </c>
    </row>
    <row r="16" spans="1:127">
      <c r="A16" s="27" t="str">
        <f>IF(B16="","",IF(SUMPRODUCT(($B$6:B15=B16)*($C$6:C15=C16))=0,MAX($A$6:A15)+1,0))</f>
        <v/>
      </c>
      <c r="B16" s="28"/>
      <c r="C16" s="29"/>
      <c r="D16" s="25">
        <f>IF(C16="",0,VLOOKUP(C16,[1]Tdonnée!A:D,4,0))</f>
        <v>0</v>
      </c>
      <c r="E16" s="25">
        <f t="shared" si="89"/>
        <v>0</v>
      </c>
      <c r="F16" s="25">
        <f t="shared" si="89"/>
        <v>0</v>
      </c>
      <c r="G16" s="25">
        <f t="shared" si="90"/>
        <v>0</v>
      </c>
      <c r="H16" s="28"/>
      <c r="I16" s="29"/>
      <c r="J16" s="30">
        <f t="shared" si="91"/>
        <v>0</v>
      </c>
      <c r="K16" s="28"/>
      <c r="L16" s="29"/>
      <c r="M16" s="30">
        <f t="shared" si="75"/>
        <v>0</v>
      </c>
      <c r="N16" s="28"/>
      <c r="O16" s="29"/>
      <c r="P16" s="30">
        <f t="shared" si="76"/>
        <v>0</v>
      </c>
      <c r="Q16" s="28"/>
      <c r="R16" s="29"/>
      <c r="S16" s="30">
        <f t="shared" si="77"/>
        <v>0</v>
      </c>
      <c r="T16" s="28"/>
      <c r="U16" s="29"/>
      <c r="V16" s="30">
        <f t="shared" si="78"/>
        <v>0</v>
      </c>
      <c r="W16" s="28"/>
      <c r="X16" s="29"/>
      <c r="Y16" s="30">
        <f t="shared" si="79"/>
        <v>0</v>
      </c>
      <c r="Z16" s="28"/>
      <c r="AA16" s="29"/>
      <c r="AB16" s="30">
        <f t="shared" si="80"/>
        <v>0</v>
      </c>
      <c r="AC16" s="28"/>
      <c r="AD16" s="29"/>
      <c r="AE16" s="30">
        <f t="shared" si="81"/>
        <v>0</v>
      </c>
      <c r="AF16" s="28"/>
      <c r="AG16" s="29"/>
      <c r="AH16" s="30">
        <f t="shared" si="82"/>
        <v>0</v>
      </c>
      <c r="AI16" s="28"/>
      <c r="AJ16" s="29"/>
      <c r="AK16" s="30">
        <f t="shared" si="83"/>
        <v>0</v>
      </c>
      <c r="AL16" s="28"/>
      <c r="AM16" s="29"/>
      <c r="AN16" s="30">
        <f t="shared" si="92"/>
        <v>0</v>
      </c>
      <c r="AO16" s="28"/>
      <c r="AP16" s="29"/>
      <c r="AQ16" s="30">
        <f t="shared" si="84"/>
        <v>0</v>
      </c>
      <c r="AR16" s="28"/>
      <c r="AS16" s="29"/>
      <c r="AT16" s="30">
        <f t="shared" si="85"/>
        <v>0</v>
      </c>
      <c r="AU16" s="28"/>
      <c r="AV16" s="29"/>
      <c r="AW16" s="30">
        <f t="shared" si="86"/>
        <v>0</v>
      </c>
      <c r="AX16" s="28"/>
      <c r="AY16" s="29"/>
      <c r="AZ16" s="30">
        <f t="shared" si="87"/>
        <v>0</v>
      </c>
      <c r="BA16" s="28"/>
      <c r="BB16" s="29"/>
      <c r="BC16" s="30">
        <f t="shared" si="88"/>
        <v>0</v>
      </c>
    </row>
    <row r="17" spans="1:55">
      <c r="A17" s="34"/>
      <c r="B17" s="37"/>
      <c r="C17" s="33"/>
      <c r="D17" s="11"/>
      <c r="E17" s="33"/>
      <c r="F17" s="35"/>
      <c r="G17" s="38"/>
      <c r="H17" s="33"/>
      <c r="I17" s="33"/>
      <c r="J17" s="38"/>
      <c r="K17" s="33"/>
      <c r="L17" s="33"/>
      <c r="M17" s="38"/>
      <c r="N17" s="33"/>
      <c r="O17" s="33"/>
      <c r="P17" s="38"/>
      <c r="Q17" s="33"/>
      <c r="R17" s="33"/>
      <c r="S17" s="38"/>
      <c r="T17" s="33"/>
      <c r="U17" s="33"/>
      <c r="V17" s="38"/>
      <c r="W17" s="33"/>
      <c r="X17" s="33"/>
      <c r="Y17" s="38"/>
      <c r="Z17" s="33"/>
      <c r="AA17" s="33"/>
      <c r="AB17" s="38"/>
      <c r="AC17" s="33"/>
      <c r="AD17" s="33"/>
      <c r="AE17" s="38"/>
      <c r="AF17" s="33"/>
      <c r="AG17" s="33"/>
      <c r="AH17" s="38"/>
      <c r="AI17" s="33"/>
      <c r="AJ17" s="33"/>
      <c r="AK17" s="38"/>
      <c r="AL17" s="33"/>
      <c r="AM17" s="33"/>
      <c r="AN17" s="38"/>
      <c r="AO17" s="33"/>
      <c r="AP17" s="33"/>
      <c r="AQ17" s="38"/>
      <c r="AR17" s="33"/>
      <c r="AS17" s="33"/>
      <c r="AT17" s="38"/>
      <c r="AU17" s="33"/>
      <c r="AV17" s="33"/>
      <c r="AW17" s="38"/>
      <c r="AX17" s="33"/>
      <c r="AY17" s="33"/>
      <c r="AZ17" s="38"/>
      <c r="BA17" s="33"/>
      <c r="BB17" s="33"/>
      <c r="BC17" s="38"/>
    </row>
    <row r="18" spans="1:55">
      <c r="A18" s="34"/>
      <c r="B18" s="33"/>
      <c r="C18" s="39"/>
      <c r="D18" s="33"/>
      <c r="E18" s="33"/>
      <c r="F18" s="40"/>
      <c r="G18" s="33"/>
      <c r="H18" s="33"/>
      <c r="I18" s="33"/>
      <c r="J18" s="11"/>
      <c r="K18" s="33"/>
      <c r="L18" s="33"/>
      <c r="M18" s="11"/>
      <c r="N18" s="33"/>
      <c r="O18" s="33"/>
      <c r="P18" s="11"/>
      <c r="Q18" s="33"/>
      <c r="R18" s="33"/>
      <c r="S18" s="11"/>
      <c r="T18" s="33"/>
      <c r="U18" s="33"/>
      <c r="V18" s="11"/>
      <c r="W18" s="33"/>
      <c r="X18" s="33"/>
      <c r="Y18" s="11"/>
      <c r="Z18" s="33"/>
      <c r="AA18" s="33"/>
      <c r="AB18" s="11"/>
      <c r="AC18" s="33"/>
      <c r="AD18" s="33"/>
      <c r="AE18" s="11"/>
      <c r="AF18" s="33"/>
      <c r="AG18" s="33"/>
      <c r="AH18" s="11"/>
      <c r="AI18" s="33"/>
      <c r="AJ18" s="33"/>
      <c r="AK18" s="11"/>
      <c r="AL18" s="33"/>
      <c r="AM18" s="33"/>
      <c r="AN18" s="11"/>
      <c r="AO18" s="33"/>
      <c r="AP18" s="33"/>
      <c r="AQ18" s="11"/>
      <c r="AR18" s="33"/>
      <c r="AS18" s="33"/>
      <c r="AT18" s="11"/>
      <c r="AU18" s="33"/>
      <c r="AV18" s="33"/>
      <c r="AW18" s="11"/>
      <c r="AX18" s="33"/>
      <c r="AY18" s="33"/>
      <c r="AZ18" s="11"/>
      <c r="BA18" s="33"/>
      <c r="BB18" s="33"/>
      <c r="BC18" s="11"/>
    </row>
    <row r="19" spans="1:55">
      <c r="A19" s="34"/>
      <c r="B19" s="33" t="s">
        <v>12</v>
      </c>
      <c r="C19" s="39"/>
      <c r="D19" s="39"/>
      <c r="E19" s="41"/>
      <c r="F19" s="33"/>
      <c r="G19" s="33"/>
      <c r="H19" s="33"/>
      <c r="I19" s="33"/>
      <c r="J19" s="11"/>
      <c r="K19" s="33"/>
      <c r="L19" s="33"/>
      <c r="M19" s="11"/>
      <c r="N19" s="33"/>
      <c r="O19" s="33"/>
      <c r="P19" s="11"/>
      <c r="Q19" s="33"/>
      <c r="R19" s="33"/>
      <c r="S19" s="11"/>
      <c r="T19" s="33"/>
      <c r="U19" s="33"/>
      <c r="V19" s="11"/>
      <c r="W19" s="33"/>
      <c r="X19" s="33"/>
      <c r="Y19" s="11"/>
      <c r="Z19" s="33"/>
      <c r="AA19" s="33"/>
      <c r="AB19" s="11"/>
      <c r="AC19" s="33"/>
      <c r="AD19" s="33"/>
      <c r="AE19" s="11"/>
      <c r="AF19" s="33"/>
      <c r="AG19" s="33"/>
      <c r="AH19" s="11"/>
      <c r="AI19" s="33"/>
      <c r="AJ19" s="33"/>
      <c r="AK19" s="11"/>
      <c r="AL19" s="33"/>
      <c r="AM19" s="33"/>
      <c r="AN19" s="11"/>
      <c r="AO19" s="33"/>
      <c r="AP19" s="33"/>
      <c r="AQ19" s="11"/>
      <c r="AR19" s="33"/>
      <c r="AS19" s="33"/>
      <c r="AT19" s="11"/>
      <c r="AU19" s="33"/>
      <c r="AV19" s="33"/>
      <c r="AW19" s="11"/>
      <c r="AX19" s="33"/>
      <c r="AY19" s="33"/>
      <c r="AZ19" s="11"/>
      <c r="BA19" s="33"/>
      <c r="BB19" s="33"/>
      <c r="BC19" s="11"/>
    </row>
    <row r="20" spans="1:55">
      <c r="A20" s="36"/>
      <c r="B20" s="42" t="s">
        <v>13</v>
      </c>
      <c r="C20" s="11"/>
      <c r="D20" s="33"/>
      <c r="E20" s="33"/>
      <c r="F20" s="33"/>
      <c r="G20" s="33"/>
      <c r="H20" s="11"/>
      <c r="I20" s="11"/>
      <c r="J20" s="33"/>
      <c r="K20" s="11"/>
      <c r="L20" s="11"/>
      <c r="M20" s="33"/>
      <c r="N20" s="11"/>
      <c r="O20" s="11"/>
      <c r="P20" s="33"/>
      <c r="Q20" s="11"/>
      <c r="R20" s="11"/>
      <c r="S20" s="33"/>
      <c r="T20" s="11"/>
      <c r="U20" s="11"/>
      <c r="V20" s="33"/>
      <c r="W20" s="11"/>
      <c r="X20" s="11"/>
      <c r="Y20" s="33"/>
      <c r="Z20" s="11"/>
      <c r="AA20" s="11"/>
      <c r="AB20" s="33"/>
      <c r="AC20" s="11"/>
      <c r="AD20" s="11"/>
      <c r="AE20" s="33"/>
      <c r="AF20" s="11"/>
      <c r="AG20" s="11"/>
      <c r="AH20" s="33"/>
      <c r="AI20" s="11"/>
      <c r="AJ20" s="11"/>
      <c r="AK20" s="33"/>
      <c r="AL20" s="11"/>
      <c r="AM20" s="11"/>
      <c r="AN20" s="33"/>
      <c r="AO20" s="11"/>
      <c r="AP20" s="11"/>
      <c r="AQ20" s="33"/>
      <c r="AR20" s="11"/>
      <c r="AS20" s="11"/>
      <c r="AT20" s="33"/>
      <c r="AU20" s="11"/>
      <c r="AV20" s="11"/>
      <c r="AW20" s="33"/>
      <c r="AX20" s="11"/>
      <c r="AY20" s="11"/>
      <c r="AZ20" s="33"/>
      <c r="BA20" s="11"/>
      <c r="BB20" s="11"/>
      <c r="BC20" s="33"/>
    </row>
    <row r="21" spans="1:55">
      <c r="A21" s="36"/>
      <c r="B21" s="42"/>
      <c r="C21" s="11"/>
      <c r="D21" s="33"/>
      <c r="E21" s="33"/>
      <c r="F21" s="33"/>
      <c r="G21" s="33"/>
      <c r="H21" s="11"/>
      <c r="I21" s="11"/>
      <c r="J21" s="33"/>
      <c r="K21" s="11"/>
      <c r="L21" s="11"/>
      <c r="M21" s="33"/>
      <c r="N21" s="11"/>
      <c r="O21" s="11"/>
      <c r="P21" s="33"/>
      <c r="Q21" s="11"/>
      <c r="R21" s="11"/>
      <c r="S21" s="33"/>
      <c r="T21" s="11"/>
      <c r="U21" s="11"/>
      <c r="V21" s="33"/>
      <c r="W21" s="11"/>
      <c r="X21" s="11"/>
      <c r="Y21" s="33"/>
      <c r="Z21" s="11"/>
      <c r="AA21" s="11"/>
      <c r="AB21" s="33"/>
      <c r="AC21" s="11"/>
      <c r="AD21" s="11"/>
      <c r="AE21" s="33"/>
      <c r="AF21" s="11"/>
      <c r="AG21" s="11"/>
      <c r="AH21" s="33"/>
      <c r="AI21" s="11"/>
      <c r="AJ21" s="11"/>
      <c r="AK21" s="33"/>
      <c r="AL21" s="11"/>
      <c r="AM21" s="11"/>
      <c r="AN21" s="33"/>
      <c r="AO21" s="11"/>
      <c r="AP21" s="11"/>
      <c r="AQ21" s="33"/>
      <c r="AR21" s="11"/>
      <c r="AS21" s="11"/>
      <c r="AT21" s="33"/>
      <c r="AU21" s="11"/>
      <c r="AV21" s="11"/>
      <c r="AW21" s="33"/>
      <c r="AX21" s="11"/>
      <c r="AY21" s="11"/>
      <c r="AZ21" s="33"/>
      <c r="BA21" s="11"/>
      <c r="BB21" s="11"/>
      <c r="BC21" s="33"/>
    </row>
    <row r="22" spans="1:55">
      <c r="A22" s="36"/>
      <c r="B22" s="42"/>
      <c r="C22" s="11"/>
      <c r="D22" s="33"/>
      <c r="E22" s="33"/>
      <c r="F22" s="33"/>
      <c r="G22" s="33"/>
      <c r="H22" s="11"/>
      <c r="I22" s="11"/>
      <c r="J22" s="33"/>
      <c r="K22" s="11"/>
      <c r="L22" s="11"/>
      <c r="M22" s="33"/>
      <c r="N22" s="11"/>
      <c r="O22" s="11"/>
      <c r="P22" s="33"/>
      <c r="Q22" s="11"/>
      <c r="R22" s="11"/>
      <c r="S22" s="33"/>
      <c r="T22" s="11"/>
      <c r="U22" s="11"/>
      <c r="V22" s="33"/>
      <c r="W22" s="11"/>
      <c r="X22" s="11"/>
      <c r="Y22" s="33"/>
      <c r="Z22" s="11"/>
      <c r="AA22" s="11"/>
      <c r="AB22" s="33"/>
      <c r="AC22" s="11"/>
      <c r="AD22" s="11"/>
      <c r="AE22" s="33"/>
      <c r="AF22" s="11"/>
      <c r="AG22" s="11"/>
      <c r="AH22" s="33"/>
      <c r="AI22" s="11"/>
      <c r="AJ22" s="11"/>
      <c r="AK22" s="33"/>
      <c r="AL22" s="11"/>
      <c r="AM22" s="11"/>
      <c r="AN22" s="33"/>
      <c r="AO22" s="11"/>
      <c r="AP22" s="11"/>
      <c r="AQ22" s="33"/>
      <c r="AR22" s="11"/>
      <c r="AS22" s="11"/>
      <c r="AT22" s="33"/>
      <c r="AU22" s="11"/>
      <c r="AV22" s="11"/>
      <c r="AW22" s="33"/>
      <c r="AX22" s="11"/>
      <c r="AY22" s="11"/>
      <c r="AZ22" s="33"/>
      <c r="BA22" s="11"/>
      <c r="BB22" s="11"/>
      <c r="BC22" s="33"/>
    </row>
    <row r="23" spans="1:55">
      <c r="A23" s="36"/>
      <c r="B23" s="42"/>
      <c r="C23" s="11"/>
      <c r="D23" s="33"/>
      <c r="E23" s="33"/>
      <c r="F23" s="33"/>
      <c r="G23" s="33"/>
      <c r="H23" s="11"/>
      <c r="I23" s="11"/>
      <c r="J23" s="33"/>
      <c r="K23" s="11"/>
      <c r="L23" s="11"/>
      <c r="M23" s="33"/>
      <c r="N23" s="11"/>
      <c r="O23" s="11"/>
      <c r="P23" s="33"/>
      <c r="Q23" s="11"/>
      <c r="R23" s="11"/>
      <c r="S23" s="33"/>
      <c r="T23" s="11"/>
      <c r="U23" s="11"/>
      <c r="V23" s="33"/>
      <c r="W23" s="11"/>
      <c r="X23" s="11"/>
      <c r="Y23" s="33"/>
      <c r="Z23" s="11"/>
      <c r="AA23" s="11"/>
      <c r="AB23" s="33"/>
      <c r="AC23" s="11"/>
      <c r="AD23" s="11"/>
      <c r="AE23" s="33"/>
      <c r="AF23" s="11"/>
      <c r="AG23" s="11"/>
      <c r="AH23" s="33"/>
      <c r="AI23" s="11"/>
      <c r="AJ23" s="11"/>
      <c r="AK23" s="33"/>
      <c r="AL23" s="11"/>
      <c r="AM23" s="11"/>
      <c r="AN23" s="33"/>
      <c r="AO23" s="11"/>
      <c r="AP23" s="11"/>
      <c r="AQ23" s="33"/>
      <c r="AR23" s="11"/>
      <c r="AS23" s="11"/>
      <c r="AT23" s="33"/>
      <c r="AU23" s="11"/>
      <c r="AV23" s="11"/>
      <c r="AW23" s="33"/>
      <c r="AX23" s="11"/>
      <c r="AY23" s="11"/>
      <c r="AZ23" s="33"/>
      <c r="BA23" s="11"/>
      <c r="BB23" s="11"/>
      <c r="BC23" s="33"/>
    </row>
    <row r="24" spans="1:55">
      <c r="A24" s="36"/>
      <c r="B24" s="42"/>
      <c r="C24" s="11"/>
      <c r="D24" s="33"/>
      <c r="E24" s="33"/>
      <c r="F24" s="33"/>
      <c r="G24" s="62"/>
      <c r="H24" s="11"/>
      <c r="I24" s="63"/>
      <c r="J24" s="33"/>
      <c r="K24" s="11"/>
      <c r="L24" s="11"/>
      <c r="M24" s="33"/>
      <c r="N24" s="11"/>
      <c r="O24" s="11"/>
      <c r="P24" s="33"/>
      <c r="Q24" s="11"/>
      <c r="R24" s="11"/>
      <c r="S24" s="33"/>
      <c r="T24" s="11"/>
      <c r="U24" s="11"/>
      <c r="V24" s="33"/>
      <c r="W24" s="11"/>
      <c r="X24" s="11"/>
      <c r="Y24" s="33"/>
      <c r="Z24" s="11"/>
      <c r="AA24" s="11"/>
      <c r="AB24" s="33"/>
      <c r="AC24" s="11"/>
      <c r="AD24" s="11"/>
      <c r="AE24" s="33"/>
      <c r="AF24" s="11"/>
      <c r="AG24" s="11"/>
      <c r="AH24" s="33"/>
      <c r="AI24" s="11"/>
      <c r="AJ24" s="11"/>
      <c r="AK24" s="33"/>
      <c r="AL24" s="11"/>
      <c r="AM24" s="11"/>
      <c r="AN24" s="33"/>
      <c r="AO24" s="11"/>
      <c r="AP24" s="11"/>
      <c r="AQ24" s="33"/>
      <c r="AR24" s="11"/>
      <c r="AS24" s="11"/>
      <c r="AT24" s="33"/>
      <c r="AU24" s="11"/>
      <c r="AV24" s="11"/>
      <c r="AW24" s="33"/>
      <c r="AX24" s="11"/>
      <c r="AY24" s="11"/>
      <c r="AZ24" s="33"/>
      <c r="BA24" s="11"/>
      <c r="BB24" s="11"/>
      <c r="BC24" s="33"/>
    </row>
    <row r="25" spans="1:55">
      <c r="A25" s="36"/>
      <c r="B25" s="11"/>
      <c r="C25" s="11"/>
      <c r="D25" s="33"/>
      <c r="E25" s="33"/>
      <c r="F25" s="33"/>
      <c r="G25" s="33"/>
      <c r="H25" s="11"/>
      <c r="I25" s="11"/>
      <c r="J25" s="33"/>
      <c r="K25" s="11"/>
      <c r="L25" s="11"/>
      <c r="M25" s="33"/>
      <c r="N25" s="11"/>
      <c r="O25" s="11"/>
      <c r="P25" s="33"/>
      <c r="Q25" s="11"/>
      <c r="R25" s="11"/>
      <c r="S25" s="33"/>
      <c r="T25" s="11"/>
      <c r="U25" s="11"/>
      <c r="V25" s="33"/>
      <c r="W25" s="11"/>
      <c r="X25" s="11"/>
      <c r="Y25" s="33"/>
      <c r="Z25" s="11"/>
      <c r="AA25" s="11"/>
      <c r="AB25" s="33"/>
      <c r="AC25" s="11"/>
      <c r="AD25" s="11"/>
      <c r="AE25" s="33"/>
      <c r="AF25" s="11"/>
      <c r="AG25" s="11"/>
      <c r="AH25" s="33"/>
      <c r="AI25" s="11"/>
      <c r="AJ25" s="11"/>
      <c r="AK25" s="33"/>
      <c r="AL25" s="11"/>
      <c r="AM25" s="11"/>
      <c r="AN25" s="33"/>
      <c r="AO25" s="11"/>
      <c r="AP25" s="11"/>
      <c r="AQ25" s="33"/>
      <c r="AR25" s="11"/>
      <c r="AS25" s="11"/>
      <c r="AT25" s="33"/>
      <c r="AU25" s="11"/>
      <c r="AV25" s="11"/>
      <c r="AW25" s="33"/>
      <c r="AX25" s="11"/>
      <c r="AY25" s="11"/>
      <c r="AZ25" s="33"/>
      <c r="BA25" s="11"/>
      <c r="BB25" s="11"/>
      <c r="BC25" s="33"/>
    </row>
    <row r="26" spans="1:55">
      <c r="A26" s="36" t="str">
        <f>IF(B26="","",IF(SUMPRODUCT(($B$6:B25=B26)*($C$6:C25=C26))=0,MAX($A$6:A25)+1,0))</f>
        <v/>
      </c>
      <c r="B26" s="11"/>
      <c r="C26" s="11"/>
      <c r="D26" s="33"/>
      <c r="E26" s="33"/>
      <c r="F26" s="33"/>
      <c r="G26" s="33"/>
      <c r="H26" s="11"/>
      <c r="I26" s="63"/>
      <c r="J26" s="33"/>
      <c r="K26" s="11"/>
      <c r="L26" s="11"/>
      <c r="M26" s="33"/>
      <c r="N26" s="11"/>
      <c r="O26" s="11"/>
      <c r="P26" s="33"/>
      <c r="Q26" s="11"/>
      <c r="R26" s="11"/>
      <c r="S26" s="33"/>
      <c r="T26" s="11"/>
      <c r="U26" s="11"/>
      <c r="V26" s="33"/>
      <c r="W26" s="11"/>
      <c r="X26" s="11"/>
      <c r="Y26" s="33"/>
      <c r="Z26" s="11"/>
      <c r="AA26" s="11"/>
      <c r="AB26" s="33"/>
      <c r="AC26" s="11"/>
      <c r="AD26" s="11"/>
      <c r="AE26" s="33"/>
      <c r="AF26" s="11"/>
      <c r="AG26" s="11"/>
      <c r="AH26" s="33"/>
      <c r="AI26" s="11"/>
      <c r="AJ26" s="11"/>
      <c r="AK26" s="33"/>
      <c r="AL26" s="11"/>
      <c r="AM26" s="11"/>
      <c r="AN26" s="33"/>
      <c r="AO26" s="11"/>
      <c r="AP26" s="11"/>
      <c r="AQ26" s="33"/>
      <c r="AR26" s="11"/>
      <c r="AS26" s="11"/>
      <c r="AT26" s="33"/>
      <c r="AU26" s="11"/>
      <c r="AV26" s="11"/>
      <c r="AW26" s="33"/>
      <c r="AX26" s="11"/>
      <c r="AY26" s="11"/>
      <c r="AZ26" s="33"/>
      <c r="BA26" s="11"/>
      <c r="BB26" s="11"/>
      <c r="BC26" s="33"/>
    </row>
    <row r="27" spans="1:55">
      <c r="A27" s="34">
        <v>0</v>
      </c>
      <c r="B27" s="37"/>
      <c r="C27" s="33"/>
      <c r="D27" s="11"/>
      <c r="E27" s="33"/>
      <c r="F27" s="35"/>
      <c r="G27" s="38"/>
      <c r="H27" s="33"/>
      <c r="I27" s="33"/>
      <c r="J27" s="38"/>
      <c r="K27" s="33"/>
      <c r="L27" s="33"/>
      <c r="M27" s="38"/>
      <c r="N27" s="33"/>
      <c r="O27" s="33"/>
      <c r="P27" s="38"/>
      <c r="Q27" s="33"/>
      <c r="R27" s="33"/>
      <c r="S27" s="38"/>
      <c r="T27" s="33"/>
      <c r="U27" s="33"/>
      <c r="V27" s="38"/>
      <c r="W27" s="33"/>
      <c r="X27" s="33"/>
      <c r="Y27" s="38"/>
      <c r="Z27" s="33"/>
      <c r="AA27" s="33"/>
      <c r="AB27" s="38"/>
      <c r="AC27" s="33"/>
      <c r="AD27" s="33"/>
      <c r="AE27" s="38"/>
      <c r="AF27" s="33"/>
      <c r="AG27" s="33"/>
      <c r="AH27" s="38"/>
      <c r="AI27" s="33"/>
      <c r="AJ27" s="33"/>
      <c r="AK27" s="38"/>
      <c r="AL27" s="33"/>
      <c r="AM27" s="33"/>
      <c r="AN27" s="38"/>
      <c r="AO27" s="33"/>
      <c r="AP27" s="33"/>
      <c r="AQ27" s="38"/>
      <c r="AR27" s="33"/>
      <c r="AS27" s="33"/>
      <c r="AT27" s="38"/>
      <c r="AU27" s="33"/>
      <c r="AV27" s="33"/>
      <c r="AW27" s="38"/>
      <c r="AX27" s="33"/>
      <c r="AY27" s="33"/>
      <c r="AZ27" s="38"/>
      <c r="BA27" s="33"/>
      <c r="BB27" s="33"/>
      <c r="BC27" s="38"/>
    </row>
    <row r="28" spans="1:55">
      <c r="A28" s="34">
        <v>0</v>
      </c>
      <c r="B28" s="33"/>
      <c r="C28" s="39"/>
      <c r="D28" s="33"/>
      <c r="E28" s="33"/>
      <c r="F28" s="40"/>
      <c r="G28" s="33"/>
      <c r="H28" s="33"/>
      <c r="I28" s="63"/>
      <c r="J28" s="11"/>
      <c r="K28" s="33"/>
      <c r="L28" s="33"/>
      <c r="M28" s="11"/>
      <c r="N28" s="33"/>
      <c r="O28" s="33"/>
      <c r="P28" s="11"/>
      <c r="Q28" s="33"/>
      <c r="R28" s="33"/>
      <c r="S28" s="42"/>
      <c r="T28" s="33"/>
      <c r="U28" s="33"/>
      <c r="V28" s="11"/>
      <c r="W28" s="33"/>
      <c r="X28" s="33"/>
      <c r="Y28" s="11"/>
      <c r="Z28" s="33"/>
      <c r="AA28" s="33"/>
      <c r="AB28" s="11"/>
      <c r="AC28" s="33"/>
      <c r="AD28" s="33"/>
      <c r="AE28" s="11"/>
      <c r="AF28" s="33"/>
      <c r="AG28" s="33"/>
      <c r="AH28" s="11"/>
      <c r="AI28" s="33"/>
      <c r="AJ28" s="33"/>
      <c r="AK28" s="11"/>
      <c r="AL28" s="33"/>
      <c r="AM28" s="33"/>
      <c r="AN28" s="11"/>
      <c r="AO28" s="33"/>
      <c r="AP28" s="33"/>
      <c r="AQ28" s="11"/>
      <c r="AR28" s="33"/>
      <c r="AS28" s="33"/>
      <c r="AT28" s="11"/>
      <c r="AU28" s="33"/>
      <c r="AV28" s="33"/>
      <c r="AW28" s="11"/>
      <c r="AX28" s="33"/>
      <c r="AY28" s="33"/>
      <c r="AZ28" s="11"/>
      <c r="BA28" s="33"/>
      <c r="BB28" s="33"/>
      <c r="BC28" s="11"/>
    </row>
    <row r="29" spans="1:55">
      <c r="A29" s="34"/>
      <c r="B29" s="33"/>
      <c r="C29" s="39"/>
      <c r="D29" s="39"/>
      <c r="E29" s="41"/>
      <c r="F29" s="33"/>
      <c r="G29" s="33"/>
      <c r="H29" s="33"/>
      <c r="I29" s="33"/>
      <c r="J29" s="11"/>
      <c r="K29" s="33"/>
      <c r="L29" s="33"/>
      <c r="M29" s="11"/>
      <c r="N29" s="33"/>
      <c r="O29" s="33"/>
      <c r="P29" s="11"/>
      <c r="Q29" s="33"/>
      <c r="R29" s="33"/>
      <c r="S29" s="43"/>
      <c r="T29" s="33"/>
      <c r="U29" s="33"/>
      <c r="V29" s="11"/>
      <c r="W29" s="33"/>
      <c r="X29" s="33"/>
      <c r="Y29" s="11"/>
      <c r="Z29" s="33"/>
      <c r="AA29" s="33"/>
      <c r="AB29" s="11"/>
      <c r="AC29" s="33"/>
      <c r="AD29" s="33"/>
      <c r="AE29" s="11"/>
      <c r="AF29" s="33"/>
      <c r="AG29" s="33"/>
      <c r="AH29" s="11"/>
      <c r="AI29" s="33"/>
      <c r="AJ29" s="33"/>
      <c r="AK29" s="11"/>
      <c r="AL29" s="33"/>
      <c r="AM29" s="33"/>
      <c r="AN29" s="11"/>
      <c r="AO29" s="33"/>
      <c r="AP29" s="33"/>
      <c r="AQ29" s="11"/>
      <c r="AR29" s="33"/>
      <c r="AS29" s="33"/>
      <c r="AT29" s="11"/>
      <c r="AU29" s="33"/>
      <c r="AV29" s="33"/>
      <c r="AW29" s="11"/>
      <c r="AX29" s="33"/>
      <c r="AY29" s="33"/>
      <c r="AZ29" s="11"/>
      <c r="BA29" s="33"/>
      <c r="BB29" s="33"/>
      <c r="BC29" s="11"/>
    </row>
    <row r="30" spans="1:55">
      <c r="A30" s="36" t="str">
        <f>IF(B30="","",IF(SUMPRODUCT(($B$6:B28=B30)*($C$6:C28=C30))=0,MAX($A$6:A28)+1,0))</f>
        <v/>
      </c>
      <c r="B30" s="42"/>
      <c r="C30" s="11"/>
      <c r="D30" s="33"/>
      <c r="E30" s="33"/>
      <c r="F30" s="33"/>
      <c r="G30" s="33"/>
      <c r="H30" s="11"/>
      <c r="I30" s="63"/>
      <c r="J30" s="33"/>
      <c r="K30" s="11"/>
      <c r="L30" s="11"/>
      <c r="M30" s="33"/>
      <c r="N30" s="11"/>
      <c r="O30" s="11"/>
      <c r="P30" s="33"/>
      <c r="Q30" s="11"/>
      <c r="R30" s="11"/>
      <c r="S30" s="33"/>
      <c r="T30" s="11"/>
      <c r="U30" s="11"/>
      <c r="V30" s="33"/>
      <c r="W30" s="11"/>
      <c r="X30" s="11"/>
      <c r="Y30" s="33"/>
      <c r="Z30" s="11"/>
      <c r="AA30" s="11"/>
      <c r="AB30" s="33"/>
      <c r="AC30" s="11"/>
      <c r="AD30" s="11"/>
      <c r="AE30" s="33"/>
      <c r="AF30" s="11"/>
      <c r="AG30" s="11"/>
      <c r="AH30" s="33"/>
      <c r="AI30" s="11"/>
      <c r="AJ30" s="11"/>
      <c r="AK30" s="33"/>
      <c r="AL30" s="11"/>
      <c r="AM30" s="11"/>
      <c r="AN30" s="33"/>
      <c r="AO30" s="11"/>
      <c r="AP30" s="11"/>
      <c r="AQ30" s="33"/>
      <c r="AR30" s="11"/>
      <c r="AS30" s="11"/>
      <c r="AT30" s="33"/>
      <c r="AU30" s="11"/>
      <c r="AV30" s="11"/>
      <c r="AW30" s="33"/>
      <c r="AX30" s="11"/>
      <c r="AY30" s="11"/>
      <c r="AZ30" s="33"/>
      <c r="BA30" s="11"/>
      <c r="BB30" s="11"/>
      <c r="BC30" s="33"/>
    </row>
    <row r="31" spans="1:55">
      <c r="A31" s="36" t="str">
        <f>IF(B31="","",IF(SUMPRODUCT(($B$6:B30=B31)*($C$6:C30=C31))=0,MAX($A$6:A30)+1,0))</f>
        <v/>
      </c>
      <c r="B31" s="42"/>
      <c r="C31" s="11"/>
      <c r="D31" s="33"/>
      <c r="E31" s="33"/>
      <c r="F31" s="33"/>
      <c r="G31" s="33"/>
      <c r="H31" s="11"/>
      <c r="I31" s="11"/>
      <c r="J31" s="33"/>
      <c r="K31" s="11"/>
      <c r="L31" s="11"/>
      <c r="M31" s="33"/>
      <c r="N31" s="11"/>
      <c r="O31" s="11"/>
      <c r="P31" s="33"/>
      <c r="Q31" s="11"/>
      <c r="R31" s="11"/>
      <c r="S31" s="33"/>
      <c r="T31" s="42"/>
      <c r="U31" s="42"/>
      <c r="V31" s="33"/>
      <c r="W31" s="42"/>
      <c r="X31" s="42"/>
      <c r="Y31" s="33"/>
      <c r="Z31" s="11"/>
      <c r="AA31" s="11"/>
      <c r="AB31" s="33"/>
      <c r="AC31" s="11"/>
      <c r="AD31" s="11"/>
      <c r="AE31" s="33"/>
      <c r="AF31" s="11"/>
      <c r="AG31" s="11"/>
      <c r="AH31" s="33"/>
      <c r="AI31" s="11"/>
      <c r="AJ31" s="11"/>
      <c r="AK31" s="33"/>
      <c r="AL31" s="11"/>
      <c r="AM31" s="11"/>
      <c r="AN31" s="33"/>
      <c r="AO31" s="11"/>
      <c r="AP31" s="11"/>
      <c r="AQ31" s="33"/>
      <c r="AR31" s="11"/>
      <c r="AS31" s="11"/>
      <c r="AT31" s="33"/>
      <c r="AU31" s="11"/>
      <c r="AV31" s="11"/>
      <c r="AW31" s="33"/>
      <c r="AX31" s="11"/>
      <c r="AY31" s="11"/>
      <c r="AZ31" s="33"/>
      <c r="BA31" s="11"/>
      <c r="BB31" s="11"/>
      <c r="BC31" s="33"/>
    </row>
    <row r="32" spans="1:55">
      <c r="A32" s="36" t="str">
        <f>IF(B32="","",IF(SUMPRODUCT(($B$6:B31=B32)*($C$6:C31=C32))=0,MAX($A$6:A31)+1,0))</f>
        <v/>
      </c>
      <c r="B32" s="42"/>
      <c r="C32" s="11"/>
      <c r="D32" s="33"/>
      <c r="E32" s="33"/>
      <c r="F32" s="33"/>
      <c r="G32" s="33"/>
      <c r="H32" s="11"/>
      <c r="I32" s="11"/>
      <c r="J32" s="33"/>
      <c r="K32" s="11"/>
      <c r="L32" s="11"/>
      <c r="M32" s="33"/>
      <c r="N32" s="11"/>
      <c r="O32" s="11"/>
      <c r="P32" s="33"/>
      <c r="Q32" s="11"/>
      <c r="R32" s="11"/>
      <c r="S32" s="33"/>
      <c r="T32" s="11"/>
      <c r="U32" s="11"/>
      <c r="V32" s="33"/>
      <c r="W32" s="11"/>
      <c r="X32" s="11"/>
      <c r="Y32" s="33"/>
      <c r="Z32" s="11"/>
      <c r="AA32" s="11"/>
      <c r="AB32" s="33"/>
      <c r="AC32" s="11"/>
      <c r="AD32" s="11"/>
      <c r="AE32" s="33"/>
      <c r="AF32" s="11"/>
      <c r="AG32" s="11"/>
      <c r="AH32" s="33"/>
      <c r="AI32" s="11"/>
      <c r="AJ32" s="11"/>
      <c r="AK32" s="33"/>
      <c r="AL32" s="11"/>
      <c r="AM32" s="11"/>
      <c r="AN32" s="33"/>
      <c r="AO32" s="11"/>
      <c r="AP32" s="11"/>
      <c r="AQ32" s="33"/>
      <c r="AR32" s="11"/>
      <c r="AS32" s="11"/>
      <c r="AT32" s="33"/>
      <c r="AU32" s="11"/>
      <c r="AV32" s="11"/>
      <c r="AW32" s="33"/>
      <c r="AX32" s="11"/>
      <c r="AY32" s="11"/>
      <c r="AZ32" s="33"/>
      <c r="BA32" s="11"/>
      <c r="BB32" s="11"/>
      <c r="BC32" s="33"/>
    </row>
    <row r="33" spans="1:55">
      <c r="A33" s="36" t="str">
        <f>IF(B33="","",IF(SUMPRODUCT(($B$6:B32=B33)*($C$6:C32=C33))=0,MAX($A$6:A32)+1,0))</f>
        <v/>
      </c>
      <c r="B33" s="42"/>
      <c r="C33" s="11"/>
      <c r="D33" s="33"/>
      <c r="E33" s="33"/>
      <c r="F33" s="33"/>
      <c r="G33" s="33"/>
      <c r="H33" s="11"/>
      <c r="I33" s="11"/>
      <c r="J33" s="33"/>
      <c r="K33" s="11"/>
      <c r="L33" s="11"/>
      <c r="M33" s="33"/>
      <c r="N33" s="11"/>
      <c r="O33" s="11"/>
      <c r="P33" s="33"/>
      <c r="Q33" s="11"/>
      <c r="R33" s="11"/>
      <c r="S33" s="33"/>
      <c r="T33" s="11"/>
      <c r="U33" s="11"/>
      <c r="V33" s="33"/>
      <c r="W33" s="11"/>
      <c r="X33" s="11"/>
      <c r="Y33" s="33"/>
      <c r="Z33" s="11"/>
      <c r="AA33" s="11"/>
      <c r="AB33" s="33"/>
      <c r="AC33" s="11"/>
      <c r="AD33" s="11"/>
      <c r="AE33" s="33"/>
      <c r="AF33" s="11"/>
      <c r="AG33" s="11"/>
      <c r="AH33" s="33"/>
      <c r="AI33" s="11"/>
      <c r="AJ33" s="11"/>
      <c r="AK33" s="33"/>
      <c r="AL33" s="11"/>
      <c r="AM33" s="11"/>
      <c r="AN33" s="33"/>
      <c r="AO33" s="11"/>
      <c r="AP33" s="11"/>
      <c r="AQ33" s="33"/>
      <c r="AR33" s="11"/>
      <c r="AS33" s="11"/>
      <c r="AT33" s="33"/>
      <c r="AU33" s="11"/>
      <c r="AV33" s="11"/>
      <c r="AW33" s="33"/>
      <c r="AX33" s="11"/>
      <c r="AY33" s="11"/>
      <c r="AZ33" s="33"/>
      <c r="BA33" s="11"/>
      <c r="BB33" s="11"/>
      <c r="BC33" s="33"/>
    </row>
    <row r="34" spans="1:55">
      <c r="A34" s="36" t="str">
        <f>IF(B34="","",IF(SUMPRODUCT(($B$6:B33=B34)*($C$6:C33=C34))=0,MAX($A$6:A33)+1,0))</f>
        <v/>
      </c>
      <c r="B34" s="42"/>
      <c r="C34" s="11"/>
      <c r="D34" s="33"/>
      <c r="E34" s="33"/>
      <c r="F34" s="33"/>
      <c r="G34" s="33"/>
      <c r="H34" s="11"/>
      <c r="I34" s="11"/>
      <c r="J34" s="33"/>
      <c r="K34" s="11"/>
      <c r="L34" s="11"/>
      <c r="M34" s="33"/>
      <c r="N34" s="11"/>
      <c r="O34" s="11"/>
      <c r="P34" s="33"/>
      <c r="Q34" s="11"/>
      <c r="R34" s="11"/>
      <c r="S34" s="33"/>
      <c r="T34" s="11"/>
      <c r="U34" s="11"/>
      <c r="V34" s="33"/>
      <c r="W34" s="11"/>
      <c r="X34" s="11"/>
      <c r="Y34" s="33"/>
      <c r="Z34" s="11"/>
      <c r="AA34" s="11"/>
      <c r="AB34" s="33"/>
      <c r="AC34" s="11"/>
      <c r="AD34" s="11"/>
      <c r="AE34" s="33"/>
      <c r="AF34" s="11"/>
      <c r="AG34" s="11"/>
      <c r="AH34" s="33"/>
      <c r="AI34" s="11"/>
      <c r="AJ34" s="11"/>
      <c r="AK34" s="33"/>
      <c r="AL34" s="11"/>
      <c r="AM34" s="11"/>
      <c r="AN34" s="33"/>
      <c r="AO34" s="11"/>
      <c r="AP34" s="11"/>
      <c r="AQ34" s="33"/>
      <c r="AR34" s="11"/>
      <c r="AS34" s="11"/>
      <c r="AT34" s="33"/>
      <c r="AU34" s="11"/>
      <c r="AV34" s="11"/>
      <c r="AW34" s="33"/>
      <c r="AX34" s="11"/>
      <c r="AY34" s="11"/>
      <c r="AZ34" s="33"/>
      <c r="BA34" s="11"/>
      <c r="BB34" s="11"/>
      <c r="BC34" s="33"/>
    </row>
    <row r="35" spans="1:55">
      <c r="A35" s="36" t="str">
        <f>IF(B35="","",IF(SUMPRODUCT(($B$6:B34=B35)*($C$6:C34=C35))=0,MAX($A$6:A34)+1,0))</f>
        <v/>
      </c>
      <c r="B35" s="11"/>
      <c r="C35" s="11"/>
      <c r="D35" s="33"/>
      <c r="E35" s="33"/>
      <c r="F35" s="33"/>
      <c r="G35" s="33"/>
      <c r="H35" s="11"/>
      <c r="I35" s="11"/>
      <c r="J35" s="33"/>
      <c r="K35" s="11"/>
      <c r="L35" s="11"/>
      <c r="M35" s="33"/>
      <c r="N35" s="11"/>
      <c r="O35" s="11"/>
      <c r="P35" s="33"/>
      <c r="Q35" s="11"/>
      <c r="R35" s="11"/>
      <c r="S35" s="33"/>
      <c r="T35" s="11"/>
      <c r="U35" s="11"/>
      <c r="V35" s="33"/>
      <c r="W35" s="11"/>
      <c r="X35" s="11"/>
      <c r="Y35" s="33"/>
      <c r="Z35" s="11"/>
      <c r="AA35" s="11"/>
      <c r="AB35" s="33"/>
      <c r="AC35" s="11"/>
      <c r="AD35" s="11"/>
      <c r="AE35" s="33"/>
      <c r="AF35" s="11"/>
      <c r="AG35" s="11"/>
      <c r="AH35" s="33"/>
      <c r="AI35" s="11"/>
      <c r="AJ35" s="11"/>
      <c r="AK35" s="33"/>
      <c r="AL35" s="11"/>
      <c r="AM35" s="11"/>
      <c r="AN35" s="33"/>
      <c r="AO35" s="11"/>
      <c r="AP35" s="11"/>
      <c r="AQ35" s="33"/>
      <c r="AR35" s="11"/>
      <c r="AS35" s="11"/>
      <c r="AT35" s="33"/>
      <c r="AU35" s="11"/>
      <c r="AV35" s="11"/>
      <c r="AW35" s="33"/>
      <c r="AX35" s="11"/>
      <c r="AY35" s="11"/>
      <c r="AZ35" s="33"/>
      <c r="BA35" s="11"/>
      <c r="BB35" s="11"/>
      <c r="BC35" s="33"/>
    </row>
    <row r="36" spans="1:55">
      <c r="A36" s="36" t="str">
        <f>IF(B36="","",IF(SUMPRODUCT(($B$6:B35=B36)*($C$6:C35=C36))=0,MAX($A$6:A35)+1,0))</f>
        <v/>
      </c>
      <c r="B36" s="11"/>
      <c r="C36" s="11"/>
      <c r="D36" s="33"/>
      <c r="E36" s="33"/>
      <c r="F36" s="33"/>
      <c r="G36" s="33"/>
      <c r="H36" s="11"/>
      <c r="I36" s="11"/>
      <c r="J36" s="33"/>
      <c r="K36" s="11"/>
      <c r="L36" s="11"/>
      <c r="M36" s="33"/>
      <c r="N36" s="11"/>
      <c r="O36" s="11"/>
      <c r="P36" s="33"/>
      <c r="Q36" s="11"/>
      <c r="R36" s="11"/>
      <c r="S36" s="33"/>
      <c r="T36" s="11"/>
      <c r="U36" s="11"/>
      <c r="V36" s="33"/>
      <c r="W36" s="11"/>
      <c r="X36" s="11"/>
      <c r="Y36" s="33"/>
      <c r="Z36" s="11"/>
      <c r="AA36" s="11"/>
      <c r="AB36" s="33"/>
      <c r="AC36" s="11"/>
      <c r="AD36" s="11"/>
      <c r="AE36" s="33"/>
      <c r="AF36" s="11"/>
      <c r="AG36" s="11"/>
      <c r="AH36" s="33"/>
      <c r="AI36" s="11"/>
      <c r="AJ36" s="11"/>
      <c r="AK36" s="33"/>
      <c r="AL36" s="11"/>
      <c r="AM36" s="11"/>
      <c r="AN36" s="33"/>
      <c r="AO36" s="11"/>
      <c r="AP36" s="11"/>
      <c r="AQ36" s="33"/>
      <c r="AR36" s="11"/>
      <c r="AS36" s="11"/>
      <c r="AT36" s="33"/>
      <c r="AU36" s="11"/>
      <c r="AV36" s="11"/>
      <c r="AW36" s="33"/>
      <c r="AX36" s="11"/>
      <c r="AY36" s="11"/>
      <c r="AZ36" s="33"/>
      <c r="BA36" s="11"/>
      <c r="BB36" s="11"/>
      <c r="BC36" s="33"/>
    </row>
    <row r="37" spans="1:55">
      <c r="A37" s="34">
        <v>0</v>
      </c>
      <c r="B37" s="44"/>
      <c r="C37" s="33"/>
      <c r="D37" s="11"/>
      <c r="E37" s="33"/>
      <c r="F37" s="35"/>
      <c r="G37" s="38"/>
      <c r="H37" s="33"/>
      <c r="I37" s="33"/>
      <c r="J37" s="38"/>
      <c r="K37" s="33"/>
      <c r="L37" s="33"/>
      <c r="M37" s="38"/>
      <c r="N37" s="33"/>
      <c r="O37" s="33"/>
      <c r="P37" s="38"/>
      <c r="Q37" s="33"/>
      <c r="R37" s="33"/>
      <c r="S37" s="38"/>
      <c r="T37" s="33"/>
      <c r="U37" s="33"/>
      <c r="V37" s="38"/>
      <c r="W37" s="33"/>
      <c r="X37" s="33"/>
      <c r="Y37" s="38"/>
      <c r="Z37" s="33"/>
      <c r="AA37" s="33"/>
      <c r="AB37" s="38"/>
      <c r="AC37" s="33"/>
      <c r="AD37" s="33"/>
      <c r="AE37" s="38"/>
      <c r="AF37" s="33"/>
      <c r="AG37" s="33"/>
      <c r="AH37" s="38"/>
      <c r="AI37" s="33"/>
      <c r="AJ37" s="33"/>
      <c r="AK37" s="38"/>
      <c r="AL37" s="33"/>
      <c r="AM37" s="33"/>
      <c r="AN37" s="38"/>
      <c r="AO37" s="33"/>
      <c r="AP37" s="33"/>
      <c r="AQ37" s="38"/>
      <c r="AR37" s="33"/>
      <c r="AS37" s="33"/>
      <c r="AT37" s="38"/>
      <c r="AU37" s="33"/>
      <c r="AV37" s="33"/>
      <c r="AW37" s="38"/>
      <c r="AX37" s="33"/>
      <c r="AY37" s="33"/>
      <c r="AZ37" s="38"/>
      <c r="BA37" s="33"/>
      <c r="BB37" s="33"/>
      <c r="BC37" s="38"/>
    </row>
    <row r="38" spans="1:55">
      <c r="A38" s="34">
        <v>0</v>
      </c>
      <c r="B38" s="33"/>
      <c r="C38" s="39"/>
      <c r="D38" s="33"/>
      <c r="E38" s="33"/>
      <c r="F38" s="40"/>
      <c r="G38" s="33"/>
      <c r="H38" s="33"/>
      <c r="I38" s="33"/>
      <c r="J38" s="11"/>
      <c r="K38" s="33"/>
      <c r="L38" s="33"/>
      <c r="M38" s="11"/>
      <c r="N38" s="33"/>
      <c r="O38" s="33"/>
      <c r="P38" s="11"/>
      <c r="Q38" s="33"/>
      <c r="R38" s="33"/>
      <c r="S38" s="11"/>
      <c r="T38" s="33"/>
      <c r="U38" s="33"/>
      <c r="V38" s="11"/>
      <c r="W38" s="33"/>
      <c r="X38" s="33"/>
      <c r="Y38" s="11"/>
      <c r="Z38" s="33"/>
      <c r="AA38" s="33"/>
      <c r="AB38" s="11"/>
      <c r="AC38" s="33"/>
      <c r="AD38" s="33"/>
      <c r="AE38" s="11"/>
      <c r="AF38" s="33"/>
      <c r="AG38" s="33"/>
      <c r="AH38" s="11"/>
      <c r="AI38" s="33"/>
      <c r="AJ38" s="33"/>
      <c r="AK38" s="11"/>
      <c r="AL38" s="33"/>
      <c r="AM38" s="33"/>
      <c r="AN38" s="11"/>
      <c r="AO38" s="33"/>
      <c r="AP38" s="33"/>
      <c r="AQ38" s="11"/>
      <c r="AR38" s="33"/>
      <c r="AS38" s="33"/>
      <c r="AT38" s="11"/>
      <c r="AU38" s="33"/>
      <c r="AV38" s="33"/>
      <c r="AW38" s="11"/>
      <c r="AX38" s="33"/>
      <c r="AY38" s="33"/>
      <c r="AZ38" s="11"/>
      <c r="BA38" s="33"/>
      <c r="BB38" s="33"/>
      <c r="BC38" s="11"/>
    </row>
    <row r="39" spans="1:55">
      <c r="A39" s="34"/>
      <c r="B39" s="33"/>
      <c r="C39" s="39"/>
      <c r="D39" s="39"/>
      <c r="E39" s="41"/>
      <c r="F39" s="33"/>
      <c r="G39" s="33"/>
      <c r="H39" s="33"/>
      <c r="I39" s="33"/>
      <c r="J39" s="11"/>
      <c r="K39" s="33"/>
      <c r="L39" s="33"/>
      <c r="M39" s="11"/>
      <c r="N39" s="33"/>
      <c r="O39" s="33"/>
      <c r="P39" s="11"/>
      <c r="Q39" s="33"/>
      <c r="R39" s="33"/>
      <c r="S39" s="11"/>
      <c r="T39" s="33"/>
      <c r="U39" s="33"/>
      <c r="V39" s="11"/>
      <c r="W39" s="33"/>
      <c r="X39" s="33"/>
      <c r="Y39" s="11"/>
      <c r="Z39" s="33"/>
      <c r="AA39" s="33"/>
      <c r="AB39" s="11"/>
      <c r="AC39" s="33"/>
      <c r="AD39" s="33"/>
      <c r="AE39" s="11"/>
      <c r="AF39" s="33"/>
      <c r="AG39" s="33"/>
      <c r="AH39" s="11"/>
      <c r="AI39" s="33"/>
      <c r="AJ39" s="33"/>
      <c r="AK39" s="11"/>
      <c r="AL39" s="33"/>
      <c r="AM39" s="33"/>
      <c r="AN39" s="11"/>
      <c r="AO39" s="33"/>
      <c r="AP39" s="33"/>
      <c r="AQ39" s="11"/>
      <c r="AR39" s="33"/>
      <c r="AS39" s="33"/>
      <c r="AT39" s="11"/>
      <c r="AU39" s="33"/>
      <c r="AV39" s="33"/>
      <c r="AW39" s="11"/>
      <c r="AX39" s="33"/>
      <c r="AY39" s="33"/>
      <c r="AZ39" s="11"/>
      <c r="BA39" s="33"/>
      <c r="BB39" s="33"/>
      <c r="BC39" s="11"/>
    </row>
    <row r="40" spans="1:55">
      <c r="A40" s="36" t="str">
        <f>IF(B40="","",IF(SUMPRODUCT(($B$6:B38=B40)*($C$6:C38=C40))=0,MAX($A$6:A38)+1,0))</f>
        <v/>
      </c>
      <c r="B40" s="42"/>
      <c r="C40" s="11"/>
      <c r="D40" s="33"/>
      <c r="E40" s="33"/>
      <c r="F40" s="33"/>
      <c r="G40" s="33"/>
      <c r="H40" s="11"/>
      <c r="I40" s="11"/>
      <c r="J40" s="33"/>
      <c r="K40" s="11"/>
      <c r="L40" s="11"/>
      <c r="M40" s="33"/>
      <c r="N40" s="11"/>
      <c r="O40" s="11"/>
      <c r="P40" s="33"/>
      <c r="Q40" s="11"/>
      <c r="R40" s="11"/>
      <c r="S40" s="33"/>
      <c r="T40" s="11"/>
      <c r="U40" s="11"/>
      <c r="V40" s="33"/>
      <c r="W40" s="11"/>
      <c r="X40" s="11"/>
      <c r="Y40" s="33"/>
      <c r="Z40" s="11"/>
      <c r="AA40" s="11"/>
      <c r="AB40" s="33"/>
      <c r="AC40" s="11"/>
      <c r="AD40" s="11"/>
      <c r="AE40" s="33"/>
      <c r="AF40" s="11"/>
      <c r="AG40" s="11"/>
      <c r="AH40" s="33"/>
      <c r="AI40" s="11"/>
      <c r="AJ40" s="11"/>
      <c r="AK40" s="33"/>
      <c r="AL40" s="11"/>
      <c r="AM40" s="11"/>
      <c r="AN40" s="33"/>
      <c r="AO40" s="11"/>
      <c r="AP40" s="11"/>
      <c r="AQ40" s="33"/>
      <c r="AR40" s="11"/>
      <c r="AS40" s="11"/>
      <c r="AT40" s="33"/>
      <c r="AU40" s="11"/>
      <c r="AV40" s="11"/>
      <c r="AW40" s="33"/>
      <c r="AX40" s="11"/>
      <c r="AY40" s="11"/>
      <c r="AZ40" s="33"/>
      <c r="BA40" s="11"/>
      <c r="BB40" s="11"/>
      <c r="BC40" s="33"/>
    </row>
    <row r="41" spans="1:55">
      <c r="A41" s="36" t="str">
        <f>IF(B41="","",IF(SUMPRODUCT(($B$6:B40=B41)*($C$6:C40=C41))=0,MAX($A$6:A40)+1,0))</f>
        <v/>
      </c>
      <c r="B41" s="42"/>
      <c r="C41" s="11"/>
      <c r="D41" s="33"/>
      <c r="E41" s="33"/>
      <c r="F41" s="33"/>
      <c r="G41" s="33"/>
      <c r="H41" s="11"/>
      <c r="I41" s="11"/>
      <c r="J41" s="33"/>
      <c r="K41" s="11"/>
      <c r="L41" s="11"/>
      <c r="M41" s="33"/>
      <c r="N41" s="11"/>
      <c r="O41" s="11"/>
      <c r="P41" s="33"/>
      <c r="Q41" s="11"/>
      <c r="R41" s="11"/>
      <c r="S41" s="33"/>
      <c r="T41" s="11"/>
      <c r="U41" s="11"/>
      <c r="V41" s="33"/>
      <c r="W41" s="11"/>
      <c r="X41" s="11"/>
      <c r="Y41" s="33"/>
      <c r="Z41" s="11"/>
      <c r="AA41" s="11"/>
      <c r="AB41" s="33"/>
      <c r="AC41" s="11"/>
      <c r="AD41" s="11"/>
      <c r="AE41" s="33"/>
      <c r="AF41" s="11"/>
      <c r="AG41" s="11"/>
      <c r="AH41" s="33"/>
      <c r="AI41" s="11"/>
      <c r="AJ41" s="11"/>
      <c r="AK41" s="33"/>
      <c r="AL41" s="11"/>
      <c r="AM41" s="11"/>
      <c r="AN41" s="33"/>
      <c r="AO41" s="11"/>
      <c r="AP41" s="11"/>
      <c r="AQ41" s="33"/>
      <c r="AR41" s="11"/>
      <c r="AS41" s="11"/>
      <c r="AT41" s="33"/>
      <c r="AU41" s="11"/>
      <c r="AV41" s="11"/>
      <c r="AW41" s="33"/>
      <c r="AX41" s="11"/>
      <c r="AY41" s="11"/>
      <c r="AZ41" s="33"/>
      <c r="BA41" s="11"/>
      <c r="BB41" s="11"/>
      <c r="BC41" s="33"/>
    </row>
    <row r="42" spans="1:55">
      <c r="A42" s="36" t="str">
        <f>IF(B42="","",IF(SUMPRODUCT(($B$6:B41=B42)*($C$6:C41=C42))=0,MAX($A$6:A41)+1,0))</f>
        <v/>
      </c>
      <c r="B42" s="42"/>
      <c r="C42" s="11"/>
      <c r="D42" s="33"/>
      <c r="E42" s="33"/>
      <c r="F42" s="33"/>
      <c r="G42" s="33"/>
      <c r="H42" s="11"/>
      <c r="I42" s="11"/>
      <c r="J42" s="33"/>
      <c r="K42" s="11"/>
      <c r="L42" s="11"/>
      <c r="M42" s="33"/>
      <c r="N42" s="11"/>
      <c r="O42" s="11"/>
      <c r="P42" s="33"/>
      <c r="Q42" s="11"/>
      <c r="R42" s="11"/>
      <c r="S42" s="33"/>
      <c r="T42" s="11"/>
      <c r="U42" s="11"/>
      <c r="V42" s="33"/>
      <c r="W42" s="11"/>
      <c r="X42" s="11"/>
      <c r="Y42" s="33"/>
      <c r="Z42" s="11"/>
      <c r="AA42" s="11"/>
      <c r="AB42" s="33"/>
      <c r="AC42" s="11"/>
      <c r="AD42" s="11"/>
      <c r="AE42" s="33"/>
      <c r="AF42" s="11"/>
      <c r="AG42" s="11"/>
      <c r="AH42" s="33"/>
      <c r="AI42" s="11"/>
      <c r="AJ42" s="11"/>
      <c r="AK42" s="33"/>
      <c r="AL42" s="11"/>
      <c r="AM42" s="11"/>
      <c r="AN42" s="33"/>
      <c r="AO42" s="11"/>
      <c r="AP42" s="11"/>
      <c r="AQ42" s="33"/>
      <c r="AR42" s="11"/>
      <c r="AS42" s="11"/>
      <c r="AT42" s="33"/>
      <c r="AU42" s="11"/>
      <c r="AV42" s="11"/>
      <c r="AW42" s="33"/>
      <c r="AX42" s="11"/>
      <c r="AY42" s="11"/>
      <c r="AZ42" s="33"/>
      <c r="BA42" s="11"/>
      <c r="BB42" s="11"/>
      <c r="BC42" s="33"/>
    </row>
    <row r="43" spans="1:55">
      <c r="A43" s="36" t="str">
        <f>IF(B43="","",IF(SUMPRODUCT(($B$6:B42=B43)*($C$6:C42=C43))=0,MAX($A$6:A42)+1,0))</f>
        <v/>
      </c>
      <c r="B43" s="42"/>
      <c r="C43" s="11"/>
      <c r="D43" s="33"/>
      <c r="E43" s="33"/>
      <c r="F43" s="33"/>
      <c r="G43" s="33"/>
      <c r="H43" s="11"/>
      <c r="I43" s="11"/>
      <c r="J43" s="33"/>
      <c r="K43" s="11"/>
      <c r="L43" s="11"/>
      <c r="M43" s="33"/>
      <c r="N43" s="11"/>
      <c r="O43" s="11"/>
      <c r="P43" s="33"/>
      <c r="Q43" s="11"/>
      <c r="R43" s="11"/>
      <c r="S43" s="33"/>
      <c r="T43" s="11"/>
      <c r="U43" s="11"/>
      <c r="V43" s="33"/>
      <c r="W43" s="11"/>
      <c r="X43" s="11"/>
      <c r="Y43" s="33"/>
      <c r="Z43" s="11"/>
      <c r="AA43" s="11"/>
      <c r="AB43" s="33"/>
      <c r="AC43" s="11"/>
      <c r="AD43" s="11"/>
      <c r="AE43" s="33"/>
      <c r="AF43" s="11"/>
      <c r="AG43" s="11"/>
      <c r="AH43" s="33"/>
      <c r="AI43" s="11"/>
      <c r="AJ43" s="11"/>
      <c r="AK43" s="33"/>
      <c r="AL43" s="11"/>
      <c r="AM43" s="11"/>
      <c r="AN43" s="33"/>
      <c r="AO43" s="11"/>
      <c r="AP43" s="11"/>
      <c r="AQ43" s="33"/>
      <c r="AR43" s="11"/>
      <c r="AS43" s="11"/>
      <c r="AT43" s="33"/>
      <c r="AU43" s="11"/>
      <c r="AV43" s="11"/>
      <c r="AW43" s="33"/>
      <c r="AX43" s="11"/>
      <c r="AY43" s="11"/>
      <c r="AZ43" s="33"/>
      <c r="BA43" s="11"/>
      <c r="BB43" s="11"/>
      <c r="BC43" s="33"/>
    </row>
    <row r="44" spans="1:55">
      <c r="A44" s="36" t="str">
        <f>IF(B44="","",IF(SUMPRODUCT(($B$6:B43=B44)*($C$6:C43=C44))=0,MAX($A$6:A43)+1,0))</f>
        <v/>
      </c>
      <c r="B44" s="42"/>
      <c r="C44" s="11"/>
      <c r="D44" s="33"/>
      <c r="E44" s="33"/>
      <c r="F44" s="33"/>
      <c r="G44" s="33"/>
      <c r="H44" s="11"/>
      <c r="I44" s="11"/>
      <c r="J44" s="33"/>
      <c r="K44" s="11"/>
      <c r="L44" s="11"/>
      <c r="M44" s="33"/>
      <c r="N44" s="11"/>
      <c r="O44" s="11"/>
      <c r="P44" s="33"/>
      <c r="Q44" s="11"/>
      <c r="R44" s="11"/>
      <c r="S44" s="33"/>
      <c r="T44" s="11"/>
      <c r="U44" s="11"/>
      <c r="V44" s="33"/>
      <c r="W44" s="11"/>
      <c r="X44" s="11"/>
      <c r="Y44" s="33"/>
      <c r="Z44" s="11"/>
      <c r="AA44" s="11"/>
      <c r="AB44" s="33"/>
      <c r="AC44" s="11"/>
      <c r="AD44" s="11"/>
      <c r="AE44" s="33"/>
      <c r="AF44" s="11"/>
      <c r="AG44" s="11"/>
      <c r="AH44" s="33"/>
      <c r="AI44" s="11"/>
      <c r="AJ44" s="11"/>
      <c r="AK44" s="33"/>
      <c r="AL44" s="11"/>
      <c r="AM44" s="11"/>
      <c r="AN44" s="33"/>
      <c r="AO44" s="11"/>
      <c r="AP44" s="11"/>
      <c r="AQ44" s="33"/>
      <c r="AR44" s="11"/>
      <c r="AS44" s="11"/>
      <c r="AT44" s="33"/>
      <c r="AU44" s="11"/>
      <c r="AV44" s="11"/>
      <c r="AW44" s="33"/>
      <c r="AX44" s="11"/>
      <c r="AY44" s="11"/>
      <c r="AZ44" s="33"/>
      <c r="BA44" s="11"/>
      <c r="BB44" s="11"/>
      <c r="BC44" s="33"/>
    </row>
    <row r="45" spans="1:55">
      <c r="A45" s="36" t="str">
        <f>IF(B45="","",IF(SUMPRODUCT(($B$6:B44=B45)*($C$6:C44=C45))=0,MAX($A$6:A44)+1,0))</f>
        <v/>
      </c>
      <c r="B45" s="11"/>
      <c r="C45" s="11"/>
      <c r="D45" s="33"/>
      <c r="E45" s="33"/>
      <c r="F45" s="33"/>
      <c r="G45" s="33"/>
      <c r="H45" s="11"/>
      <c r="I45" s="11"/>
      <c r="J45" s="33"/>
      <c r="K45" s="11"/>
      <c r="L45" s="11"/>
      <c r="M45" s="33"/>
      <c r="N45" s="11"/>
      <c r="O45" s="11"/>
      <c r="P45" s="33"/>
      <c r="Q45" s="11"/>
      <c r="R45" s="11"/>
      <c r="S45" s="33"/>
      <c r="T45" s="11"/>
      <c r="U45" s="11"/>
      <c r="V45" s="33"/>
      <c r="W45" s="11"/>
      <c r="X45" s="11"/>
      <c r="Y45" s="33"/>
      <c r="Z45" s="11"/>
      <c r="AA45" s="11"/>
      <c r="AB45" s="33"/>
      <c r="AC45" s="11"/>
      <c r="AD45" s="11"/>
      <c r="AE45" s="33"/>
      <c r="AF45" s="11"/>
      <c r="AG45" s="11"/>
      <c r="AH45" s="33"/>
      <c r="AI45" s="11"/>
      <c r="AJ45" s="11"/>
      <c r="AK45" s="33"/>
      <c r="AL45" s="11"/>
      <c r="AM45" s="11"/>
      <c r="AN45" s="33"/>
      <c r="AO45" s="11"/>
      <c r="AP45" s="11"/>
      <c r="AQ45" s="33"/>
      <c r="AR45" s="11"/>
      <c r="AS45" s="11"/>
      <c r="AT45" s="33"/>
      <c r="AU45" s="11"/>
      <c r="AV45" s="11"/>
      <c r="AW45" s="33"/>
      <c r="AX45" s="11"/>
      <c r="AY45" s="11"/>
      <c r="AZ45" s="33"/>
      <c r="BA45" s="11"/>
      <c r="BB45" s="11"/>
      <c r="BC45" s="33"/>
    </row>
    <row r="46" spans="1:55">
      <c r="A46" s="36" t="str">
        <f>IF(B46="","",IF(SUMPRODUCT(($B$6:B45=B46)*($C$6:C45=C46))=0,MAX($A$6:A45)+1,0))</f>
        <v/>
      </c>
      <c r="B46" s="11"/>
      <c r="C46" s="11"/>
      <c r="D46" s="33"/>
      <c r="E46" s="33"/>
      <c r="F46" s="33"/>
      <c r="G46" s="33"/>
      <c r="H46" s="11"/>
      <c r="I46" s="11"/>
      <c r="J46" s="33"/>
      <c r="K46" s="11"/>
      <c r="L46" s="11"/>
      <c r="M46" s="33"/>
      <c r="N46" s="11"/>
      <c r="O46" s="11"/>
      <c r="P46" s="33"/>
      <c r="Q46" s="11"/>
      <c r="R46" s="11"/>
      <c r="S46" s="33"/>
      <c r="T46" s="11"/>
      <c r="U46" s="11"/>
      <c r="V46" s="33"/>
      <c r="W46" s="11"/>
      <c r="X46" s="11"/>
      <c r="Y46" s="33"/>
      <c r="Z46" s="11"/>
      <c r="AA46" s="11"/>
      <c r="AB46" s="33"/>
      <c r="AC46" s="11"/>
      <c r="AD46" s="11"/>
      <c r="AE46" s="33"/>
      <c r="AF46" s="11"/>
      <c r="AG46" s="11"/>
      <c r="AH46" s="33"/>
      <c r="AI46" s="11"/>
      <c r="AJ46" s="11"/>
      <c r="AK46" s="33"/>
      <c r="AL46" s="11"/>
      <c r="AM46" s="11"/>
      <c r="AN46" s="33"/>
      <c r="AO46" s="11"/>
      <c r="AP46" s="11"/>
      <c r="AQ46" s="33"/>
      <c r="AR46" s="11"/>
      <c r="AS46" s="11"/>
      <c r="AT46" s="33"/>
      <c r="AU46" s="11"/>
      <c r="AV46" s="11"/>
      <c r="AW46" s="33"/>
      <c r="AX46" s="11"/>
      <c r="AY46" s="11"/>
      <c r="AZ46" s="33"/>
      <c r="BA46" s="11"/>
      <c r="BB46" s="11"/>
      <c r="BC46" s="33"/>
    </row>
    <row r="47" spans="1:55">
      <c r="A47" s="34">
        <v>0</v>
      </c>
      <c r="B47" s="37"/>
      <c r="C47" s="33"/>
      <c r="D47" s="11"/>
      <c r="E47" s="33"/>
      <c r="F47" s="35"/>
      <c r="G47" s="38"/>
      <c r="H47" s="33"/>
      <c r="I47" s="33"/>
      <c r="J47" s="38"/>
      <c r="K47" s="33"/>
      <c r="L47" s="33"/>
      <c r="M47" s="38"/>
      <c r="N47" s="33"/>
      <c r="O47" s="33"/>
      <c r="P47" s="38"/>
      <c r="Q47" s="33"/>
      <c r="R47" s="33"/>
      <c r="S47" s="38"/>
      <c r="T47" s="33"/>
      <c r="U47" s="33"/>
      <c r="V47" s="38"/>
      <c r="W47" s="33"/>
      <c r="X47" s="33"/>
      <c r="Y47" s="38"/>
      <c r="Z47" s="33"/>
      <c r="AA47" s="33"/>
      <c r="AB47" s="38"/>
      <c r="AC47" s="33"/>
      <c r="AD47" s="33"/>
      <c r="AE47" s="38"/>
      <c r="AF47" s="33"/>
      <c r="AG47" s="33"/>
      <c r="AH47" s="38"/>
      <c r="AI47" s="33"/>
      <c r="AJ47" s="33"/>
      <c r="AK47" s="38"/>
      <c r="AL47" s="33"/>
      <c r="AM47" s="33"/>
      <c r="AN47" s="38"/>
      <c r="AO47" s="33"/>
      <c r="AP47" s="33"/>
      <c r="AQ47" s="38"/>
      <c r="AR47" s="33"/>
      <c r="AS47" s="33"/>
      <c r="AT47" s="38"/>
      <c r="AU47" s="33"/>
      <c r="AV47" s="33"/>
      <c r="AW47" s="38"/>
      <c r="AX47" s="33"/>
      <c r="AY47" s="33"/>
      <c r="AZ47" s="38"/>
      <c r="BA47" s="33"/>
      <c r="BB47" s="33"/>
      <c r="BC47" s="38"/>
    </row>
    <row r="48" spans="1:55">
      <c r="A48" s="34">
        <v>0</v>
      </c>
      <c r="B48" s="33"/>
      <c r="C48" s="39"/>
      <c r="D48" s="33"/>
      <c r="E48" s="33"/>
      <c r="F48" s="40"/>
      <c r="G48" s="33"/>
      <c r="H48" s="33"/>
      <c r="I48" s="33"/>
      <c r="J48" s="11"/>
      <c r="K48" s="33"/>
      <c r="L48" s="33"/>
      <c r="M48" s="11"/>
      <c r="N48" s="33"/>
      <c r="O48" s="33"/>
      <c r="P48" s="11"/>
      <c r="Q48" s="33"/>
      <c r="R48" s="33"/>
      <c r="S48" s="11"/>
      <c r="T48" s="33"/>
      <c r="U48" s="33"/>
      <c r="V48" s="11"/>
      <c r="W48" s="33"/>
      <c r="X48" s="33"/>
      <c r="Y48" s="11"/>
      <c r="Z48" s="33"/>
      <c r="AA48" s="33"/>
      <c r="AB48" s="11"/>
      <c r="AC48" s="33"/>
      <c r="AD48" s="33"/>
      <c r="AE48" s="11"/>
      <c r="AF48" s="33"/>
      <c r="AG48" s="33"/>
      <c r="AH48" s="11"/>
      <c r="AI48" s="33"/>
      <c r="AJ48" s="33"/>
      <c r="AK48" s="11"/>
      <c r="AL48" s="33"/>
      <c r="AM48" s="33"/>
      <c r="AN48" s="11"/>
      <c r="AO48" s="33"/>
      <c r="AP48" s="33"/>
      <c r="AQ48" s="11"/>
      <c r="AR48" s="33"/>
      <c r="AS48" s="33"/>
      <c r="AT48" s="11"/>
      <c r="AU48" s="33"/>
      <c r="AV48" s="33"/>
      <c r="AW48" s="11"/>
      <c r="AX48" s="33"/>
      <c r="AY48" s="33"/>
      <c r="AZ48" s="11"/>
      <c r="BA48" s="33"/>
      <c r="BB48" s="33"/>
      <c r="BC48" s="11"/>
    </row>
    <row r="49" spans="1:55">
      <c r="A49" s="34"/>
      <c r="B49" s="33"/>
      <c r="C49" s="39"/>
      <c r="D49" s="39"/>
      <c r="E49" s="41"/>
      <c r="F49" s="33"/>
      <c r="G49" s="33"/>
      <c r="H49" s="33"/>
      <c r="I49" s="33"/>
      <c r="J49" s="11"/>
      <c r="K49" s="33"/>
      <c r="L49" s="33"/>
      <c r="M49" s="11"/>
      <c r="N49" s="33"/>
      <c r="O49" s="33"/>
      <c r="P49" s="11"/>
      <c r="Q49" s="33"/>
      <c r="R49" s="33"/>
      <c r="S49" s="11"/>
      <c r="T49" s="33"/>
      <c r="U49" s="33"/>
      <c r="V49" s="11"/>
      <c r="W49" s="33"/>
      <c r="X49" s="33"/>
      <c r="Y49" s="11"/>
      <c r="Z49" s="33"/>
      <c r="AA49" s="33"/>
      <c r="AB49" s="11"/>
      <c r="AC49" s="33"/>
      <c r="AD49" s="33"/>
      <c r="AE49" s="11"/>
      <c r="AF49" s="33"/>
      <c r="AG49" s="33"/>
      <c r="AH49" s="11"/>
      <c r="AI49" s="33"/>
      <c r="AJ49" s="33"/>
      <c r="AK49" s="11"/>
      <c r="AL49" s="33"/>
      <c r="AM49" s="33"/>
      <c r="AN49" s="11"/>
      <c r="AO49" s="33"/>
      <c r="AP49" s="33"/>
      <c r="AQ49" s="11"/>
      <c r="AR49" s="33"/>
      <c r="AS49" s="33"/>
      <c r="AT49" s="11"/>
      <c r="AU49" s="33"/>
      <c r="AV49" s="33"/>
      <c r="AW49" s="11"/>
      <c r="AX49" s="33"/>
      <c r="AY49" s="33"/>
      <c r="AZ49" s="11"/>
      <c r="BA49" s="33"/>
      <c r="BB49" s="33"/>
      <c r="BC49" s="11"/>
    </row>
    <row r="50" spans="1:55">
      <c r="A50" s="36" t="str">
        <f>IF(B50="","",IF(SUMPRODUCT(($B$6:B48=B50)*($C$6:C48=C50))=0,MAX($A$6:A48)+1,0))</f>
        <v/>
      </c>
      <c r="B50" s="42"/>
      <c r="C50" s="11"/>
      <c r="D50" s="33"/>
      <c r="E50" s="33"/>
      <c r="F50" s="33"/>
      <c r="G50" s="33"/>
      <c r="H50" s="11"/>
      <c r="I50" s="11"/>
      <c r="J50" s="33"/>
      <c r="K50" s="11"/>
      <c r="L50" s="11"/>
      <c r="M50" s="33"/>
      <c r="N50" s="11"/>
      <c r="O50" s="11"/>
      <c r="P50" s="33"/>
      <c r="Q50" s="11"/>
      <c r="R50" s="11"/>
      <c r="S50" s="33"/>
      <c r="T50" s="11"/>
      <c r="U50" s="11"/>
      <c r="V50" s="33"/>
      <c r="W50" s="11"/>
      <c r="X50" s="11"/>
      <c r="Y50" s="33"/>
      <c r="Z50" s="11"/>
      <c r="AA50" s="11"/>
      <c r="AB50" s="33"/>
      <c r="AC50" s="11"/>
      <c r="AD50" s="11"/>
      <c r="AE50" s="33"/>
      <c r="AF50" s="11"/>
      <c r="AG50" s="11"/>
      <c r="AH50" s="33"/>
      <c r="AI50" s="11"/>
      <c r="AJ50" s="11"/>
      <c r="AK50" s="33"/>
      <c r="AL50" s="11"/>
      <c r="AM50" s="11"/>
      <c r="AN50" s="33"/>
      <c r="AO50" s="11"/>
      <c r="AP50" s="11"/>
      <c r="AQ50" s="33"/>
      <c r="AR50" s="11"/>
      <c r="AS50" s="11"/>
      <c r="AT50" s="33"/>
      <c r="AU50" s="11"/>
      <c r="AV50" s="11"/>
      <c r="AW50" s="33"/>
      <c r="AX50" s="11"/>
      <c r="AY50" s="11"/>
      <c r="AZ50" s="33"/>
      <c r="BA50" s="11"/>
      <c r="BB50" s="11"/>
      <c r="BC50" s="33"/>
    </row>
    <row r="51" spans="1:55">
      <c r="A51" s="36" t="str">
        <f>IF(B51="","",IF(SUMPRODUCT(($B$6:B50=B51)*($C$6:C50=C51))=0,MAX($A$6:A50)+1,0))</f>
        <v/>
      </c>
      <c r="B51" s="42"/>
      <c r="C51" s="11"/>
      <c r="D51" s="33"/>
      <c r="E51" s="33"/>
      <c r="F51" s="33"/>
      <c r="G51" s="33"/>
      <c r="H51" s="11"/>
      <c r="I51" s="11"/>
      <c r="J51" s="33"/>
      <c r="K51" s="11"/>
      <c r="L51" s="11"/>
      <c r="M51" s="33"/>
      <c r="N51" s="11"/>
      <c r="O51" s="11"/>
      <c r="P51" s="33"/>
      <c r="Q51" s="11"/>
      <c r="R51" s="11"/>
      <c r="S51" s="33"/>
      <c r="T51" s="11"/>
      <c r="U51" s="11"/>
      <c r="V51" s="33"/>
      <c r="W51" s="11"/>
      <c r="X51" s="11"/>
      <c r="Y51" s="33"/>
      <c r="Z51" s="11"/>
      <c r="AA51" s="11"/>
      <c r="AB51" s="33"/>
      <c r="AC51" s="11"/>
      <c r="AD51" s="11"/>
      <c r="AE51" s="33"/>
      <c r="AF51" s="11"/>
      <c r="AG51" s="11"/>
      <c r="AH51" s="33"/>
      <c r="AI51" s="11"/>
      <c r="AJ51" s="11"/>
      <c r="AK51" s="33"/>
      <c r="AL51" s="11"/>
      <c r="AM51" s="11"/>
      <c r="AN51" s="33"/>
      <c r="AO51" s="11"/>
      <c r="AP51" s="11"/>
      <c r="AQ51" s="33"/>
      <c r="AR51" s="11"/>
      <c r="AS51" s="11"/>
      <c r="AT51" s="33"/>
      <c r="AU51" s="11"/>
      <c r="AV51" s="11"/>
      <c r="AW51" s="33"/>
      <c r="AX51" s="11"/>
      <c r="AY51" s="11"/>
      <c r="AZ51" s="33"/>
      <c r="BA51" s="11"/>
      <c r="BB51" s="11"/>
      <c r="BC51" s="33"/>
    </row>
    <row r="52" spans="1:55">
      <c r="A52" s="36" t="str">
        <f>IF(B52="","",IF(SUMPRODUCT(($B$6:B51=B52)*($C$6:C51=C52))=0,MAX($A$6:A51)+1,0))</f>
        <v/>
      </c>
      <c r="B52" s="42"/>
      <c r="C52" s="11"/>
      <c r="D52" s="33"/>
      <c r="E52" s="33"/>
      <c r="F52" s="33"/>
      <c r="G52" s="33"/>
      <c r="H52" s="11"/>
      <c r="I52" s="11"/>
      <c r="J52" s="33"/>
      <c r="K52" s="11"/>
      <c r="L52" s="11"/>
      <c r="M52" s="33"/>
      <c r="N52" s="11"/>
      <c r="O52" s="11"/>
      <c r="P52" s="33"/>
      <c r="Q52" s="11"/>
      <c r="R52" s="11"/>
      <c r="S52" s="33"/>
      <c r="T52" s="11"/>
      <c r="U52" s="11"/>
      <c r="V52" s="33"/>
      <c r="W52" s="11"/>
      <c r="X52" s="11"/>
      <c r="Y52" s="33"/>
      <c r="Z52" s="11"/>
      <c r="AA52" s="11"/>
      <c r="AB52" s="33"/>
      <c r="AC52" s="11"/>
      <c r="AD52" s="11"/>
      <c r="AE52" s="33"/>
      <c r="AF52" s="11"/>
      <c r="AG52" s="11"/>
      <c r="AH52" s="33"/>
      <c r="AI52" s="11"/>
      <c r="AJ52" s="11"/>
      <c r="AK52" s="33"/>
      <c r="AL52" s="11"/>
      <c r="AM52" s="11"/>
      <c r="AN52" s="33"/>
      <c r="AO52" s="11"/>
      <c r="AP52" s="11"/>
      <c r="AQ52" s="33"/>
      <c r="AR52" s="11"/>
      <c r="AS52" s="11"/>
      <c r="AT52" s="33"/>
      <c r="AU52" s="11"/>
      <c r="AV52" s="11"/>
      <c r="AW52" s="33"/>
      <c r="AX52" s="11"/>
      <c r="AY52" s="11"/>
      <c r="AZ52" s="33"/>
      <c r="BA52" s="11"/>
      <c r="BB52" s="11"/>
      <c r="BC52" s="33"/>
    </row>
    <row r="53" spans="1:55">
      <c r="A53" s="36" t="str">
        <f>IF(B53="","",IF(SUMPRODUCT(($B$6:B52=B53)*($C$6:C52=C53))=0,MAX($A$6:A52)+1,0))</f>
        <v/>
      </c>
      <c r="B53" s="42"/>
      <c r="C53" s="11"/>
      <c r="D53" s="33"/>
      <c r="E53" s="33"/>
      <c r="F53" s="33"/>
      <c r="G53" s="33"/>
      <c r="H53" s="11"/>
      <c r="I53" s="11"/>
      <c r="J53" s="33"/>
      <c r="K53" s="11"/>
      <c r="L53" s="11"/>
      <c r="M53" s="33"/>
      <c r="N53" s="11"/>
      <c r="O53" s="11"/>
      <c r="P53" s="33"/>
      <c r="Q53" s="11"/>
      <c r="R53" s="11"/>
      <c r="S53" s="33"/>
      <c r="T53" s="11"/>
      <c r="U53" s="11"/>
      <c r="V53" s="33"/>
      <c r="W53" s="11"/>
      <c r="X53" s="11"/>
      <c r="Y53" s="33"/>
      <c r="Z53" s="11"/>
      <c r="AA53" s="11"/>
      <c r="AB53" s="33"/>
      <c r="AC53" s="11"/>
      <c r="AD53" s="11"/>
      <c r="AE53" s="33"/>
      <c r="AF53" s="11"/>
      <c r="AG53" s="11"/>
      <c r="AH53" s="33"/>
      <c r="AI53" s="11"/>
      <c r="AJ53" s="11"/>
      <c r="AK53" s="33"/>
      <c r="AL53" s="11"/>
      <c r="AM53" s="11"/>
      <c r="AN53" s="33"/>
      <c r="AO53" s="11"/>
      <c r="AP53" s="11"/>
      <c r="AQ53" s="33"/>
      <c r="AR53" s="11"/>
      <c r="AS53" s="11"/>
      <c r="AT53" s="33"/>
      <c r="AU53" s="11"/>
      <c r="AV53" s="11"/>
      <c r="AW53" s="33"/>
      <c r="AX53" s="11"/>
      <c r="AY53" s="11"/>
      <c r="AZ53" s="33"/>
      <c r="BA53" s="11"/>
      <c r="BB53" s="11"/>
      <c r="BC53" s="33"/>
    </row>
    <row r="54" spans="1:55">
      <c r="A54" s="36" t="str">
        <f>IF(B54="","",IF(SUMPRODUCT(($B$6:B53=B54)*($C$6:C53=C54))=0,MAX($A$6:A53)+1,0))</f>
        <v/>
      </c>
      <c r="B54" s="42"/>
      <c r="C54" s="11"/>
      <c r="D54" s="33"/>
      <c r="E54" s="33"/>
      <c r="F54" s="33"/>
      <c r="G54" s="33"/>
      <c r="H54" s="11"/>
      <c r="I54" s="11"/>
      <c r="J54" s="33"/>
      <c r="K54" s="11"/>
      <c r="L54" s="11"/>
      <c r="M54" s="33"/>
      <c r="N54" s="11"/>
      <c r="O54" s="11"/>
      <c r="P54" s="33"/>
      <c r="Q54" s="11"/>
      <c r="R54" s="11"/>
      <c r="S54" s="33"/>
      <c r="T54" s="11"/>
      <c r="U54" s="11"/>
      <c r="V54" s="33"/>
      <c r="W54" s="11"/>
      <c r="X54" s="11"/>
      <c r="Y54" s="33"/>
      <c r="Z54" s="11"/>
      <c r="AA54" s="11"/>
      <c r="AB54" s="33"/>
      <c r="AC54" s="11"/>
      <c r="AD54" s="11"/>
      <c r="AE54" s="33"/>
      <c r="AF54" s="11"/>
      <c r="AG54" s="11"/>
      <c r="AH54" s="33"/>
      <c r="AI54" s="11"/>
      <c r="AJ54" s="11"/>
      <c r="AK54" s="33"/>
      <c r="AL54" s="11"/>
      <c r="AM54" s="11"/>
      <c r="AN54" s="33"/>
      <c r="AO54" s="11"/>
      <c r="AP54" s="11"/>
      <c r="AQ54" s="33"/>
      <c r="AR54" s="11"/>
      <c r="AS54" s="11"/>
      <c r="AT54" s="33"/>
      <c r="AU54" s="11"/>
      <c r="AV54" s="11"/>
      <c r="AW54" s="33"/>
      <c r="AX54" s="11"/>
      <c r="AY54" s="11"/>
      <c r="AZ54" s="33"/>
      <c r="BA54" s="11"/>
      <c r="BB54" s="11"/>
      <c r="BC54" s="33"/>
    </row>
    <row r="55" spans="1:55">
      <c r="A55" s="36" t="str">
        <f>IF(B55="","",IF(SUMPRODUCT(($B$6:B54=B55)*($C$6:C54=C55))=0,MAX($A$6:A54)+1,0))</f>
        <v/>
      </c>
      <c r="B55" s="42"/>
      <c r="C55" s="11"/>
      <c r="D55" s="33"/>
      <c r="E55" s="33"/>
      <c r="F55" s="33"/>
      <c r="G55" s="33"/>
      <c r="H55" s="11"/>
      <c r="I55" s="11"/>
      <c r="J55" s="33"/>
      <c r="K55" s="11"/>
      <c r="L55" s="11"/>
      <c r="M55" s="33"/>
      <c r="N55" s="11"/>
      <c r="O55" s="11"/>
      <c r="P55" s="33"/>
      <c r="Q55" s="11"/>
      <c r="R55" s="11"/>
      <c r="S55" s="33"/>
      <c r="T55" s="11"/>
      <c r="U55" s="11"/>
      <c r="V55" s="33"/>
      <c r="W55" s="11"/>
      <c r="X55" s="11"/>
      <c r="Y55" s="33"/>
      <c r="Z55" s="11"/>
      <c r="AA55" s="11"/>
      <c r="AB55" s="33"/>
      <c r="AC55" s="11"/>
      <c r="AD55" s="11"/>
      <c r="AE55" s="33"/>
      <c r="AF55" s="11"/>
      <c r="AG55" s="11"/>
      <c r="AH55" s="33"/>
      <c r="AI55" s="11"/>
      <c r="AJ55" s="11"/>
      <c r="AK55" s="33"/>
      <c r="AL55" s="11"/>
      <c r="AM55" s="11"/>
      <c r="AN55" s="33"/>
      <c r="AO55" s="11"/>
      <c r="AP55" s="11"/>
      <c r="AQ55" s="33"/>
      <c r="AR55" s="11"/>
      <c r="AS55" s="11"/>
      <c r="AT55" s="33"/>
      <c r="AU55" s="11"/>
      <c r="AV55" s="11"/>
      <c r="AW55" s="33"/>
      <c r="AX55" s="11"/>
      <c r="AY55" s="11"/>
      <c r="AZ55" s="33"/>
      <c r="BA55" s="11"/>
      <c r="BB55" s="11"/>
      <c r="BC55" s="33"/>
    </row>
    <row r="56" spans="1:55">
      <c r="A56" s="36" t="str">
        <f>IF(B56="","",IF(SUMPRODUCT(($B$6:B55=B56)*($C$6:C55=C56))=0,MAX($A$6:A55)+1,0))</f>
        <v/>
      </c>
      <c r="B56" s="11"/>
      <c r="C56" s="11"/>
      <c r="D56" s="33"/>
      <c r="E56" s="33"/>
      <c r="F56" s="33"/>
      <c r="G56" s="33"/>
      <c r="H56" s="11"/>
      <c r="I56" s="11"/>
      <c r="J56" s="33"/>
      <c r="K56" s="11"/>
      <c r="L56" s="11"/>
      <c r="M56" s="33"/>
      <c r="N56" s="11"/>
      <c r="O56" s="11"/>
      <c r="P56" s="33"/>
      <c r="Q56" s="11"/>
      <c r="R56" s="11"/>
      <c r="S56" s="33"/>
      <c r="T56" s="11"/>
      <c r="U56" s="11"/>
      <c r="V56" s="33"/>
      <c r="W56" s="11"/>
      <c r="X56" s="11"/>
      <c r="Y56" s="33"/>
      <c r="Z56" s="11"/>
      <c r="AA56" s="11"/>
      <c r="AB56" s="33"/>
      <c r="AC56" s="11"/>
      <c r="AD56" s="11"/>
      <c r="AE56" s="33"/>
      <c r="AF56" s="11"/>
      <c r="AG56" s="11"/>
      <c r="AH56" s="33"/>
      <c r="AI56" s="11"/>
      <c r="AJ56" s="11"/>
      <c r="AK56" s="33"/>
      <c r="AL56" s="11"/>
      <c r="AM56" s="11"/>
      <c r="AN56" s="33"/>
      <c r="AO56" s="11"/>
      <c r="AP56" s="11"/>
      <c r="AQ56" s="33"/>
      <c r="AR56" s="11"/>
      <c r="AS56" s="11"/>
      <c r="AT56" s="33"/>
      <c r="AU56" s="11"/>
      <c r="AV56" s="11"/>
      <c r="AW56" s="33"/>
      <c r="AX56" s="11"/>
      <c r="AY56" s="11"/>
      <c r="AZ56" s="33"/>
      <c r="BA56" s="11"/>
      <c r="BB56" s="11"/>
      <c r="BC56" s="33"/>
    </row>
    <row r="57" spans="1:5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58" spans="1:55">
      <c r="A58" s="11"/>
      <c r="B58" s="11"/>
      <c r="C58" s="11"/>
      <c r="D58" s="11"/>
      <c r="E58" s="11"/>
      <c r="F58" s="11"/>
      <c r="G58" s="45"/>
      <c r="H58" s="54"/>
      <c r="I58" s="5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</row>
    <row r="59" spans="1:55">
      <c r="A59" s="11"/>
      <c r="B59" s="11"/>
      <c r="C59" s="11"/>
      <c r="D59" s="11"/>
      <c r="E59" s="11"/>
      <c r="F59" s="11"/>
      <c r="G59" s="4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</row>
    <row r="60" spans="1:55">
      <c r="A60" s="36"/>
      <c r="B60" s="11"/>
      <c r="C60" s="11"/>
      <c r="D60" s="11"/>
      <c r="E60" s="33"/>
      <c r="F60" s="33"/>
      <c r="G60" s="35"/>
      <c r="H60" s="47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</row>
    <row r="61" spans="1:55">
      <c r="A61" s="11"/>
      <c r="B61" s="11"/>
      <c r="C61" s="11"/>
      <c r="D61" s="11"/>
      <c r="E61" s="33"/>
      <c r="F61" s="33"/>
      <c r="G61" s="35"/>
      <c r="H61" s="47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</row>
    <row r="62" spans="1:55">
      <c r="A62" s="11"/>
      <c r="B62" s="11"/>
      <c r="C62" s="11"/>
      <c r="D62" s="11"/>
      <c r="E62" s="33"/>
      <c r="F62" s="33"/>
      <c r="G62" s="35"/>
      <c r="H62" s="47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</row>
    <row r="63" spans="1:55">
      <c r="A63" s="11"/>
      <c r="B63" s="11"/>
      <c r="C63" s="11"/>
      <c r="D63" s="11"/>
      <c r="E63" s="33"/>
      <c r="F63" s="33"/>
      <c r="G63" s="35"/>
      <c r="H63" s="47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</row>
    <row r="64" spans="1:55">
      <c r="A64" s="11"/>
      <c r="B64" s="11"/>
      <c r="C64" s="11"/>
      <c r="D64" s="11"/>
      <c r="E64" s="33"/>
      <c r="F64" s="33"/>
      <c r="G64" s="35"/>
      <c r="H64" s="47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</row>
    <row r="65" spans="1:55">
      <c r="A65" s="11"/>
      <c r="B65" s="11"/>
      <c r="C65" s="11"/>
      <c r="D65" s="11"/>
      <c r="E65" s="33"/>
      <c r="F65" s="33"/>
      <c r="G65" s="35"/>
      <c r="H65" s="47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1:55">
      <c r="A66" s="11"/>
      <c r="B66" s="11"/>
      <c r="C66" s="11"/>
      <c r="D66" s="11"/>
      <c r="E66" s="33"/>
      <c r="F66" s="33"/>
      <c r="G66" s="35"/>
      <c r="H66" s="47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1:55">
      <c r="A67" s="11"/>
      <c r="B67" s="11"/>
      <c r="C67" s="11"/>
      <c r="D67" s="11"/>
      <c r="E67" s="33"/>
      <c r="F67" s="33"/>
      <c r="G67" s="35"/>
      <c r="H67" s="47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1:55">
      <c r="A68" s="11"/>
      <c r="B68" s="11"/>
      <c r="C68" s="11"/>
      <c r="D68" s="11"/>
      <c r="E68" s="33"/>
      <c r="F68" s="33"/>
      <c r="G68" s="35"/>
      <c r="H68" s="47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</row>
    <row r="69" spans="1:55">
      <c r="A69" s="11"/>
      <c r="B69" s="11"/>
      <c r="C69" s="11"/>
      <c r="D69" s="11"/>
      <c r="E69" s="33"/>
      <c r="F69" s="33"/>
      <c r="G69" s="35"/>
      <c r="H69" s="47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</row>
    <row r="70" spans="1:55">
      <c r="A70" s="11"/>
      <c r="B70" s="11"/>
      <c r="C70" s="11"/>
      <c r="D70" s="11"/>
      <c r="E70" s="33"/>
      <c r="F70" s="33"/>
      <c r="G70" s="35"/>
      <c r="H70" s="47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</row>
    <row r="71" spans="1:55">
      <c r="A71" s="11"/>
      <c r="B71" s="11"/>
      <c r="C71" s="11"/>
      <c r="D71" s="11"/>
      <c r="E71" s="33"/>
      <c r="F71" s="33"/>
      <c r="G71" s="35"/>
      <c r="H71" s="47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</row>
    <row r="72" spans="1:55">
      <c r="A72" s="11"/>
      <c r="B72" s="11"/>
      <c r="C72" s="11"/>
      <c r="D72" s="11"/>
      <c r="E72" s="33"/>
      <c r="F72" s="33"/>
      <c r="G72" s="35"/>
      <c r="H72" s="47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</row>
    <row r="73" spans="1:55">
      <c r="A73" s="11"/>
      <c r="B73" s="11"/>
      <c r="C73" s="11"/>
      <c r="D73" s="11"/>
      <c r="E73" s="33"/>
      <c r="F73" s="33"/>
      <c r="G73" s="35"/>
      <c r="H73" s="47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</row>
    <row r="74" spans="1:55">
      <c r="A74" s="11"/>
      <c r="B74" s="11"/>
      <c r="C74" s="11"/>
      <c r="D74" s="11"/>
      <c r="E74" s="33"/>
      <c r="F74" s="33"/>
      <c r="G74" s="35"/>
      <c r="H74" s="47"/>
      <c r="I74" s="11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55">
      <c r="A75" s="33"/>
      <c r="B75" s="11"/>
      <c r="C75" s="11"/>
      <c r="D75" s="11"/>
      <c r="E75" s="33"/>
      <c r="F75" s="33"/>
      <c r="G75" s="35"/>
      <c r="H75" s="47"/>
      <c r="I75" s="11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55">
      <c r="A76" s="33"/>
      <c r="B76" s="11"/>
      <c r="C76" s="11"/>
      <c r="D76" s="11"/>
      <c r="E76" s="33"/>
      <c r="F76" s="33"/>
      <c r="G76" s="35"/>
      <c r="H76" s="47"/>
      <c r="I76" s="11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</row>
    <row r="77" spans="1:55">
      <c r="A77" s="33"/>
      <c r="B77" s="11"/>
      <c r="C77" s="11"/>
      <c r="D77" s="11"/>
      <c r="E77" s="33"/>
      <c r="F77" s="33"/>
      <c r="G77" s="35"/>
      <c r="H77" s="47"/>
      <c r="I77" s="11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55">
      <c r="A78" s="33"/>
      <c r="B78" s="11"/>
      <c r="C78" s="11"/>
      <c r="D78" s="11"/>
      <c r="E78" s="33"/>
      <c r="F78" s="33"/>
      <c r="G78" s="35"/>
      <c r="H78" s="47"/>
      <c r="I78" s="11"/>
      <c r="J78" s="11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55">
      <c r="A79" s="33"/>
      <c r="B79" s="11"/>
      <c r="C79" s="11"/>
      <c r="D79" s="11"/>
      <c r="E79" s="33"/>
      <c r="F79" s="33"/>
      <c r="G79" s="35"/>
      <c r="H79" s="47"/>
      <c r="I79" s="11"/>
      <c r="J79" s="11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</row>
    <row r="80" spans="1:55">
      <c r="A80" s="33"/>
      <c r="B80" s="11"/>
      <c r="C80" s="11"/>
      <c r="D80" s="11"/>
      <c r="E80" s="33"/>
      <c r="F80" s="33"/>
      <c r="G80" s="35"/>
      <c r="H80" s="47"/>
      <c r="I80" s="11"/>
      <c r="J80" s="11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</row>
  </sheetData>
  <mergeCells count="80">
    <mergeCell ref="DL2:DN2"/>
    <mergeCell ref="DO2:DQ2"/>
    <mergeCell ref="DR2:DT2"/>
    <mergeCell ref="CW2:CY2"/>
    <mergeCell ref="CZ2:DB2"/>
    <mergeCell ref="DC2:DE2"/>
    <mergeCell ref="DF2:DH2"/>
    <mergeCell ref="DI2:DK2"/>
    <mergeCell ref="CH2:CJ2"/>
    <mergeCell ref="CK2:CM2"/>
    <mergeCell ref="CN2:CP2"/>
    <mergeCell ref="CQ2:CS2"/>
    <mergeCell ref="CT2:CV2"/>
    <mergeCell ref="BS2:BU2"/>
    <mergeCell ref="BV2:BX2"/>
    <mergeCell ref="BY2:CA2"/>
    <mergeCell ref="CB2:CD2"/>
    <mergeCell ref="CE2:CG2"/>
    <mergeCell ref="BD2:BF2"/>
    <mergeCell ref="BG2:BI2"/>
    <mergeCell ref="BJ2:BL2"/>
    <mergeCell ref="BM2:BO2"/>
    <mergeCell ref="BP2:BR2"/>
    <mergeCell ref="DI1:DK1"/>
    <mergeCell ref="DL1:DN1"/>
    <mergeCell ref="DO1:DQ1"/>
    <mergeCell ref="DR1:DT1"/>
    <mergeCell ref="DU1:DW1"/>
    <mergeCell ref="CT1:CV1"/>
    <mergeCell ref="CW1:CY1"/>
    <mergeCell ref="CZ1:DB1"/>
    <mergeCell ref="DC1:DE1"/>
    <mergeCell ref="DF1:DH1"/>
    <mergeCell ref="CE1:CG1"/>
    <mergeCell ref="CH1:CJ1"/>
    <mergeCell ref="CK1:CM1"/>
    <mergeCell ref="CN1:CP1"/>
    <mergeCell ref="CQ1:CS1"/>
    <mergeCell ref="BP1:BR1"/>
    <mergeCell ref="BS1:BU1"/>
    <mergeCell ref="BV1:BX1"/>
    <mergeCell ref="BY1:CA1"/>
    <mergeCell ref="CB1:CD1"/>
    <mergeCell ref="W1:Y1"/>
    <mergeCell ref="BD1:BF1"/>
    <mergeCell ref="BG1:BI1"/>
    <mergeCell ref="BJ1:BL1"/>
    <mergeCell ref="BM1:BO1"/>
    <mergeCell ref="H1:J1"/>
    <mergeCell ref="K1:M1"/>
    <mergeCell ref="N1:P1"/>
    <mergeCell ref="Q1:S1"/>
    <mergeCell ref="T1:V1"/>
    <mergeCell ref="AR1:AT1"/>
    <mergeCell ref="AU1:AW1"/>
    <mergeCell ref="AX1:AZ1"/>
    <mergeCell ref="BA1:BC1"/>
    <mergeCell ref="H2:J2"/>
    <mergeCell ref="K2:M2"/>
    <mergeCell ref="N2:P2"/>
    <mergeCell ref="Q2:S2"/>
    <mergeCell ref="T2:V2"/>
    <mergeCell ref="W2:Y2"/>
    <mergeCell ref="Z1:AB1"/>
    <mergeCell ref="AC1:AE1"/>
    <mergeCell ref="AF1:AH1"/>
    <mergeCell ref="AI1:AK1"/>
    <mergeCell ref="AL1:AN1"/>
    <mergeCell ref="AO1:AQ1"/>
    <mergeCell ref="AR2:AT2"/>
    <mergeCell ref="AU2:AW2"/>
    <mergeCell ref="AX2:AZ2"/>
    <mergeCell ref="BA2:BC2"/>
    <mergeCell ref="H58:I58"/>
    <mergeCell ref="Z2:AB2"/>
    <mergeCell ref="AC2:AE2"/>
    <mergeCell ref="AF2:AH2"/>
    <mergeCell ref="AI2:AK2"/>
    <mergeCell ref="AL2:AN2"/>
    <mergeCell ref="AO2:AQ2"/>
  </mergeCells>
  <conditionalFormatting sqref="H5:H16 K5:K16 Z5:Z16 AC5:AC16 AF5:AF16 AI5:AI16 AL5:AL16 AO5:AO16 AR5:AR16 AU5:AU16 AX5:AX16 BA5:BA16 N5:N16 Q5:Q16 T5:T16 W5:W16">
    <cfRule type="expression" dxfId="55" priority="56">
      <formula>H$3=0</formula>
    </cfRule>
  </conditionalFormatting>
  <conditionalFormatting sqref="I5:I16 L5:L16 O5:O16 R5:R16 U5:U16 X5:X16 AA5:AA16 AD5:AD16 AG5:AG16 AJ5:AJ16 AM5:AM16 AP5:AP16 AS5:AS16 AV5:AV16 AY5:AY16 BB5:BB16">
    <cfRule type="expression" dxfId="54" priority="55">
      <formula>H$3=0</formula>
    </cfRule>
  </conditionalFormatting>
  <conditionalFormatting sqref="J5:J16 M5:M16 P5:P16 S5:S16 V5:V16 Y5:Y16 AB5:AB16 AE5:AE16 AH5:AH16 AK5:AK16 AN5:AN16 AQ5:AQ16 AT5:AT16 AW5:AW16 AZ5:AZ16 BC5:BC16">
    <cfRule type="expression" dxfId="53" priority="54">
      <formula>H$3=0</formula>
    </cfRule>
  </conditionalFormatting>
  <conditionalFormatting sqref="H17:H26 K17:K26 N17:N26 Q17:Q26 T17:T26 W17:W26 Z17:Z26 AC17:AC26 AF17:AF26 AI17:AI26 AL17:AL26 AO17:AO26 AR17:AR26 AU17:AU26 AX17:AX26 BA17:BA26">
    <cfRule type="expression" dxfId="52" priority="53">
      <formula>H$3=0</formula>
    </cfRule>
  </conditionalFormatting>
  <conditionalFormatting sqref="BB17:BB26 L17:L26 O17:O26 R17:R26 U17:U26 X17:X26 AA17:AA26 AD17:AD26 AG17:AG26 AJ17:AJ26 AM17:AM26 AP17:AP26 AS17:AS26 AV17:AV26 AY17:AY26 I17:I23 I25">
    <cfRule type="expression" dxfId="51" priority="52">
      <formula>H$3=0</formula>
    </cfRule>
  </conditionalFormatting>
  <conditionalFormatting sqref="J17:J26 M17:M26 P17:P26 S17:S26 V17:V26 Y17:Y26 AB17:AB26 AE17:AE26 AH17:AH26 AK17:AK26 AN17:AN26 AQ17:AQ26 AT17:AT26 AW17:AW26 AZ17:AZ26 BC17:BC26">
    <cfRule type="expression" dxfId="50" priority="51">
      <formula>H$3=0</formula>
    </cfRule>
  </conditionalFormatting>
  <conditionalFormatting sqref="H27:H36 K27:K36 N27:N36 Q27:Q36 T27:T36 W27:W36 Z27:Z36 AC27:AC36 AF27:AF36 AI27:AI36 AL27:AL36 AO27:AO36 AR27:AR36 AU27:AU36 AX27:AX36 BA27:BA36">
    <cfRule type="expression" dxfId="49" priority="50">
      <formula>H$3=0</formula>
    </cfRule>
  </conditionalFormatting>
  <conditionalFormatting sqref="BB27:BB36 L27:L36 O27:O36 R27:R36 U27:U36 X27:X36 AA27:AA36 AD27:AD36 AG27:AG36 AJ27:AJ36 AM27:AM36 AP27:AP36 AS27:AS36 AV27:AV36 AY27:AY36 I27 I29 I31:I36">
    <cfRule type="expression" dxfId="48" priority="49">
      <formula>H$3=0</formula>
    </cfRule>
  </conditionalFormatting>
  <conditionalFormatting sqref="J27:J36 M27:M36 P27:P36 S27:S36 V27:V36 Y27:Y36 AB27:AB36 AE27:AE36 AH27:AH36 AK27:AK36 AN27:AN36 AQ27:AQ36 AT27:AT36 AW27:AW36 AZ27:AZ36 BC27:BC36">
    <cfRule type="expression" dxfId="47" priority="48">
      <formula>H$3=0</formula>
    </cfRule>
  </conditionalFormatting>
  <conditionalFormatting sqref="H37:H46 K37:K46 N37:N46 Q37:Q46 T37:T46 W37:W46 Z37:Z46 AC37:AC46 AF37:AF46 AI37:AI46 AL37:AL46 AO37:AO46 AR37:AR46 AU37:AU46 AX37:AX46 BA37:BA46">
    <cfRule type="expression" dxfId="46" priority="47">
      <formula>H$3=0</formula>
    </cfRule>
  </conditionalFormatting>
  <conditionalFormatting sqref="I37:I46 L37:L46 O37:O46 R37:R46 U37:U46 X37:X46 AA37:AA46 AD37:AD46 AG37:AG46 AJ37:AJ46 AM37:AM46 AP37:AP46 AS37:AS46 AV37:AV46 AY37:AY46 BB37:BB46">
    <cfRule type="expression" dxfId="45" priority="46">
      <formula>H$3=0</formula>
    </cfRule>
  </conditionalFormatting>
  <conditionalFormatting sqref="J37:J46 M37:M46 P37:P46 S37:S46 V37:V46 Y37:Y46 AB37:AB46 AE37:AE46 AH37:AH46 AK37:AK46 AN37:AN46 AQ37:AQ46 AT37:AT46 AW37:AW46 AZ37:AZ46 BC37:BC46">
    <cfRule type="expression" dxfId="44" priority="45">
      <formula>H$3=0</formula>
    </cfRule>
  </conditionalFormatting>
  <conditionalFormatting sqref="H47:H56 K47:K56 N47:N56 Q47:Q56 T47:T56 W47:W56 Z47:Z56 AC47:AC56 AF47:AF56 AI47:AI56 AL47:AL56 AO47:AO56 AR47:AR56 AU47:AU56 AX47:AX56 BA47:BA56">
    <cfRule type="expression" dxfId="43" priority="44">
      <formula>H$3=0</formula>
    </cfRule>
  </conditionalFormatting>
  <conditionalFormatting sqref="I47:I56 L47:L56 O47:O56 R47:R56 U47:U56 X47:X56 AA47:AA56 AD47:AD56 AG47:AG56 AJ47:AJ56 AM47:AM56 AP47:AP56 AS47:AS56 AV47:AV56 AY47:AY56 BB47:BB56">
    <cfRule type="expression" dxfId="42" priority="43">
      <formula>H$3=0</formula>
    </cfRule>
  </conditionalFormatting>
  <conditionalFormatting sqref="J47:J56 M47:M56 P47:P56 S47:S56 V47:V56 Y47:Y56 AB47:AB56 AE47:AE56 AH47:AH56 AK47:AK56 AN47:AN56 AQ47:AQ56 AT47:AT56 AW47:AW56 AZ47:AZ56 BC47:BC56">
    <cfRule type="expression" dxfId="41" priority="42">
      <formula>H$3=0</formula>
    </cfRule>
  </conditionalFormatting>
  <conditionalFormatting sqref="H47:H56 K47:K56 N47:N56 Q47:Q56 T47:T56 W47:W56 Z47:Z56 AC47:AC56 AF47:AF56 AI47:AI56 AL47:AL56 AO47:AO56 AR47:AR56 AU47:AU56 AX47:AX56 BA47:BA56">
    <cfRule type="expression" dxfId="40" priority="41">
      <formula>H$3=0</formula>
    </cfRule>
  </conditionalFormatting>
  <conditionalFormatting sqref="I47:I56 L47:L56 O47:O56 R47:R56 U47:U56 X47:X56 AA47:AA56 AD47:AD56 AG47:AG56 AJ47:AJ56 AM47:AM56 AP47:AP56 AS47:AS56 AV47:AV56 AY47:AY56 BB47:BB56">
    <cfRule type="expression" dxfId="39" priority="40">
      <formula>H$3=0</formula>
    </cfRule>
  </conditionalFormatting>
  <conditionalFormatting sqref="J47:J56 M47:M56 P47:P56 S47:S56 V47:V56 Y47:Y56 AB47:AB56 AE47:AE56 AH47:AH56 AK47:AK56 AN47:AN56 AQ47:AQ56 AT47:AT56 AW47:AW56 AZ47:AZ56 BC47:BC56">
    <cfRule type="expression" dxfId="38" priority="39">
      <formula>H$3=0</formula>
    </cfRule>
  </conditionalFormatting>
  <conditionalFormatting sqref="D5">
    <cfRule type="expression" dxfId="37" priority="38">
      <formula>$D5&lt;&gt;0</formula>
    </cfRule>
  </conditionalFormatting>
  <conditionalFormatting sqref="D18 D28 D38 D48">
    <cfRule type="expression" dxfId="36" priority="37">
      <formula>$D18&lt;&gt;0</formula>
    </cfRule>
  </conditionalFormatting>
  <conditionalFormatting sqref="D17">
    <cfRule type="expression" dxfId="35" priority="36">
      <formula>$D17&lt;&gt;0</formula>
    </cfRule>
  </conditionalFormatting>
  <conditionalFormatting sqref="D17">
    <cfRule type="expression" dxfId="34" priority="35">
      <formula>$D17&lt;&gt;0</formula>
    </cfRule>
  </conditionalFormatting>
  <conditionalFormatting sqref="D27">
    <cfRule type="expression" dxfId="33" priority="34">
      <formula>$D27&lt;&gt;0</formula>
    </cfRule>
  </conditionalFormatting>
  <conditionalFormatting sqref="D27">
    <cfRule type="expression" dxfId="32" priority="33">
      <formula>$D27&lt;&gt;0</formula>
    </cfRule>
  </conditionalFormatting>
  <conditionalFormatting sqref="D37">
    <cfRule type="expression" dxfId="31" priority="32">
      <formula>$D37&lt;&gt;0</formula>
    </cfRule>
  </conditionalFormatting>
  <conditionalFormatting sqref="D37">
    <cfRule type="expression" dxfId="30" priority="31">
      <formula>$D37&lt;&gt;0</formula>
    </cfRule>
  </conditionalFormatting>
  <conditionalFormatting sqref="D47">
    <cfRule type="expression" dxfId="29" priority="30">
      <formula>$D47&lt;&gt;0</formula>
    </cfRule>
  </conditionalFormatting>
  <conditionalFormatting sqref="D47">
    <cfRule type="expression" dxfId="28" priority="29">
      <formula>$D47&lt;&gt;0</formula>
    </cfRule>
  </conditionalFormatting>
  <conditionalFormatting sqref="H5:H16 K5:K16 Z5:Z16 AC5:AC16 AF5:AF16 AI5:AI16 AL5:AL16 AO5:AO16 AR5:AR16 AU5:AU16 AX5:AX16 BA5:BA16 N5:N16 Q5:Q16 T5:T16 W5:W16">
    <cfRule type="expression" dxfId="27" priority="28">
      <formula>H$3=0</formula>
    </cfRule>
  </conditionalFormatting>
  <conditionalFormatting sqref="I5:I16 L5:L16 O5:O16 R5:R16 U5:U16 X5:X16 AA5:AA16 AD5:AD16 AG5:AG16 AJ5:AJ16 AM5:AM16 AP5:AP16 AS5:AS16 AV5:AV16 AY5:AY16 BB5:BB16">
    <cfRule type="expression" dxfId="26" priority="27">
      <formula>H$3=0</formula>
    </cfRule>
  </conditionalFormatting>
  <conditionalFormatting sqref="J5:J16 M5:M16 P5:P16 S5:S16 V5:V16 Y5:Y16 AB5:AB16 AE5:AE16 AH5:AH16 AK5:AK16 AN5:AN16 AQ5:AQ16 AT5:AT16 AW5:AW16 AZ5:AZ16 BC5:BC16">
    <cfRule type="expression" dxfId="25" priority="26">
      <formula>H$3=0</formula>
    </cfRule>
  </conditionalFormatting>
  <conditionalFormatting sqref="H17:H26 K17:K26 N17:N26 Q17:Q26 T17:T26 W17:W26 Z17:Z26 AC17:AC26 AF17:AF26 AI17:AI26 AL17:AL26 AO17:AO26 AR17:AR26 AU17:AU26 AX17:AX26 BA17:BA26">
    <cfRule type="expression" dxfId="24" priority="25">
      <formula>H$3=0</formula>
    </cfRule>
  </conditionalFormatting>
  <conditionalFormatting sqref="BB17:BB26 L17:L26 O17:O26 R17:R26 U17:U26 X17:X26 AA17:AA26 AD17:AD26 AG17:AG26 AJ17:AJ26 AM17:AM26 AP17:AP26 AS17:AS26 AV17:AV26 AY17:AY26 I17:I23 I25">
    <cfRule type="expression" dxfId="23" priority="24">
      <formula>H$3=0</formula>
    </cfRule>
  </conditionalFormatting>
  <conditionalFormatting sqref="J17:J26 M17:M26 P17:P26 S17:S26 V17:V26 Y17:Y26 AB17:AB26 AE17:AE26 AH17:AH26 AK17:AK26 AN17:AN26 AQ17:AQ26 AT17:AT26 AW17:AW26 AZ17:AZ26 BC17:BC26">
    <cfRule type="expression" dxfId="22" priority="23">
      <formula>H$3=0</formula>
    </cfRule>
  </conditionalFormatting>
  <conditionalFormatting sqref="H27:H36 K27:K36 N27:N36 Q27:Q36 T27:T36 W27:W36 Z27:Z36 AC27:AC36 AF27:AF36 AI27:AI36 AL27:AL36 AO27:AO36 AR27:AR36 AU27:AU36 AX27:AX36 BA27:BA36">
    <cfRule type="expression" dxfId="21" priority="22">
      <formula>H$3=0</formula>
    </cfRule>
  </conditionalFormatting>
  <conditionalFormatting sqref="BB27:BB36 L27:L36 O27:O36 R27:R36 U27:U36 X27:X36 AA27:AA36 AD27:AD36 AG27:AG36 AJ27:AJ36 AM27:AM36 AP27:AP36 AS27:AS36 AV27:AV36 AY27:AY36 I27 I29 I31:I36">
    <cfRule type="expression" dxfId="20" priority="21">
      <formula>H$3=0</formula>
    </cfRule>
  </conditionalFormatting>
  <conditionalFormatting sqref="J27:J36 M27:M36 P27:P36 S27:S36 V27:V36 Y27:Y36 AB27:AB36 AE27:AE36 AH27:AH36 AK27:AK36 AN27:AN36 AQ27:AQ36 AT27:AT36 AW27:AW36 AZ27:AZ36 BC27:BC36">
    <cfRule type="expression" dxfId="19" priority="20">
      <formula>H$3=0</formula>
    </cfRule>
  </conditionalFormatting>
  <conditionalFormatting sqref="H37:H46 K37:K46 N37:N46 Q37:Q46 T37:T46 W37:W46 Z37:Z46 AC37:AC46 AF37:AF46 AI37:AI46 AL37:AL46 AO37:AO46 AR37:AR46 AU37:AU46 AX37:AX46 BA37:BA46">
    <cfRule type="expression" dxfId="18" priority="19">
      <formula>H$3=0</formula>
    </cfRule>
  </conditionalFormatting>
  <conditionalFormatting sqref="I37:I46 L37:L46 O37:O46 R37:R46 U37:U46 X37:X46 AA37:AA46 AD37:AD46 AG37:AG46 AJ37:AJ46 AM37:AM46 AP37:AP46 AS37:AS46 AV37:AV46 AY37:AY46 BB37:BB46">
    <cfRule type="expression" dxfId="17" priority="18">
      <formula>H$3=0</formula>
    </cfRule>
  </conditionalFormatting>
  <conditionalFormatting sqref="J37:J46 M37:M46 P37:P46 S37:S46 V37:V46 Y37:Y46 AB37:AB46 AE37:AE46 AH37:AH46 AK37:AK46 AN37:AN46 AQ37:AQ46 AT37:AT46 AW37:AW46 AZ37:AZ46 BC37:BC46">
    <cfRule type="expression" dxfId="16" priority="17">
      <formula>H$3=0</formula>
    </cfRule>
  </conditionalFormatting>
  <conditionalFormatting sqref="H47:H56 K47:K56 N47:N56 Q47:Q56 T47:T56 W47:W56 Z47:Z56 AC47:AC56 AF47:AF56 AI47:AI56 AL47:AL56 AO47:AO56 AR47:AR56 AU47:AU56 AX47:AX56 BA47:BA56">
    <cfRule type="expression" dxfId="15" priority="16">
      <formula>H$3=0</formula>
    </cfRule>
  </conditionalFormatting>
  <conditionalFormatting sqref="I47:I56 L47:L56 O47:O56 R47:R56 U47:U56 X47:X56 AA47:AA56 AD47:AD56 AG47:AG56 AJ47:AJ56 AM47:AM56 AP47:AP56 AS47:AS56 AV47:AV56 AY47:AY56 BB47:BB56">
    <cfRule type="expression" dxfId="14" priority="15">
      <formula>H$3=0</formula>
    </cfRule>
  </conditionalFormatting>
  <conditionalFormatting sqref="J47:J56 M47:M56 P47:P56 S47:S56 V47:V56 Y47:Y56 AB47:AB56 AE47:AE56 AH47:AH56 AK47:AK56 AN47:AN56 AQ47:AQ56 AT47:AT56 AW47:AW56 AZ47:AZ56 BC47:BC56">
    <cfRule type="expression" dxfId="13" priority="14">
      <formula>H$3=0</formula>
    </cfRule>
  </conditionalFormatting>
  <conditionalFormatting sqref="H47:H56 K47:K56 N47:N56 Q47:Q56 T47:T56 W47:W56 Z47:Z56 AC47:AC56 AF47:AF56 AI47:AI56 AL47:AL56 AO47:AO56 AR47:AR56 AU47:AU56 AX47:AX56 BA47:BA56">
    <cfRule type="expression" dxfId="12" priority="13">
      <formula>H$3=0</formula>
    </cfRule>
  </conditionalFormatting>
  <conditionalFormatting sqref="I47:I56 L47:L56 O47:O56 R47:R56 U47:U56 X47:X56 AA47:AA56 AD47:AD56 AG47:AG56 AJ47:AJ56 AM47:AM56 AP47:AP56 AS47:AS56 AV47:AV56 AY47:AY56 BB47:BB56">
    <cfRule type="expression" dxfId="11" priority="12">
      <formula>H$3=0</formula>
    </cfRule>
  </conditionalFormatting>
  <conditionalFormatting sqref="J47:J56 M47:M56 P47:P56 S47:S56 V47:V56 Y47:Y56 AB47:AB56 AE47:AE56 AH47:AH56 AK47:AK56 AN47:AN56 AQ47:AQ56 AT47:AT56 AW47:AW56 AZ47:AZ56 BC47:BC56">
    <cfRule type="expression" dxfId="10" priority="11">
      <formula>H$3=0</formula>
    </cfRule>
  </conditionalFormatting>
  <conditionalFormatting sqref="D5">
    <cfRule type="expression" dxfId="9" priority="10">
      <formula>$D5&lt;&gt;0</formula>
    </cfRule>
  </conditionalFormatting>
  <conditionalFormatting sqref="D18 D28 D38 D48">
    <cfRule type="expression" dxfId="8" priority="9">
      <formula>$D18&lt;&gt;0</formula>
    </cfRule>
  </conditionalFormatting>
  <conditionalFormatting sqref="D17">
    <cfRule type="expression" dxfId="7" priority="8">
      <formula>$D17&lt;&gt;0</formula>
    </cfRule>
  </conditionalFormatting>
  <conditionalFormatting sqref="D17">
    <cfRule type="expression" dxfId="6" priority="7">
      <formula>$D17&lt;&gt;0</formula>
    </cfRule>
  </conditionalFormatting>
  <conditionalFormatting sqref="D27">
    <cfRule type="expression" dxfId="5" priority="6">
      <formula>$D27&lt;&gt;0</formula>
    </cfRule>
  </conditionalFormatting>
  <conditionalFormatting sqref="D27">
    <cfRule type="expression" dxfId="4" priority="5">
      <formula>$D27&lt;&gt;0</formula>
    </cfRule>
  </conditionalFormatting>
  <conditionalFormatting sqref="D37">
    <cfRule type="expression" dxfId="3" priority="4">
      <formula>$D37&lt;&gt;0</formula>
    </cfRule>
  </conditionalFormatting>
  <conditionalFormatting sqref="D37">
    <cfRule type="expression" dxfId="2" priority="3">
      <formula>$D37&lt;&gt;0</formula>
    </cfRule>
  </conditionalFormatting>
  <conditionalFormatting sqref="D47">
    <cfRule type="expression" dxfId="1" priority="2">
      <formula>$D47&lt;&gt;0</formula>
    </cfRule>
  </conditionalFormatting>
  <conditionalFormatting sqref="D47">
    <cfRule type="expression" dxfId="0" priority="1">
      <formula>$D47&lt;&gt;0</formula>
    </cfRule>
  </conditionalFormatting>
  <dataValidations count="4">
    <dataValidation type="list" allowBlank="1" showInputMessage="1" showErrorMessage="1" sqref="C2">
      <formula1>"retrait 1,retrait 2,solde"</formula1>
    </dataValidation>
    <dataValidation type="list" allowBlank="1" showInputMessage="1" showErrorMessage="1" sqref="B2">
      <formula1>"quinzaine,fin de mois,1er samedi"</formula1>
    </dataValidation>
    <dataValidation type="list" allowBlank="1" showInputMessage="1" showErrorMessage="1" sqref="B3">
      <formula1>"janvier,février,mars,avril,mai,juin,juillet,août,septembre,octobre,novembre,décembre"</formula1>
    </dataValidation>
    <dataValidation type="list" allowBlank="1" showInputMessage="1" showErrorMessage="1" sqref="C50:C56 C8:C16 C40:C46 C20:C26 C30:C36">
      <formula1>Tnom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TISSOT</cp:lastModifiedBy>
  <dcterms:created xsi:type="dcterms:W3CDTF">2017-10-24T15:39:42Z</dcterms:created>
  <dcterms:modified xsi:type="dcterms:W3CDTF">2017-10-24T17:28:09Z</dcterms:modified>
</cp:coreProperties>
</file>