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\"/>
    </mc:Choice>
  </mc:AlternateContent>
  <bookViews>
    <workbookView xWindow="0" yWindow="0" windowWidth="15528" windowHeight="7800"/>
  </bookViews>
  <sheets>
    <sheet name="Data" sheetId="1" r:id="rId1"/>
    <sheet name="Cde" sheetId="2" r:id="rId2"/>
    <sheet name="Saisie" sheetId="3" r:id="rId3"/>
  </sheets>
  <definedNames>
    <definedName name="_xlnm._FilterDatabase" localSheetId="1">Cde!$A$1:$F$97</definedName>
    <definedName name="Convive">Saisie!$E$3</definedName>
    <definedName name="Divers">Cde!$I$2:$I$33</definedName>
    <definedName name="Légume">Cde!$J$2:$J$33</definedName>
    <definedName name="NOM">Data!$C$2:$C$40</definedName>
    <definedName name="Pâtes">Cde!$K$2:$K$33</definedName>
    <definedName name="Plaj">Cde!$B$2:$E$97</definedName>
    <definedName name="PLATS">Cde!$D$2:$D$97</definedName>
    <definedName name="Poisson">Cde!$L$2:$L$33</definedName>
    <definedName name="Type">Cde!$I$1:$N$1</definedName>
    <definedName name="Viande">Cde!$M$2:$M$33</definedName>
    <definedName name="Volaille">Cde!$N$2:$N$33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E3" i="1"/>
  <c r="F3" i="1"/>
  <c r="G3" i="1"/>
  <c r="H3" i="1"/>
  <c r="E4" i="1"/>
  <c r="F4" i="1"/>
  <c r="G4" i="1"/>
  <c r="H4" i="1"/>
  <c r="E5" i="1"/>
  <c r="F5" i="1"/>
  <c r="G5" i="1"/>
  <c r="H5" i="1"/>
  <c r="E6" i="1"/>
  <c r="F6" i="1"/>
  <c r="G6" i="1"/>
  <c r="H6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H2" i="1"/>
  <c r="G2" i="1"/>
  <c r="F2" i="1"/>
  <c r="E2" i="1"/>
  <c r="D3" i="1"/>
  <c r="D4" i="1"/>
  <c r="D5" i="1"/>
  <c r="D6" i="1"/>
  <c r="D8" i="1"/>
  <c r="D9" i="1"/>
  <c r="D10" i="1"/>
  <c r="D11" i="1"/>
  <c r="D12" i="1"/>
  <c r="D13" i="1"/>
  <c r="D14" i="1"/>
  <c r="D15" i="1"/>
  <c r="D16" i="1"/>
  <c r="D2" i="1"/>
  <c r="B10" i="3"/>
  <c r="B9" i="3"/>
  <c r="B8" i="3"/>
  <c r="B7" i="3"/>
  <c r="B6" i="3"/>
  <c r="G6" i="3"/>
  <c r="G7" i="3"/>
  <c r="G8" i="3"/>
  <c r="G9" i="3"/>
  <c r="G10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2" i="1"/>
  <c r="B41" i="2"/>
  <c r="B26" i="2"/>
  <c r="B17" i="2"/>
  <c r="B16" i="2"/>
  <c r="B58" i="2"/>
  <c r="B67" i="2"/>
  <c r="B38" i="2"/>
  <c r="B87" i="2"/>
  <c r="B80" i="2"/>
  <c r="B89" i="2"/>
  <c r="B92" i="2"/>
  <c r="B81" i="2"/>
  <c r="B52" i="2"/>
  <c r="B5" i="2"/>
  <c r="B64" i="2"/>
  <c r="B62" i="2"/>
  <c r="B44" i="2"/>
  <c r="B3" i="2"/>
  <c r="B72" i="2"/>
  <c r="B54" i="2"/>
  <c r="B93" i="2"/>
  <c r="B82" i="2"/>
  <c r="B12" i="2"/>
  <c r="B10" i="2"/>
  <c r="B77" i="2"/>
  <c r="B83" i="2"/>
  <c r="B14" i="2"/>
  <c r="B11" i="2"/>
  <c r="B90" i="2"/>
  <c r="B97" i="2"/>
  <c r="B8" i="2"/>
  <c r="B78" i="2"/>
  <c r="B19" i="2"/>
  <c r="B18" i="2"/>
  <c r="B70" i="2"/>
  <c r="B40" i="2"/>
  <c r="B33" i="2"/>
  <c r="B32" i="2"/>
  <c r="B86" i="2"/>
  <c r="B28" i="2"/>
  <c r="B66" i="2"/>
  <c r="B59" i="2"/>
  <c r="B25" i="2"/>
  <c r="B27" i="2"/>
  <c r="B69" i="2"/>
  <c r="B50" i="2"/>
  <c r="B29" i="2"/>
  <c r="B43" i="2"/>
  <c r="B56" i="2"/>
  <c r="B61" i="2"/>
  <c r="B9" i="2"/>
  <c r="B30" i="2"/>
  <c r="B95" i="2"/>
  <c r="B84" i="2"/>
  <c r="B60" i="2"/>
  <c r="B91" i="2"/>
  <c r="B6" i="2"/>
  <c r="B68" i="2"/>
  <c r="B13" i="2"/>
  <c r="B21" i="2"/>
  <c r="B75" i="2"/>
  <c r="B7" i="2"/>
  <c r="B34" i="2"/>
  <c r="B55" i="2"/>
  <c r="B31" i="2"/>
  <c r="B37" i="2"/>
  <c r="B22" i="2"/>
  <c r="B35" i="2"/>
  <c r="B71" i="2"/>
  <c r="B45" i="2"/>
  <c r="B47" i="2"/>
  <c r="B20" i="2"/>
  <c r="B76" i="2"/>
  <c r="B15" i="2"/>
  <c r="B65" i="2"/>
  <c r="B51" i="2"/>
  <c r="B39" i="2"/>
  <c r="B79" i="2"/>
  <c r="B23" i="2"/>
  <c r="B2" i="2"/>
  <c r="B53" i="2"/>
  <c r="B46" i="2"/>
  <c r="B36" i="2"/>
  <c r="B42" i="2"/>
  <c r="B24" i="2"/>
  <c r="B74" i="2"/>
  <c r="B73" i="2"/>
  <c r="B96" i="2"/>
  <c r="B85" i="2"/>
  <c r="B88" i="2"/>
  <c r="B4" i="2"/>
  <c r="B49" i="2"/>
  <c r="B63" i="2"/>
  <c r="B48" i="2"/>
  <c r="B57" i="2"/>
  <c r="B94" i="2"/>
</calcChain>
</file>

<file path=xl/sharedStrings.xml><?xml version="1.0" encoding="utf-8"?>
<sst xmlns="http://schemas.openxmlformats.org/spreadsheetml/2006/main" count="436" uniqueCount="301">
  <si>
    <t>Edna</t>
  </si>
  <si>
    <t>ZINAÏ</t>
  </si>
  <si>
    <t>Jasmine</t>
  </si>
  <si>
    <t xml:space="preserve">CHAZAUX </t>
  </si>
  <si>
    <t>Coline</t>
  </si>
  <si>
    <t>JAIME</t>
  </si>
  <si>
    <t>PERRIN</t>
  </si>
  <si>
    <t>Maëva</t>
  </si>
  <si>
    <t xml:space="preserve">KASIKCI </t>
  </si>
  <si>
    <t>Elisa</t>
  </si>
  <si>
    <t xml:space="preserve">TOUZE </t>
  </si>
  <si>
    <t>Mathilde</t>
  </si>
  <si>
    <t>MINGAM</t>
  </si>
  <si>
    <t>Elise</t>
  </si>
  <si>
    <t>DE BOUSSAC</t>
  </si>
  <si>
    <t>Victoire</t>
  </si>
  <si>
    <t xml:space="preserve">VILLENEUVE </t>
  </si>
  <si>
    <t>Virginie</t>
  </si>
  <si>
    <t>BOOKER</t>
  </si>
  <si>
    <t>Thomas</t>
  </si>
  <si>
    <t>NGUYEN</t>
  </si>
  <si>
    <t>Léo</t>
  </si>
  <si>
    <t>HADZIC</t>
  </si>
  <si>
    <t>Marina</t>
  </si>
  <si>
    <t>DA COSTA</t>
  </si>
  <si>
    <t>Vincent</t>
  </si>
  <si>
    <t>BOLTOUKHINE</t>
  </si>
  <si>
    <t>Barbara</t>
  </si>
  <si>
    <t>Claire</t>
  </si>
  <si>
    <t>LOHUES</t>
  </si>
  <si>
    <t>ROBERT</t>
  </si>
  <si>
    <t>Pauline</t>
  </si>
  <si>
    <t>Amandine</t>
  </si>
  <si>
    <t>NGO TJOCK</t>
  </si>
  <si>
    <t>Rachel</t>
  </si>
  <si>
    <t>FALL</t>
  </si>
  <si>
    <t>NOMS</t>
  </si>
  <si>
    <t>PRENONS</t>
  </si>
  <si>
    <t>TOURNIER</t>
  </si>
  <si>
    <t>Clément</t>
  </si>
  <si>
    <t>DESPERIES</t>
  </si>
  <si>
    <t>Diane</t>
  </si>
  <si>
    <t>MONDESIR</t>
  </si>
  <si>
    <t>Eddwin</t>
  </si>
  <si>
    <t>PRUVOST</t>
  </si>
  <si>
    <t>Emie</t>
  </si>
  <si>
    <t>Isabelle</t>
  </si>
  <si>
    <t>DUFOUR</t>
  </si>
  <si>
    <t>MENNI</t>
  </si>
  <si>
    <t>Aïcha</t>
  </si>
  <si>
    <t>BOUELLAT</t>
  </si>
  <si>
    <t>Alain</t>
  </si>
  <si>
    <t>DARBY</t>
  </si>
  <si>
    <t>Antonee</t>
  </si>
  <si>
    <t>LAMPRE</t>
  </si>
  <si>
    <t>Bruno</t>
  </si>
  <si>
    <t>TREMBLAY</t>
  </si>
  <si>
    <t>Céline</t>
  </si>
  <si>
    <t>Christophe</t>
  </si>
  <si>
    <t>GUARNERI</t>
  </si>
  <si>
    <t>Laura</t>
  </si>
  <si>
    <t>Pierre-Germain</t>
  </si>
  <si>
    <t>DORE</t>
  </si>
  <si>
    <t>FOURNEL</t>
  </si>
  <si>
    <t>Pierre-Jean</t>
  </si>
  <si>
    <t>SAADELLA</t>
  </si>
  <si>
    <t>Rochedi</t>
  </si>
  <si>
    <t>THOLLOT</t>
  </si>
  <si>
    <t>Simon</t>
  </si>
  <si>
    <t>KELLER</t>
  </si>
  <si>
    <t>Slim</t>
  </si>
  <si>
    <t>MAIGROT</t>
  </si>
  <si>
    <t>Stéphane</t>
  </si>
  <si>
    <t>HILAIRE</t>
  </si>
  <si>
    <t>Vanessa</t>
  </si>
  <si>
    <t>FLAHAULT</t>
  </si>
  <si>
    <t>Véronique</t>
  </si>
  <si>
    <t>Falafels et semoule aux petits légumes</t>
  </si>
  <si>
    <t>Pâtes au saumon et aux poireaux, sauce ricotta</t>
  </si>
  <si>
    <t>Bouchées de cabillaud panées et riz pilaf</t>
  </si>
  <si>
    <t>Gnocchis au pesto et tomates marinées</t>
  </si>
  <si>
    <t>Fagottini à la ricotta et aux épinards</t>
  </si>
  <si>
    <t>Veau, risotto et sauce aux champignons</t>
  </si>
  <si>
    <t>Hachis parmentier</t>
  </si>
  <si>
    <t>Papillote de crevettes, petits légumes, sauce au citron et au lait de coco</t>
  </si>
  <si>
    <t>Poulet au curry et au lait de coco, duo de riz</t>
  </si>
  <si>
    <t>Poulet sauce citron vert et coriandre, purée de patate douce</t>
  </si>
  <si>
    <t>Boulettes lentilles corail, nouilles de riz aux légumes, sauce cacahuèt</t>
  </si>
  <si>
    <t>Poulet et mini-farfalles sauce aux 3 fromages</t>
  </si>
  <si>
    <t>Chili et son riz</t>
  </si>
  <si>
    <t>Gratin de pomme de terre, oignon, comté</t>
  </si>
  <si>
    <t>Sauté de porc et écrasée de pommes de terre, sauce aux pruneaux d'Agen et au Banyuls</t>
  </si>
  <si>
    <t>Parmentier de boeuf charolais, écrasée de pommes de terre au Comté AOP</t>
  </si>
  <si>
    <t>Saumon en croûte d'amande, risotto, fondue de poireaux et champignons</t>
  </si>
  <si>
    <t>Cuisse de canard confite sauce au poivre vert et pommes de terre à la sarladaise</t>
  </si>
  <si>
    <t>Filet mignon de porc sauce à la moutarde et tagliatelles</t>
  </si>
  <si>
    <t>Couscous</t>
  </si>
  <si>
    <t>Poulet et pâtes aux oeufs, sauce au Beaufort</t>
  </si>
  <si>
    <r>
      <t> </t>
    </r>
    <r>
      <rPr>
        <sz val="11"/>
        <color rgb="FF13151A"/>
        <rFont val="Calibri"/>
        <family val="2"/>
        <scheme val="minor"/>
      </rPr>
      <t>Ravioli aux cèpes sauce au parmesan</t>
    </r>
  </si>
  <si>
    <t>Riz à la thaïlandaise</t>
  </si>
  <si>
    <t>Gratin de ravioles au poulet et aux champignons</t>
  </si>
  <si>
    <t>Poulet et petites pâtes sauce aux champignons</t>
  </si>
  <si>
    <t>Cannelloni ricotta épinard et sauce tomate</t>
  </si>
  <si>
    <r>
      <t> </t>
    </r>
    <r>
      <rPr>
        <sz val="11"/>
        <color rgb="FF13151A"/>
        <rFont val="Calibri"/>
        <family val="2"/>
        <scheme val="minor"/>
      </rPr>
      <t>Gnocchis au chèvre et aux épinards, sauce tomate</t>
    </r>
  </si>
  <si>
    <t>Poulet sauce teriyaki et riz au sésame</t>
  </si>
  <si>
    <t>Tartiflette au reblochon de Savoie AOP</t>
  </si>
  <si>
    <t>Nouilles chinoises et légumes</t>
  </si>
  <si>
    <t>Parmentier de canard</t>
  </si>
  <si>
    <t>Lasagnes chèvre, épinards</t>
  </si>
  <si>
    <t>Blanquette de volaille et riz</t>
  </si>
  <si>
    <t>Papillote de saumon, fondue de poireau et d'épinard, sauce au fromage blanc</t>
  </si>
  <si>
    <t>Sauté de porc, polenta crémeuse au Saint-Nectaire, carotte et champignon</t>
  </si>
  <si>
    <t>Hachis parmentier (formule express)</t>
  </si>
  <si>
    <r>
      <t> </t>
    </r>
    <r>
      <rPr>
        <sz val="11"/>
        <color rgb="FF13151A"/>
        <rFont val="Calibri"/>
        <family val="2"/>
        <scheme val="minor"/>
      </rPr>
      <t>Merlu blanc à la méditerranéenne, pommes de terre, tomates et câpres</t>
    </r>
  </si>
  <si>
    <t>Brandade de morue Parmentier à l'huile d'olive (6%)</t>
  </si>
  <si>
    <t>Aiguillettes de poulet au miel et aux épices, semoule aux petits légumes et fruits secs</t>
  </si>
  <si>
    <t>Chili con carne et riz</t>
  </si>
  <si>
    <t>Choucroute de la mer</t>
  </si>
  <si>
    <t>Saumon aux épices tandoori, riz noir et petits légumes</t>
  </si>
  <si>
    <t>Mac and cheese au jambon</t>
  </si>
  <si>
    <t>Risotto d'orge et avoine aux légumes et au chèvre</t>
  </si>
  <si>
    <t>Colin d'Alaska à la bordelaise et riz aux légumes</t>
  </si>
  <si>
    <t>Langue de bœuf sauce piquante et purée de pomme de terre</t>
  </si>
  <si>
    <t>Aiguillettes de poulet à la moutarde et au citron, écrasée de pommes de terre et de carottes</t>
  </si>
  <si>
    <t>Cannelloni à la bolognaise</t>
  </si>
  <si>
    <t>Risotto aux quatre fromages</t>
  </si>
  <si>
    <t>Gratin de poulet au Maroilles AOP, pommes de terre, champignon et noisettes</t>
  </si>
  <si>
    <t>Légumes à la campagnarde, sauce moutarde</t>
  </si>
  <si>
    <t>Dos de colin d'Alaska au citron et au basilic, risotto verde</t>
  </si>
  <si>
    <t>Gratin de conchiglioni farcis au fromage Corse et au jambon fumé</t>
  </si>
  <si>
    <t>Merlu sauce au cidre et pommes de terre grenaille</t>
  </si>
  <si>
    <t>Saumon sauce citron basilic, purée de légumes verts et pommes de terre</t>
  </si>
  <si>
    <t>Ravioli ricotta épinard, sauce tomate</t>
  </si>
  <si>
    <t>Gratin de poulet, écrasée de pommes de terre, châtaignes, champignons et tomme de Savoie</t>
  </si>
  <si>
    <t>Coquillettes à la truffe blanche d'été (1%) et mini-boudins blancs</t>
  </si>
  <si>
    <t>Sauté de porc, compotée de tomate, artichaut grillé aux olives, pâtes perles</t>
  </si>
  <si>
    <t>Chili con carne et riz (formule maxi gourmande)</t>
  </si>
  <si>
    <t>Papillote de merlu, Saint-Jacques* et légumes du soleil, sauce citronnée</t>
  </si>
  <si>
    <t>Poulet à la basquaise et riz (formule maxi gourmande)</t>
  </si>
  <si>
    <t>Tagliatelles à la carbonara</t>
  </si>
  <si>
    <t>Gratin de légumes du soleil</t>
  </si>
  <si>
    <t>Endives au jambon</t>
  </si>
  <si>
    <t>Saumon et écrasée de pommes de terre à l'huile d'olive (2%)</t>
  </si>
  <si>
    <t>Gratin de saumon, patate douce, pomme de terre et crème citronnée</t>
  </si>
  <si>
    <t>Saint-Jacques au lait de coco, légumes et riz basmati</t>
  </si>
  <si>
    <t>Tagliatelles aux truffes blanches d'été (3 %)</t>
  </si>
  <si>
    <t>Emincés de poulet, tagliatelles complètes et légumes façon wok</t>
  </si>
  <si>
    <t>Émincés de poulet, penne complètes et légumes du soleil</t>
  </si>
  <si>
    <t>Gratin de courge butternut, céréales, sauce au fromage frais aux herbes</t>
  </si>
  <si>
    <t>Poulet rôti à la sauge, tagliatelles au Cantal et courge butternut grillée</t>
  </si>
  <si>
    <t>Poulet rôti, légumes d'automne, sauce au sirop d'érable</t>
  </si>
  <si>
    <t>Gratin de pâte, épinard, poireau et sauce au comté</t>
  </si>
  <si>
    <t>Boeuf mariné, nouilles et légumes sautés, sauce soja sésame</t>
  </si>
  <si>
    <t>Petit salé aux lentilles vertes du Puy</t>
  </si>
  <si>
    <t>Boeuf bourguignon et poêlée de pommes de terre et carottes</t>
  </si>
  <si>
    <t>PRIX</t>
  </si>
  <si>
    <t>Gratin de porc au Saint Nectaire AOP, courges butternut et pommes de terre</t>
  </si>
  <si>
    <t>Poulet rôti, légume à la féta, semoule, jus coriandre citron</t>
  </si>
  <si>
    <t>Lasagnes à la bolognaise</t>
  </si>
  <si>
    <t>Crevettes, Saint-Jacques et petites pâtes aux légumes, sauce au basilic</t>
  </si>
  <si>
    <t>Crevettes à l'indienne, lentilles corail et légumes</t>
  </si>
  <si>
    <t>Poulet rôti au romarin, poêlée estivale, riz basmati au pavot</t>
  </si>
  <si>
    <t>Cabillaud, légumes glacés, boulghour et quinoa, sauce au citron confit</t>
  </si>
  <si>
    <t>Galettes de céréales, pâtes aux oeufs, sauce féta basilic</t>
  </si>
  <si>
    <t>Poulet et risotto, sauce pesto rosso</t>
  </si>
  <si>
    <t>Tajine de poulet aux abricots, semoule aux épices</t>
  </si>
  <si>
    <t>Lasagnes aux légumes et au fromage</t>
  </si>
  <si>
    <t>Colombo de poissons, riz et lentilles corail</t>
  </si>
  <si>
    <t>Spaghetti à la bolognaise</t>
  </si>
  <si>
    <t>Cabillaud sauce vierge et duo de riz camarguais</t>
  </si>
  <si>
    <t>Saumon et colin d'Alaska à l'oseille, pommes de terre à l'étouffée</t>
  </si>
  <si>
    <t>Gratin de légumes verts, céréales, sauce au mascarpone</t>
  </si>
  <si>
    <t>Gratin de coquillettes au jambon et à l'emmental</t>
  </si>
  <si>
    <t>Gratin de pâtes aux Saint-Jacques et fondue de poireaux</t>
  </si>
  <si>
    <t>Totaux</t>
  </si>
  <si>
    <t>PLATS CUISINES</t>
  </si>
  <si>
    <t>Data</t>
  </si>
  <si>
    <t>REFERENCE</t>
  </si>
  <si>
    <t>Type</t>
  </si>
  <si>
    <t>Poisson</t>
  </si>
  <si>
    <t>Viande</t>
  </si>
  <si>
    <t>Volaille</t>
  </si>
  <si>
    <t>Légume</t>
  </si>
  <si>
    <t>Pâtes</t>
  </si>
  <si>
    <t>Divers</t>
  </si>
  <si>
    <t>Nom du convive</t>
  </si>
  <si>
    <t>NP</t>
  </si>
  <si>
    <t>Lundi</t>
  </si>
  <si>
    <t>Mardi</t>
  </si>
  <si>
    <t>Mercredi</t>
  </si>
  <si>
    <t>Jeudi</t>
  </si>
  <si>
    <t>Vendredi</t>
  </si>
  <si>
    <t>Type repas</t>
  </si>
  <si>
    <t>87289 Gratin de légumes du soleil</t>
  </si>
  <si>
    <t>87396 Gratin de légumes verts, céréales, sauce au mascarpone</t>
  </si>
  <si>
    <t>87453 Gratin de pâte, épinard, poireau et sauce au comté</t>
  </si>
  <si>
    <t>87271 Gratin de pomme de terre, oignon, comté</t>
  </si>
  <si>
    <t>86011 Lasagnes aux légumes et au fromage</t>
  </si>
  <si>
    <t>87304 Légumes à la campagnarde, sauce moutarde</t>
  </si>
  <si>
    <t>72913 Nouilles chinoises et légumes</t>
  </si>
  <si>
    <t>86053 Risotto d'orge et avoine aux légumes et au chèvre</t>
  </si>
  <si>
    <t>86055 Riz à la thaïlandaise</t>
  </si>
  <si>
    <t>86016  Gnocchis au chèvre et aux épinards, sauce tomate</t>
  </si>
  <si>
    <t>81219  Ravioli aux cèpes sauce au parmesan</t>
  </si>
  <si>
    <t>57558 Cannelloni à la bolognaise</t>
  </si>
  <si>
    <t>86022 Cannelloni ricotta épinard et sauce tomate</t>
  </si>
  <si>
    <t>86086 Coquillettes à la truffe blanche d'été (1%) et mini-boudins blancs</t>
  </si>
  <si>
    <t>49417 Fagottini à la ricotta et aux épinards</t>
  </si>
  <si>
    <t>86363 Gnocchis au pesto et tomates marinées</t>
  </si>
  <si>
    <t>38543 Lasagnes à la bolognaise</t>
  </si>
  <si>
    <t>38501 Lasagnes chèvre, épinards</t>
  </si>
  <si>
    <t>86743 Ravioli ricotta épinard, sauce tomate</t>
  </si>
  <si>
    <t>81235 Risotto aux quatre fromages</t>
  </si>
  <si>
    <t>57053 Spaghetti à la bolognaise</t>
  </si>
  <si>
    <t>63443 Tagliatelles à la carbonara</t>
  </si>
  <si>
    <t>49334 Tagliatelles aux truffes blanches d'été (3 %)</t>
  </si>
  <si>
    <t>74721  Merlu blanc à la méditerranéenne, pommes de terre, tomates et câpres</t>
  </si>
  <si>
    <t>86071 Bouchées de cabillaud panées et riz pilaf</t>
  </si>
  <si>
    <t>29598 Brandade de morue Parmentier à l'huile d'olive (6%)</t>
  </si>
  <si>
    <t>86025 Cabillaud, légumes glacés, boulghour et quinoa, sauce au citron confit</t>
  </si>
  <si>
    <t>86660 Choucroute de la mer</t>
  </si>
  <si>
    <t>63691 Colin d'Alaska à la bordelaise et riz aux légumes</t>
  </si>
  <si>
    <t>86048 Colombo de poissons, riz et lentilles corail</t>
  </si>
  <si>
    <t>69562 Crevettes à l'indienne, lentilles corail et légumes</t>
  </si>
  <si>
    <t>69463 Crevettes, Saint-Jacques et petites pâtes aux légumes, sauce au basilic</t>
  </si>
  <si>
    <t>72591 Dos de colin d'Alaska au citron et au basilic, risotto verde</t>
  </si>
  <si>
    <t>81061 Gratin de pâtes aux Saint-Jacques et fondue de poireaux</t>
  </si>
  <si>
    <t>86991 Gratin de saumon, patate douce, pomme de terre et crème citronnée</t>
  </si>
  <si>
    <t>86678 Merlu sauce au cidre et pommes de terre grenaille</t>
  </si>
  <si>
    <t>81516 Papillote de crevettes, petits légumes, sauce au citron et au lait de coco</t>
  </si>
  <si>
    <t>72624 Papillote de merlu, Saint-Jacques* et légumes du soleil, sauce citronnée</t>
  </si>
  <si>
    <t>69885 Papillote de saumon, fondue de poireau et d'épinard, sauce au fromage blanc</t>
  </si>
  <si>
    <t>86070 Pâtes au saumon et aux poireaux, sauce ricotta</t>
  </si>
  <si>
    <t>63922 Saint-Jacques au lait de coco, légumes et riz basmati</t>
  </si>
  <si>
    <t>86068 Saumon aux épices tandoori, riz noir et petits légumes</t>
  </si>
  <si>
    <t>86023 Saumon en croûte d'amande, risotto, fondue de poireaux et champignons</t>
  </si>
  <si>
    <t>81300 Saumon et colin d'Alaska à l'oseille, pommes de terre à l'étouffée</t>
  </si>
  <si>
    <t>81152 Saumon et écrasée de pommes de terre à l'huile d'olive (2%)</t>
  </si>
  <si>
    <t>81756 Saumon sauce citron basilic, purée de légumes verts et pommes de terre</t>
  </si>
  <si>
    <t>86039 Boeuf bourguignon et poêlée de pommes de terre et carottes</t>
  </si>
  <si>
    <t>86028 Boeuf mariné, nouilles et légumes sautés, sauce soja sésame</t>
  </si>
  <si>
    <t>86777 Chili con carne et riz</t>
  </si>
  <si>
    <t>86072 Chili con carne et riz (formule maxi gourmande)</t>
  </si>
  <si>
    <t>86056 Chili et son riz</t>
  </si>
  <si>
    <t>81136 Endives au jambon</t>
  </si>
  <si>
    <t>81128 Filet mignon de porc sauce à la moutarde et tagliatelles</t>
  </si>
  <si>
    <t>86017 Gratin de conchiglioni farcis au fromage Corse et au jambon fumé</t>
  </si>
  <si>
    <t>81079 Gratin de coquillettes au jambon et à l'emmental</t>
  </si>
  <si>
    <t>86078 Gratin de porc au Saint Nectaire AOP, courges butternut et pommes de terre</t>
  </si>
  <si>
    <t>38436 Hachis parmentier</t>
  </si>
  <si>
    <t>29809 Hachis parmentier (formule express)</t>
  </si>
  <si>
    <t>63021 Langue de bœuf sauce piquante et purée de pomme de terre</t>
  </si>
  <si>
    <t>89758 Mac and cheese au jambon</t>
  </si>
  <si>
    <t>86079 Parmentier de boeuf charolais, écrasée de pommes de terre au Comté AOP</t>
  </si>
  <si>
    <t>86529 Petit salé aux lentilles vertes du Puy</t>
  </si>
  <si>
    <t>86076 Sauté de porc et écrasée de pommes de terre, sauce aux pruneaux d'Agen et au Banyuls</t>
  </si>
  <si>
    <t>86061 Sauté de porc, compotée de tomate, artichaut grillé aux olives, pâtes perles</t>
  </si>
  <si>
    <t>86029 Sauté de porc, polenta crémeuse au Saint-Nectaire, carotte et champignon</t>
  </si>
  <si>
    <t>69265 Veau, risotto et sauce aux champignons</t>
  </si>
  <si>
    <t>72608 Aiguillettes de poulet à la moutarde et au citron, écrasée de pommes de terre et de carottes</t>
  </si>
  <si>
    <t>86248 Aiguillettes de poulet au miel et aux épices, semoule aux petits légumes et fruits secs</t>
  </si>
  <si>
    <t>63873 Blanquette de volaille et riz</t>
  </si>
  <si>
    <t>86686 Cabillaud sauce vierge et duo de riz camarguais</t>
  </si>
  <si>
    <t>81110 Cuisse de canard confite sauce au poivre vert et pommes de terre à la sarladaise</t>
  </si>
  <si>
    <t>63948 Émincés de poulet, penne complètes et légumes du soleil</t>
  </si>
  <si>
    <t>72616 Emincés de poulet, tagliatelles complètes et légumes façon wok</t>
  </si>
  <si>
    <t>86077 Gratin de poulet au Maroilles AOP, pommes de terre, champignon et noisettes</t>
  </si>
  <si>
    <t>86983 Gratin de poulet, écrasée de pommes de terre, châtaignes, champignons et tomme de Savoie</t>
  </si>
  <si>
    <t>81714 Gratin de ravioles au poulet et aux champignons</t>
  </si>
  <si>
    <t>63427 Parmentier de canard</t>
  </si>
  <si>
    <t>86073 Poulet à la basquaise et riz (formule maxi gourmande)</t>
  </si>
  <si>
    <t>81293 Poulet au curry et au lait de coco, duo de riz</t>
  </si>
  <si>
    <t>86397 Poulet et mini-farfalles sauce aux 3 fromages</t>
  </si>
  <si>
    <t>86041 Poulet et pâtes aux oeufs, sauce au Beaufort</t>
  </si>
  <si>
    <t>69588 Poulet et petites pâtes sauce aux champignons</t>
  </si>
  <si>
    <t>89740 Poulet et risotto, sauce pesto rosso</t>
  </si>
  <si>
    <t>86027 Poulet rôti à la sauge, tagliatelles au Cantal et courge butternut grillée</t>
  </si>
  <si>
    <t>86059 Poulet rôti au romarin, poêlée estivale, riz basmati au pavot</t>
  </si>
  <si>
    <t>86060 Poulet rôti, légume à la féta, semoule, jus coriandre citron</t>
  </si>
  <si>
    <t>86026 Poulet rôti, légumes d'automne, sauce au sirop d'érable</t>
  </si>
  <si>
    <t>81722 Poulet sauce citron vert et coriandre, purée de patate douce</t>
  </si>
  <si>
    <t>86371 Poulet sauce teriyaki et riz au sésame</t>
  </si>
  <si>
    <t>69075 Tajine de poulet aux abricots, semoule aux épices</t>
  </si>
  <si>
    <t>86054 Boulettes lentilles corail, nouilles de riz aux légumes, sauce cacahuèt</t>
  </si>
  <si>
    <t>86075 Couscous</t>
  </si>
  <si>
    <t>86069 Falafels et semoule aux petits légumes</t>
  </si>
  <si>
    <t>86057 Galettes de céréales, pâtes aux oeufs, sauce féta basilic</t>
  </si>
  <si>
    <t>87445 Gratin de courge butternut, céréales, sauce au fromage frais aux herbes</t>
  </si>
  <si>
    <t>86769 Tartiflette au reblochon de Savoie AOP</t>
  </si>
  <si>
    <t xml:space="preserve"> </t>
  </si>
  <si>
    <t>Référence et désignation du plat</t>
  </si>
  <si>
    <t>Prix</t>
  </si>
  <si>
    <t>Jour de la semaine</t>
  </si>
  <si>
    <t>ligne avec les formules, juste après la saisie</t>
  </si>
  <si>
    <t>86983</t>
  </si>
  <si>
    <t>81516</t>
  </si>
  <si>
    <t>87396</t>
  </si>
  <si>
    <t>87445</t>
  </si>
  <si>
    <t>86079</t>
  </si>
  <si>
    <t>ligne avec les valeurs, après le copier/coller spécial</t>
  </si>
  <si>
    <t>BOUELLAT Alain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</si>
</sst>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6" formatCode="ddd\ dd/mm/yy"/>
  </numFmts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3151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rgb="FFDCB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/>
    <xf numFmtId="0" fontId="1" fillId="0" borderId="0" xfId="0" applyFont="1"/>
    <xf numFmtId="0" fontId="5" fillId="0" borderId="0" xfId="0" applyFont="1"/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0" fillId="0" borderId="0" xfId="0" applyNumberFormat="1" applyFont="1" applyFill="1" applyBorder="1"/>
    <xf numFmtId="164" fontId="5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/>
    <xf numFmtId="0" fontId="0" fillId="0" borderId="2" xfId="0" applyFill="1" applyBorder="1"/>
    <xf numFmtId="0" fontId="0" fillId="0" borderId="0" xfId="0" applyFill="1" applyBorder="1" applyAlignment="1"/>
    <xf numFmtId="0" fontId="3" fillId="0" borderId="0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/>
    <xf numFmtId="0" fontId="7" fillId="4" borderId="0" xfId="0" applyFont="1" applyFill="1"/>
    <xf numFmtId="0" fontId="4" fillId="2" borderId="1" xfId="0" applyFont="1" applyFill="1" applyBorder="1" applyAlignment="1"/>
    <xf numFmtId="0" fontId="8" fillId="0" borderId="1" xfId="0" applyFont="1" applyBorder="1" applyAlignment="1">
      <alignment horizontal="left"/>
    </xf>
    <xf numFmtId="0" fontId="9" fillId="2" borderId="1" xfId="0" applyFont="1" applyFill="1" applyBorder="1"/>
    <xf numFmtId="0" fontId="11" fillId="2" borderId="1" xfId="0" applyFont="1" applyFill="1" applyBorder="1"/>
    <xf numFmtId="0" fontId="14" fillId="2" borderId="1" xfId="0" applyFont="1" applyFill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1" xfId="0" quotePrefix="1" applyFont="1" applyFill="1" applyBorder="1" applyAlignment="1">
      <alignment horizontal="left"/>
    </xf>
    <xf numFmtId="0" fontId="10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/>
    <xf numFmtId="0" fontId="4" fillId="10" borderId="1" xfId="0" applyFont="1" applyFill="1" applyBorder="1" applyAlignment="1">
      <alignment horizontal="center"/>
    </xf>
    <xf numFmtId="0" fontId="12" fillId="2" borderId="0" xfId="0" applyFont="1" applyFill="1" applyBorder="1"/>
    <xf numFmtId="0" fontId="13" fillId="0" borderId="0" xfId="0" applyFont="1" applyBorder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166" fontId="4" fillId="0" borderId="0" xfId="0" applyNumberFormat="1" applyFont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20" fillId="0" borderId="1" xfId="0" applyFont="1" applyBorder="1"/>
    <xf numFmtId="0" fontId="0" fillId="10" borderId="1" xfId="0" applyFill="1" applyBorder="1"/>
    <xf numFmtId="0" fontId="4" fillId="0" borderId="1" xfId="0" applyFont="1" applyBorder="1" applyAlignment="1">
      <alignment horizontal="right"/>
    </xf>
    <xf numFmtId="14" fontId="21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44" fontId="4" fillId="0" borderId="1" xfId="1" applyFont="1" applyBorder="1"/>
    <xf numFmtId="0" fontId="15" fillId="10" borderId="1" xfId="0" applyFont="1" applyFill="1" applyBorder="1"/>
    <xf numFmtId="0" fontId="15" fillId="10" borderId="1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Fill="1" applyBorder="1" applyAlignme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CB9FF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25186</xdr:colOff>
      <xdr:row>2</xdr:row>
      <xdr:rowOff>36242</xdr:rowOff>
    </xdr:from>
    <xdr:to>
      <xdr:col>6</xdr:col>
      <xdr:colOff>208720</xdr:colOff>
      <xdr:row>2</xdr:row>
      <xdr:rowOff>166715</xdr:rowOff>
    </xdr:to>
    <xdr:sp macro="" textlink="">
      <xdr:nvSpPr>
        <xdr:cNvPr id="2" name="Flèche gauche 1"/>
        <xdr:cNvSpPr/>
      </xdr:nvSpPr>
      <xdr:spPr>
        <a:xfrm rot="19183075">
          <a:off x="8300506" y="409622"/>
          <a:ext cx="183534" cy="13047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36477</xdr:colOff>
      <xdr:row>3</xdr:row>
      <xdr:rowOff>162113</xdr:rowOff>
    </xdr:from>
    <xdr:to>
      <xdr:col>5</xdr:col>
      <xdr:colOff>166950</xdr:colOff>
      <xdr:row>3</xdr:row>
      <xdr:rowOff>345647</xdr:rowOff>
    </xdr:to>
    <xdr:sp macro="" textlink="">
      <xdr:nvSpPr>
        <xdr:cNvPr id="3" name="Flèche gauche 2"/>
        <xdr:cNvSpPr/>
      </xdr:nvSpPr>
      <xdr:spPr>
        <a:xfrm rot="-5400000">
          <a:off x="8102387" y="897303"/>
          <a:ext cx="183534" cy="13047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28857</xdr:colOff>
      <xdr:row>3</xdr:row>
      <xdr:rowOff>154492</xdr:rowOff>
    </xdr:from>
    <xdr:to>
      <xdr:col>3</xdr:col>
      <xdr:colOff>159330</xdr:colOff>
      <xdr:row>3</xdr:row>
      <xdr:rowOff>338026</xdr:rowOff>
    </xdr:to>
    <xdr:sp macro="" textlink="">
      <xdr:nvSpPr>
        <xdr:cNvPr id="4" name="Flèche gauche 3"/>
        <xdr:cNvSpPr/>
      </xdr:nvSpPr>
      <xdr:spPr>
        <a:xfrm rot="-5400000">
          <a:off x="2196887" y="889682"/>
          <a:ext cx="183534" cy="13047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zoomScale="90" zoomScaleNormal="90" workbookViewId="0">
      <pane ySplit="1" topLeftCell="A2" activePane="bottomLeft" state="frozen"/>
      <selection pane="bottomLeft" activeCell="K13" sqref="K13"/>
    </sheetView>
  </sheetViews>
  <sheetFormatPr baseColWidth="10" defaultRowHeight="14.4" x14ac:dyDescent="0.3"/>
  <cols>
    <col min="1" max="1" width="13.5546875" customWidth="1"/>
    <col min="2" max="2" width="14.33203125" customWidth="1"/>
    <col min="3" max="8" width="14" customWidth="1"/>
    <col min="9" max="9" width="11.5546875" style="72"/>
  </cols>
  <sheetData>
    <row r="1" spans="1:14" x14ac:dyDescent="0.3">
      <c r="A1" s="6" t="s">
        <v>36</v>
      </c>
      <c r="B1" s="6" t="s">
        <v>37</v>
      </c>
      <c r="C1" s="58" t="s">
        <v>186</v>
      </c>
      <c r="D1" s="62">
        <v>43038</v>
      </c>
      <c r="E1" s="62">
        <v>43039</v>
      </c>
      <c r="F1" s="62">
        <v>43040</v>
      </c>
      <c r="G1" s="62">
        <v>43041</v>
      </c>
      <c r="H1" s="62">
        <v>43042</v>
      </c>
      <c r="J1" s="19"/>
      <c r="K1" s="19"/>
      <c r="L1" s="19"/>
      <c r="M1" s="12"/>
      <c r="N1" s="13"/>
    </row>
    <row r="2" spans="1:14" x14ac:dyDescent="0.3">
      <c r="A2" s="4" t="s">
        <v>26</v>
      </c>
      <c r="B2" s="4" t="s">
        <v>27</v>
      </c>
      <c r="C2" s="59" t="str">
        <f>A2&amp;" "&amp;B2</f>
        <v>BOLTOUKHINE Barbara</v>
      </c>
      <c r="D2" s="11" t="str">
        <f>IF($C2=Convive,LEFT(Saisie!E$6,5),"@")</f>
        <v>@</v>
      </c>
      <c r="E2" s="11" t="str">
        <f>IF($C2=Convive,LEFT(Saisie!E$7,5),"@")</f>
        <v>@</v>
      </c>
      <c r="F2" s="11" t="str">
        <f>IF($C2=Convive,LEFT(Saisie!E$8,5),"@")</f>
        <v>@</v>
      </c>
      <c r="G2" s="11" t="str">
        <f>IF($C2=Convive,LEFT(Saisie!E$9,5),"@")</f>
        <v>@</v>
      </c>
      <c r="H2" s="11" t="str">
        <f>IF($C2=Convive,LEFT(Saisie!E$10,5),"@")</f>
        <v>@</v>
      </c>
      <c r="I2" s="73"/>
      <c r="J2" s="22"/>
      <c r="K2" s="22"/>
      <c r="L2" s="22"/>
      <c r="M2" s="14"/>
      <c r="N2" s="13"/>
    </row>
    <row r="3" spans="1:14" x14ac:dyDescent="0.3">
      <c r="A3" s="4" t="s">
        <v>18</v>
      </c>
      <c r="B3" s="4" t="s">
        <v>19</v>
      </c>
      <c r="C3" s="59" t="str">
        <f t="shared" ref="C3:C40" si="0">A3&amp;" "&amp;B3</f>
        <v>BOOKER Thomas</v>
      </c>
      <c r="D3" s="11" t="str">
        <f>IF($C3=Convive,LEFT(Saisie!E$6,5),"@")</f>
        <v>@</v>
      </c>
      <c r="E3" s="11" t="str">
        <f>IF($C3=Convive,LEFT(Saisie!E$7,5),"@")</f>
        <v>@</v>
      </c>
      <c r="F3" s="11" t="str">
        <f>IF($C3=Convive,LEFT(Saisie!E$8,5),"@")</f>
        <v>@</v>
      </c>
      <c r="G3" s="11" t="str">
        <f>IF($C3=Convive,LEFT(Saisie!E$9,5),"@")</f>
        <v>@</v>
      </c>
      <c r="H3" s="11" t="str">
        <f>IF($C3=Convive,LEFT(Saisie!E$10,5),"@")</f>
        <v>@</v>
      </c>
      <c r="I3" s="73"/>
      <c r="J3" s="22"/>
      <c r="K3" s="22"/>
      <c r="L3" s="22"/>
      <c r="M3" s="14"/>
      <c r="N3" s="13"/>
    </row>
    <row r="4" spans="1:14" x14ac:dyDescent="0.3">
      <c r="A4" s="4" t="s">
        <v>50</v>
      </c>
      <c r="B4" s="4" t="s">
        <v>51</v>
      </c>
      <c r="C4" s="59" t="str">
        <f t="shared" si="0"/>
        <v>BOUELLAT Alain</v>
      </c>
      <c r="D4" s="11" t="str">
        <f>IF($C4=Convive,LEFT(Saisie!E$6,5),"@")</f>
        <v>86025</v>
      </c>
      <c r="E4" s="11" t="str">
        <f>IF($C4=Convive,LEFT(Saisie!E$7,5),"@")</f>
        <v>81516</v>
      </c>
      <c r="F4" s="11" t="str">
        <f>IF($C4=Convive,LEFT(Saisie!E$8,5),"@")</f>
        <v>81128</v>
      </c>
      <c r="G4" s="11" t="str">
        <f>IF($C4=Convive,LEFT(Saisie!E$9,5),"@")</f>
        <v>86769</v>
      </c>
      <c r="H4" s="11" t="str">
        <f>IF($C4=Convive,LEFT(Saisie!E$10,5),"@")</f>
        <v>86086</v>
      </c>
      <c r="I4" s="73" t="s">
        <v>293</v>
      </c>
      <c r="J4" s="22"/>
      <c r="K4" s="22"/>
      <c r="L4" s="22"/>
      <c r="M4" s="14"/>
      <c r="N4" s="13"/>
    </row>
    <row r="5" spans="1:14" x14ac:dyDescent="0.3">
      <c r="A5" s="4" t="s">
        <v>3</v>
      </c>
      <c r="B5" s="4" t="s">
        <v>4</v>
      </c>
      <c r="C5" s="59" t="str">
        <f t="shared" si="0"/>
        <v>CHAZAUX  Coline</v>
      </c>
      <c r="D5" s="11" t="str">
        <f>IF($C5=Convive,LEFT(Saisie!E$6,5),"@")</f>
        <v>@</v>
      </c>
      <c r="E5" s="11" t="str">
        <f>IF($C5=Convive,LEFT(Saisie!E$7,5),"@")</f>
        <v>@</v>
      </c>
      <c r="F5" s="11" t="str">
        <f>IF($C5=Convive,LEFT(Saisie!E$8,5),"@")</f>
        <v>@</v>
      </c>
      <c r="G5" s="11" t="str">
        <f>IF($C5=Convive,LEFT(Saisie!E$9,5),"@")</f>
        <v>@</v>
      </c>
      <c r="H5" s="11" t="str">
        <f>IF($C5=Convive,LEFT(Saisie!E$10,5),"@")</f>
        <v>@</v>
      </c>
      <c r="I5" s="73"/>
      <c r="J5" s="22"/>
      <c r="K5" s="22"/>
      <c r="L5" s="22"/>
      <c r="M5" s="14"/>
      <c r="N5" s="13"/>
    </row>
    <row r="6" spans="1:14" x14ac:dyDescent="0.3">
      <c r="A6" s="4" t="s">
        <v>24</v>
      </c>
      <c r="B6" s="4" t="s">
        <v>25</v>
      </c>
      <c r="C6" s="59" t="str">
        <f t="shared" si="0"/>
        <v>DA COSTA Vincent</v>
      </c>
      <c r="D6" s="11" t="str">
        <f>IF($C6=Convive,LEFT(Saisie!E$6,5),"@")</f>
        <v>@</v>
      </c>
      <c r="E6" s="11" t="str">
        <f>IF($C6=Convive,LEFT(Saisie!E$7,5),"@")</f>
        <v>@</v>
      </c>
      <c r="F6" s="11" t="str">
        <f>IF($C6=Convive,LEFT(Saisie!E$8,5),"@")</f>
        <v>@</v>
      </c>
      <c r="G6" s="11" t="str">
        <f>IF($C6=Convive,LEFT(Saisie!E$9,5),"@")</f>
        <v>@</v>
      </c>
      <c r="H6" s="11" t="str">
        <f>IF($C6=Convive,LEFT(Saisie!E$10,5),"@")</f>
        <v>@</v>
      </c>
      <c r="I6" s="73"/>
      <c r="J6" s="22"/>
      <c r="K6" s="22"/>
      <c r="L6" s="22"/>
      <c r="M6" s="14"/>
      <c r="N6" s="13"/>
    </row>
    <row r="7" spans="1:14" x14ac:dyDescent="0.3">
      <c r="A7" s="4" t="s">
        <v>24</v>
      </c>
      <c r="B7" s="4" t="s">
        <v>32</v>
      </c>
      <c r="C7" s="59" t="str">
        <f t="shared" si="0"/>
        <v>DA COSTA Amandine</v>
      </c>
      <c r="D7" s="11" t="s">
        <v>294</v>
      </c>
      <c r="E7" s="11" t="s">
        <v>295</v>
      </c>
      <c r="F7" s="11" t="s">
        <v>296</v>
      </c>
      <c r="G7" s="11" t="s">
        <v>297</v>
      </c>
      <c r="H7" s="11" t="s">
        <v>298</v>
      </c>
      <c r="I7" s="73" t="s">
        <v>299</v>
      </c>
      <c r="J7" s="22"/>
      <c r="K7" s="22"/>
      <c r="L7" s="22"/>
      <c r="M7" s="14"/>
      <c r="N7" s="13"/>
    </row>
    <row r="8" spans="1:14" x14ac:dyDescent="0.3">
      <c r="A8" s="4" t="s">
        <v>52</v>
      </c>
      <c r="B8" s="4" t="s">
        <v>53</v>
      </c>
      <c r="C8" s="59" t="str">
        <f t="shared" si="0"/>
        <v>DARBY Antonee</v>
      </c>
      <c r="D8" s="11" t="str">
        <f>IF($C8=Convive,LEFT(Saisie!E$6,5),"@")</f>
        <v>@</v>
      </c>
      <c r="E8" s="11" t="str">
        <f>IF($C8=Convive,LEFT(Saisie!E$7,5),"@")</f>
        <v>@</v>
      </c>
      <c r="F8" s="11" t="str">
        <f>IF($C8=Convive,LEFT(Saisie!E$8,5),"@")</f>
        <v>@</v>
      </c>
      <c r="G8" s="11" t="str">
        <f>IF($C8=Convive,LEFT(Saisie!E$9,5),"@")</f>
        <v>@</v>
      </c>
      <c r="H8" s="11" t="str">
        <f>IF($C8=Convive,LEFT(Saisie!E$10,5),"@")</f>
        <v>@</v>
      </c>
      <c r="I8" s="73"/>
      <c r="J8" s="22"/>
      <c r="K8" s="22"/>
      <c r="L8" s="22"/>
      <c r="M8" s="14"/>
      <c r="N8" s="13"/>
    </row>
    <row r="9" spans="1:14" x14ac:dyDescent="0.3">
      <c r="A9" s="4" t="s">
        <v>14</v>
      </c>
      <c r="B9" s="4" t="s">
        <v>15</v>
      </c>
      <c r="C9" s="59" t="str">
        <f t="shared" si="0"/>
        <v>DE BOUSSAC Victoire</v>
      </c>
      <c r="D9" s="11" t="str">
        <f>IF($C9=Convive,LEFT(Saisie!E$6,5),"@")</f>
        <v>@</v>
      </c>
      <c r="E9" s="11" t="str">
        <f>IF($C9=Convive,LEFT(Saisie!E$7,5),"@")</f>
        <v>@</v>
      </c>
      <c r="F9" s="11" t="str">
        <f>IF($C9=Convive,LEFT(Saisie!E$8,5),"@")</f>
        <v>@</v>
      </c>
      <c r="G9" s="11" t="str">
        <f>IF($C9=Convive,LEFT(Saisie!E$9,5),"@")</f>
        <v>@</v>
      </c>
      <c r="H9" s="11" t="str">
        <f>IF($C9=Convive,LEFT(Saisie!E$10,5),"@")</f>
        <v>@</v>
      </c>
      <c r="I9" s="73"/>
      <c r="J9" s="22"/>
      <c r="K9" s="22"/>
      <c r="L9" s="22"/>
      <c r="M9" s="15"/>
      <c r="N9" s="13"/>
    </row>
    <row r="10" spans="1:14" x14ac:dyDescent="0.3">
      <c r="A10" s="4" t="s">
        <v>40</v>
      </c>
      <c r="B10" s="4" t="s">
        <v>41</v>
      </c>
      <c r="C10" s="59" t="str">
        <f t="shared" si="0"/>
        <v>DESPERIES Diane</v>
      </c>
      <c r="D10" s="11" t="str">
        <f>IF($C10=Convive,LEFT(Saisie!E$6,5),"@")</f>
        <v>@</v>
      </c>
      <c r="E10" s="11" t="str">
        <f>IF($C10=Convive,LEFT(Saisie!E$7,5),"@")</f>
        <v>@</v>
      </c>
      <c r="F10" s="11" t="str">
        <f>IF($C10=Convive,LEFT(Saisie!E$8,5),"@")</f>
        <v>@</v>
      </c>
      <c r="G10" s="11" t="str">
        <f>IF($C10=Convive,LEFT(Saisie!E$9,5),"@")</f>
        <v>@</v>
      </c>
      <c r="H10" s="11" t="str">
        <f>IF($C10=Convive,LEFT(Saisie!E$10,5),"@")</f>
        <v>@</v>
      </c>
      <c r="I10" s="73"/>
      <c r="J10" s="22"/>
      <c r="K10" s="22"/>
      <c r="L10" s="22"/>
      <c r="M10" s="15"/>
      <c r="N10" s="13"/>
    </row>
    <row r="11" spans="1:14" x14ac:dyDescent="0.3">
      <c r="A11" s="4" t="s">
        <v>40</v>
      </c>
      <c r="B11" s="4" t="s">
        <v>58</v>
      </c>
      <c r="C11" s="59" t="str">
        <f t="shared" si="0"/>
        <v>DESPERIES Christophe</v>
      </c>
      <c r="D11" s="11" t="str">
        <f>IF($C11=Convive,LEFT(Saisie!E$6,5),"@")</f>
        <v>@</v>
      </c>
      <c r="E11" s="11" t="str">
        <f>IF($C11=Convive,LEFT(Saisie!E$7,5),"@")</f>
        <v>@</v>
      </c>
      <c r="F11" s="11" t="str">
        <f>IF($C11=Convive,LEFT(Saisie!E$8,5),"@")</f>
        <v>@</v>
      </c>
      <c r="G11" s="11" t="str">
        <f>IF($C11=Convive,LEFT(Saisie!E$9,5),"@")</f>
        <v>@</v>
      </c>
      <c r="H11" s="11" t="str">
        <f>IF($C11=Convive,LEFT(Saisie!E$10,5),"@")</f>
        <v>@</v>
      </c>
      <c r="I11" s="73"/>
      <c r="J11" s="22"/>
      <c r="K11" s="22"/>
      <c r="L11" s="22"/>
      <c r="M11" s="14"/>
      <c r="N11" s="13"/>
    </row>
    <row r="12" spans="1:14" x14ac:dyDescent="0.3">
      <c r="A12" s="4" t="s">
        <v>62</v>
      </c>
      <c r="B12" s="4" t="s">
        <v>61</v>
      </c>
      <c r="C12" s="59" t="str">
        <f t="shared" si="0"/>
        <v>DORE Pierre-Germain</v>
      </c>
      <c r="D12" s="11" t="str">
        <f>IF($C12=Convive,LEFT(Saisie!E$6,5),"@")</f>
        <v>@</v>
      </c>
      <c r="E12" s="11" t="str">
        <f>IF($C12=Convive,LEFT(Saisie!E$7,5),"@")</f>
        <v>@</v>
      </c>
      <c r="F12" s="11" t="str">
        <f>IF($C12=Convive,LEFT(Saisie!E$8,5),"@")</f>
        <v>@</v>
      </c>
      <c r="G12" s="11" t="str">
        <f>IF($C12=Convive,LEFT(Saisie!E$9,5),"@")</f>
        <v>@</v>
      </c>
      <c r="H12" s="11" t="str">
        <f>IF($C12=Convive,LEFT(Saisie!E$10,5),"@")</f>
        <v>@</v>
      </c>
      <c r="I12" s="73"/>
      <c r="J12" s="22"/>
      <c r="K12" s="22"/>
      <c r="L12" s="22"/>
      <c r="M12" s="15"/>
      <c r="N12" s="13"/>
    </row>
    <row r="13" spans="1:14" x14ac:dyDescent="0.3">
      <c r="A13" s="4" t="s">
        <v>47</v>
      </c>
      <c r="B13" s="4" t="s">
        <v>46</v>
      </c>
      <c r="C13" s="59" t="str">
        <f t="shared" si="0"/>
        <v>DUFOUR Isabelle</v>
      </c>
      <c r="D13" s="11" t="str">
        <f>IF($C13=Convive,LEFT(Saisie!E$6,5),"@")</f>
        <v>@</v>
      </c>
      <c r="E13" s="11" t="str">
        <f>IF($C13=Convive,LEFT(Saisie!E$7,5),"@")</f>
        <v>@</v>
      </c>
      <c r="F13" s="11" t="str">
        <f>IF($C13=Convive,LEFT(Saisie!E$8,5),"@")</f>
        <v>@</v>
      </c>
      <c r="G13" s="11" t="str">
        <f>IF($C13=Convive,LEFT(Saisie!E$9,5),"@")</f>
        <v>@</v>
      </c>
      <c r="H13" s="11" t="str">
        <f>IF($C13=Convive,LEFT(Saisie!E$10,5),"@")</f>
        <v>@</v>
      </c>
      <c r="I13" s="73"/>
      <c r="J13" s="22"/>
      <c r="K13" s="22"/>
      <c r="L13" s="22"/>
      <c r="M13" s="15"/>
      <c r="N13" s="13"/>
    </row>
    <row r="14" spans="1:14" x14ac:dyDescent="0.3">
      <c r="A14" s="4" t="s">
        <v>35</v>
      </c>
      <c r="B14" s="4" t="s">
        <v>9</v>
      </c>
      <c r="C14" s="59" t="str">
        <f t="shared" si="0"/>
        <v>FALL Elisa</v>
      </c>
      <c r="D14" s="11" t="str">
        <f>IF($C14=Convive,LEFT(Saisie!E$6,5),"@")</f>
        <v>@</v>
      </c>
      <c r="E14" s="11" t="str">
        <f>IF($C14=Convive,LEFT(Saisie!E$7,5),"@")</f>
        <v>@</v>
      </c>
      <c r="F14" s="11" t="str">
        <f>IF($C14=Convive,LEFT(Saisie!E$8,5),"@")</f>
        <v>@</v>
      </c>
      <c r="G14" s="11" t="str">
        <f>IF($C14=Convive,LEFT(Saisie!E$9,5),"@")</f>
        <v>@</v>
      </c>
      <c r="H14" s="11" t="str">
        <f>IF($C14=Convive,LEFT(Saisie!E$10,5),"@")</f>
        <v>@</v>
      </c>
      <c r="I14" s="73"/>
      <c r="J14" s="22"/>
      <c r="K14" s="22"/>
      <c r="L14" s="22"/>
      <c r="M14" s="15"/>
      <c r="N14" s="13"/>
    </row>
    <row r="15" spans="1:14" x14ac:dyDescent="0.3">
      <c r="A15" s="4" t="s">
        <v>75</v>
      </c>
      <c r="B15" s="4" t="s">
        <v>76</v>
      </c>
      <c r="C15" s="59" t="str">
        <f t="shared" si="0"/>
        <v>FLAHAULT Véronique</v>
      </c>
      <c r="D15" s="11" t="str">
        <f>IF($C15=Convive,LEFT(Saisie!E$6,5),"@")</f>
        <v>@</v>
      </c>
      <c r="E15" s="11" t="str">
        <f>IF($C15=Convive,LEFT(Saisie!E$7,5),"@")</f>
        <v>@</v>
      </c>
      <c r="F15" s="11" t="str">
        <f>IF($C15=Convive,LEFT(Saisie!E$8,5),"@")</f>
        <v>@</v>
      </c>
      <c r="G15" s="11" t="str">
        <f>IF($C15=Convive,LEFT(Saisie!E$9,5),"@")</f>
        <v>@</v>
      </c>
      <c r="H15" s="11" t="str">
        <f>IF($C15=Convive,LEFT(Saisie!E$10,5),"@")</f>
        <v>@</v>
      </c>
      <c r="I15" s="73"/>
      <c r="J15" s="22"/>
      <c r="K15" s="22"/>
      <c r="L15" s="22"/>
      <c r="M15" s="14"/>
      <c r="N15" s="13"/>
    </row>
    <row r="16" spans="1:14" x14ac:dyDescent="0.3">
      <c r="A16" s="4" t="s">
        <v>63</v>
      </c>
      <c r="B16" s="4" t="s">
        <v>64</v>
      </c>
      <c r="C16" s="59" t="str">
        <f t="shared" si="0"/>
        <v>FOURNEL Pierre-Jean</v>
      </c>
      <c r="D16" s="11" t="str">
        <f>IF($C16=Convive,LEFT(Saisie!E$6,5),"@")</f>
        <v>@</v>
      </c>
      <c r="E16" s="11" t="str">
        <f>IF($C16=Convive,LEFT(Saisie!E$7,5),"@")</f>
        <v>@</v>
      </c>
      <c r="F16" s="11" t="str">
        <f>IF($C16=Convive,LEFT(Saisie!E$8,5),"@")</f>
        <v>@</v>
      </c>
      <c r="G16" s="11" t="str">
        <f>IF($C16=Convive,LEFT(Saisie!E$9,5),"@")</f>
        <v>@</v>
      </c>
      <c r="H16" s="11" t="str">
        <f>IF($C16=Convive,LEFT(Saisie!E$10,5),"@")</f>
        <v>@</v>
      </c>
      <c r="I16" s="73"/>
      <c r="J16" s="22"/>
      <c r="K16" s="22"/>
      <c r="L16" s="22"/>
      <c r="M16" s="14"/>
      <c r="N16" s="13"/>
    </row>
    <row r="17" spans="1:14" x14ac:dyDescent="0.3">
      <c r="A17" s="4" t="s">
        <v>59</v>
      </c>
      <c r="B17" s="4" t="s">
        <v>60</v>
      </c>
      <c r="C17" s="59" t="str">
        <f t="shared" si="0"/>
        <v>GUARNERI Laura</v>
      </c>
      <c r="D17" s="11" t="str">
        <f>IF($C17=Convive,LEFT(Saisie!E$6,5),"@")</f>
        <v>@</v>
      </c>
      <c r="E17" s="11" t="str">
        <f>IF($C17=Convive,LEFT(Saisie!E$7,5),"@")</f>
        <v>@</v>
      </c>
      <c r="F17" s="11" t="str">
        <f>IF($C17=Convive,LEFT(Saisie!E$8,5),"@")</f>
        <v>@</v>
      </c>
      <c r="G17" s="11" t="str">
        <f>IF($C17=Convive,LEFT(Saisie!E$9,5),"@")</f>
        <v>@</v>
      </c>
      <c r="H17" s="11" t="str">
        <f>IF($C17=Convive,LEFT(Saisie!E$10,5),"@")</f>
        <v>@</v>
      </c>
      <c r="I17" s="73"/>
      <c r="J17" s="22"/>
      <c r="K17" s="22"/>
      <c r="L17" s="22"/>
      <c r="M17" s="15"/>
      <c r="N17" s="13"/>
    </row>
    <row r="18" spans="1:14" x14ac:dyDescent="0.3">
      <c r="A18" s="4" t="s">
        <v>22</v>
      </c>
      <c r="B18" s="4" t="s">
        <v>23</v>
      </c>
      <c r="C18" s="59" t="str">
        <f t="shared" si="0"/>
        <v>HADZIC Marina</v>
      </c>
      <c r="D18" s="11" t="str">
        <f>IF($C18=Convive,LEFT(Saisie!E$6,5),"@")</f>
        <v>@</v>
      </c>
      <c r="E18" s="11" t="str">
        <f>IF($C18=Convive,LEFT(Saisie!E$7,5),"@")</f>
        <v>@</v>
      </c>
      <c r="F18" s="11" t="str">
        <f>IF($C18=Convive,LEFT(Saisie!E$8,5),"@")</f>
        <v>@</v>
      </c>
      <c r="G18" s="11" t="str">
        <f>IF($C18=Convive,LEFT(Saisie!E$9,5),"@")</f>
        <v>@</v>
      </c>
      <c r="H18" s="11" t="str">
        <f>IF($C18=Convive,LEFT(Saisie!E$10,5),"@")</f>
        <v>@</v>
      </c>
      <c r="I18" s="73"/>
      <c r="J18" s="22"/>
      <c r="K18" s="22"/>
      <c r="L18" s="22"/>
      <c r="M18" s="15"/>
      <c r="N18" s="13"/>
    </row>
    <row r="19" spans="1:14" x14ac:dyDescent="0.3">
      <c r="A19" s="4" t="s">
        <v>73</v>
      </c>
      <c r="B19" s="4" t="s">
        <v>74</v>
      </c>
      <c r="C19" s="59" t="str">
        <f t="shared" si="0"/>
        <v>HILAIRE Vanessa</v>
      </c>
      <c r="D19" s="11" t="str">
        <f>IF($C19=Convive,LEFT(Saisie!E$6,5),"@")</f>
        <v>@</v>
      </c>
      <c r="E19" s="11" t="str">
        <f>IF($C19=Convive,LEFT(Saisie!E$7,5),"@")</f>
        <v>@</v>
      </c>
      <c r="F19" s="11" t="str">
        <f>IF($C19=Convive,LEFT(Saisie!E$8,5),"@")</f>
        <v>@</v>
      </c>
      <c r="G19" s="11" t="str">
        <f>IF($C19=Convive,LEFT(Saisie!E$9,5),"@")</f>
        <v>@</v>
      </c>
      <c r="H19" s="11" t="str">
        <f>IF($C19=Convive,LEFT(Saisie!E$10,5),"@")</f>
        <v>@</v>
      </c>
      <c r="I19" s="73"/>
      <c r="J19" s="22"/>
      <c r="K19" s="22"/>
      <c r="L19" s="22"/>
      <c r="M19" s="15"/>
      <c r="N19" s="13"/>
    </row>
    <row r="20" spans="1:14" x14ac:dyDescent="0.3">
      <c r="A20" s="4" t="s">
        <v>5</v>
      </c>
      <c r="B20" s="4" t="s">
        <v>0</v>
      </c>
      <c r="C20" s="59" t="str">
        <f t="shared" si="0"/>
        <v>JAIME Edna</v>
      </c>
      <c r="D20" s="11" t="str">
        <f>IF($C20=Convive,LEFT(Saisie!E$6,5),"@")</f>
        <v>@</v>
      </c>
      <c r="E20" s="11" t="str">
        <f>IF($C20=Convive,LEFT(Saisie!E$7,5),"@")</f>
        <v>@</v>
      </c>
      <c r="F20" s="11" t="str">
        <f>IF($C20=Convive,LEFT(Saisie!E$8,5),"@")</f>
        <v>@</v>
      </c>
      <c r="G20" s="11" t="str">
        <f>IF($C20=Convive,LEFT(Saisie!E$9,5),"@")</f>
        <v>@</v>
      </c>
      <c r="H20" s="11" t="str">
        <f>IF($C20=Convive,LEFT(Saisie!E$10,5),"@")</f>
        <v>@</v>
      </c>
      <c r="I20" s="73"/>
      <c r="J20" s="22"/>
      <c r="K20" s="22"/>
      <c r="L20" s="22"/>
      <c r="M20" s="15"/>
      <c r="N20" s="13"/>
    </row>
    <row r="21" spans="1:14" x14ac:dyDescent="0.3">
      <c r="A21" s="4" t="s">
        <v>8</v>
      </c>
      <c r="B21" s="4" t="s">
        <v>9</v>
      </c>
      <c r="C21" s="59" t="str">
        <f t="shared" si="0"/>
        <v>KASIKCI  Elisa</v>
      </c>
      <c r="D21" s="11" t="str">
        <f>IF($C21=Convive,LEFT(Saisie!E$6,5),"@")</f>
        <v>@</v>
      </c>
      <c r="E21" s="11" t="str">
        <f>IF($C21=Convive,LEFT(Saisie!E$7,5),"@")</f>
        <v>@</v>
      </c>
      <c r="F21" s="11" t="str">
        <f>IF($C21=Convive,LEFT(Saisie!E$8,5),"@")</f>
        <v>@</v>
      </c>
      <c r="G21" s="11" t="str">
        <f>IF($C21=Convive,LEFT(Saisie!E$9,5),"@")</f>
        <v>@</v>
      </c>
      <c r="H21" s="11" t="str">
        <f>IF($C21=Convive,LEFT(Saisie!E$10,5),"@")</f>
        <v>@</v>
      </c>
      <c r="I21" s="73"/>
      <c r="J21" s="22"/>
      <c r="K21" s="22"/>
      <c r="L21" s="22"/>
      <c r="M21" s="15"/>
      <c r="N21" s="13"/>
    </row>
    <row r="22" spans="1:14" x14ac:dyDescent="0.3">
      <c r="A22" s="4" t="s">
        <v>69</v>
      </c>
      <c r="B22" s="4" t="s">
        <v>70</v>
      </c>
      <c r="C22" s="59" t="str">
        <f t="shared" si="0"/>
        <v>KELLER Slim</v>
      </c>
      <c r="D22" s="11" t="str">
        <f>IF($C22=Convive,LEFT(Saisie!E$6,5),"@")</f>
        <v>@</v>
      </c>
      <c r="E22" s="11" t="str">
        <f>IF($C22=Convive,LEFT(Saisie!E$7,5),"@")</f>
        <v>@</v>
      </c>
      <c r="F22" s="11" t="str">
        <f>IF($C22=Convive,LEFT(Saisie!E$8,5),"@")</f>
        <v>@</v>
      </c>
      <c r="G22" s="11" t="str">
        <f>IF($C22=Convive,LEFT(Saisie!E$9,5),"@")</f>
        <v>@</v>
      </c>
      <c r="H22" s="11" t="str">
        <f>IF($C22=Convive,LEFT(Saisie!E$10,5),"@")</f>
        <v>@</v>
      </c>
      <c r="I22" s="73"/>
      <c r="J22" s="22"/>
      <c r="K22" s="22"/>
      <c r="L22" s="22"/>
      <c r="M22" s="15"/>
      <c r="N22" s="13"/>
    </row>
    <row r="23" spans="1:14" x14ac:dyDescent="0.3">
      <c r="A23" s="4" t="s">
        <v>54</v>
      </c>
      <c r="B23" s="4" t="s">
        <v>55</v>
      </c>
      <c r="C23" s="59" t="str">
        <f t="shared" si="0"/>
        <v>LAMPRE Bruno</v>
      </c>
      <c r="D23" s="11" t="str">
        <f>IF($C23=Convive,LEFT(Saisie!E$6,5),"@")</f>
        <v>@</v>
      </c>
      <c r="E23" s="11" t="str">
        <f>IF($C23=Convive,LEFT(Saisie!E$7,5),"@")</f>
        <v>@</v>
      </c>
      <c r="F23" s="11" t="str">
        <f>IF($C23=Convive,LEFT(Saisie!E$8,5),"@")</f>
        <v>@</v>
      </c>
      <c r="G23" s="11" t="str">
        <f>IF($C23=Convive,LEFT(Saisie!E$9,5),"@")</f>
        <v>@</v>
      </c>
      <c r="H23" s="11" t="str">
        <f>IF($C23=Convive,LEFT(Saisie!E$10,5),"@")</f>
        <v>@</v>
      </c>
      <c r="I23" s="73"/>
      <c r="J23" s="22"/>
      <c r="K23" s="22"/>
      <c r="L23" s="22"/>
      <c r="M23" s="14"/>
      <c r="N23" s="13"/>
    </row>
    <row r="24" spans="1:14" x14ac:dyDescent="0.3">
      <c r="A24" s="4" t="s">
        <v>29</v>
      </c>
      <c r="B24" s="4" t="s">
        <v>28</v>
      </c>
      <c r="C24" s="59" t="str">
        <f t="shared" si="0"/>
        <v>LOHUES Claire</v>
      </c>
      <c r="D24" s="11" t="str">
        <f>IF($C24=Convive,LEFT(Saisie!E$6,5),"@")</f>
        <v>@</v>
      </c>
      <c r="E24" s="11" t="str">
        <f>IF($C24=Convive,LEFT(Saisie!E$7,5),"@")</f>
        <v>@</v>
      </c>
      <c r="F24" s="11" t="str">
        <f>IF($C24=Convive,LEFT(Saisie!E$8,5),"@")</f>
        <v>@</v>
      </c>
      <c r="G24" s="11" t="str">
        <f>IF($C24=Convive,LEFT(Saisie!E$9,5),"@")</f>
        <v>@</v>
      </c>
      <c r="H24" s="11" t="str">
        <f>IF($C24=Convive,LEFT(Saisie!E$10,5),"@")</f>
        <v>@</v>
      </c>
      <c r="I24" s="73"/>
      <c r="J24" s="22"/>
      <c r="K24" s="22"/>
      <c r="L24" s="22"/>
      <c r="M24" s="14"/>
      <c r="N24" s="13"/>
    </row>
    <row r="25" spans="1:14" x14ac:dyDescent="0.3">
      <c r="A25" s="4" t="s">
        <v>71</v>
      </c>
      <c r="B25" s="4" t="s">
        <v>72</v>
      </c>
      <c r="C25" s="59" t="str">
        <f t="shared" si="0"/>
        <v>MAIGROT Stéphane</v>
      </c>
      <c r="D25" s="11" t="str">
        <f>IF($C25=Convive,LEFT(Saisie!E$6,5),"@")</f>
        <v>@</v>
      </c>
      <c r="E25" s="11" t="str">
        <f>IF($C25=Convive,LEFT(Saisie!E$7,5),"@")</f>
        <v>@</v>
      </c>
      <c r="F25" s="11" t="str">
        <f>IF($C25=Convive,LEFT(Saisie!E$8,5),"@")</f>
        <v>@</v>
      </c>
      <c r="G25" s="11" t="str">
        <f>IF($C25=Convive,LEFT(Saisie!E$9,5),"@")</f>
        <v>@</v>
      </c>
      <c r="H25" s="11" t="str">
        <f>IF($C25=Convive,LEFT(Saisie!E$10,5),"@")</f>
        <v>@</v>
      </c>
      <c r="I25" s="73"/>
      <c r="J25" s="22"/>
      <c r="K25" s="22"/>
      <c r="L25" s="22"/>
      <c r="M25" s="14"/>
      <c r="N25" s="13"/>
    </row>
    <row r="26" spans="1:14" x14ac:dyDescent="0.3">
      <c r="A26" s="4" t="s">
        <v>48</v>
      </c>
      <c r="B26" s="4" t="s">
        <v>49</v>
      </c>
      <c r="C26" s="59" t="str">
        <f t="shared" si="0"/>
        <v>MENNI Aïcha</v>
      </c>
      <c r="D26" s="11" t="str">
        <f>IF($C26=Convive,LEFT(Saisie!E$6,5),"@")</f>
        <v>@</v>
      </c>
      <c r="E26" s="11" t="str">
        <f>IF($C26=Convive,LEFT(Saisie!E$7,5),"@")</f>
        <v>@</v>
      </c>
      <c r="F26" s="11" t="str">
        <f>IF($C26=Convive,LEFT(Saisie!E$8,5),"@")</f>
        <v>@</v>
      </c>
      <c r="G26" s="11" t="str">
        <f>IF($C26=Convive,LEFT(Saisie!E$9,5),"@")</f>
        <v>@</v>
      </c>
      <c r="H26" s="11" t="str">
        <f>IF($C26=Convive,LEFT(Saisie!E$10,5),"@")</f>
        <v>@</v>
      </c>
      <c r="I26" s="73"/>
      <c r="J26" s="22"/>
      <c r="K26" s="22"/>
      <c r="L26" s="22"/>
      <c r="M26" s="14"/>
      <c r="N26" s="13"/>
    </row>
    <row r="27" spans="1:14" x14ac:dyDescent="0.3">
      <c r="A27" s="4" t="s">
        <v>12</v>
      </c>
      <c r="B27" s="4" t="s">
        <v>13</v>
      </c>
      <c r="C27" s="59" t="str">
        <f t="shared" si="0"/>
        <v>MINGAM Elise</v>
      </c>
      <c r="D27" s="11" t="str">
        <f>IF($C27=Convive,LEFT(Saisie!E$6,5),"@")</f>
        <v>@</v>
      </c>
      <c r="E27" s="11" t="str">
        <f>IF($C27=Convive,LEFT(Saisie!E$7,5),"@")</f>
        <v>@</v>
      </c>
      <c r="F27" s="11" t="str">
        <f>IF($C27=Convive,LEFT(Saisie!E$8,5),"@")</f>
        <v>@</v>
      </c>
      <c r="G27" s="11" t="str">
        <f>IF($C27=Convive,LEFT(Saisie!E$9,5),"@")</f>
        <v>@</v>
      </c>
      <c r="H27" s="11" t="str">
        <f>IF($C27=Convive,LEFT(Saisie!E$10,5),"@")</f>
        <v>@</v>
      </c>
      <c r="I27" s="73"/>
      <c r="J27" s="22"/>
      <c r="K27" s="22"/>
      <c r="L27" s="22"/>
      <c r="M27" s="14"/>
      <c r="N27" s="13"/>
    </row>
    <row r="28" spans="1:14" x14ac:dyDescent="0.3">
      <c r="A28" s="4" t="s">
        <v>42</v>
      </c>
      <c r="B28" s="4" t="s">
        <v>43</v>
      </c>
      <c r="C28" s="59" t="str">
        <f t="shared" si="0"/>
        <v>MONDESIR Eddwin</v>
      </c>
      <c r="D28" s="11" t="str">
        <f>IF($C28=Convive,LEFT(Saisie!E$6,5),"@")</f>
        <v>@</v>
      </c>
      <c r="E28" s="11" t="str">
        <f>IF($C28=Convive,LEFT(Saisie!E$7,5),"@")</f>
        <v>@</v>
      </c>
      <c r="F28" s="11" t="str">
        <f>IF($C28=Convive,LEFT(Saisie!E$8,5),"@")</f>
        <v>@</v>
      </c>
      <c r="G28" s="11" t="str">
        <f>IF($C28=Convive,LEFT(Saisie!E$9,5),"@")</f>
        <v>@</v>
      </c>
      <c r="H28" s="11" t="str">
        <f>IF($C28=Convive,LEFT(Saisie!E$10,5),"@")</f>
        <v>@</v>
      </c>
      <c r="I28" s="73"/>
      <c r="J28" s="22"/>
      <c r="K28" s="22"/>
      <c r="L28" s="22"/>
      <c r="M28" s="14"/>
      <c r="N28" s="13"/>
    </row>
    <row r="29" spans="1:14" x14ac:dyDescent="0.3">
      <c r="A29" s="4" t="s">
        <v>33</v>
      </c>
      <c r="B29" s="4" t="s">
        <v>34</v>
      </c>
      <c r="C29" s="59" t="str">
        <f t="shared" si="0"/>
        <v>NGO TJOCK Rachel</v>
      </c>
      <c r="D29" s="11" t="str">
        <f>IF($C29=Convive,LEFT(Saisie!E$6,5),"@")</f>
        <v>@</v>
      </c>
      <c r="E29" s="11" t="str">
        <f>IF($C29=Convive,LEFT(Saisie!E$7,5),"@")</f>
        <v>@</v>
      </c>
      <c r="F29" s="11" t="str">
        <f>IF($C29=Convive,LEFT(Saisie!E$8,5),"@")</f>
        <v>@</v>
      </c>
      <c r="G29" s="11" t="str">
        <f>IF($C29=Convive,LEFT(Saisie!E$9,5),"@")</f>
        <v>@</v>
      </c>
      <c r="H29" s="11" t="str">
        <f>IF($C29=Convive,LEFT(Saisie!E$10,5),"@")</f>
        <v>@</v>
      </c>
      <c r="I29" s="73"/>
      <c r="J29" s="22"/>
      <c r="K29" s="22"/>
      <c r="L29" s="22"/>
      <c r="M29" s="14"/>
      <c r="N29" s="13"/>
    </row>
    <row r="30" spans="1:14" x14ac:dyDescent="0.3">
      <c r="A30" s="4" t="s">
        <v>20</v>
      </c>
      <c r="B30" s="4" t="s">
        <v>21</v>
      </c>
      <c r="C30" s="59" t="str">
        <f t="shared" si="0"/>
        <v>NGUYEN Léo</v>
      </c>
      <c r="D30" s="11" t="str">
        <f>IF($C30=Convive,LEFT(Saisie!E$6,5),"@")</f>
        <v>@</v>
      </c>
      <c r="E30" s="11" t="str">
        <f>IF($C30=Convive,LEFT(Saisie!E$7,5),"@")</f>
        <v>@</v>
      </c>
      <c r="F30" s="11" t="str">
        <f>IF($C30=Convive,LEFT(Saisie!E$8,5),"@")</f>
        <v>@</v>
      </c>
      <c r="G30" s="11" t="str">
        <f>IF($C30=Convive,LEFT(Saisie!E$9,5),"@")</f>
        <v>@</v>
      </c>
      <c r="H30" s="11" t="str">
        <f>IF($C30=Convive,LEFT(Saisie!E$10,5),"@")</f>
        <v>@</v>
      </c>
      <c r="I30" s="73"/>
      <c r="J30" s="22"/>
      <c r="K30" s="22"/>
      <c r="L30" s="22"/>
      <c r="M30" s="14"/>
      <c r="N30" s="13"/>
    </row>
    <row r="31" spans="1:14" x14ac:dyDescent="0.3">
      <c r="A31" s="4" t="s">
        <v>6</v>
      </c>
      <c r="B31" s="4" t="s">
        <v>7</v>
      </c>
      <c r="C31" s="59" t="str">
        <f t="shared" si="0"/>
        <v>PERRIN Maëva</v>
      </c>
      <c r="D31" s="11" t="str">
        <f>IF($C31=Convive,LEFT(Saisie!E$6,5),"@")</f>
        <v>@</v>
      </c>
      <c r="E31" s="11" t="str">
        <f>IF($C31=Convive,LEFT(Saisie!E$7,5),"@")</f>
        <v>@</v>
      </c>
      <c r="F31" s="11" t="str">
        <f>IF($C31=Convive,LEFT(Saisie!E$8,5),"@")</f>
        <v>@</v>
      </c>
      <c r="G31" s="11" t="str">
        <f>IF($C31=Convive,LEFT(Saisie!E$9,5),"@")</f>
        <v>@</v>
      </c>
      <c r="H31" s="11" t="str">
        <f>IF($C31=Convive,LEFT(Saisie!E$10,5),"@")</f>
        <v>@</v>
      </c>
      <c r="I31" s="73"/>
      <c r="J31" s="22"/>
      <c r="K31" s="22"/>
      <c r="L31" s="22"/>
      <c r="M31" s="14"/>
      <c r="N31" s="13"/>
    </row>
    <row r="32" spans="1:14" x14ac:dyDescent="0.3">
      <c r="A32" s="4" t="s">
        <v>44</v>
      </c>
      <c r="B32" s="4" t="s">
        <v>45</v>
      </c>
      <c r="C32" s="59" t="str">
        <f t="shared" si="0"/>
        <v>PRUVOST Emie</v>
      </c>
      <c r="D32" s="11" t="str">
        <f>IF($C32=Convive,LEFT(Saisie!E$6,5),"@")</f>
        <v>@</v>
      </c>
      <c r="E32" s="11" t="str">
        <f>IF($C32=Convive,LEFT(Saisie!E$7,5),"@")</f>
        <v>@</v>
      </c>
      <c r="F32" s="11" t="str">
        <f>IF($C32=Convive,LEFT(Saisie!E$8,5),"@")</f>
        <v>@</v>
      </c>
      <c r="G32" s="11" t="str">
        <f>IF($C32=Convive,LEFT(Saisie!E$9,5),"@")</f>
        <v>@</v>
      </c>
      <c r="H32" s="11" t="str">
        <f>IF($C32=Convive,LEFT(Saisie!E$10,5),"@")</f>
        <v>@</v>
      </c>
      <c r="I32" s="73"/>
      <c r="J32" s="22"/>
      <c r="K32" s="22"/>
      <c r="L32" s="22"/>
      <c r="M32" s="14"/>
      <c r="N32" s="13"/>
    </row>
    <row r="33" spans="1:14" x14ac:dyDescent="0.3">
      <c r="A33" s="4" t="s">
        <v>30</v>
      </c>
      <c r="B33" s="4" t="s">
        <v>31</v>
      </c>
      <c r="C33" s="59" t="str">
        <f t="shared" si="0"/>
        <v>ROBERT Pauline</v>
      </c>
      <c r="D33" s="11" t="str">
        <f>IF($C33=Convive,LEFT(Saisie!E$6,5),"@")</f>
        <v>@</v>
      </c>
      <c r="E33" s="11" t="str">
        <f>IF($C33=Convive,LEFT(Saisie!E$7,5),"@")</f>
        <v>@</v>
      </c>
      <c r="F33" s="11" t="str">
        <f>IF($C33=Convive,LEFT(Saisie!E$8,5),"@")</f>
        <v>@</v>
      </c>
      <c r="G33" s="11" t="str">
        <f>IF($C33=Convive,LEFT(Saisie!E$9,5),"@")</f>
        <v>@</v>
      </c>
      <c r="H33" s="11" t="str">
        <f>IF($C33=Convive,LEFT(Saisie!E$10,5),"@")</f>
        <v>@</v>
      </c>
      <c r="I33" s="73"/>
      <c r="J33" s="22"/>
      <c r="K33" s="22"/>
      <c r="L33" s="22"/>
      <c r="M33" s="14"/>
      <c r="N33" s="13"/>
    </row>
    <row r="34" spans="1:14" x14ac:dyDescent="0.3">
      <c r="A34" s="4" t="s">
        <v>65</v>
      </c>
      <c r="B34" s="4" t="s">
        <v>66</v>
      </c>
      <c r="C34" s="59" t="str">
        <f t="shared" si="0"/>
        <v>SAADELLA Rochedi</v>
      </c>
      <c r="D34" s="11" t="str">
        <f>IF($C34=Convive,LEFT(Saisie!E$6,5),"@")</f>
        <v>@</v>
      </c>
      <c r="E34" s="11" t="str">
        <f>IF($C34=Convive,LEFT(Saisie!E$7,5),"@")</f>
        <v>@</v>
      </c>
      <c r="F34" s="11" t="str">
        <f>IF($C34=Convive,LEFT(Saisie!E$8,5),"@")</f>
        <v>@</v>
      </c>
      <c r="G34" s="11" t="str">
        <f>IF($C34=Convive,LEFT(Saisie!E$9,5),"@")</f>
        <v>@</v>
      </c>
      <c r="H34" s="11" t="str">
        <f>IF($C34=Convive,LEFT(Saisie!E$10,5),"@")</f>
        <v>@</v>
      </c>
      <c r="I34" s="73"/>
      <c r="J34" s="22"/>
      <c r="K34" s="22"/>
      <c r="L34" s="22"/>
      <c r="M34" s="14"/>
      <c r="N34" s="13"/>
    </row>
    <row r="35" spans="1:14" x14ac:dyDescent="0.3">
      <c r="A35" s="4" t="s">
        <v>67</v>
      </c>
      <c r="B35" s="4" t="s">
        <v>68</v>
      </c>
      <c r="C35" s="59" t="str">
        <f t="shared" si="0"/>
        <v>THOLLOT Simon</v>
      </c>
      <c r="D35" s="11" t="str">
        <f>IF($C35=Convive,LEFT(Saisie!E$6,5),"@")</f>
        <v>@</v>
      </c>
      <c r="E35" s="11" t="str">
        <f>IF($C35=Convive,LEFT(Saisie!E$7,5),"@")</f>
        <v>@</v>
      </c>
      <c r="F35" s="11" t="str">
        <f>IF($C35=Convive,LEFT(Saisie!E$8,5),"@")</f>
        <v>@</v>
      </c>
      <c r="G35" s="11" t="str">
        <f>IF($C35=Convive,LEFT(Saisie!E$9,5),"@")</f>
        <v>@</v>
      </c>
      <c r="H35" s="11" t="str">
        <f>IF($C35=Convive,LEFT(Saisie!E$10,5),"@")</f>
        <v>@</v>
      </c>
      <c r="I35" s="73"/>
      <c r="J35" s="22"/>
      <c r="K35" s="22"/>
      <c r="L35" s="22"/>
      <c r="M35" s="14"/>
      <c r="N35" s="13"/>
    </row>
    <row r="36" spans="1:14" x14ac:dyDescent="0.3">
      <c r="A36" s="4" t="s">
        <v>38</v>
      </c>
      <c r="B36" s="4" t="s">
        <v>39</v>
      </c>
      <c r="C36" s="59" t="str">
        <f t="shared" si="0"/>
        <v>TOURNIER Clément</v>
      </c>
      <c r="D36" s="11" t="str">
        <f>IF($C36=Convive,LEFT(Saisie!E$6,5),"@")</f>
        <v>@</v>
      </c>
      <c r="E36" s="11" t="str">
        <f>IF($C36=Convive,LEFT(Saisie!E$7,5),"@")</f>
        <v>@</v>
      </c>
      <c r="F36" s="11" t="str">
        <f>IF($C36=Convive,LEFT(Saisie!E$8,5),"@")</f>
        <v>@</v>
      </c>
      <c r="G36" s="11" t="str">
        <f>IF($C36=Convive,LEFT(Saisie!E$9,5),"@")</f>
        <v>@</v>
      </c>
      <c r="H36" s="11" t="str">
        <f>IF($C36=Convive,LEFT(Saisie!E$10,5),"@")</f>
        <v>@</v>
      </c>
      <c r="I36" s="73"/>
      <c r="J36" s="22"/>
      <c r="K36" s="22"/>
      <c r="L36" s="22"/>
      <c r="M36" s="14"/>
      <c r="N36" s="13"/>
    </row>
    <row r="37" spans="1:14" x14ac:dyDescent="0.3">
      <c r="A37" s="4" t="s">
        <v>10</v>
      </c>
      <c r="B37" s="4" t="s">
        <v>11</v>
      </c>
      <c r="C37" s="59" t="str">
        <f t="shared" si="0"/>
        <v>TOUZE  Mathilde</v>
      </c>
      <c r="D37" s="11" t="str">
        <f>IF($C37=Convive,LEFT(Saisie!E$6,5),"@")</f>
        <v>@</v>
      </c>
      <c r="E37" s="11" t="str">
        <f>IF($C37=Convive,LEFT(Saisie!E$7,5),"@")</f>
        <v>@</v>
      </c>
      <c r="F37" s="11" t="str">
        <f>IF($C37=Convive,LEFT(Saisie!E$8,5),"@")</f>
        <v>@</v>
      </c>
      <c r="G37" s="11" t="str">
        <f>IF($C37=Convive,LEFT(Saisie!E$9,5),"@")</f>
        <v>@</v>
      </c>
      <c r="H37" s="11" t="str">
        <f>IF($C37=Convive,LEFT(Saisie!E$10,5),"@")</f>
        <v>@</v>
      </c>
      <c r="I37" s="73"/>
      <c r="J37" s="22"/>
      <c r="K37" s="22"/>
      <c r="L37" s="22"/>
      <c r="M37" s="14"/>
      <c r="N37" s="13"/>
    </row>
    <row r="38" spans="1:14" x14ac:dyDescent="0.3">
      <c r="A38" s="4" t="s">
        <v>56</v>
      </c>
      <c r="B38" s="4" t="s">
        <v>57</v>
      </c>
      <c r="C38" s="59" t="str">
        <f t="shared" si="0"/>
        <v>TREMBLAY Céline</v>
      </c>
      <c r="D38" s="11" t="str">
        <f>IF($C38=Convive,LEFT(Saisie!E$6,5),"@")</f>
        <v>@</v>
      </c>
      <c r="E38" s="11" t="str">
        <f>IF($C38=Convive,LEFT(Saisie!E$7,5),"@")</f>
        <v>@</v>
      </c>
      <c r="F38" s="11" t="str">
        <f>IF($C38=Convive,LEFT(Saisie!E$8,5),"@")</f>
        <v>@</v>
      </c>
      <c r="G38" s="11" t="str">
        <f>IF($C38=Convive,LEFT(Saisie!E$9,5),"@")</f>
        <v>@</v>
      </c>
      <c r="H38" s="11" t="str">
        <f>IF($C38=Convive,LEFT(Saisie!E$10,5),"@")</f>
        <v>@</v>
      </c>
      <c r="I38" s="73"/>
      <c r="J38" s="22"/>
      <c r="K38" s="22"/>
      <c r="L38" s="22"/>
      <c r="M38" s="14"/>
      <c r="N38" s="13"/>
    </row>
    <row r="39" spans="1:14" x14ac:dyDescent="0.3">
      <c r="A39" s="4" t="s">
        <v>16</v>
      </c>
      <c r="B39" s="4" t="s">
        <v>17</v>
      </c>
      <c r="C39" s="59" t="str">
        <f t="shared" si="0"/>
        <v>VILLENEUVE  Virginie</v>
      </c>
      <c r="D39" s="11" t="str">
        <f>IF($C39=Convive,LEFT(Saisie!E$6,5),"@")</f>
        <v>@</v>
      </c>
      <c r="E39" s="11" t="str">
        <f>IF($C39=Convive,LEFT(Saisie!E$7,5),"@")</f>
        <v>@</v>
      </c>
      <c r="F39" s="11" t="str">
        <f>IF($C39=Convive,LEFT(Saisie!E$8,5),"@")</f>
        <v>@</v>
      </c>
      <c r="G39" s="11" t="str">
        <f>IF($C39=Convive,LEFT(Saisie!E$9,5),"@")</f>
        <v>@</v>
      </c>
      <c r="H39" s="11" t="str">
        <f>IF($C39=Convive,LEFT(Saisie!E$10,5),"@")</f>
        <v>@</v>
      </c>
      <c r="I39" s="73"/>
      <c r="J39" s="22"/>
      <c r="K39" s="22"/>
      <c r="L39" s="22"/>
      <c r="M39" s="16"/>
      <c r="N39" s="13"/>
    </row>
    <row r="40" spans="1:14" x14ac:dyDescent="0.3">
      <c r="A40" s="4" t="s">
        <v>1</v>
      </c>
      <c r="B40" s="4" t="s">
        <v>2</v>
      </c>
      <c r="C40" s="59" t="str">
        <f t="shared" si="0"/>
        <v>ZINAÏ Jasmine</v>
      </c>
      <c r="D40" s="11" t="str">
        <f>IF($C40=Convive,LEFT(Saisie!E$6,5),"@")</f>
        <v>@</v>
      </c>
      <c r="E40" s="11" t="str">
        <f>IF($C40=Convive,LEFT(Saisie!E$7,5),"@")</f>
        <v>@</v>
      </c>
      <c r="F40" s="11" t="str">
        <f>IF($C40=Convive,LEFT(Saisie!E$8,5),"@")</f>
        <v>@</v>
      </c>
      <c r="G40" s="11" t="str">
        <f>IF($C40=Convive,LEFT(Saisie!E$9,5),"@")</f>
        <v>@</v>
      </c>
      <c r="H40" s="11" t="str">
        <f>IF($C40=Convive,LEFT(Saisie!E$10,5),"@")</f>
        <v>@</v>
      </c>
      <c r="I40" s="73"/>
      <c r="J40" s="22"/>
      <c r="K40" s="22"/>
      <c r="L40" s="22"/>
      <c r="M40" s="16"/>
      <c r="N40" s="13"/>
    </row>
    <row r="41" spans="1:14" x14ac:dyDescent="0.3">
      <c r="A41" s="21" t="s">
        <v>174</v>
      </c>
      <c r="E41" s="11"/>
      <c r="F41" s="23"/>
      <c r="G41" s="22"/>
      <c r="H41" s="22"/>
      <c r="I41" s="73"/>
      <c r="J41" s="22"/>
      <c r="K41" s="22"/>
      <c r="L41" s="22"/>
      <c r="M41" s="16"/>
      <c r="N41" s="13"/>
    </row>
    <row r="42" spans="1:14" x14ac:dyDescent="0.3">
      <c r="E42" s="11"/>
      <c r="F42" s="27"/>
      <c r="G42" s="26"/>
      <c r="H42" s="26"/>
      <c r="I42" s="26"/>
      <c r="J42" s="26"/>
      <c r="K42" s="26"/>
      <c r="L42" s="26"/>
      <c r="M42" s="16"/>
      <c r="N42" s="13"/>
    </row>
    <row r="43" spans="1:14" x14ac:dyDescent="0.3">
      <c r="E43" s="11"/>
      <c r="F43" s="26"/>
      <c r="G43" s="26"/>
      <c r="H43" s="26"/>
      <c r="I43" s="26"/>
      <c r="J43" s="26"/>
      <c r="K43" s="26"/>
      <c r="L43" s="26"/>
      <c r="M43" s="16"/>
      <c r="N43" s="13"/>
    </row>
    <row r="44" spans="1:14" x14ac:dyDescent="0.3">
      <c r="E44" s="11"/>
      <c r="F44" s="26"/>
      <c r="G44" s="26"/>
      <c r="H44" s="26"/>
      <c r="I44" s="26"/>
      <c r="J44" s="26"/>
      <c r="K44" s="26"/>
      <c r="L44" s="26"/>
      <c r="M44" s="14"/>
      <c r="N44" s="13"/>
    </row>
    <row r="45" spans="1:14" x14ac:dyDescent="0.3">
      <c r="E45" s="11"/>
      <c r="F45" s="26"/>
      <c r="G45" s="26"/>
      <c r="H45" s="26"/>
      <c r="I45" s="26"/>
      <c r="J45" s="26"/>
      <c r="K45" s="26"/>
      <c r="L45" s="26"/>
      <c r="M45" s="16"/>
      <c r="N45" s="13"/>
    </row>
    <row r="46" spans="1:14" x14ac:dyDescent="0.3">
      <c r="E46" s="11"/>
      <c r="F46" s="26"/>
      <c r="G46" s="26"/>
      <c r="H46" s="26"/>
      <c r="I46" s="26"/>
      <c r="J46" s="26"/>
      <c r="K46" s="26"/>
      <c r="L46" s="26"/>
      <c r="M46" s="14"/>
      <c r="N46" s="13"/>
    </row>
    <row r="47" spans="1:14" x14ac:dyDescent="0.3">
      <c r="E47" s="11"/>
      <c r="F47" s="26"/>
      <c r="G47" s="26"/>
      <c r="H47" s="26"/>
      <c r="I47" s="26"/>
      <c r="J47" s="26"/>
      <c r="K47" s="26"/>
      <c r="L47" s="26"/>
      <c r="M47" s="14"/>
      <c r="N47" s="13"/>
    </row>
    <row r="48" spans="1:14" x14ac:dyDescent="0.3">
      <c r="E48" s="11"/>
      <c r="F48" s="26"/>
      <c r="G48" s="26"/>
      <c r="H48" s="26"/>
      <c r="I48" s="26"/>
      <c r="J48" s="26"/>
      <c r="K48" s="26"/>
      <c r="L48" s="26"/>
      <c r="M48" s="14"/>
      <c r="N48" s="13"/>
    </row>
    <row r="49" spans="5:14" x14ac:dyDescent="0.3">
      <c r="E49" s="11"/>
      <c r="F49" s="26"/>
      <c r="G49" s="26"/>
      <c r="H49" s="26"/>
      <c r="I49" s="26"/>
      <c r="J49" s="26"/>
      <c r="K49" s="26"/>
      <c r="L49" s="26"/>
      <c r="M49" s="14"/>
      <c r="N49" s="13"/>
    </row>
    <row r="50" spans="5:14" x14ac:dyDescent="0.3">
      <c r="E50" s="11"/>
      <c r="F50" s="26"/>
      <c r="G50" s="26"/>
      <c r="H50" s="26"/>
      <c r="I50" s="26"/>
      <c r="J50" s="26"/>
      <c r="K50" s="26"/>
      <c r="L50" s="26"/>
      <c r="M50" s="14"/>
      <c r="N50" s="13"/>
    </row>
    <row r="51" spans="5:14" x14ac:dyDescent="0.3">
      <c r="E51" s="11"/>
      <c r="F51" s="27"/>
      <c r="G51" s="26"/>
      <c r="H51" s="26"/>
      <c r="I51" s="26"/>
      <c r="J51" s="26"/>
      <c r="K51" s="26"/>
      <c r="L51" s="26"/>
      <c r="M51" s="16"/>
      <c r="N51" s="13"/>
    </row>
    <row r="52" spans="5:14" x14ac:dyDescent="0.3">
      <c r="E52" s="11"/>
      <c r="F52" s="26"/>
      <c r="G52" s="26"/>
      <c r="H52" s="26"/>
      <c r="I52" s="26"/>
      <c r="J52" s="26"/>
      <c r="K52" s="26"/>
      <c r="L52" s="26"/>
      <c r="M52" s="14"/>
      <c r="N52" s="13"/>
    </row>
    <row r="53" spans="5:14" x14ac:dyDescent="0.3">
      <c r="E53" s="11"/>
      <c r="F53" s="26"/>
      <c r="G53" s="26"/>
      <c r="H53" s="26"/>
      <c r="I53" s="26"/>
      <c r="J53" s="26"/>
      <c r="K53" s="26"/>
      <c r="L53" s="26"/>
      <c r="M53" s="14"/>
      <c r="N53" s="13"/>
    </row>
    <row r="54" spans="5:14" x14ac:dyDescent="0.3">
      <c r="E54" s="11"/>
      <c r="F54" s="26"/>
      <c r="G54" s="26"/>
      <c r="H54" s="26"/>
      <c r="I54" s="26"/>
      <c r="J54" s="26"/>
      <c r="K54" s="26"/>
      <c r="L54" s="26"/>
      <c r="M54" s="14"/>
      <c r="N54" s="13"/>
    </row>
    <row r="55" spans="5:14" x14ac:dyDescent="0.3">
      <c r="E55" s="11"/>
      <c r="F55" s="27"/>
      <c r="G55" s="26"/>
      <c r="H55" s="26"/>
      <c r="I55" s="26"/>
      <c r="J55" s="26"/>
      <c r="K55" s="26"/>
      <c r="L55" s="26"/>
      <c r="M55" s="14"/>
      <c r="N55" s="13"/>
    </row>
    <row r="56" spans="5:14" x14ac:dyDescent="0.3">
      <c r="E56" s="11"/>
      <c r="F56" s="27"/>
      <c r="G56" s="26"/>
      <c r="H56" s="26"/>
      <c r="I56" s="26"/>
      <c r="J56" s="26"/>
      <c r="K56" s="26"/>
      <c r="L56" s="26"/>
      <c r="M56" s="14"/>
      <c r="N56" s="13"/>
    </row>
    <row r="57" spans="5:14" x14ac:dyDescent="0.3">
      <c r="E57" s="11"/>
      <c r="F57" s="26"/>
      <c r="G57" s="26"/>
      <c r="H57" s="26"/>
      <c r="I57" s="26"/>
      <c r="J57" s="26"/>
      <c r="K57" s="26"/>
      <c r="L57" s="26"/>
      <c r="M57" s="14"/>
      <c r="N57" s="13"/>
    </row>
    <row r="58" spans="5:14" x14ac:dyDescent="0.3">
      <c r="E58" s="11"/>
      <c r="F58" s="27"/>
      <c r="G58" s="26"/>
      <c r="H58" s="26"/>
      <c r="I58" s="26"/>
      <c r="J58" s="26"/>
      <c r="K58" s="26"/>
      <c r="L58" s="26"/>
      <c r="M58" s="14"/>
      <c r="N58" s="13"/>
    </row>
    <row r="59" spans="5:14" x14ac:dyDescent="0.3">
      <c r="E59" s="11"/>
      <c r="F59" s="27"/>
      <c r="G59" s="26"/>
      <c r="H59" s="26"/>
      <c r="I59" s="26"/>
      <c r="J59" s="26"/>
      <c r="K59" s="26"/>
      <c r="L59" s="26"/>
      <c r="M59" s="14"/>
      <c r="N59" s="13"/>
    </row>
    <row r="60" spans="5:14" x14ac:dyDescent="0.3">
      <c r="E60" s="11"/>
      <c r="F60" s="26"/>
      <c r="G60" s="26"/>
      <c r="H60" s="26"/>
      <c r="I60" s="26"/>
      <c r="J60" s="26"/>
      <c r="K60" s="26"/>
      <c r="L60" s="26"/>
      <c r="M60" s="14"/>
      <c r="N60" s="13"/>
    </row>
    <row r="61" spans="5:14" x14ac:dyDescent="0.3">
      <c r="E61" s="11"/>
      <c r="F61" s="26"/>
      <c r="G61" s="26"/>
      <c r="H61" s="26"/>
      <c r="I61" s="26"/>
      <c r="J61" s="26"/>
      <c r="K61" s="26"/>
      <c r="L61" s="26"/>
      <c r="M61" s="14"/>
      <c r="N61" s="13"/>
    </row>
    <row r="62" spans="5:14" x14ac:dyDescent="0.3">
      <c r="E62" s="11"/>
      <c r="F62" s="26"/>
      <c r="G62" s="26"/>
      <c r="H62" s="26"/>
      <c r="I62" s="26"/>
      <c r="J62" s="26"/>
      <c r="K62" s="26"/>
      <c r="L62" s="26"/>
      <c r="M62" s="14"/>
      <c r="N62" s="13"/>
    </row>
    <row r="63" spans="5:14" x14ac:dyDescent="0.3">
      <c r="E63" s="11"/>
      <c r="F63" s="26"/>
      <c r="G63" s="26"/>
      <c r="H63" s="26"/>
      <c r="I63" s="26"/>
      <c r="J63" s="26"/>
      <c r="K63" s="26"/>
      <c r="L63" s="26"/>
      <c r="M63" s="14"/>
      <c r="N63" s="13"/>
    </row>
    <row r="64" spans="5:14" x14ac:dyDescent="0.3">
      <c r="E64" s="11"/>
      <c r="F64" s="26"/>
      <c r="G64" s="26"/>
      <c r="H64" s="26"/>
      <c r="I64" s="26"/>
      <c r="J64" s="26"/>
      <c r="K64" s="26"/>
      <c r="L64" s="26"/>
      <c r="M64" s="14"/>
      <c r="N64" s="13"/>
    </row>
    <row r="65" spans="5:14" x14ac:dyDescent="0.3">
      <c r="E65" s="11"/>
      <c r="F65" s="26"/>
      <c r="G65" s="26"/>
      <c r="H65" s="26"/>
      <c r="I65" s="26"/>
      <c r="J65" s="26"/>
      <c r="K65" s="26"/>
      <c r="L65" s="26"/>
      <c r="M65" s="14"/>
      <c r="N65" s="13"/>
    </row>
    <row r="66" spans="5:14" x14ac:dyDescent="0.3">
      <c r="E66" s="11"/>
      <c r="F66" s="26"/>
      <c r="G66" s="26"/>
      <c r="H66" s="26"/>
      <c r="I66" s="26"/>
      <c r="J66" s="26"/>
      <c r="K66" s="26"/>
      <c r="L66" s="26"/>
      <c r="M66" s="14"/>
      <c r="N66" s="13"/>
    </row>
    <row r="67" spans="5:14" x14ac:dyDescent="0.3">
      <c r="E67" s="11"/>
      <c r="F67" s="27"/>
      <c r="G67" s="26"/>
      <c r="H67" s="26"/>
      <c r="I67" s="26"/>
      <c r="J67" s="26"/>
      <c r="K67" s="26"/>
      <c r="L67" s="26"/>
      <c r="M67" s="14"/>
      <c r="N67" s="13"/>
    </row>
    <row r="68" spans="5:14" x14ac:dyDescent="0.3">
      <c r="E68" s="11"/>
      <c r="F68" s="26"/>
      <c r="G68" s="26"/>
      <c r="H68" s="26"/>
      <c r="I68" s="26"/>
      <c r="J68" s="26"/>
      <c r="K68" s="26"/>
      <c r="L68" s="26"/>
      <c r="M68" s="14"/>
      <c r="N68" s="13"/>
    </row>
    <row r="69" spans="5:14" x14ac:dyDescent="0.3">
      <c r="E69" s="11"/>
      <c r="F69" s="27"/>
      <c r="G69" s="26"/>
      <c r="H69" s="26"/>
      <c r="I69" s="26"/>
      <c r="J69" s="26"/>
      <c r="K69" s="26"/>
      <c r="L69" s="26"/>
      <c r="M69" s="14"/>
      <c r="N69" s="13"/>
    </row>
    <row r="70" spans="5:14" x14ac:dyDescent="0.3">
      <c r="E70" s="11"/>
      <c r="F70" s="26"/>
      <c r="G70" s="26"/>
      <c r="H70" s="26"/>
      <c r="I70" s="26"/>
      <c r="J70" s="26"/>
      <c r="K70" s="26"/>
      <c r="L70" s="26"/>
      <c r="M70" s="14"/>
      <c r="N70" s="13"/>
    </row>
    <row r="71" spans="5:14" x14ac:dyDescent="0.3">
      <c r="E71" s="11"/>
      <c r="F71" s="27"/>
      <c r="G71" s="26"/>
      <c r="H71" s="26"/>
      <c r="I71" s="26"/>
      <c r="J71" s="26"/>
      <c r="K71" s="26"/>
      <c r="L71" s="26"/>
      <c r="M71" s="14"/>
      <c r="N71" s="13"/>
    </row>
    <row r="72" spans="5:14" x14ac:dyDescent="0.3">
      <c r="E72" s="11"/>
      <c r="F72" s="27"/>
      <c r="G72" s="26"/>
      <c r="H72" s="26"/>
      <c r="I72" s="26"/>
      <c r="J72" s="26"/>
      <c r="K72" s="26"/>
      <c r="L72" s="26"/>
      <c r="M72" s="16"/>
      <c r="N72" s="13"/>
    </row>
    <row r="73" spans="5:14" x14ac:dyDescent="0.3">
      <c r="E73" s="11"/>
      <c r="F73" s="26"/>
      <c r="G73" s="26"/>
      <c r="H73" s="26"/>
      <c r="I73" s="26"/>
      <c r="J73" s="26"/>
      <c r="K73" s="26"/>
      <c r="L73" s="26"/>
      <c r="M73" s="16"/>
      <c r="N73" s="13"/>
    </row>
    <row r="74" spans="5:14" x14ac:dyDescent="0.3">
      <c r="E74" s="11"/>
      <c r="F74" s="26"/>
      <c r="G74" s="26"/>
      <c r="H74" s="26"/>
      <c r="I74" s="26"/>
      <c r="J74" s="26"/>
      <c r="K74" s="26"/>
      <c r="L74" s="26"/>
      <c r="M74" s="14"/>
      <c r="N74" s="13"/>
    </row>
    <row r="75" spans="5:14" x14ac:dyDescent="0.3">
      <c r="E75" s="11"/>
      <c r="F75" s="26"/>
      <c r="G75" s="26"/>
      <c r="H75" s="26"/>
      <c r="I75" s="26"/>
      <c r="J75" s="26"/>
      <c r="K75" s="26"/>
      <c r="L75" s="26"/>
      <c r="M75" s="14"/>
      <c r="N75" s="13"/>
    </row>
    <row r="76" spans="5:14" x14ac:dyDescent="0.3">
      <c r="E76" s="11"/>
      <c r="F76" s="26"/>
      <c r="G76" s="26"/>
      <c r="H76" s="26"/>
      <c r="I76" s="26"/>
      <c r="J76" s="26"/>
      <c r="K76" s="26"/>
      <c r="L76" s="26"/>
      <c r="M76" s="14"/>
      <c r="N76" s="13"/>
    </row>
    <row r="77" spans="5:14" x14ac:dyDescent="0.3">
      <c r="E77" s="11"/>
      <c r="F77" s="26"/>
      <c r="G77" s="26"/>
      <c r="H77" s="26"/>
      <c r="I77" s="26"/>
      <c r="J77" s="26"/>
      <c r="K77" s="26"/>
      <c r="L77" s="26"/>
      <c r="M77" s="17"/>
      <c r="N77" s="13"/>
    </row>
    <row r="78" spans="5:14" x14ac:dyDescent="0.3">
      <c r="E78" s="11"/>
      <c r="F78" s="26"/>
      <c r="G78" s="26"/>
      <c r="H78" s="26"/>
      <c r="I78" s="26"/>
      <c r="J78" s="26"/>
      <c r="K78" s="26"/>
      <c r="L78" s="26"/>
      <c r="M78" s="17"/>
      <c r="N78" s="13"/>
    </row>
    <row r="79" spans="5:14" x14ac:dyDescent="0.3">
      <c r="E79" s="11"/>
      <c r="F79" s="26"/>
      <c r="G79" s="26"/>
      <c r="H79" s="26"/>
      <c r="I79" s="26"/>
      <c r="J79" s="26"/>
      <c r="K79" s="26"/>
      <c r="L79" s="26"/>
      <c r="M79" s="17"/>
      <c r="N79" s="13"/>
    </row>
    <row r="80" spans="5:14" x14ac:dyDescent="0.3">
      <c r="E80" s="11"/>
      <c r="F80" s="26"/>
      <c r="G80" s="26"/>
      <c r="H80" s="26"/>
      <c r="I80" s="26"/>
      <c r="J80" s="26"/>
      <c r="K80" s="26"/>
      <c r="L80" s="26"/>
      <c r="M80" s="14"/>
      <c r="N80" s="13"/>
    </row>
    <row r="81" spans="5:14" x14ac:dyDescent="0.3">
      <c r="E81" s="11"/>
      <c r="F81" s="26"/>
      <c r="G81" s="26"/>
      <c r="H81" s="26"/>
      <c r="I81" s="26"/>
      <c r="J81" s="26"/>
      <c r="K81" s="26"/>
      <c r="L81" s="26"/>
      <c r="M81" s="14"/>
      <c r="N81" s="13"/>
    </row>
    <row r="82" spans="5:14" x14ac:dyDescent="0.3">
      <c r="E82" s="11"/>
      <c r="F82" s="26"/>
      <c r="G82" s="26"/>
      <c r="H82" s="26"/>
      <c r="I82" s="26"/>
      <c r="J82" s="26"/>
      <c r="K82" s="26"/>
      <c r="L82" s="26"/>
      <c r="M82" s="14"/>
      <c r="N82" s="13"/>
    </row>
    <row r="83" spans="5:14" x14ac:dyDescent="0.3">
      <c r="E83" s="11"/>
      <c r="F83" s="26"/>
      <c r="G83" s="26"/>
      <c r="H83" s="26"/>
      <c r="I83" s="26"/>
      <c r="J83" s="26"/>
      <c r="K83" s="26"/>
      <c r="L83" s="26"/>
      <c r="M83" s="14"/>
      <c r="N83" s="13"/>
    </row>
    <row r="84" spans="5:14" x14ac:dyDescent="0.3">
      <c r="E84" s="11"/>
      <c r="F84" s="26"/>
      <c r="G84" s="26"/>
      <c r="H84" s="26"/>
      <c r="I84" s="26"/>
      <c r="J84" s="26"/>
      <c r="K84" s="26"/>
      <c r="L84" s="26"/>
      <c r="M84" s="14"/>
      <c r="N84" s="13"/>
    </row>
    <row r="85" spans="5:14" x14ac:dyDescent="0.3">
      <c r="E85" s="11"/>
      <c r="F85" s="26"/>
      <c r="G85" s="26"/>
      <c r="H85" s="26"/>
      <c r="I85" s="26"/>
      <c r="J85" s="26"/>
      <c r="K85" s="26"/>
      <c r="L85" s="26"/>
      <c r="M85" s="14"/>
      <c r="N85" s="13"/>
    </row>
    <row r="86" spans="5:14" x14ac:dyDescent="0.3">
      <c r="E86" s="11"/>
      <c r="F86" s="26"/>
      <c r="G86" s="26"/>
      <c r="H86" s="26"/>
      <c r="I86" s="26"/>
      <c r="J86" s="26"/>
      <c r="K86" s="26"/>
      <c r="L86" s="26"/>
      <c r="M86" s="14"/>
      <c r="N86" s="13"/>
    </row>
    <row r="87" spans="5:14" x14ac:dyDescent="0.3">
      <c r="E87" s="11"/>
      <c r="F87" s="26"/>
      <c r="G87" s="26"/>
      <c r="H87" s="26"/>
      <c r="I87" s="26"/>
      <c r="J87" s="26"/>
      <c r="K87" s="26"/>
      <c r="L87" s="26"/>
      <c r="M87" s="14"/>
      <c r="N87" s="13"/>
    </row>
    <row r="88" spans="5:14" x14ac:dyDescent="0.3">
      <c r="E88" s="11"/>
      <c r="F88" s="26"/>
      <c r="G88" s="26"/>
      <c r="H88" s="26"/>
      <c r="I88" s="26"/>
      <c r="J88" s="26"/>
      <c r="K88" s="26"/>
      <c r="L88" s="26"/>
      <c r="M88" s="14"/>
      <c r="N88" s="13"/>
    </row>
    <row r="89" spans="5:14" x14ac:dyDescent="0.3">
      <c r="E89" s="11"/>
      <c r="F89" s="26"/>
      <c r="G89" s="26"/>
      <c r="H89" s="26"/>
      <c r="I89" s="26"/>
      <c r="J89" s="26"/>
      <c r="K89" s="26"/>
      <c r="L89" s="26"/>
      <c r="M89" s="14"/>
      <c r="N89" s="13"/>
    </row>
    <row r="90" spans="5:14" x14ac:dyDescent="0.3">
      <c r="E90" s="11"/>
      <c r="F90" s="26"/>
      <c r="G90" s="26"/>
      <c r="H90" s="26"/>
      <c r="I90" s="26"/>
      <c r="J90" s="26"/>
      <c r="K90" s="26"/>
      <c r="L90" s="26"/>
      <c r="M90" s="16"/>
      <c r="N90" s="13"/>
    </row>
    <row r="91" spans="5:14" x14ac:dyDescent="0.3">
      <c r="E91" s="11"/>
      <c r="F91" s="26"/>
      <c r="G91" s="26"/>
      <c r="H91" s="26"/>
      <c r="I91" s="26"/>
      <c r="J91" s="26"/>
      <c r="K91" s="26"/>
      <c r="L91" s="26"/>
      <c r="M91" s="14"/>
      <c r="N91" s="13"/>
    </row>
    <row r="92" spans="5:14" x14ac:dyDescent="0.3">
      <c r="E92" s="18"/>
      <c r="F92" s="26"/>
      <c r="G92" s="26"/>
      <c r="H92" s="26"/>
      <c r="I92" s="26"/>
      <c r="J92" s="26"/>
      <c r="K92" s="26"/>
      <c r="L92" s="26"/>
      <c r="M92" s="14"/>
      <c r="N92" s="13"/>
    </row>
    <row r="93" spans="5:14" x14ac:dyDescent="0.3">
      <c r="E93" s="11"/>
      <c r="F93" s="26"/>
      <c r="G93" s="26"/>
      <c r="H93" s="26"/>
      <c r="I93" s="26"/>
      <c r="J93" s="26"/>
      <c r="K93" s="26"/>
      <c r="L93" s="26"/>
      <c r="M93" s="14"/>
      <c r="N93" s="13"/>
    </row>
    <row r="94" spans="5:14" x14ac:dyDescent="0.3">
      <c r="E94" s="11"/>
      <c r="F94" s="26"/>
      <c r="G94" s="26"/>
      <c r="H94" s="26"/>
      <c r="I94" s="26"/>
      <c r="J94" s="26"/>
      <c r="K94" s="26"/>
      <c r="L94" s="26"/>
      <c r="M94" s="14"/>
      <c r="N94" s="13"/>
    </row>
    <row r="95" spans="5:14" x14ac:dyDescent="0.3">
      <c r="E95" s="11"/>
      <c r="F95" s="26"/>
      <c r="G95" s="26"/>
      <c r="H95" s="26"/>
      <c r="I95" s="26"/>
      <c r="J95" s="26"/>
      <c r="K95" s="26"/>
      <c r="L95" s="26"/>
      <c r="M95" s="14"/>
      <c r="N95" s="13"/>
    </row>
    <row r="96" spans="5:14" x14ac:dyDescent="0.3">
      <c r="E96" s="11"/>
      <c r="F96" s="26"/>
      <c r="G96" s="26"/>
      <c r="H96" s="26"/>
      <c r="I96" s="26"/>
      <c r="J96" s="26"/>
      <c r="K96" s="26"/>
      <c r="L96" s="26"/>
      <c r="M96" s="14"/>
      <c r="N96" s="13"/>
    </row>
    <row r="97" spans="5:14" x14ac:dyDescent="0.3">
      <c r="E97" s="11"/>
      <c r="F97" s="26"/>
      <c r="G97" s="26"/>
      <c r="H97" s="26"/>
      <c r="I97" s="26"/>
      <c r="J97" s="26"/>
      <c r="K97" s="26"/>
      <c r="L97" s="26"/>
      <c r="M97" s="14"/>
      <c r="N97" s="13"/>
    </row>
  </sheetData>
  <sortState ref="A2:B41">
    <sortCondition ref="A2"/>
  </sortState>
  <mergeCells count="56">
    <mergeCell ref="F42:L42"/>
    <mergeCell ref="F54:L54"/>
    <mergeCell ref="F43:L43"/>
    <mergeCell ref="F44:L44"/>
    <mergeCell ref="F45:L45"/>
    <mergeCell ref="F46:L46"/>
    <mergeCell ref="F47:L47"/>
    <mergeCell ref="F48:L48"/>
    <mergeCell ref="F49:L49"/>
    <mergeCell ref="F50:L50"/>
    <mergeCell ref="F51:L51"/>
    <mergeCell ref="F52:L52"/>
    <mergeCell ref="F53:L53"/>
    <mergeCell ref="F66:L66"/>
    <mergeCell ref="F55:L55"/>
    <mergeCell ref="F56:L56"/>
    <mergeCell ref="F57:L57"/>
    <mergeCell ref="F58:L58"/>
    <mergeCell ref="F59:L59"/>
    <mergeCell ref="F60:L60"/>
    <mergeCell ref="F61:L61"/>
    <mergeCell ref="F62:L62"/>
    <mergeCell ref="F63:L63"/>
    <mergeCell ref="F64:L64"/>
    <mergeCell ref="F65:L65"/>
    <mergeCell ref="F78:L78"/>
    <mergeCell ref="F67:L67"/>
    <mergeCell ref="F68:L68"/>
    <mergeCell ref="F69:L69"/>
    <mergeCell ref="F70:L70"/>
    <mergeCell ref="F71:L71"/>
    <mergeCell ref="F72:L72"/>
    <mergeCell ref="F73:L73"/>
    <mergeCell ref="F74:L74"/>
    <mergeCell ref="F75:L75"/>
    <mergeCell ref="F76:L76"/>
    <mergeCell ref="F77:L77"/>
    <mergeCell ref="F90:L90"/>
    <mergeCell ref="F79:L79"/>
    <mergeCell ref="F80:L80"/>
    <mergeCell ref="F81:L81"/>
    <mergeCell ref="F82:L82"/>
    <mergeCell ref="F83:L83"/>
    <mergeCell ref="F84:L84"/>
    <mergeCell ref="F85:L85"/>
    <mergeCell ref="F86:L86"/>
    <mergeCell ref="F87:L87"/>
    <mergeCell ref="F88:L88"/>
    <mergeCell ref="F89:L89"/>
    <mergeCell ref="F97:L97"/>
    <mergeCell ref="F91:L91"/>
    <mergeCell ref="F92:L92"/>
    <mergeCell ref="F93:L93"/>
    <mergeCell ref="F94:L94"/>
    <mergeCell ref="F95:L95"/>
    <mergeCell ref="F96:L9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workbookViewId="0">
      <selection activeCell="C1" sqref="C1:C1048576"/>
    </sheetView>
  </sheetViews>
  <sheetFormatPr baseColWidth="10" defaultRowHeight="14.4" x14ac:dyDescent="0.3"/>
  <cols>
    <col min="1" max="1" width="6.88671875" style="56" customWidth="1"/>
    <col min="2" max="2" width="22" customWidth="1"/>
    <col min="3" max="3" width="8.44140625" style="20" customWidth="1"/>
    <col min="4" max="4" width="77.21875" bestFit="1" customWidth="1"/>
    <col min="8" max="8" width="5.109375" bestFit="1" customWidth="1"/>
    <col min="9" max="14" width="10.33203125" customWidth="1"/>
  </cols>
  <sheetData>
    <row r="1" spans="1:16" x14ac:dyDescent="0.3">
      <c r="A1" s="33" t="s">
        <v>178</v>
      </c>
      <c r="B1" s="31" t="s">
        <v>176</v>
      </c>
      <c r="C1" s="32" t="s">
        <v>177</v>
      </c>
      <c r="D1" s="29" t="s">
        <v>175</v>
      </c>
      <c r="E1" s="5" t="s">
        <v>155</v>
      </c>
      <c r="F1" s="28">
        <v>1</v>
      </c>
      <c r="H1" s="57" t="s">
        <v>178</v>
      </c>
      <c r="I1" s="4" t="s">
        <v>184</v>
      </c>
      <c r="J1" s="4" t="s">
        <v>182</v>
      </c>
      <c r="K1" s="4" t="s">
        <v>183</v>
      </c>
      <c r="L1" s="4" t="s">
        <v>179</v>
      </c>
      <c r="M1" s="4" t="s">
        <v>180</v>
      </c>
      <c r="N1" s="4" t="s">
        <v>181</v>
      </c>
      <c r="P1" t="s">
        <v>289</v>
      </c>
    </row>
    <row r="2" spans="1:16" x14ac:dyDescent="0.3">
      <c r="A2" s="49" t="s">
        <v>182</v>
      </c>
      <c r="B2" s="34" t="str">
        <f>C2&amp;" "&amp;D2</f>
        <v>87289 Gratin de légumes du soleil</v>
      </c>
      <c r="C2" s="35">
        <v>87289</v>
      </c>
      <c r="D2" s="24" t="s">
        <v>140</v>
      </c>
      <c r="E2" s="7">
        <v>2</v>
      </c>
      <c r="F2" s="28">
        <v>82</v>
      </c>
      <c r="I2" s="48"/>
      <c r="J2" s="35"/>
      <c r="K2" s="37"/>
      <c r="L2" s="40"/>
      <c r="M2" s="43"/>
      <c r="N2" s="45"/>
      <c r="P2" t="s">
        <v>289</v>
      </c>
    </row>
    <row r="3" spans="1:16" x14ac:dyDescent="0.3">
      <c r="A3" s="49" t="s">
        <v>182</v>
      </c>
      <c r="B3" s="34" t="str">
        <f>C3&amp;" "&amp;D3</f>
        <v>87396 Gratin de légumes verts, céréales, sauce au mascarpone</v>
      </c>
      <c r="C3" s="35">
        <v>87396</v>
      </c>
      <c r="D3" s="24" t="s">
        <v>171</v>
      </c>
      <c r="E3" s="8">
        <v>3.2</v>
      </c>
      <c r="F3" s="28">
        <v>20</v>
      </c>
      <c r="I3" s="48" t="s">
        <v>283</v>
      </c>
      <c r="J3" s="35" t="s">
        <v>193</v>
      </c>
      <c r="K3" s="37" t="s">
        <v>202</v>
      </c>
      <c r="L3" s="40" t="s">
        <v>216</v>
      </c>
      <c r="M3" s="43" t="s">
        <v>239</v>
      </c>
      <c r="N3" s="45" t="s">
        <v>259</v>
      </c>
      <c r="P3" t="s">
        <v>289</v>
      </c>
    </row>
    <row r="4" spans="1:16" x14ac:dyDescent="0.3">
      <c r="A4" s="49" t="s">
        <v>182</v>
      </c>
      <c r="B4" s="34" t="str">
        <f>C4&amp;" "&amp;D4</f>
        <v>87453 Gratin de pâte, épinard, poireau et sauce au comté</v>
      </c>
      <c r="C4" s="35">
        <v>87453</v>
      </c>
      <c r="D4" s="24" t="s">
        <v>151</v>
      </c>
      <c r="E4" s="7">
        <v>2</v>
      </c>
      <c r="F4" s="28">
        <v>93</v>
      </c>
      <c r="I4" s="48" t="s">
        <v>284</v>
      </c>
      <c r="J4" s="35" t="s">
        <v>194</v>
      </c>
      <c r="K4" s="37" t="s">
        <v>203</v>
      </c>
      <c r="L4" s="41" t="s">
        <v>217</v>
      </c>
      <c r="M4" s="43" t="s">
        <v>240</v>
      </c>
      <c r="N4" s="45" t="s">
        <v>260</v>
      </c>
      <c r="P4" t="s">
        <v>289</v>
      </c>
    </row>
    <row r="5" spans="1:16" x14ac:dyDescent="0.3">
      <c r="A5" s="49" t="s">
        <v>182</v>
      </c>
      <c r="B5" s="34" t="str">
        <f>C5&amp;" "&amp;D5</f>
        <v>87271 Gratin de pomme de terre, oignon, comté</v>
      </c>
      <c r="C5" s="35">
        <v>87271</v>
      </c>
      <c r="D5" s="24" t="s">
        <v>90</v>
      </c>
      <c r="E5" s="7">
        <v>2</v>
      </c>
      <c r="F5" s="28">
        <v>16</v>
      </c>
      <c r="I5" s="48" t="s">
        <v>285</v>
      </c>
      <c r="J5" s="35" t="s">
        <v>195</v>
      </c>
      <c r="K5" s="37" t="s">
        <v>204</v>
      </c>
      <c r="L5" s="40" t="s">
        <v>218</v>
      </c>
      <c r="M5" s="43" t="s">
        <v>241</v>
      </c>
      <c r="N5" s="45" t="s">
        <v>261</v>
      </c>
      <c r="P5" t="s">
        <v>289</v>
      </c>
    </row>
    <row r="6" spans="1:16" x14ac:dyDescent="0.3">
      <c r="A6" s="49" t="s">
        <v>182</v>
      </c>
      <c r="B6" s="34" t="str">
        <f>C6&amp;" "&amp;D6</f>
        <v>86011 Lasagnes aux légumes et au fromage</v>
      </c>
      <c r="C6" s="35">
        <v>86011</v>
      </c>
      <c r="D6" s="25" t="s">
        <v>166</v>
      </c>
      <c r="E6" s="7">
        <v>4.95</v>
      </c>
      <c r="F6" s="28">
        <v>59</v>
      </c>
      <c r="I6" s="48" t="s">
        <v>286</v>
      </c>
      <c r="J6" s="35" t="s">
        <v>196</v>
      </c>
      <c r="K6" s="37" t="s">
        <v>205</v>
      </c>
      <c r="L6" s="40" t="s">
        <v>219</v>
      </c>
      <c r="M6" s="43" t="s">
        <v>242</v>
      </c>
      <c r="N6" s="45" t="s">
        <v>262</v>
      </c>
      <c r="P6" t="s">
        <v>289</v>
      </c>
    </row>
    <row r="7" spans="1:16" x14ac:dyDescent="0.3">
      <c r="A7" s="49" t="s">
        <v>182</v>
      </c>
      <c r="B7" s="34" t="str">
        <f>C7&amp;" "&amp;D7</f>
        <v>87304 Légumes à la campagnarde, sauce moutarde</v>
      </c>
      <c r="C7" s="35">
        <v>87304</v>
      </c>
      <c r="D7" s="24" t="s">
        <v>127</v>
      </c>
      <c r="E7" s="7">
        <v>2</v>
      </c>
      <c r="F7" s="28">
        <v>64</v>
      </c>
      <c r="I7" s="48" t="s">
        <v>287</v>
      </c>
      <c r="J7" s="35" t="s">
        <v>197</v>
      </c>
      <c r="K7" s="37" t="s">
        <v>206</v>
      </c>
      <c r="L7" s="40" t="s">
        <v>220</v>
      </c>
      <c r="M7" s="43" t="s">
        <v>243</v>
      </c>
      <c r="N7" s="45" t="s">
        <v>263</v>
      </c>
      <c r="P7" t="s">
        <v>289</v>
      </c>
    </row>
    <row r="8" spans="1:16" x14ac:dyDescent="0.3">
      <c r="A8" s="49" t="s">
        <v>182</v>
      </c>
      <c r="B8" s="34" t="str">
        <f>C8&amp;" "&amp;D8</f>
        <v>72913 Nouilles chinoises et légumes</v>
      </c>
      <c r="C8" s="35">
        <v>72913</v>
      </c>
      <c r="D8" s="24" t="s">
        <v>106</v>
      </c>
      <c r="E8" s="7">
        <v>4.95</v>
      </c>
      <c r="F8" s="28">
        <v>33</v>
      </c>
      <c r="I8" s="48" t="s">
        <v>288</v>
      </c>
      <c r="J8" s="35" t="s">
        <v>198</v>
      </c>
      <c r="K8" s="38" t="s">
        <v>207</v>
      </c>
      <c r="L8" s="40" t="s">
        <v>221</v>
      </c>
      <c r="M8" s="43" t="s">
        <v>244</v>
      </c>
      <c r="N8" s="45" t="s">
        <v>264</v>
      </c>
      <c r="P8" t="s">
        <v>289</v>
      </c>
    </row>
    <row r="9" spans="1:16" x14ac:dyDescent="0.3">
      <c r="A9" s="49" t="s">
        <v>182</v>
      </c>
      <c r="B9" s="34" t="str">
        <f>C9&amp;" "&amp;D9</f>
        <v>86053 Risotto d'orge et avoine aux légumes et au chèvre</v>
      </c>
      <c r="C9" s="35">
        <v>86053</v>
      </c>
      <c r="D9" s="24" t="s">
        <v>120</v>
      </c>
      <c r="E9" s="7">
        <v>3.9</v>
      </c>
      <c r="F9" s="28">
        <v>53</v>
      </c>
      <c r="J9" s="35" t="s">
        <v>199</v>
      </c>
      <c r="K9" s="38" t="s">
        <v>208</v>
      </c>
      <c r="L9" s="40" t="s">
        <v>222</v>
      </c>
      <c r="M9" s="43" t="s">
        <v>245</v>
      </c>
      <c r="N9" s="45" t="s">
        <v>265</v>
      </c>
      <c r="P9" t="s">
        <v>289</v>
      </c>
    </row>
    <row r="10" spans="1:16" x14ac:dyDescent="0.3">
      <c r="A10" s="49" t="s">
        <v>182</v>
      </c>
      <c r="B10" s="34" t="str">
        <f>C10&amp;" "&amp;D10</f>
        <v>86055 Riz à la thaïlandaise</v>
      </c>
      <c r="C10" s="35">
        <v>86055</v>
      </c>
      <c r="D10" s="24" t="s">
        <v>99</v>
      </c>
      <c r="E10" s="7">
        <v>3.9</v>
      </c>
      <c r="F10" s="28">
        <v>26</v>
      </c>
      <c r="J10" s="35" t="s">
        <v>200</v>
      </c>
      <c r="K10" s="37" t="s">
        <v>209</v>
      </c>
      <c r="L10" s="40" t="s">
        <v>223</v>
      </c>
      <c r="M10" s="43" t="s">
        <v>246</v>
      </c>
      <c r="N10" s="45" t="s">
        <v>266</v>
      </c>
      <c r="P10" t="s">
        <v>289</v>
      </c>
    </row>
    <row r="11" spans="1:16" x14ac:dyDescent="0.3">
      <c r="A11" s="50" t="s">
        <v>183</v>
      </c>
      <c r="B11" s="36" t="str">
        <f>C11&amp;" "&amp;D11</f>
        <v>86016  Gnocchis au chèvre et aux épinards, sauce tomate</v>
      </c>
      <c r="C11" s="37">
        <v>86016</v>
      </c>
      <c r="D11" s="24" t="s">
        <v>103</v>
      </c>
      <c r="E11" s="7">
        <v>2</v>
      </c>
      <c r="F11" s="28">
        <v>30</v>
      </c>
      <c r="J11" s="35" t="s">
        <v>201</v>
      </c>
      <c r="K11" s="37" t="s">
        <v>210</v>
      </c>
      <c r="L11" s="40" t="s">
        <v>224</v>
      </c>
      <c r="M11" s="43" t="s">
        <v>247</v>
      </c>
      <c r="N11" s="45" t="s">
        <v>267</v>
      </c>
      <c r="P11" t="s">
        <v>289</v>
      </c>
    </row>
    <row r="12" spans="1:16" x14ac:dyDescent="0.3">
      <c r="A12" s="50" t="s">
        <v>183</v>
      </c>
      <c r="B12" s="36" t="str">
        <f>C12&amp;" "&amp;D12</f>
        <v>81219  Ravioli aux cèpes sauce au parmesan</v>
      </c>
      <c r="C12" s="37">
        <v>81219</v>
      </c>
      <c r="D12" s="24" t="s">
        <v>98</v>
      </c>
      <c r="E12" s="7">
        <v>2.85</v>
      </c>
      <c r="F12" s="28">
        <v>25</v>
      </c>
      <c r="K12" s="37" t="s">
        <v>211</v>
      </c>
      <c r="L12" s="40" t="s">
        <v>225</v>
      </c>
      <c r="M12" s="43" t="s">
        <v>248</v>
      </c>
      <c r="N12" s="45" t="s">
        <v>268</v>
      </c>
      <c r="P12" t="s">
        <v>289</v>
      </c>
    </row>
    <row r="13" spans="1:16" x14ac:dyDescent="0.3">
      <c r="A13" s="50" t="s">
        <v>183</v>
      </c>
      <c r="B13" s="36" t="str">
        <f>C13&amp;" "&amp;D13</f>
        <v>57558 Cannelloni à la bolognaise</v>
      </c>
      <c r="C13" s="37">
        <v>57558</v>
      </c>
      <c r="D13" s="24" t="s">
        <v>124</v>
      </c>
      <c r="E13" s="7">
        <v>2</v>
      </c>
      <c r="F13" s="28">
        <v>61</v>
      </c>
      <c r="K13" s="37" t="s">
        <v>212</v>
      </c>
      <c r="L13" s="40" t="s">
        <v>226</v>
      </c>
      <c r="M13" s="43" t="s">
        <v>249</v>
      </c>
      <c r="N13" s="45" t="s">
        <v>269</v>
      </c>
      <c r="P13" t="s">
        <v>289</v>
      </c>
    </row>
    <row r="14" spans="1:16" x14ac:dyDescent="0.3">
      <c r="A14" s="50" t="s">
        <v>183</v>
      </c>
      <c r="B14" s="36" t="str">
        <f>C14&amp;" "&amp;D14</f>
        <v>86022 Cannelloni ricotta épinard et sauce tomate</v>
      </c>
      <c r="C14" s="37">
        <v>86022</v>
      </c>
      <c r="D14" s="24" t="s">
        <v>102</v>
      </c>
      <c r="E14" s="7">
        <v>3.3</v>
      </c>
      <c r="F14" s="28">
        <v>29</v>
      </c>
      <c r="K14" s="37" t="s">
        <v>213</v>
      </c>
      <c r="L14" s="40" t="s">
        <v>227</v>
      </c>
      <c r="M14" s="43" t="s">
        <v>250</v>
      </c>
      <c r="N14" s="45" t="s">
        <v>270</v>
      </c>
      <c r="P14" t="s">
        <v>289</v>
      </c>
    </row>
    <row r="15" spans="1:16" x14ac:dyDescent="0.3">
      <c r="A15" s="50" t="s">
        <v>183</v>
      </c>
      <c r="B15" s="36" t="str">
        <f>C15&amp;" "&amp;D15</f>
        <v>86086 Coquillettes à la truffe blanche d'été (1%) et mini-boudins blancs</v>
      </c>
      <c r="C15" s="37">
        <v>86086</v>
      </c>
      <c r="D15" s="24" t="s">
        <v>134</v>
      </c>
      <c r="E15" s="7">
        <v>2.5</v>
      </c>
      <c r="F15" s="28">
        <v>76</v>
      </c>
      <c r="K15" s="37" t="s">
        <v>214</v>
      </c>
      <c r="L15" s="40" t="s">
        <v>228</v>
      </c>
      <c r="M15" s="43" t="s">
        <v>251</v>
      </c>
      <c r="N15" s="45" t="s">
        <v>271</v>
      </c>
      <c r="P15" t="s">
        <v>289</v>
      </c>
    </row>
    <row r="16" spans="1:16" x14ac:dyDescent="0.3">
      <c r="A16" s="50" t="s">
        <v>183</v>
      </c>
      <c r="B16" s="36" t="str">
        <f>C16&amp;" "&amp;D16</f>
        <v>49417 Fagottini à la ricotta et aux épinards</v>
      </c>
      <c r="C16" s="38">
        <v>49417</v>
      </c>
      <c r="D16" s="24" t="s">
        <v>81</v>
      </c>
      <c r="E16" s="7">
        <v>2.85</v>
      </c>
      <c r="F16" s="28">
        <v>6</v>
      </c>
      <c r="K16" s="37" t="s">
        <v>215</v>
      </c>
      <c r="L16" s="40" t="s">
        <v>229</v>
      </c>
      <c r="M16" s="43" t="s">
        <v>252</v>
      </c>
      <c r="N16" s="45" t="s">
        <v>272</v>
      </c>
      <c r="P16" t="s">
        <v>289</v>
      </c>
    </row>
    <row r="17" spans="1:16" x14ac:dyDescent="0.3">
      <c r="A17" s="50" t="s">
        <v>183</v>
      </c>
      <c r="B17" s="36" t="str">
        <f>C17&amp;" "&amp;D17</f>
        <v>86363 Gnocchis au pesto et tomates marinées</v>
      </c>
      <c r="C17" s="38">
        <v>86363</v>
      </c>
      <c r="D17" s="24" t="s">
        <v>80</v>
      </c>
      <c r="E17" s="7">
        <v>2.85</v>
      </c>
      <c r="F17" s="28">
        <v>5</v>
      </c>
      <c r="G17" s="2"/>
      <c r="H17" s="2"/>
      <c r="L17" s="40" t="s">
        <v>230</v>
      </c>
      <c r="M17" s="43" t="s">
        <v>253</v>
      </c>
      <c r="N17" s="45" t="s">
        <v>273</v>
      </c>
      <c r="P17" t="s">
        <v>289</v>
      </c>
    </row>
    <row r="18" spans="1:16" x14ac:dyDescent="0.3">
      <c r="A18" s="50" t="s">
        <v>183</v>
      </c>
      <c r="B18" s="36" t="str">
        <f>C18&amp;" "&amp;D18</f>
        <v>38543 Lasagnes à la bolognaise</v>
      </c>
      <c r="C18" s="37">
        <v>38543</v>
      </c>
      <c r="D18" s="25" t="s">
        <v>158</v>
      </c>
      <c r="E18" s="7">
        <v>2.85</v>
      </c>
      <c r="F18" s="28">
        <v>36</v>
      </c>
      <c r="L18" s="40" t="s">
        <v>231</v>
      </c>
      <c r="M18" s="43" t="s">
        <v>254</v>
      </c>
      <c r="N18" s="45" t="s">
        <v>274</v>
      </c>
      <c r="P18" t="s">
        <v>289</v>
      </c>
    </row>
    <row r="19" spans="1:16" x14ac:dyDescent="0.3">
      <c r="A19" s="50" t="s">
        <v>183</v>
      </c>
      <c r="B19" s="36" t="str">
        <f>C19&amp;" "&amp;D19</f>
        <v>38501 Lasagnes chèvre, épinards</v>
      </c>
      <c r="C19" s="37">
        <v>38501</v>
      </c>
      <c r="D19" s="24" t="s">
        <v>108</v>
      </c>
      <c r="E19" s="7">
        <v>2.99</v>
      </c>
      <c r="F19" s="28">
        <v>35</v>
      </c>
      <c r="L19" s="40" t="s">
        <v>232</v>
      </c>
      <c r="M19" s="43" t="s">
        <v>255</v>
      </c>
      <c r="N19" s="45" t="s">
        <v>275</v>
      </c>
      <c r="P19" t="s">
        <v>289</v>
      </c>
    </row>
    <row r="20" spans="1:16" x14ac:dyDescent="0.3">
      <c r="A20" s="50" t="s">
        <v>183</v>
      </c>
      <c r="B20" s="36" t="str">
        <f>C20&amp;" "&amp;D20</f>
        <v>86743 Ravioli ricotta épinard, sauce tomate</v>
      </c>
      <c r="C20" s="37">
        <v>86743</v>
      </c>
      <c r="D20" s="24" t="s">
        <v>132</v>
      </c>
      <c r="E20" s="7">
        <v>1.8</v>
      </c>
      <c r="F20" s="28">
        <v>74</v>
      </c>
      <c r="L20" s="40" t="s">
        <v>233</v>
      </c>
      <c r="M20" s="43" t="s">
        <v>256</v>
      </c>
      <c r="N20" s="45" t="s">
        <v>276</v>
      </c>
      <c r="P20" t="s">
        <v>289</v>
      </c>
    </row>
    <row r="21" spans="1:16" x14ac:dyDescent="0.3">
      <c r="A21" s="50" t="s">
        <v>183</v>
      </c>
      <c r="B21" s="36" t="str">
        <f>C21&amp;" "&amp;D21</f>
        <v>81235 Risotto aux quatre fromages</v>
      </c>
      <c r="C21" s="37">
        <v>81235</v>
      </c>
      <c r="D21" s="24" t="s">
        <v>125</v>
      </c>
      <c r="E21" s="7">
        <v>2.85</v>
      </c>
      <c r="F21" s="28">
        <v>62</v>
      </c>
      <c r="G21" s="2"/>
      <c r="L21" s="40" t="s">
        <v>234</v>
      </c>
      <c r="M21" s="43" t="s">
        <v>257</v>
      </c>
      <c r="N21" s="45" t="s">
        <v>277</v>
      </c>
      <c r="P21" t="s">
        <v>289</v>
      </c>
    </row>
    <row r="22" spans="1:16" x14ac:dyDescent="0.3">
      <c r="A22" s="50" t="s">
        <v>183</v>
      </c>
      <c r="B22" s="36" t="str">
        <f>C22&amp;" "&amp;D22</f>
        <v>57053 Spaghetti à la bolognaise</v>
      </c>
      <c r="C22" s="37">
        <v>57053</v>
      </c>
      <c r="D22" s="25" t="s">
        <v>168</v>
      </c>
      <c r="E22" s="7">
        <v>2</v>
      </c>
      <c r="F22" s="28">
        <v>69</v>
      </c>
      <c r="L22" s="40" t="s">
        <v>235</v>
      </c>
      <c r="M22" s="43" t="s">
        <v>258</v>
      </c>
      <c r="N22" s="45" t="s">
        <v>278</v>
      </c>
      <c r="P22" t="s">
        <v>289</v>
      </c>
    </row>
    <row r="23" spans="1:16" x14ac:dyDescent="0.3">
      <c r="A23" s="50" t="s">
        <v>183</v>
      </c>
      <c r="B23" s="36" t="str">
        <f>C23&amp;" "&amp;D23</f>
        <v>63443 Tagliatelles à la carbonara</v>
      </c>
      <c r="C23" s="37">
        <v>63443</v>
      </c>
      <c r="D23" s="24" t="s">
        <v>139</v>
      </c>
      <c r="E23" s="7">
        <v>2</v>
      </c>
      <c r="F23" s="28">
        <v>81</v>
      </c>
      <c r="L23" s="40" t="s">
        <v>236</v>
      </c>
      <c r="N23" s="46" t="s">
        <v>279</v>
      </c>
      <c r="P23" t="s">
        <v>289</v>
      </c>
    </row>
    <row r="24" spans="1:16" x14ac:dyDescent="0.3">
      <c r="A24" s="50" t="s">
        <v>183</v>
      </c>
      <c r="B24" s="36" t="str">
        <f>C24&amp;" "&amp;D24</f>
        <v>49334 Tagliatelles aux truffes blanches d'été (3 %)</v>
      </c>
      <c r="C24" s="37">
        <v>49334</v>
      </c>
      <c r="D24" s="24" t="s">
        <v>145</v>
      </c>
      <c r="E24" s="7">
        <v>3.85</v>
      </c>
      <c r="F24" s="28">
        <v>87</v>
      </c>
      <c r="L24" s="40" t="s">
        <v>237</v>
      </c>
      <c r="N24" s="45" t="s">
        <v>280</v>
      </c>
      <c r="P24" t="s">
        <v>289</v>
      </c>
    </row>
    <row r="25" spans="1:16" x14ac:dyDescent="0.3">
      <c r="A25" s="51" t="s">
        <v>179</v>
      </c>
      <c r="B25" s="39" t="str">
        <f>C25&amp;" "&amp;D25</f>
        <v>74721  Merlu blanc à la méditerranéenne, pommes de terre, tomates et câpres</v>
      </c>
      <c r="C25" s="40">
        <v>74721</v>
      </c>
      <c r="D25" s="24" t="s">
        <v>113</v>
      </c>
      <c r="E25" s="9">
        <v>3.37</v>
      </c>
      <c r="F25" s="28">
        <v>45</v>
      </c>
      <c r="L25" s="40" t="s">
        <v>238</v>
      </c>
      <c r="N25" s="45" t="s">
        <v>281</v>
      </c>
      <c r="P25" t="s">
        <v>289</v>
      </c>
    </row>
    <row r="26" spans="1:16" x14ac:dyDescent="0.3">
      <c r="A26" s="51" t="s">
        <v>179</v>
      </c>
      <c r="B26" s="39" t="str">
        <f>C26&amp;" "&amp;D26</f>
        <v>86071 Bouchées de cabillaud panées et riz pilaf</v>
      </c>
      <c r="C26" s="41">
        <v>86071</v>
      </c>
      <c r="D26" s="24" t="s">
        <v>79</v>
      </c>
      <c r="E26" s="7">
        <v>2</v>
      </c>
      <c r="F26" s="28">
        <v>4</v>
      </c>
      <c r="N26" s="45" t="s">
        <v>282</v>
      </c>
      <c r="P26" t="s">
        <v>289</v>
      </c>
    </row>
    <row r="27" spans="1:16" x14ac:dyDescent="0.3">
      <c r="A27" s="51" t="s">
        <v>179</v>
      </c>
      <c r="B27" s="39" t="str">
        <f>C27&amp;" "&amp;D27</f>
        <v>29598 Brandade de morue Parmentier à l'huile d'olive (6%)</v>
      </c>
      <c r="C27" s="40">
        <v>29598</v>
      </c>
      <c r="D27" s="24" t="s">
        <v>114</v>
      </c>
      <c r="E27" s="7">
        <v>3.99</v>
      </c>
      <c r="F27" s="28">
        <v>46</v>
      </c>
    </row>
    <row r="28" spans="1:16" x14ac:dyDescent="0.3">
      <c r="A28" s="51" t="s">
        <v>179</v>
      </c>
      <c r="B28" s="39" t="str">
        <f>C28&amp;" "&amp;D28</f>
        <v>86025 Cabillaud, légumes glacés, boulghour et quinoa, sauce au citron confit</v>
      </c>
      <c r="C28" s="40">
        <v>86025</v>
      </c>
      <c r="D28" s="25" t="s">
        <v>162</v>
      </c>
      <c r="E28" s="9">
        <v>4.95</v>
      </c>
      <c r="F28" s="28">
        <v>42</v>
      </c>
    </row>
    <row r="29" spans="1:16" x14ac:dyDescent="0.3">
      <c r="A29" s="51" t="s">
        <v>179</v>
      </c>
      <c r="B29" s="39" t="str">
        <f>C29&amp;" "&amp;D29</f>
        <v>86660 Choucroute de la mer</v>
      </c>
      <c r="C29" s="40">
        <v>86660</v>
      </c>
      <c r="D29" s="24" t="s">
        <v>117</v>
      </c>
      <c r="E29" s="7">
        <v>4.99</v>
      </c>
      <c r="F29" s="28">
        <v>49</v>
      </c>
    </row>
    <row r="30" spans="1:16" x14ac:dyDescent="0.3">
      <c r="A30" s="51" t="s">
        <v>179</v>
      </c>
      <c r="B30" s="39" t="str">
        <f>C30&amp;" "&amp;D30</f>
        <v>63691 Colin d'Alaska à la bordelaise et riz aux légumes</v>
      </c>
      <c r="C30" s="40">
        <v>63691</v>
      </c>
      <c r="D30" s="24" t="s">
        <v>121</v>
      </c>
      <c r="E30" s="7">
        <v>2</v>
      </c>
      <c r="F30" s="28">
        <v>54</v>
      </c>
    </row>
    <row r="31" spans="1:16" x14ac:dyDescent="0.3">
      <c r="A31" s="51" t="s">
        <v>179</v>
      </c>
      <c r="B31" s="39" t="str">
        <f>C31&amp;" "&amp;D31</f>
        <v>86048 Colombo de poissons, riz et lentilles corail</v>
      </c>
      <c r="C31" s="40">
        <v>86048</v>
      </c>
      <c r="D31" s="25" t="s">
        <v>167</v>
      </c>
      <c r="E31" s="7">
        <v>2</v>
      </c>
      <c r="F31" s="28">
        <v>67</v>
      </c>
    </row>
    <row r="32" spans="1:16" x14ac:dyDescent="0.3">
      <c r="A32" s="51" t="s">
        <v>179</v>
      </c>
      <c r="B32" s="39" t="str">
        <f>C32&amp;" "&amp;D32</f>
        <v>69562 Crevettes à l'indienne, lentilles corail et légumes</v>
      </c>
      <c r="C32" s="40">
        <v>69562</v>
      </c>
      <c r="D32" s="25" t="s">
        <v>160</v>
      </c>
      <c r="E32" s="9">
        <v>4.3</v>
      </c>
      <c r="F32" s="28">
        <v>40</v>
      </c>
    </row>
    <row r="33" spans="1:6" x14ac:dyDescent="0.3">
      <c r="A33" s="51" t="s">
        <v>179</v>
      </c>
      <c r="B33" s="39" t="str">
        <f>C33&amp;" "&amp;D33</f>
        <v>69463 Crevettes, Saint-Jacques et petites pâtes aux légumes, sauce au basilic</v>
      </c>
      <c r="C33" s="40">
        <v>69463</v>
      </c>
      <c r="D33" s="25" t="s">
        <v>159</v>
      </c>
      <c r="E33" s="9">
        <v>5.99</v>
      </c>
      <c r="F33" s="28">
        <v>39</v>
      </c>
    </row>
    <row r="34" spans="1:6" x14ac:dyDescent="0.3">
      <c r="A34" s="51" t="s">
        <v>179</v>
      </c>
      <c r="B34" s="39" t="str">
        <f>C34&amp;" "&amp;D34</f>
        <v>72591 Dos de colin d'Alaska au citron et au basilic, risotto verde</v>
      </c>
      <c r="C34" s="40">
        <v>72591</v>
      </c>
      <c r="D34" s="24" t="s">
        <v>128</v>
      </c>
      <c r="E34" s="7">
        <v>4.3</v>
      </c>
      <c r="F34" s="28">
        <v>65</v>
      </c>
    </row>
    <row r="35" spans="1:6" x14ac:dyDescent="0.3">
      <c r="A35" s="51" t="s">
        <v>179</v>
      </c>
      <c r="B35" s="39" t="str">
        <f>C35&amp;" "&amp;D35</f>
        <v>81061 Gratin de pâtes aux Saint-Jacques et fondue de poireaux</v>
      </c>
      <c r="C35" s="40">
        <v>81061</v>
      </c>
      <c r="D35" s="24" t="s">
        <v>173</v>
      </c>
      <c r="E35" s="7">
        <v>4.5</v>
      </c>
      <c r="F35" s="28">
        <v>70</v>
      </c>
    </row>
    <row r="36" spans="1:6" x14ac:dyDescent="0.3">
      <c r="A36" s="51" t="s">
        <v>179</v>
      </c>
      <c r="B36" s="39" t="str">
        <f>C36&amp;" "&amp;D36</f>
        <v>86991 Gratin de saumon, patate douce, pomme de terre et crème citronnée</v>
      </c>
      <c r="C36" s="40">
        <v>86991</v>
      </c>
      <c r="D36" s="24" t="s">
        <v>143</v>
      </c>
      <c r="E36" s="7">
        <v>3.99</v>
      </c>
      <c r="F36" s="28">
        <v>85</v>
      </c>
    </row>
    <row r="37" spans="1:6" x14ac:dyDescent="0.3">
      <c r="A37" s="51" t="s">
        <v>179</v>
      </c>
      <c r="B37" s="39" t="str">
        <f>C37&amp;" "&amp;D37</f>
        <v>86678 Merlu sauce au cidre et pommes de terre grenaille</v>
      </c>
      <c r="C37" s="40">
        <v>86678</v>
      </c>
      <c r="D37" s="24" t="s">
        <v>130</v>
      </c>
      <c r="E37" s="7">
        <v>4.3</v>
      </c>
      <c r="F37" s="28">
        <v>68</v>
      </c>
    </row>
    <row r="38" spans="1:6" x14ac:dyDescent="0.3">
      <c r="A38" s="51" t="s">
        <v>179</v>
      </c>
      <c r="B38" s="39" t="str">
        <f>C38&amp;" "&amp;D38</f>
        <v>81516 Papillote de crevettes, petits légumes, sauce au citron et au lait de coco</v>
      </c>
      <c r="C38" s="40">
        <v>81516</v>
      </c>
      <c r="D38" s="24" t="s">
        <v>84</v>
      </c>
      <c r="E38" s="8">
        <v>4.99</v>
      </c>
      <c r="F38" s="28">
        <v>9</v>
      </c>
    </row>
    <row r="39" spans="1:6" x14ac:dyDescent="0.3">
      <c r="A39" s="51" t="s">
        <v>179</v>
      </c>
      <c r="B39" s="39" t="str">
        <f>C39&amp;" "&amp;D39</f>
        <v>72624 Papillote de merlu, Saint-Jacques* et légumes du soleil, sauce citronnée</v>
      </c>
      <c r="C39" s="40">
        <v>72624</v>
      </c>
      <c r="D39" s="24" t="s">
        <v>137</v>
      </c>
      <c r="E39" s="10">
        <v>4.99</v>
      </c>
      <c r="F39" s="28">
        <v>79</v>
      </c>
    </row>
    <row r="40" spans="1:6" x14ac:dyDescent="0.3">
      <c r="A40" s="51" t="s">
        <v>179</v>
      </c>
      <c r="B40" s="39" t="str">
        <f>C40&amp;" "&amp;D40</f>
        <v>69885 Papillote de saumon, fondue de poireau et d'épinard, sauce au fromage blanc</v>
      </c>
      <c r="C40" s="40">
        <v>69885</v>
      </c>
      <c r="D40" s="24" t="s">
        <v>110</v>
      </c>
      <c r="E40" s="7">
        <v>4.99</v>
      </c>
      <c r="F40" s="28">
        <v>38</v>
      </c>
    </row>
    <row r="41" spans="1:6" x14ac:dyDescent="0.3">
      <c r="A41" s="51" t="s">
        <v>179</v>
      </c>
      <c r="B41" s="39" t="str">
        <f>C41&amp;" "&amp;D41</f>
        <v>86070 Pâtes au saumon et aux poireaux, sauce ricotta</v>
      </c>
      <c r="C41" s="40">
        <v>86070</v>
      </c>
      <c r="D41" s="24" t="s">
        <v>78</v>
      </c>
      <c r="E41" s="7">
        <v>2</v>
      </c>
      <c r="F41" s="28">
        <v>3</v>
      </c>
    </row>
    <row r="42" spans="1:6" x14ac:dyDescent="0.3">
      <c r="A42" s="51" t="s">
        <v>179</v>
      </c>
      <c r="B42" s="39" t="str">
        <f>C42&amp;" "&amp;D42</f>
        <v>63922 Saint-Jacques au lait de coco, légumes et riz basmati</v>
      </c>
      <c r="C42" s="40">
        <v>63922</v>
      </c>
      <c r="D42" s="24" t="s">
        <v>144</v>
      </c>
      <c r="E42" s="7">
        <v>4.99</v>
      </c>
      <c r="F42" s="28">
        <v>86</v>
      </c>
    </row>
    <row r="43" spans="1:6" x14ac:dyDescent="0.3">
      <c r="A43" s="51" t="s">
        <v>179</v>
      </c>
      <c r="B43" s="39" t="str">
        <f>C43&amp;" "&amp;D43</f>
        <v>86068 Saumon aux épices tandoori, riz noir et petits légumes</v>
      </c>
      <c r="C43" s="40">
        <v>86068</v>
      </c>
      <c r="D43" s="24" t="s">
        <v>118</v>
      </c>
      <c r="E43" s="7">
        <v>4.3</v>
      </c>
      <c r="F43" s="28">
        <v>50</v>
      </c>
    </row>
    <row r="44" spans="1:6" x14ac:dyDescent="0.3">
      <c r="A44" s="51" t="s">
        <v>179</v>
      </c>
      <c r="B44" s="39" t="str">
        <f>C44&amp;" "&amp;D44</f>
        <v>86023 Saumon en croûte d'amande, risotto, fondue de poireaux et champignons</v>
      </c>
      <c r="C44" s="40">
        <v>86023</v>
      </c>
      <c r="D44" s="24" t="s">
        <v>93</v>
      </c>
      <c r="E44" s="8">
        <v>4.95</v>
      </c>
      <c r="F44" s="28">
        <v>19</v>
      </c>
    </row>
    <row r="45" spans="1:6" x14ac:dyDescent="0.3">
      <c r="A45" s="51" t="s">
        <v>179</v>
      </c>
      <c r="B45" s="39" t="str">
        <f>C45&amp;" "&amp;D45</f>
        <v>81300 Saumon et colin d'Alaska à l'oseille, pommes de terre à l'étouffée</v>
      </c>
      <c r="C45" s="40">
        <v>81300</v>
      </c>
      <c r="D45" s="25" t="s">
        <v>170</v>
      </c>
      <c r="E45" s="9">
        <v>2</v>
      </c>
      <c r="F45" s="28">
        <v>72</v>
      </c>
    </row>
    <row r="46" spans="1:6" x14ac:dyDescent="0.3">
      <c r="A46" s="51" t="s">
        <v>179</v>
      </c>
      <c r="B46" s="39" t="str">
        <f>C46&amp;" "&amp;D46</f>
        <v>81152 Saumon et écrasée de pommes de terre à l'huile d'olive (2%)</v>
      </c>
      <c r="C46" s="40">
        <v>81152</v>
      </c>
      <c r="D46" s="24" t="s">
        <v>142</v>
      </c>
      <c r="E46" s="7">
        <v>4.99</v>
      </c>
      <c r="F46" s="28">
        <v>84</v>
      </c>
    </row>
    <row r="47" spans="1:6" x14ac:dyDescent="0.3">
      <c r="A47" s="51" t="s">
        <v>179</v>
      </c>
      <c r="B47" s="39" t="str">
        <f>C47&amp;" "&amp;D47</f>
        <v>81756 Saumon sauce citron basilic, purée de légumes verts et pommes de terre</v>
      </c>
      <c r="C47" s="40">
        <v>81756</v>
      </c>
      <c r="D47" s="24" t="s">
        <v>131</v>
      </c>
      <c r="E47" s="9">
        <v>2</v>
      </c>
      <c r="F47" s="28">
        <v>73</v>
      </c>
    </row>
    <row r="48" spans="1:6" x14ac:dyDescent="0.3">
      <c r="A48" s="52" t="s">
        <v>180</v>
      </c>
      <c r="B48" s="42" t="str">
        <f>C48&amp;" "&amp;D48</f>
        <v>86039 Boeuf bourguignon et poêlée de pommes de terre et carottes</v>
      </c>
      <c r="C48" s="43">
        <v>86039</v>
      </c>
      <c r="D48" s="24" t="s">
        <v>154</v>
      </c>
      <c r="E48" s="7">
        <v>5.2</v>
      </c>
      <c r="F48" s="28">
        <v>96</v>
      </c>
    </row>
    <row r="49" spans="1:6" x14ac:dyDescent="0.3">
      <c r="A49" s="52" t="s">
        <v>180</v>
      </c>
      <c r="B49" s="42" t="str">
        <f>C49&amp;" "&amp;D49</f>
        <v>86028 Boeuf mariné, nouilles et légumes sautés, sauce soja sésame</v>
      </c>
      <c r="C49" s="43">
        <v>86028</v>
      </c>
      <c r="D49" s="24" t="s">
        <v>152</v>
      </c>
      <c r="E49" s="7">
        <v>4.95</v>
      </c>
      <c r="F49" s="28">
        <v>94</v>
      </c>
    </row>
    <row r="50" spans="1:6" x14ac:dyDescent="0.3">
      <c r="A50" s="52" t="s">
        <v>180</v>
      </c>
      <c r="B50" s="42" t="str">
        <f>C50&amp;" "&amp;D50</f>
        <v>86777 Chili con carne et riz</v>
      </c>
      <c r="C50" s="43">
        <v>86777</v>
      </c>
      <c r="D50" s="24" t="s">
        <v>116</v>
      </c>
      <c r="E50" s="7">
        <v>2</v>
      </c>
      <c r="F50" s="28">
        <v>48</v>
      </c>
    </row>
    <row r="51" spans="1:6" x14ac:dyDescent="0.3">
      <c r="A51" s="52" t="s">
        <v>180</v>
      </c>
      <c r="B51" s="42" t="str">
        <f>C51&amp;" "&amp;D51</f>
        <v>86072 Chili con carne et riz (formule maxi gourmande)</v>
      </c>
      <c r="C51" s="43">
        <v>86072</v>
      </c>
      <c r="D51" s="24" t="s">
        <v>136</v>
      </c>
      <c r="E51" s="10">
        <v>2.5</v>
      </c>
      <c r="F51" s="28">
        <v>78</v>
      </c>
    </row>
    <row r="52" spans="1:6" x14ac:dyDescent="0.3">
      <c r="A52" s="52" t="s">
        <v>180</v>
      </c>
      <c r="B52" s="42" t="str">
        <f>C52&amp;" "&amp;D52</f>
        <v>86056 Chili et son riz</v>
      </c>
      <c r="C52" s="43">
        <v>86056</v>
      </c>
      <c r="D52" s="24" t="s">
        <v>89</v>
      </c>
      <c r="E52" s="7">
        <v>3.9</v>
      </c>
      <c r="F52" s="28">
        <v>15</v>
      </c>
    </row>
    <row r="53" spans="1:6" x14ac:dyDescent="0.3">
      <c r="A53" s="52" t="s">
        <v>180</v>
      </c>
      <c r="B53" s="42" t="str">
        <f>C53&amp;" "&amp;D53</f>
        <v>81136 Endives au jambon</v>
      </c>
      <c r="C53" s="43">
        <v>81136</v>
      </c>
      <c r="D53" s="24" t="s">
        <v>141</v>
      </c>
      <c r="E53" s="7">
        <v>3.99</v>
      </c>
      <c r="F53" s="28">
        <v>83</v>
      </c>
    </row>
    <row r="54" spans="1:6" x14ac:dyDescent="0.3">
      <c r="A54" s="52" t="s">
        <v>180</v>
      </c>
      <c r="B54" s="42" t="str">
        <f>C54&amp;" "&amp;D54</f>
        <v>81128 Filet mignon de porc sauce à la moutarde et tagliatelles</v>
      </c>
      <c r="C54" s="43">
        <v>81128</v>
      </c>
      <c r="D54" s="24" t="s">
        <v>95</v>
      </c>
      <c r="E54" s="8">
        <v>4.99</v>
      </c>
      <c r="F54" s="28">
        <v>22</v>
      </c>
    </row>
    <row r="55" spans="1:6" x14ac:dyDescent="0.3">
      <c r="A55" s="52" t="s">
        <v>180</v>
      </c>
      <c r="B55" s="42" t="str">
        <f>C55&amp;" "&amp;D55</f>
        <v>86017 Gratin de conchiglioni farcis au fromage Corse et au jambon fumé</v>
      </c>
      <c r="C55" s="43">
        <v>86017</v>
      </c>
      <c r="D55" s="24" t="s">
        <v>129</v>
      </c>
      <c r="E55" s="7">
        <v>3.99</v>
      </c>
      <c r="F55" s="28">
        <v>66</v>
      </c>
    </row>
    <row r="56" spans="1:6" x14ac:dyDescent="0.3">
      <c r="A56" s="52" t="s">
        <v>180</v>
      </c>
      <c r="B56" s="42" t="str">
        <f>C56&amp;" "&amp;D56</f>
        <v>81079 Gratin de coquillettes au jambon et à l'emmental</v>
      </c>
      <c r="C56" s="43">
        <v>81079</v>
      </c>
      <c r="D56" s="25" t="s">
        <v>172</v>
      </c>
      <c r="E56" s="9">
        <v>2.85</v>
      </c>
      <c r="F56" s="28">
        <v>51</v>
      </c>
    </row>
    <row r="57" spans="1:6" x14ac:dyDescent="0.3">
      <c r="A57" s="52" t="s">
        <v>180</v>
      </c>
      <c r="B57" s="42" t="str">
        <f>C57&amp;" "&amp;D57</f>
        <v>86078 Gratin de porc au Saint Nectaire AOP, courges butternut et pommes de terre</v>
      </c>
      <c r="C57" s="43">
        <v>86078</v>
      </c>
      <c r="D57" s="24" t="s">
        <v>156</v>
      </c>
      <c r="E57" s="7">
        <v>4.99</v>
      </c>
      <c r="F57" s="28">
        <v>97</v>
      </c>
    </row>
    <row r="58" spans="1:6" x14ac:dyDescent="0.3">
      <c r="A58" s="52" t="s">
        <v>180</v>
      </c>
      <c r="B58" s="42" t="str">
        <f>C58&amp;" "&amp;D58</f>
        <v>38436 Hachis parmentier</v>
      </c>
      <c r="C58" s="43">
        <v>38436</v>
      </c>
      <c r="D58" s="24" t="s">
        <v>83</v>
      </c>
      <c r="E58" s="7">
        <v>2.85</v>
      </c>
      <c r="F58" s="28">
        <v>7</v>
      </c>
    </row>
    <row r="59" spans="1:6" x14ac:dyDescent="0.3">
      <c r="A59" s="52" t="s">
        <v>180</v>
      </c>
      <c r="B59" s="42" t="str">
        <f>C59&amp;" "&amp;D59</f>
        <v>29809 Hachis parmentier (formule express)</v>
      </c>
      <c r="C59" s="43">
        <v>29809</v>
      </c>
      <c r="D59" s="24" t="s">
        <v>112</v>
      </c>
      <c r="E59" s="7">
        <v>2</v>
      </c>
      <c r="F59" s="28">
        <v>44</v>
      </c>
    </row>
    <row r="60" spans="1:6" x14ac:dyDescent="0.3">
      <c r="A60" s="52" t="s">
        <v>180</v>
      </c>
      <c r="B60" s="42" t="str">
        <f>C60&amp;" "&amp;D60</f>
        <v>63021 Langue de bœuf sauce piquante et purée de pomme de terre</v>
      </c>
      <c r="C60" s="43">
        <v>63021</v>
      </c>
      <c r="D60" s="24" t="s">
        <v>122</v>
      </c>
      <c r="E60" s="7">
        <v>4.99</v>
      </c>
      <c r="F60" s="28">
        <v>57</v>
      </c>
    </row>
    <row r="61" spans="1:6" x14ac:dyDescent="0.3">
      <c r="A61" s="52" t="s">
        <v>180</v>
      </c>
      <c r="B61" s="42" t="str">
        <f>C61&amp;" "&amp;D61</f>
        <v>89758 Mac and cheese au jambon</v>
      </c>
      <c r="C61" s="43">
        <v>89758</v>
      </c>
      <c r="D61" s="24" t="s">
        <v>119</v>
      </c>
      <c r="E61" s="7">
        <v>2.5</v>
      </c>
      <c r="F61" s="28">
        <v>52</v>
      </c>
    </row>
    <row r="62" spans="1:6" x14ac:dyDescent="0.3">
      <c r="A62" s="52" t="s">
        <v>180</v>
      </c>
      <c r="B62" s="42" t="str">
        <f>C62&amp;" "&amp;D62</f>
        <v>86079 Parmentier de boeuf charolais, écrasée de pommes de terre au Comté AOP</v>
      </c>
      <c r="C62" s="43">
        <v>86079</v>
      </c>
      <c r="D62" s="24" t="s">
        <v>92</v>
      </c>
      <c r="E62" s="8">
        <v>4.99</v>
      </c>
      <c r="F62" s="28">
        <v>18</v>
      </c>
    </row>
    <row r="63" spans="1:6" x14ac:dyDescent="0.3">
      <c r="A63" s="52" t="s">
        <v>180</v>
      </c>
      <c r="B63" s="42" t="str">
        <f>C63&amp;" "&amp;D63</f>
        <v>86529 Petit salé aux lentilles vertes du Puy</v>
      </c>
      <c r="C63" s="43">
        <v>86529</v>
      </c>
      <c r="D63" s="24" t="s">
        <v>153</v>
      </c>
      <c r="E63" s="7">
        <v>3.8</v>
      </c>
      <c r="F63" s="28">
        <v>95</v>
      </c>
    </row>
    <row r="64" spans="1:6" x14ac:dyDescent="0.3">
      <c r="A64" s="52" t="s">
        <v>180</v>
      </c>
      <c r="B64" s="42" t="str">
        <f>C64&amp;" "&amp;D64</f>
        <v>86076 Sauté de porc et écrasée de pommes de terre, sauce aux pruneaux d'Agen et au Banyuls</v>
      </c>
      <c r="C64" s="43">
        <v>86076</v>
      </c>
      <c r="D64" s="24" t="s">
        <v>91</v>
      </c>
      <c r="E64" s="8">
        <v>4.5</v>
      </c>
      <c r="F64" s="28">
        <v>17</v>
      </c>
    </row>
    <row r="65" spans="1:7" x14ac:dyDescent="0.3">
      <c r="A65" s="52" t="s">
        <v>180</v>
      </c>
      <c r="B65" s="42" t="str">
        <f>C65&amp;" "&amp;D65</f>
        <v>86061 Sauté de porc, compotée de tomate, artichaut grillé aux olives, pâtes perles</v>
      </c>
      <c r="C65" s="43">
        <v>86061</v>
      </c>
      <c r="D65" s="24" t="s">
        <v>135</v>
      </c>
      <c r="E65" s="10">
        <v>3.95</v>
      </c>
      <c r="F65" s="28">
        <v>77</v>
      </c>
    </row>
    <row r="66" spans="1:7" x14ac:dyDescent="0.3">
      <c r="A66" s="52" t="s">
        <v>180</v>
      </c>
      <c r="B66" s="42" t="str">
        <f>C66&amp;" "&amp;D66</f>
        <v>86029 Sauté de porc, polenta crémeuse au Saint-Nectaire, carotte et champignon</v>
      </c>
      <c r="C66" s="43">
        <v>86029</v>
      </c>
      <c r="D66" s="24" t="s">
        <v>111</v>
      </c>
      <c r="E66" s="9">
        <v>4.95</v>
      </c>
      <c r="F66" s="28">
        <v>43</v>
      </c>
    </row>
    <row r="67" spans="1:7" x14ac:dyDescent="0.3">
      <c r="A67" s="52" t="s">
        <v>180</v>
      </c>
      <c r="B67" s="42" t="str">
        <f>C67&amp;" "&amp;D67</f>
        <v>69265 Veau, risotto et sauce aux champignons</v>
      </c>
      <c r="C67" s="43">
        <v>69265</v>
      </c>
      <c r="D67" s="24" t="s">
        <v>82</v>
      </c>
      <c r="E67" s="7">
        <v>5.99</v>
      </c>
      <c r="F67" s="28">
        <v>8</v>
      </c>
    </row>
    <row r="68" spans="1:7" x14ac:dyDescent="0.3">
      <c r="A68" s="53" t="s">
        <v>181</v>
      </c>
      <c r="B68" s="44" t="str">
        <f>C68&amp;" "&amp;D68</f>
        <v>72608 Aiguillettes de poulet à la moutarde et au citron, écrasée de pommes de terre et de carottes</v>
      </c>
      <c r="C68" s="45">
        <v>72608</v>
      </c>
      <c r="D68" s="24" t="s">
        <v>123</v>
      </c>
      <c r="E68" s="7">
        <v>3.99</v>
      </c>
      <c r="F68" s="28">
        <v>60</v>
      </c>
    </row>
    <row r="69" spans="1:7" x14ac:dyDescent="0.3">
      <c r="A69" s="53" t="s">
        <v>181</v>
      </c>
      <c r="B69" s="44" t="str">
        <f>C69&amp;" "&amp;D69</f>
        <v>86248 Aiguillettes de poulet au miel et aux épices, semoule aux petits légumes et fruits secs</v>
      </c>
      <c r="C69" s="45">
        <v>86248</v>
      </c>
      <c r="D69" s="24" t="s">
        <v>115</v>
      </c>
      <c r="E69" s="7">
        <v>3.99</v>
      </c>
      <c r="F69" s="28">
        <v>47</v>
      </c>
    </row>
    <row r="70" spans="1:7" x14ac:dyDescent="0.3">
      <c r="A70" s="53" t="s">
        <v>181</v>
      </c>
      <c r="B70" s="44" t="str">
        <f>C70&amp;" "&amp;D70</f>
        <v>63873 Blanquette de volaille et riz</v>
      </c>
      <c r="C70" s="45">
        <v>63873</v>
      </c>
      <c r="D70" s="24" t="s">
        <v>109</v>
      </c>
      <c r="E70" s="7">
        <v>2</v>
      </c>
      <c r="F70" s="28">
        <v>37</v>
      </c>
    </row>
    <row r="71" spans="1:7" x14ac:dyDescent="0.3">
      <c r="A71" s="53" t="s">
        <v>181</v>
      </c>
      <c r="B71" s="44" t="str">
        <f>C71&amp;" "&amp;D71</f>
        <v>86686 Cabillaud sauce vierge et duo de riz camarguais</v>
      </c>
      <c r="C71" s="45">
        <v>86686</v>
      </c>
      <c r="D71" s="25" t="s">
        <v>169</v>
      </c>
      <c r="E71" s="7">
        <v>4.99</v>
      </c>
      <c r="F71" s="28">
        <v>71</v>
      </c>
    </row>
    <row r="72" spans="1:7" x14ac:dyDescent="0.3">
      <c r="A72" s="53" t="s">
        <v>181</v>
      </c>
      <c r="B72" s="44" t="str">
        <f>C72&amp;" "&amp;D72</f>
        <v>81110 Cuisse de canard confite sauce au poivre vert et pommes de terre à la sarladaise</v>
      </c>
      <c r="C72" s="45">
        <v>81110</v>
      </c>
      <c r="D72" s="24" t="s">
        <v>94</v>
      </c>
      <c r="E72" s="8">
        <v>4.25</v>
      </c>
      <c r="F72" s="28">
        <v>21</v>
      </c>
    </row>
    <row r="73" spans="1:7" x14ac:dyDescent="0.3">
      <c r="A73" s="53" t="s">
        <v>181</v>
      </c>
      <c r="B73" s="44" t="str">
        <f>C73&amp;" "&amp;D73</f>
        <v>63948 Émincés de poulet, penne complètes et légumes du soleil</v>
      </c>
      <c r="C73" s="45">
        <v>63948</v>
      </c>
      <c r="D73" s="24" t="s">
        <v>147</v>
      </c>
      <c r="E73" s="7">
        <v>3.99</v>
      </c>
      <c r="F73" s="28">
        <v>89</v>
      </c>
    </row>
    <row r="74" spans="1:7" x14ac:dyDescent="0.3">
      <c r="A74" s="53" t="s">
        <v>181</v>
      </c>
      <c r="B74" s="44" t="str">
        <f>C74&amp;" "&amp;D74</f>
        <v>72616 Emincés de poulet, tagliatelles complètes et légumes façon wok</v>
      </c>
      <c r="C74" s="45">
        <v>72616</v>
      </c>
      <c r="D74" s="24" t="s">
        <v>146</v>
      </c>
      <c r="E74" s="7">
        <v>3.99</v>
      </c>
      <c r="F74" s="28">
        <v>88</v>
      </c>
    </row>
    <row r="75" spans="1:7" x14ac:dyDescent="0.3">
      <c r="A75" s="53" t="s">
        <v>181</v>
      </c>
      <c r="B75" s="44" t="str">
        <f>C75&amp;" "&amp;D75</f>
        <v>86077 Gratin de poulet au Maroilles AOP, pommes de terre, champignon et noisettes</v>
      </c>
      <c r="C75" s="45">
        <v>86077</v>
      </c>
      <c r="D75" s="24" t="s">
        <v>126</v>
      </c>
      <c r="E75" s="7">
        <v>4.99</v>
      </c>
      <c r="F75" s="28">
        <v>63</v>
      </c>
    </row>
    <row r="76" spans="1:7" x14ac:dyDescent="0.3">
      <c r="A76" s="53" t="s">
        <v>181</v>
      </c>
      <c r="B76" s="44" t="str">
        <f>C76&amp;" "&amp;D76</f>
        <v>86983 Gratin de poulet, écrasée de pommes de terre, châtaignes, champignons et tomme de Savoie</v>
      </c>
      <c r="C76" s="45">
        <v>86983</v>
      </c>
      <c r="D76" s="24" t="s">
        <v>133</v>
      </c>
      <c r="E76" s="7">
        <v>3.99</v>
      </c>
      <c r="F76" s="28">
        <v>75</v>
      </c>
    </row>
    <row r="77" spans="1:7" x14ac:dyDescent="0.3">
      <c r="A77" s="53" t="s">
        <v>181</v>
      </c>
      <c r="B77" s="44" t="str">
        <f>C77&amp;" "&amp;D77</f>
        <v>81714 Gratin de ravioles au poulet et aux champignons</v>
      </c>
      <c r="C77" s="45">
        <v>81714</v>
      </c>
      <c r="D77" s="24" t="s">
        <v>100</v>
      </c>
      <c r="E77" s="7">
        <v>3.99</v>
      </c>
      <c r="F77" s="28">
        <v>27</v>
      </c>
      <c r="G77" s="3"/>
    </row>
    <row r="78" spans="1:7" x14ac:dyDescent="0.3">
      <c r="A78" s="53" t="s">
        <v>181</v>
      </c>
      <c r="B78" s="44" t="str">
        <f>C78&amp;" "&amp;D78</f>
        <v>63427 Parmentier de canard</v>
      </c>
      <c r="C78" s="45">
        <v>63427</v>
      </c>
      <c r="D78" s="24" t="s">
        <v>107</v>
      </c>
      <c r="E78" s="7">
        <v>2.99</v>
      </c>
      <c r="F78" s="28">
        <v>34</v>
      </c>
      <c r="G78" s="3"/>
    </row>
    <row r="79" spans="1:7" x14ac:dyDescent="0.3">
      <c r="A79" s="53" t="s">
        <v>181</v>
      </c>
      <c r="B79" s="44" t="str">
        <f>C79&amp;" "&amp;D79</f>
        <v>86073 Poulet à la basquaise et riz (formule maxi gourmande)</v>
      </c>
      <c r="C79" s="45">
        <v>86073</v>
      </c>
      <c r="D79" s="24" t="s">
        <v>138</v>
      </c>
      <c r="E79" s="7">
        <v>2.5</v>
      </c>
      <c r="F79" s="28">
        <v>80</v>
      </c>
      <c r="G79" s="3"/>
    </row>
    <row r="80" spans="1:7" x14ac:dyDescent="0.3">
      <c r="A80" s="53" t="s">
        <v>181</v>
      </c>
      <c r="B80" s="44" t="str">
        <f>C80&amp;" "&amp;D80</f>
        <v>81293 Poulet au curry et au lait de coco, duo de riz</v>
      </c>
      <c r="C80" s="45">
        <v>81293</v>
      </c>
      <c r="D80" s="24" t="s">
        <v>85</v>
      </c>
      <c r="E80" s="7">
        <v>2</v>
      </c>
      <c r="F80" s="28">
        <v>11</v>
      </c>
    </row>
    <row r="81" spans="1:8" x14ac:dyDescent="0.3">
      <c r="A81" s="53" t="s">
        <v>181</v>
      </c>
      <c r="B81" s="44" t="str">
        <f>C81&amp;" "&amp;D81</f>
        <v>86397 Poulet et mini-farfalles sauce aux 3 fromages</v>
      </c>
      <c r="C81" s="45">
        <v>86397</v>
      </c>
      <c r="D81" s="24" t="s">
        <v>88</v>
      </c>
      <c r="E81" s="8">
        <v>2</v>
      </c>
      <c r="F81" s="28">
        <v>14</v>
      </c>
    </row>
    <row r="82" spans="1:8" x14ac:dyDescent="0.3">
      <c r="A82" s="53" t="s">
        <v>181</v>
      </c>
      <c r="B82" s="44" t="str">
        <f>C82&amp;" "&amp;D82</f>
        <v>86041 Poulet et pâtes aux oeufs, sauce au Beaufort</v>
      </c>
      <c r="C82" s="45">
        <v>86041</v>
      </c>
      <c r="D82" s="24" t="s">
        <v>97</v>
      </c>
      <c r="E82" s="7">
        <v>4.99</v>
      </c>
      <c r="F82" s="28">
        <v>24</v>
      </c>
    </row>
    <row r="83" spans="1:8" x14ac:dyDescent="0.3">
      <c r="A83" s="53" t="s">
        <v>181</v>
      </c>
      <c r="B83" s="44" t="str">
        <f>C83&amp;" "&amp;D83</f>
        <v>69588 Poulet et petites pâtes sauce aux champignons</v>
      </c>
      <c r="C83" s="45">
        <v>69588</v>
      </c>
      <c r="D83" s="24" t="s">
        <v>101</v>
      </c>
      <c r="E83" s="7">
        <v>2</v>
      </c>
      <c r="F83" s="28">
        <v>28</v>
      </c>
    </row>
    <row r="84" spans="1:8" x14ac:dyDescent="0.3">
      <c r="A84" s="53" t="s">
        <v>181</v>
      </c>
      <c r="B84" s="44" t="str">
        <f>C84&amp;" "&amp;D84</f>
        <v>89740 Poulet et risotto, sauce pesto rosso</v>
      </c>
      <c r="C84" s="45">
        <v>89740</v>
      </c>
      <c r="D84" s="25" t="s">
        <v>164</v>
      </c>
      <c r="E84" s="7">
        <v>2</v>
      </c>
      <c r="F84" s="28">
        <v>56</v>
      </c>
    </row>
    <row r="85" spans="1:8" x14ac:dyDescent="0.3">
      <c r="A85" s="53" t="s">
        <v>181</v>
      </c>
      <c r="B85" s="44" t="str">
        <f>C85&amp;" "&amp;D85</f>
        <v>86027 Poulet rôti à la sauge, tagliatelles au Cantal et courge butternut grillée</v>
      </c>
      <c r="C85" s="45">
        <v>86027</v>
      </c>
      <c r="D85" s="24" t="s">
        <v>149</v>
      </c>
      <c r="E85" s="7">
        <v>4.95</v>
      </c>
      <c r="F85" s="28">
        <v>91</v>
      </c>
    </row>
    <row r="86" spans="1:8" x14ac:dyDescent="0.3">
      <c r="A86" s="53" t="s">
        <v>181</v>
      </c>
      <c r="B86" s="44" t="str">
        <f>C86&amp;" "&amp;D86</f>
        <v>86059 Poulet rôti au romarin, poêlée estivale, riz basmati au pavot</v>
      </c>
      <c r="C86" s="45">
        <v>86059</v>
      </c>
      <c r="D86" s="25" t="s">
        <v>161</v>
      </c>
      <c r="E86" s="9">
        <v>3.95</v>
      </c>
      <c r="F86" s="28">
        <v>41</v>
      </c>
    </row>
    <row r="87" spans="1:8" x14ac:dyDescent="0.3">
      <c r="A87" s="53" t="s">
        <v>181</v>
      </c>
      <c r="B87" s="44" t="str">
        <f>C87&amp;" "&amp;D87</f>
        <v>86060 Poulet rôti, légume à la féta, semoule, jus coriandre citron</v>
      </c>
      <c r="C87" s="45">
        <v>86060</v>
      </c>
      <c r="D87" s="25" t="s">
        <v>157</v>
      </c>
      <c r="E87" s="8">
        <v>3.95</v>
      </c>
      <c r="F87" s="28">
        <v>10</v>
      </c>
    </row>
    <row r="88" spans="1:8" x14ac:dyDescent="0.3">
      <c r="A88" s="53" t="s">
        <v>181</v>
      </c>
      <c r="B88" s="44" t="str">
        <f>C88&amp;" "&amp;D88</f>
        <v>86026 Poulet rôti, légumes d'automne, sauce au sirop d'érable</v>
      </c>
      <c r="C88" s="46">
        <v>86026</v>
      </c>
      <c r="D88" s="24" t="s">
        <v>150</v>
      </c>
      <c r="E88" s="7">
        <v>4.95</v>
      </c>
      <c r="F88" s="28">
        <v>92</v>
      </c>
    </row>
    <row r="89" spans="1:8" x14ac:dyDescent="0.3">
      <c r="A89" s="53" t="s">
        <v>181</v>
      </c>
      <c r="B89" s="44" t="str">
        <f>C89&amp;" "&amp;D89</f>
        <v>81722 Poulet sauce citron vert et coriandre, purée de patate douce</v>
      </c>
      <c r="C89" s="45">
        <v>81722</v>
      </c>
      <c r="D89" s="24" t="s">
        <v>86</v>
      </c>
      <c r="E89" s="8">
        <v>1.8</v>
      </c>
      <c r="F89" s="28">
        <v>12</v>
      </c>
    </row>
    <row r="90" spans="1:8" x14ac:dyDescent="0.3">
      <c r="A90" s="53" t="s">
        <v>181</v>
      </c>
      <c r="B90" s="44" t="str">
        <f>C90&amp;" "&amp;D90</f>
        <v>86371 Poulet sauce teriyaki et riz au sésame</v>
      </c>
      <c r="C90" s="45">
        <v>86371</v>
      </c>
      <c r="D90" s="24" t="s">
        <v>104</v>
      </c>
      <c r="E90" s="7">
        <v>2</v>
      </c>
      <c r="F90" s="28">
        <v>31</v>
      </c>
      <c r="G90" s="1"/>
      <c r="H90" s="1"/>
    </row>
    <row r="91" spans="1:8" x14ac:dyDescent="0.3">
      <c r="A91" s="53" t="s">
        <v>181</v>
      </c>
      <c r="B91" s="44" t="str">
        <f>C91&amp;" "&amp;D91</f>
        <v>69075 Tajine de poulet aux abricots, semoule aux épices</v>
      </c>
      <c r="C91" s="45">
        <v>69075</v>
      </c>
      <c r="D91" s="25" t="s">
        <v>165</v>
      </c>
      <c r="E91" s="7">
        <v>2</v>
      </c>
      <c r="F91" s="28">
        <v>58</v>
      </c>
    </row>
    <row r="92" spans="1:8" x14ac:dyDescent="0.3">
      <c r="A92" s="54" t="s">
        <v>184</v>
      </c>
      <c r="B92" s="47" t="str">
        <f>C92&amp;" "&amp;D92</f>
        <v>86054 Boulettes lentilles corail, nouilles de riz aux légumes, sauce cacahuèt</v>
      </c>
      <c r="C92" s="48">
        <v>86054</v>
      </c>
      <c r="D92" s="24" t="s">
        <v>87</v>
      </c>
      <c r="E92" s="8">
        <v>3.9</v>
      </c>
      <c r="F92" s="28">
        <v>13</v>
      </c>
    </row>
    <row r="93" spans="1:8" x14ac:dyDescent="0.3">
      <c r="A93" s="54" t="s">
        <v>184</v>
      </c>
      <c r="B93" s="47" t="str">
        <f>C93&amp;" "&amp;D93</f>
        <v>86075 Couscous</v>
      </c>
      <c r="C93" s="48">
        <v>86075</v>
      </c>
      <c r="D93" s="24" t="s">
        <v>96</v>
      </c>
      <c r="E93" s="7">
        <v>2.5</v>
      </c>
      <c r="F93" s="28">
        <v>23</v>
      </c>
    </row>
    <row r="94" spans="1:8" x14ac:dyDescent="0.3">
      <c r="A94" s="54" t="s">
        <v>184</v>
      </c>
      <c r="B94" s="47" t="str">
        <f>C94&amp;" "&amp;D94</f>
        <v>86069 Falafels et semoule aux petits légumes</v>
      </c>
      <c r="C94" s="48">
        <v>86069</v>
      </c>
      <c r="D94" s="24" t="s">
        <v>77</v>
      </c>
      <c r="E94" s="7">
        <v>2</v>
      </c>
      <c r="F94" s="28">
        <v>2</v>
      </c>
    </row>
    <row r="95" spans="1:8" x14ac:dyDescent="0.3">
      <c r="A95" s="54" t="s">
        <v>184</v>
      </c>
      <c r="B95" s="47" t="str">
        <f>C95&amp;" "&amp;D95</f>
        <v>86057 Galettes de céréales, pâtes aux oeufs, sauce féta basilic</v>
      </c>
      <c r="C95" s="48">
        <v>86057</v>
      </c>
      <c r="D95" s="25" t="s">
        <v>163</v>
      </c>
      <c r="E95" s="7">
        <v>3.9</v>
      </c>
      <c r="F95" s="28">
        <v>55</v>
      </c>
    </row>
    <row r="96" spans="1:8" x14ac:dyDescent="0.3">
      <c r="A96" s="54" t="s">
        <v>184</v>
      </c>
      <c r="B96" s="47" t="str">
        <f>C96&amp;" "&amp;D96</f>
        <v>87445 Gratin de courge butternut, céréales, sauce au fromage frais aux herbes</v>
      </c>
      <c r="C96" s="48">
        <v>87445</v>
      </c>
      <c r="D96" s="24" t="s">
        <v>148</v>
      </c>
      <c r="E96" s="9">
        <v>1.7</v>
      </c>
      <c r="F96" s="28">
        <v>90</v>
      </c>
    </row>
    <row r="97" spans="1:6" x14ac:dyDescent="0.3">
      <c r="A97" s="54" t="s">
        <v>184</v>
      </c>
      <c r="B97" s="47" t="str">
        <f>C97&amp;" "&amp;D97</f>
        <v>86769 Tartiflette au reblochon de Savoie AOP</v>
      </c>
      <c r="C97" s="48">
        <v>86769</v>
      </c>
      <c r="D97" s="24" t="s">
        <v>105</v>
      </c>
      <c r="E97" s="7">
        <v>2</v>
      </c>
      <c r="F97" s="28">
        <v>32</v>
      </c>
    </row>
    <row r="98" spans="1:6" x14ac:dyDescent="0.3">
      <c r="A98" s="55"/>
      <c r="B98" s="30"/>
    </row>
  </sheetData>
  <autoFilter ref="A1:F97">
    <sortState ref="A2:I97">
      <sortCondition ref="A2:A97"/>
      <sortCondition ref="D2:D97"/>
    </sortState>
  </autoFilter>
  <sortState ref="H2:H7">
    <sortCondition ref="H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showGridLines="0" workbookViewId="0">
      <selection activeCell="E14" sqref="E14"/>
    </sheetView>
  </sheetViews>
  <sheetFormatPr baseColWidth="10" defaultRowHeight="14.4" x14ac:dyDescent="0.3"/>
  <cols>
    <col min="1" max="1" width="9.77734375" customWidth="1"/>
    <col min="2" max="2" width="10.33203125" customWidth="1"/>
    <col min="3" max="3" width="11.88671875" customWidth="1"/>
    <col min="4" max="4" width="2.6640625" customWidth="1"/>
    <col min="5" max="5" width="83.33203125" customWidth="1"/>
    <col min="6" max="6" width="2.6640625" customWidth="1"/>
    <col min="7" max="7" width="8.109375" customWidth="1"/>
  </cols>
  <sheetData>
    <row r="2" spans="1:7" ht="15" thickBot="1" x14ac:dyDescent="0.35"/>
    <row r="3" spans="1:7" ht="26.4" thickBot="1" x14ac:dyDescent="0.55000000000000004">
      <c r="C3" s="61" t="s">
        <v>185</v>
      </c>
      <c r="D3" s="60"/>
      <c r="E3" s="63" t="s">
        <v>300</v>
      </c>
    </row>
    <row r="4" spans="1:7" ht="28.2" customHeight="1" x14ac:dyDescent="0.3"/>
    <row r="5" spans="1:7" ht="15.6" x14ac:dyDescent="0.3">
      <c r="A5" s="64" t="s">
        <v>292</v>
      </c>
      <c r="B5" s="4"/>
      <c r="C5" s="71" t="s">
        <v>192</v>
      </c>
      <c r="D5" s="65"/>
      <c r="E5" s="70" t="s">
        <v>290</v>
      </c>
      <c r="F5" s="65"/>
      <c r="G5" s="71" t="s">
        <v>291</v>
      </c>
    </row>
    <row r="6" spans="1:7" ht="18" x14ac:dyDescent="0.35">
      <c r="A6" s="66" t="s">
        <v>187</v>
      </c>
      <c r="B6" s="67">
        <f>Data!D1</f>
        <v>43038</v>
      </c>
      <c r="C6" s="68" t="s">
        <v>179</v>
      </c>
      <c r="D6" s="4"/>
      <c r="E6" s="4" t="s">
        <v>219</v>
      </c>
      <c r="F6" s="4"/>
      <c r="G6" s="69">
        <f>VLOOKUP(E6,Plaj,4,0)</f>
        <v>4.95</v>
      </c>
    </row>
    <row r="7" spans="1:7" ht="18" x14ac:dyDescent="0.35">
      <c r="A7" s="66" t="s">
        <v>188</v>
      </c>
      <c r="B7" s="67">
        <f>Data!E1</f>
        <v>43039</v>
      </c>
      <c r="C7" s="68" t="s">
        <v>184</v>
      </c>
      <c r="D7" s="4"/>
      <c r="E7" s="4" t="s">
        <v>229</v>
      </c>
      <c r="F7" s="4"/>
      <c r="G7" s="69">
        <f>VLOOKUP(E7,Plaj,4,0)</f>
        <v>4.99</v>
      </c>
    </row>
    <row r="8" spans="1:7" ht="18" x14ac:dyDescent="0.35">
      <c r="A8" s="66" t="s">
        <v>189</v>
      </c>
      <c r="B8" s="67">
        <f>Data!F1</f>
        <v>43040</v>
      </c>
      <c r="C8" s="68" t="s">
        <v>180</v>
      </c>
      <c r="D8" s="4"/>
      <c r="E8" s="4" t="s">
        <v>245</v>
      </c>
      <c r="F8" s="4"/>
      <c r="G8" s="69">
        <f>VLOOKUP(E8,Plaj,4,0)</f>
        <v>4.99</v>
      </c>
    </row>
    <row r="9" spans="1:7" ht="18" x14ac:dyDescent="0.35">
      <c r="A9" s="66" t="s">
        <v>190</v>
      </c>
      <c r="B9" s="67">
        <f>Data!G1</f>
        <v>43041</v>
      </c>
      <c r="C9" s="68" t="s">
        <v>184</v>
      </c>
      <c r="D9" s="4"/>
      <c r="E9" s="4" t="s">
        <v>288</v>
      </c>
      <c r="F9" s="4"/>
      <c r="G9" s="69">
        <f>VLOOKUP(E9,Plaj,4,0)</f>
        <v>2</v>
      </c>
    </row>
    <row r="10" spans="1:7" ht="18" x14ac:dyDescent="0.35">
      <c r="A10" s="66" t="s">
        <v>191</v>
      </c>
      <c r="B10" s="67">
        <f>Data!H1</f>
        <v>43042</v>
      </c>
      <c r="C10" s="68" t="s">
        <v>183</v>
      </c>
      <c r="D10" s="4"/>
      <c r="E10" s="4" t="s">
        <v>206</v>
      </c>
      <c r="F10" s="4"/>
      <c r="G10" s="69">
        <f>VLOOKUP(E10,Plaj,4,0)</f>
        <v>2.5</v>
      </c>
    </row>
  </sheetData>
  <dataValidations count="3">
    <dataValidation type="list" allowBlank="1" showInputMessage="1" showErrorMessage="1" sqref="E3">
      <formula1>NOM</formula1>
    </dataValidation>
    <dataValidation type="list" allowBlank="1" showInputMessage="1" showErrorMessage="1" sqref="C6:C10">
      <formula1>Type</formula1>
    </dataValidation>
    <dataValidation type="list" allowBlank="1" showInputMessage="1" showErrorMessage="1" sqref="E6:E10">
      <formula1>INDIRECT(C6)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12</vt:i4>
      </vt:variant>
    </vt:vector>
  </HeadingPairs>
  <TitlesOfParts>
    <vt:vector size="15" baseType="lpstr">
      <vt:lpstr>Data</vt:lpstr>
      <vt:lpstr>Cde</vt:lpstr>
      <vt:lpstr>Saisie</vt:lpstr>
      <vt:lpstr>Cde!_FilterDatabase</vt:lpstr>
      <vt:lpstr>Convive</vt:lpstr>
      <vt:lpstr>Divers</vt:lpstr>
      <vt:lpstr>Légume</vt:lpstr>
      <vt:lpstr>NOM</vt:lpstr>
      <vt:lpstr>Pâtes</vt:lpstr>
      <vt:lpstr>Plaj</vt:lpstr>
      <vt:lpstr>PLATS</vt:lpstr>
      <vt:lpstr>Poisson</vt:lpstr>
      <vt:lpstr>Type</vt:lpstr>
      <vt:lpstr>Viande</vt:lpstr>
      <vt:lpstr>Volaille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ROUX</dc:creator>
  <cp:lastModifiedBy>raymond pentier</cp:lastModifiedBy>
  <dcterms:created xsi:type="dcterms:W3CDTF">2017-10-17T09:56:32Z</dcterms:created>
  <dcterms:modified xsi:type="dcterms:W3CDTF">2017-10-24T01:03:01Z</dcterms:modified>
</cp:coreProperties>
</file>