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CAISSE\Desktop\"/>
    </mc:Choice>
  </mc:AlternateContent>
  <bookViews>
    <workbookView xWindow="0" yWindow="0" windowWidth="19170" windowHeight="11340" xr2:uid="{AF32237E-7D4E-4215-9033-8ED8449A4B35}"/>
  </bookViews>
  <sheets>
    <sheet name="Semaine 1 2018" sheetId="1" r:id="rId1"/>
    <sheet name="JANVIER 2018" sheetId="3" r:id="rId2"/>
  </sheets>
  <externalReferences>
    <externalReference r:id="rId3"/>
    <externalReference r:id="rId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Q12" i="1" l="1"/>
  <c r="O12" i="1"/>
  <c r="M12" i="1"/>
  <c r="K12" i="1"/>
  <c r="I12" i="1"/>
  <c r="G12" i="1"/>
  <c r="E14" i="1" l="1"/>
  <c r="P26" i="1"/>
  <c r="P27" i="1"/>
  <c r="P28" i="1"/>
  <c r="P29" i="1"/>
  <c r="K29" i="3" l="1"/>
  <c r="K28" i="3"/>
  <c r="K27" i="3"/>
  <c r="K26" i="3"/>
  <c r="K25" i="3"/>
  <c r="I28" i="3"/>
  <c r="I26" i="3"/>
  <c r="A21" i="3"/>
  <c r="AC20" i="3"/>
  <c r="AB20" i="3"/>
  <c r="V20" i="3"/>
  <c r="U20" i="3"/>
  <c r="O20" i="3"/>
  <c r="N20" i="3"/>
  <c r="H20" i="3"/>
  <c r="AH20" i="3" s="1"/>
  <c r="G20" i="3"/>
  <c r="A20" i="3"/>
  <c r="I29" i="3" s="1"/>
  <c r="A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5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I27" i="3" s="1"/>
  <c r="A12" i="3"/>
  <c r="AF11" i="3"/>
  <c r="AE11" i="3"/>
  <c r="AD11" i="3"/>
  <c r="AC11" i="3"/>
  <c r="AB11" i="3"/>
  <c r="AA11" i="3"/>
  <c r="Z11" i="3"/>
  <c r="Y11" i="3"/>
  <c r="X11" i="3"/>
  <c r="W11" i="3"/>
  <c r="T11" i="3"/>
  <c r="S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9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AH8" i="3" s="1"/>
  <c r="G8" i="3"/>
  <c r="F8" i="3"/>
  <c r="E8" i="3"/>
  <c r="D8" i="3"/>
  <c r="C8" i="3"/>
  <c r="B8" i="3"/>
  <c r="AG8" i="3" s="1"/>
  <c r="A8" i="3"/>
  <c r="I25" i="3" s="1"/>
  <c r="L28" i="1"/>
  <c r="N28" i="1" s="1"/>
  <c r="F28" i="1"/>
  <c r="D28" i="1"/>
  <c r="J28" i="1" s="1"/>
  <c r="C29" i="1"/>
  <c r="C28" i="1"/>
  <c r="A29" i="1"/>
  <c r="A28" i="1"/>
  <c r="Q20" i="1"/>
  <c r="L29" i="1" s="1"/>
  <c r="O20" i="1"/>
  <c r="G20" i="1"/>
  <c r="Q18" i="1"/>
  <c r="O18" i="1"/>
  <c r="M18" i="1"/>
  <c r="K18" i="1"/>
  <c r="I18" i="1"/>
  <c r="G18" i="1"/>
  <c r="Q16" i="1"/>
  <c r="O16" i="1"/>
  <c r="M16" i="1"/>
  <c r="K16" i="1"/>
  <c r="I16" i="1"/>
  <c r="G16" i="1"/>
  <c r="Q14" i="1"/>
  <c r="O14" i="1"/>
  <c r="M14" i="1"/>
  <c r="K14" i="1"/>
  <c r="I14" i="1"/>
  <c r="R14" i="1" s="1"/>
  <c r="G14" i="1"/>
  <c r="AG11" i="3" l="1"/>
  <c r="AH11" i="3"/>
  <c r="AG14" i="3"/>
  <c r="AH14" i="3"/>
  <c r="AG17" i="3"/>
  <c r="AH17" i="3"/>
  <c r="AG20" i="3"/>
  <c r="E20" i="1" l="1"/>
  <c r="R20" i="1" s="1"/>
  <c r="E22" i="1"/>
  <c r="G22" i="1"/>
  <c r="I22" i="1"/>
  <c r="K22" i="1"/>
  <c r="M22" i="1"/>
  <c r="O22" i="1"/>
  <c r="Q22" i="1"/>
  <c r="R22" i="1"/>
  <c r="N29" i="1"/>
  <c r="C27" i="1"/>
  <c r="A27" i="1"/>
  <c r="C26" i="1"/>
  <c r="A26" i="1"/>
  <c r="C25" i="1"/>
  <c r="A25" i="1"/>
  <c r="L27" i="1"/>
  <c r="N27" i="1" s="1"/>
  <c r="E16" i="1"/>
  <c r="L26" i="1"/>
  <c r="N26" i="1" s="1"/>
  <c r="L25" i="1"/>
  <c r="N25" i="1" s="1"/>
  <c r="A4" i="1"/>
  <c r="D3" i="1"/>
  <c r="B3" i="1"/>
  <c r="T25" i="1" l="1"/>
  <c r="P25" i="1"/>
  <c r="R18" i="1"/>
  <c r="T26" i="1"/>
  <c r="T27" i="1"/>
  <c r="R16" i="1"/>
  <c r="F29" i="1" l="1"/>
  <c r="D29" i="1"/>
  <c r="D27" i="1"/>
  <c r="F27" i="1"/>
  <c r="F25" i="1"/>
  <c r="D25" i="1"/>
  <c r="F26" i="1"/>
  <c r="D26" i="1"/>
  <c r="J25" i="1" l="1"/>
  <c r="J29" i="1"/>
  <c r="J27" i="1"/>
  <c r="J26" i="1"/>
</calcChain>
</file>

<file path=xl/sharedStrings.xml><?xml version="1.0" encoding="utf-8"?>
<sst xmlns="http://schemas.openxmlformats.org/spreadsheetml/2006/main" count="104" uniqueCount="63">
  <si>
    <t>du</t>
  </si>
  <si>
    <t>au</t>
  </si>
  <si>
    <t>Extension d'horaires</t>
  </si>
  <si>
    <t>Action jour</t>
  </si>
  <si>
    <t>Autres</t>
  </si>
  <si>
    <t>Prenom</t>
  </si>
  <si>
    <t>Base</t>
  </si>
  <si>
    <t>Lundi</t>
  </si>
  <si>
    <t>Mardi</t>
  </si>
  <si>
    <t>Mercredi</t>
  </si>
  <si>
    <t>Jeudi</t>
  </si>
  <si>
    <t>Vendredi</t>
  </si>
  <si>
    <t>Samedi</t>
  </si>
  <si>
    <t>Dimanche</t>
  </si>
  <si>
    <t>Total h</t>
  </si>
  <si>
    <t>Signature</t>
  </si>
  <si>
    <t>Heures Complémentaires</t>
  </si>
  <si>
    <t>heures + semaine</t>
  </si>
  <si>
    <t>heures - semaine</t>
  </si>
  <si>
    <t>ancien cumul</t>
  </si>
  <si>
    <t>new cumul+ferié</t>
  </si>
  <si>
    <t>h dim semaine</t>
  </si>
  <si>
    <t>h dimanche mois</t>
  </si>
  <si>
    <t>fer sem</t>
  </si>
  <si>
    <t>fer mois</t>
  </si>
  <si>
    <t xml:space="preserve"> h majorées mois</t>
  </si>
  <si>
    <t>Kathleen</t>
  </si>
  <si>
    <t>Bérénice</t>
  </si>
  <si>
    <t>Laure</t>
  </si>
  <si>
    <t>Mohamed</t>
  </si>
  <si>
    <t>Wilson</t>
  </si>
  <si>
    <t>Semaine 1</t>
  </si>
  <si>
    <t>Horaires</t>
  </si>
  <si>
    <t>FERME</t>
  </si>
  <si>
    <t>FERIE</t>
  </si>
  <si>
    <t>Planning La Vallée 2018</t>
  </si>
  <si>
    <t>10h-19h</t>
  </si>
  <si>
    <t>10h-20h</t>
  </si>
  <si>
    <t>CP</t>
  </si>
  <si>
    <t>FEUILLE D'HEURES</t>
  </si>
  <si>
    <t>Magasin La Vallée Village</t>
  </si>
  <si>
    <t>JANVIER 2018</t>
  </si>
  <si>
    <t>Sem</t>
  </si>
  <si>
    <t>1</t>
  </si>
  <si>
    <t>2</t>
  </si>
  <si>
    <t>3</t>
  </si>
  <si>
    <t>4</t>
  </si>
  <si>
    <t>5</t>
  </si>
  <si>
    <t>D</t>
  </si>
  <si>
    <t>L</t>
  </si>
  <si>
    <t>M</t>
  </si>
  <si>
    <t>J</t>
  </si>
  <si>
    <t>V</t>
  </si>
  <si>
    <t>S</t>
  </si>
  <si>
    <t>TOTAL</t>
  </si>
  <si>
    <t>HEURES</t>
  </si>
  <si>
    <t>MOIS</t>
  </si>
  <si>
    <t>DIM</t>
  </si>
  <si>
    <t xml:space="preserve">Légende : </t>
  </si>
  <si>
    <t>jour férié/Dimanche chômé</t>
  </si>
  <si>
    <t>jour férié/dimanche travaillé</t>
  </si>
  <si>
    <t>HEURES SUP</t>
  </si>
  <si>
    <t>-15,71h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</si>
</sst>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;@"/>
    <numFmt numFmtId="165" formatCode="dd/mm/yyyy&quot; &quot;hh&quot;:&quot;mm"/>
    <numFmt numFmtId="166" formatCode="h&quot;:&quot;mm;@"/>
    <numFmt numFmtId="167" formatCode="[h]&quot;:&quot;mm"/>
    <numFmt numFmtId="168" formatCode="h:mm;@"/>
    <numFmt numFmtId="169" formatCode="[h]:mm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entury Gothic"/>
      <family val="2"/>
    </font>
    <font>
      <b/>
      <sz val="13"/>
      <color rgb="FF000000"/>
      <name val="Century Gothic"/>
      <family val="2"/>
    </font>
    <font>
      <b/>
      <sz val="8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b/>
      <sz val="10"/>
      <color rgb="FFF79646"/>
      <name val="Century Gothic"/>
      <family val="2"/>
    </font>
    <font>
      <b/>
      <sz val="10"/>
      <color rgb="FF4BACC6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entury Gothic"/>
      <family val="2"/>
    </font>
    <font>
      <sz val="14"/>
      <name val="Century Gothic"/>
      <family val="2"/>
    </font>
    <font>
      <sz val="14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i/>
      <sz val="1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9"/>
      <name val="Calibri"/>
      <family val="2"/>
    </font>
    <font>
      <b/>
      <sz val="11"/>
      <name val="Calibri"/>
      <family val="2"/>
      <scheme val="minor"/>
    </font>
    <font>
      <b/>
      <sz val="7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rgb="FFDDFBF6"/>
        <bgColor indexed="64"/>
      </patternFill>
    </fill>
    <fill>
      <patternFill patternType="solid">
        <fgColor rgb="FFED87AB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75F1DC"/>
        <bgColor indexed="64"/>
      </patternFill>
    </fill>
  </fills>
  <borders count="10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2" fillId="2" borderId="4" xfId="0" applyFont="1" applyFill="1" applyBorder="1" applyAlignment="1" applyProtection="1">
      <alignment horizontal="right"/>
    </xf>
    <xf numFmtId="164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left"/>
    </xf>
    <xf numFmtId="0" fontId="4" fillId="2" borderId="15" xfId="0" applyFont="1" applyFill="1" applyBorder="1" applyAlignment="1" applyProtection="1">
      <alignment horizontal="center" vertical="center"/>
    </xf>
    <xf numFmtId="166" fontId="7" fillId="2" borderId="16" xfId="0" applyNumberFormat="1" applyFont="1" applyFill="1" applyBorder="1" applyAlignment="1" applyProtection="1">
      <alignment horizontal="center" vertical="center"/>
      <protection locked="0"/>
    </xf>
    <xf numFmtId="166" fontId="7" fillId="2" borderId="17" xfId="0" applyNumberFormat="1" applyFont="1" applyFill="1" applyBorder="1" applyAlignment="1" applyProtection="1">
      <alignment horizontal="center" vertical="center"/>
      <protection locked="0"/>
    </xf>
    <xf numFmtId="167" fontId="4" fillId="2" borderId="18" xfId="0" applyNumberFormat="1" applyFont="1" applyFill="1" applyBorder="1" applyAlignment="1" applyProtection="1">
      <alignment horizontal="center" vertical="center"/>
      <protection locked="0"/>
    </xf>
    <xf numFmtId="166" fontId="7" fillId="2" borderId="19" xfId="0" applyNumberFormat="1" applyFont="1" applyFill="1" applyBorder="1" applyAlignment="1" applyProtection="1">
      <alignment horizontal="center" vertical="center"/>
      <protection locked="0"/>
    </xf>
    <xf numFmtId="167" fontId="7" fillId="2" borderId="20" xfId="0" applyNumberFormat="1" applyFont="1" applyFill="1" applyBorder="1" applyAlignment="1" applyProtection="1">
      <alignment horizontal="center" vertical="center"/>
    </xf>
    <xf numFmtId="167" fontId="4" fillId="2" borderId="15" xfId="0" applyNumberFormat="1" applyFont="1" applyFill="1" applyBorder="1" applyAlignment="1" applyProtection="1">
      <alignment horizontal="center" vertical="center"/>
    </xf>
    <xf numFmtId="166" fontId="8" fillId="2" borderId="16" xfId="0" applyNumberFormat="1" applyFont="1" applyFill="1" applyBorder="1" applyAlignment="1" applyProtection="1">
      <alignment horizontal="center" vertical="center"/>
      <protection locked="0"/>
    </xf>
    <xf numFmtId="166" fontId="8" fillId="2" borderId="17" xfId="0" applyNumberFormat="1" applyFont="1" applyFill="1" applyBorder="1" applyAlignment="1" applyProtection="1">
      <alignment horizontal="center" vertical="center"/>
      <protection locked="0"/>
    </xf>
    <xf numFmtId="166" fontId="9" fillId="2" borderId="16" xfId="0" applyNumberFormat="1" applyFont="1" applyFill="1" applyBorder="1" applyAlignment="1" applyProtection="1">
      <alignment horizontal="center" vertical="center"/>
      <protection locked="0"/>
    </xf>
    <xf numFmtId="166" fontId="9" fillId="2" borderId="17" xfId="0" applyNumberFormat="1" applyFont="1" applyFill="1" applyBorder="1" applyAlignment="1" applyProtection="1">
      <alignment horizontal="center" vertical="center"/>
      <protection locked="0"/>
    </xf>
    <xf numFmtId="166" fontId="7" fillId="0" borderId="16" xfId="0" applyNumberFormat="1" applyFont="1" applyFill="1" applyBorder="1" applyAlignment="1" applyProtection="1">
      <alignment horizontal="center" vertical="center"/>
      <protection locked="0"/>
    </xf>
    <xf numFmtId="166" fontId="7" fillId="0" borderId="17" xfId="0" applyNumberFormat="1" applyFont="1" applyFill="1" applyBorder="1" applyAlignment="1" applyProtection="1">
      <alignment horizontal="center" vertical="center"/>
      <protection locked="0"/>
    </xf>
    <xf numFmtId="166" fontId="8" fillId="2" borderId="19" xfId="0" applyNumberFormat="1" applyFont="1" applyFill="1" applyBorder="1" applyAlignment="1" applyProtection="1">
      <alignment horizontal="center" vertical="center"/>
      <protection locked="0"/>
    </xf>
    <xf numFmtId="166" fontId="9" fillId="2" borderId="19" xfId="0" applyNumberFormat="1" applyFont="1" applyFill="1" applyBorder="1" applyAlignment="1" applyProtection="1">
      <alignment horizontal="center" vertical="center"/>
      <protection locked="0"/>
    </xf>
    <xf numFmtId="166" fontId="7" fillId="0" borderId="19" xfId="0" applyNumberFormat="1" applyFont="1" applyFill="1" applyBorder="1" applyAlignment="1" applyProtection="1">
      <alignment horizontal="center" vertical="center"/>
      <protection locked="0"/>
    </xf>
    <xf numFmtId="167" fontId="11" fillId="2" borderId="23" xfId="0" applyNumberFormat="1" applyFont="1" applyFill="1" applyBorder="1" applyAlignment="1" applyProtection="1">
      <alignment horizontal="center" vertical="center"/>
    </xf>
    <xf numFmtId="167" fontId="10" fillId="2" borderId="24" xfId="0" applyNumberFormat="1" applyFont="1" applyFill="1" applyBorder="1" applyAlignment="1" applyProtection="1">
      <alignment horizontal="center" vertical="center"/>
    </xf>
    <xf numFmtId="166" fontId="7" fillId="3" borderId="16" xfId="0" applyNumberFormat="1" applyFont="1" applyFill="1" applyBorder="1" applyAlignment="1" applyProtection="1">
      <alignment horizontal="center" vertical="center"/>
      <protection locked="0"/>
    </xf>
    <xf numFmtId="166" fontId="7" fillId="3" borderId="17" xfId="0" applyNumberFormat="1" applyFont="1" applyFill="1" applyBorder="1" applyAlignment="1" applyProtection="1">
      <alignment horizontal="center" vertical="center"/>
      <protection locked="0"/>
    </xf>
    <xf numFmtId="166" fontId="7" fillId="3" borderId="19" xfId="0" applyNumberFormat="1" applyFont="1" applyFill="1" applyBorder="1" applyAlignment="1" applyProtection="1">
      <alignment horizontal="center" vertical="center"/>
      <protection locked="0"/>
    </xf>
    <xf numFmtId="167" fontId="7" fillId="3" borderId="20" xfId="0" applyNumberFormat="1" applyFont="1" applyFill="1" applyBorder="1" applyAlignment="1" applyProtection="1">
      <alignment horizontal="center" vertical="center"/>
    </xf>
    <xf numFmtId="166" fontId="8" fillId="3" borderId="16" xfId="0" applyNumberFormat="1" applyFont="1" applyFill="1" applyBorder="1" applyAlignment="1" applyProtection="1">
      <alignment horizontal="center" vertical="center"/>
      <protection locked="0"/>
    </xf>
    <xf numFmtId="166" fontId="8" fillId="3" borderId="17" xfId="0" applyNumberFormat="1" applyFont="1" applyFill="1" applyBorder="1" applyAlignment="1" applyProtection="1">
      <alignment horizontal="center" vertical="center"/>
      <protection locked="0"/>
    </xf>
    <xf numFmtId="166" fontId="8" fillId="3" borderId="19" xfId="0" applyNumberFormat="1" applyFont="1" applyFill="1" applyBorder="1" applyAlignment="1" applyProtection="1">
      <alignment horizontal="center" vertical="center"/>
      <protection locked="0"/>
    </xf>
    <xf numFmtId="169" fontId="13" fillId="4" borderId="32" xfId="0" applyNumberFormat="1" applyFont="1" applyFill="1" applyBorder="1" applyAlignment="1" applyProtection="1">
      <alignment horizontal="center" vertical="center"/>
      <protection locked="0"/>
    </xf>
    <xf numFmtId="169" fontId="13" fillId="4" borderId="33" xfId="0" applyNumberFormat="1" applyFont="1" applyFill="1" applyBorder="1" applyAlignment="1" applyProtection="1">
      <alignment horizontal="center" vertical="center"/>
      <protection locked="0"/>
    </xf>
    <xf numFmtId="168" fontId="13" fillId="4" borderId="34" xfId="0" applyNumberFormat="1" applyFont="1" applyFill="1" applyBorder="1" applyAlignment="1" applyProtection="1">
      <alignment horizontal="center" vertical="center"/>
    </xf>
    <xf numFmtId="169" fontId="13" fillId="4" borderId="35" xfId="0" applyNumberFormat="1" applyFont="1" applyFill="1" applyBorder="1" applyAlignment="1" applyProtection="1">
      <alignment horizontal="center" vertical="center"/>
    </xf>
    <xf numFmtId="169" fontId="13" fillId="4" borderId="34" xfId="0" applyNumberFormat="1" applyFont="1" applyFill="1" applyBorder="1" applyAlignment="1" applyProtection="1">
      <alignment horizontal="center" vertical="center"/>
      <protection locked="0"/>
    </xf>
    <xf numFmtId="169" fontId="13" fillId="4" borderId="36" xfId="0" applyNumberFormat="1" applyFont="1" applyFill="1" applyBorder="1" applyAlignment="1" applyProtection="1">
      <alignment horizontal="center" vertical="center"/>
      <protection locked="0"/>
    </xf>
    <xf numFmtId="169" fontId="13" fillId="4" borderId="37" xfId="0" applyNumberFormat="1" applyFont="1" applyFill="1" applyBorder="1" applyAlignment="1" applyProtection="1">
      <alignment horizontal="center" vertical="center"/>
      <protection locked="0"/>
    </xf>
    <xf numFmtId="169" fontId="13" fillId="4" borderId="35" xfId="0" applyNumberFormat="1" applyFont="1" applyFill="1" applyBorder="1" applyAlignment="1" applyProtection="1">
      <alignment horizontal="center" vertical="center"/>
      <protection locked="0"/>
    </xf>
    <xf numFmtId="169" fontId="13" fillId="4" borderId="38" xfId="0" applyNumberFormat="1" applyFont="1" applyFill="1" applyBorder="1" applyAlignment="1" applyProtection="1">
      <alignment horizontal="center" vertical="center"/>
      <protection locked="0"/>
    </xf>
    <xf numFmtId="169" fontId="13" fillId="4" borderId="39" xfId="0" applyNumberFormat="1" applyFont="1" applyFill="1" applyBorder="1" applyAlignment="1" applyProtection="1">
      <alignment horizontal="center" vertical="center"/>
      <protection locked="0"/>
    </xf>
    <xf numFmtId="169" fontId="13" fillId="4" borderId="31" xfId="0" applyNumberFormat="1" applyFont="1" applyFill="1" applyBorder="1" applyAlignment="1" applyProtection="1">
      <alignment horizontal="center" vertical="center"/>
      <protection locked="0"/>
    </xf>
    <xf numFmtId="169" fontId="13" fillId="4" borderId="40" xfId="0" applyNumberFormat="1" applyFont="1" applyFill="1" applyBorder="1" applyAlignment="1" applyProtection="1">
      <alignment horizontal="center" vertical="center"/>
    </xf>
    <xf numFmtId="169" fontId="13" fillId="4" borderId="41" xfId="0" applyNumberFormat="1" applyFont="1" applyFill="1" applyBorder="1" applyAlignment="1" applyProtection="1">
      <alignment horizontal="center" vertical="center"/>
      <protection locked="0"/>
    </xf>
    <xf numFmtId="169" fontId="13" fillId="4" borderId="42" xfId="0" applyNumberFormat="1" applyFont="1" applyFill="1" applyBorder="1" applyAlignment="1" applyProtection="1">
      <alignment horizontal="center" vertical="center"/>
    </xf>
    <xf numFmtId="167" fontId="11" fillId="2" borderId="43" xfId="0" applyNumberFormat="1" applyFont="1" applyFill="1" applyBorder="1" applyAlignment="1" applyProtection="1">
      <alignment horizontal="center" vertical="center"/>
    </xf>
    <xf numFmtId="167" fontId="10" fillId="2" borderId="44" xfId="0" applyNumberFormat="1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49" fontId="4" fillId="2" borderId="48" xfId="0" applyNumberFormat="1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/>
    </xf>
    <xf numFmtId="167" fontId="5" fillId="2" borderId="52" xfId="0" applyNumberFormat="1" applyFont="1" applyFill="1" applyBorder="1" applyAlignment="1" applyProtection="1">
      <alignment horizontal="center" vertical="center"/>
    </xf>
    <xf numFmtId="167" fontId="5" fillId="2" borderId="54" xfId="0" applyNumberFormat="1" applyFont="1" applyFill="1" applyBorder="1" applyAlignment="1" applyProtection="1">
      <alignment horizontal="center" vertical="center"/>
    </xf>
    <xf numFmtId="167" fontId="11" fillId="2" borderId="57" xfId="0" applyNumberFormat="1" applyFont="1" applyFill="1" applyBorder="1" applyAlignment="1" applyProtection="1">
      <alignment horizontal="center" vertical="center"/>
    </xf>
    <xf numFmtId="167" fontId="10" fillId="2" borderId="58" xfId="0" applyNumberFormat="1" applyFont="1" applyFill="1" applyBorder="1" applyAlignment="1" applyProtection="1">
      <alignment horizontal="center" vertical="center"/>
    </xf>
    <xf numFmtId="167" fontId="5" fillId="2" borderId="59" xfId="0" applyNumberFormat="1" applyFont="1" applyFill="1" applyBorder="1" applyAlignment="1" applyProtection="1">
      <alignment horizontal="center" vertical="center"/>
    </xf>
    <xf numFmtId="0" fontId="16" fillId="4" borderId="65" xfId="0" applyFont="1" applyFill="1" applyBorder="1" applyAlignment="1" applyProtection="1">
      <alignment horizontal="center"/>
    </xf>
    <xf numFmtId="168" fontId="17" fillId="4" borderId="67" xfId="0" applyNumberFormat="1" applyFont="1" applyFill="1" applyBorder="1" applyAlignment="1" applyProtection="1">
      <alignment horizontal="center"/>
    </xf>
    <xf numFmtId="49" fontId="18" fillId="4" borderId="45" xfId="0" applyNumberFormat="1" applyFont="1" applyFill="1" applyBorder="1" applyAlignment="1" applyProtection="1">
      <alignment horizontal="center"/>
    </xf>
    <xf numFmtId="0" fontId="19" fillId="4" borderId="62" xfId="0" applyFont="1" applyFill="1" applyBorder="1" applyAlignment="1" applyProtection="1"/>
    <xf numFmtId="0" fontId="16" fillId="0" borderId="32" xfId="0" applyFont="1" applyFill="1" applyBorder="1" applyAlignment="1" applyProtection="1">
      <alignment horizontal="center" vertical="center"/>
    </xf>
    <xf numFmtId="0" fontId="16" fillId="4" borderId="69" xfId="0" applyFont="1" applyFill="1" applyBorder="1" applyAlignment="1" applyProtection="1">
      <alignment horizontal="center" vertical="center"/>
    </xf>
    <xf numFmtId="0" fontId="16" fillId="0" borderId="69" xfId="0" applyFont="1" applyFill="1" applyBorder="1" applyAlignment="1" applyProtection="1">
      <alignment horizontal="center" vertical="center"/>
    </xf>
    <xf numFmtId="0" fontId="16" fillId="7" borderId="70" xfId="0" applyFont="1" applyFill="1" applyBorder="1" applyAlignment="1" applyProtection="1">
      <alignment horizontal="center" vertical="center"/>
    </xf>
    <xf numFmtId="0" fontId="16" fillId="4" borderId="69" xfId="0" applyFont="1" applyFill="1" applyBorder="1" applyAlignment="1">
      <alignment horizontal="center"/>
    </xf>
    <xf numFmtId="0" fontId="16" fillId="4" borderId="33" xfId="0" applyFont="1" applyFill="1" applyBorder="1" applyAlignment="1" applyProtection="1">
      <alignment horizontal="center" vertical="center"/>
    </xf>
    <xf numFmtId="0" fontId="16" fillId="4" borderId="71" xfId="0" applyFont="1" applyFill="1" applyBorder="1" applyAlignment="1" applyProtection="1">
      <alignment horizontal="center" vertical="center"/>
    </xf>
    <xf numFmtId="0" fontId="20" fillId="4" borderId="72" xfId="0" applyFont="1" applyFill="1" applyBorder="1" applyAlignment="1" applyProtection="1">
      <alignment horizontal="center" vertical="center"/>
    </xf>
    <xf numFmtId="0" fontId="16" fillId="0" borderId="73" xfId="0" applyFont="1" applyFill="1" applyBorder="1" applyAlignment="1" applyProtection="1">
      <alignment horizontal="center" vertical="center"/>
    </xf>
    <xf numFmtId="0" fontId="16" fillId="4" borderId="74" xfId="0" applyFont="1" applyFill="1" applyBorder="1" applyAlignment="1" applyProtection="1">
      <alignment horizontal="center" vertical="center"/>
    </xf>
    <xf numFmtId="0" fontId="16" fillId="4" borderId="75" xfId="0" applyFont="1" applyFill="1" applyBorder="1" applyAlignment="1" applyProtection="1">
      <alignment horizontal="center" vertical="center"/>
    </xf>
    <xf numFmtId="2" fontId="20" fillId="4" borderId="76" xfId="0" applyNumberFormat="1" applyFont="1" applyFill="1" applyBorder="1" applyAlignment="1" applyProtection="1">
      <alignment horizontal="center" vertical="center"/>
    </xf>
    <xf numFmtId="0" fontId="19" fillId="8" borderId="65" xfId="0" applyFont="1" applyFill="1" applyBorder="1" applyAlignment="1" applyProtection="1"/>
    <xf numFmtId="0" fontId="19" fillId="8" borderId="77" xfId="0" applyFont="1" applyFill="1" applyBorder="1" applyAlignment="1" applyProtection="1">
      <alignment horizontal="center" vertical="center"/>
    </xf>
    <xf numFmtId="0" fontId="19" fillId="8" borderId="78" xfId="0" applyFont="1" applyFill="1" applyBorder="1" applyAlignment="1" applyProtection="1">
      <alignment horizontal="center" vertical="center"/>
    </xf>
    <xf numFmtId="0" fontId="19" fillId="7" borderId="79" xfId="0" applyFont="1" applyFill="1" applyBorder="1" applyAlignment="1" applyProtection="1">
      <alignment horizontal="center" vertical="center"/>
    </xf>
    <xf numFmtId="0" fontId="16" fillId="8" borderId="67" xfId="0" applyFont="1" applyFill="1" applyBorder="1" applyAlignment="1" applyProtection="1">
      <alignment horizontal="center" vertical="center"/>
    </xf>
    <xf numFmtId="0" fontId="18" fillId="8" borderId="45" xfId="0" applyFont="1" applyFill="1" applyBorder="1" applyAlignment="1" applyProtection="1">
      <alignment horizontal="center" vertical="center"/>
    </xf>
    <xf numFmtId="0" fontId="16" fillId="4" borderId="62" xfId="0" applyFont="1" applyFill="1" applyBorder="1" applyAlignment="1" applyProtection="1"/>
    <xf numFmtId="168" fontId="16" fillId="0" borderId="36" xfId="0" applyNumberFormat="1" applyFont="1" applyFill="1" applyBorder="1" applyAlignment="1" applyProtection="1">
      <alignment horizontal="center" vertical="center"/>
    </xf>
    <xf numFmtId="168" fontId="16" fillId="4" borderId="81" xfId="0" applyNumberFormat="1" applyFont="1" applyFill="1" applyBorder="1" applyAlignment="1" applyProtection="1">
      <alignment horizontal="center" vertical="center"/>
    </xf>
    <xf numFmtId="168" fontId="16" fillId="0" borderId="81" xfId="0" applyNumberFormat="1" applyFont="1" applyFill="1" applyBorder="1" applyAlignment="1" applyProtection="1">
      <alignment horizontal="center" vertical="center"/>
    </xf>
    <xf numFmtId="168" fontId="16" fillId="7" borderId="38" xfId="0" applyNumberFormat="1" applyFont="1" applyFill="1" applyBorder="1" applyAlignment="1" applyProtection="1">
      <alignment horizontal="center" vertical="center"/>
    </xf>
    <xf numFmtId="169" fontId="16" fillId="4" borderId="67" xfId="0" applyNumberFormat="1" applyFont="1" applyFill="1" applyBorder="1" applyAlignment="1" applyProtection="1">
      <alignment horizontal="center" vertical="center"/>
    </xf>
    <xf numFmtId="169" fontId="20" fillId="4" borderId="45" xfId="0" applyNumberFormat="1" applyFont="1" applyFill="1" applyBorder="1" applyAlignment="1" applyProtection="1">
      <alignment horizontal="center" vertical="center"/>
    </xf>
    <xf numFmtId="169" fontId="16" fillId="4" borderId="62" xfId="0" applyNumberFormat="1" applyFont="1" applyFill="1" applyBorder="1" applyAlignment="1" applyProtection="1"/>
    <xf numFmtId="0" fontId="16" fillId="0" borderId="74" xfId="0" applyFont="1" applyFill="1" applyBorder="1" applyAlignment="1" applyProtection="1">
      <alignment horizontal="center" vertical="center"/>
    </xf>
    <xf numFmtId="0" fontId="16" fillId="7" borderId="83" xfId="0" applyFont="1" applyFill="1" applyBorder="1" applyAlignment="1" applyProtection="1">
      <alignment horizontal="center" vertical="center"/>
    </xf>
    <xf numFmtId="0" fontId="21" fillId="0" borderId="74" xfId="0" applyFont="1" applyFill="1" applyBorder="1" applyAlignment="1" applyProtection="1">
      <alignment horizontal="center" vertical="center"/>
    </xf>
    <xf numFmtId="0" fontId="16" fillId="4" borderId="84" xfId="0" applyFont="1" applyFill="1" applyBorder="1" applyAlignment="1" applyProtection="1">
      <alignment horizontal="center" vertical="center"/>
    </xf>
    <xf numFmtId="169" fontId="20" fillId="4" borderId="85" xfId="0" applyNumberFormat="1" applyFont="1" applyFill="1" applyBorder="1" applyAlignment="1" applyProtection="1">
      <alignment horizontal="center" vertical="center"/>
    </xf>
    <xf numFmtId="0" fontId="16" fillId="8" borderId="65" xfId="0" applyFont="1" applyFill="1" applyBorder="1" applyAlignment="1" applyProtection="1"/>
    <xf numFmtId="0" fontId="19" fillId="8" borderId="67" xfId="0" applyFont="1" applyFill="1" applyBorder="1" applyAlignment="1" applyProtection="1">
      <alignment horizontal="center" vertical="center"/>
    </xf>
    <xf numFmtId="169" fontId="20" fillId="8" borderId="45" xfId="0" applyNumberFormat="1" applyFont="1" applyFill="1" applyBorder="1" applyAlignment="1" applyProtection="1">
      <alignment horizontal="center" vertical="center"/>
    </xf>
    <xf numFmtId="168" fontId="22" fillId="0" borderId="81" xfId="0" applyNumberFormat="1" applyFont="1" applyFill="1" applyBorder="1" applyAlignment="1" applyProtection="1">
      <alignment horizontal="center" vertical="center"/>
    </xf>
    <xf numFmtId="169" fontId="16" fillId="4" borderId="86" xfId="0" applyNumberFormat="1" applyFont="1" applyFill="1" applyBorder="1" applyAlignment="1" applyProtection="1">
      <alignment horizontal="center" vertical="center"/>
    </xf>
    <xf numFmtId="169" fontId="16" fillId="4" borderId="62" xfId="0" applyNumberFormat="1" applyFont="1" applyFill="1" applyBorder="1" applyAlignment="1" applyProtection="1">
      <alignment horizontal="right"/>
    </xf>
    <xf numFmtId="0" fontId="21" fillId="0" borderId="73" xfId="0" applyFont="1" applyFill="1" applyBorder="1" applyAlignment="1" applyProtection="1">
      <alignment horizontal="center" vertical="center"/>
    </xf>
    <xf numFmtId="0" fontId="23" fillId="0" borderId="74" xfId="0" applyFont="1" applyFill="1" applyBorder="1" applyAlignment="1" applyProtection="1">
      <alignment horizontal="center" vertical="center"/>
    </xf>
    <xf numFmtId="169" fontId="23" fillId="0" borderId="74" xfId="0" applyNumberFormat="1" applyFont="1" applyFill="1" applyBorder="1" applyAlignment="1" applyProtection="1">
      <alignment horizontal="center" vertical="center"/>
    </xf>
    <xf numFmtId="0" fontId="21" fillId="4" borderId="74" xfId="0" applyFont="1" applyFill="1" applyBorder="1" applyAlignment="1" applyProtection="1">
      <alignment horizontal="center" vertical="center"/>
    </xf>
    <xf numFmtId="169" fontId="20" fillId="4" borderId="72" xfId="0" applyNumberFormat="1" applyFont="1" applyFill="1" applyBorder="1" applyAlignment="1" applyProtection="1">
      <alignment horizontal="center" vertical="center"/>
    </xf>
    <xf numFmtId="0" fontId="24" fillId="8" borderId="45" xfId="0" applyFont="1" applyFill="1" applyBorder="1" applyAlignment="1" applyProtection="1">
      <alignment horizontal="center" vertical="center"/>
    </xf>
    <xf numFmtId="169" fontId="16" fillId="7" borderId="38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0" fillId="4" borderId="0" xfId="0" applyFill="1"/>
    <xf numFmtId="0" fontId="16" fillId="7" borderId="33" xfId="0" applyFont="1" applyFill="1" applyBorder="1" applyAlignment="1" applyProtection="1">
      <alignment horizontal="center" vertical="center"/>
    </xf>
    <xf numFmtId="0" fontId="16" fillId="7" borderId="88" xfId="0" applyFont="1" applyFill="1" applyBorder="1" applyAlignment="1" applyProtection="1">
      <alignment horizontal="center" vertical="center"/>
    </xf>
    <xf numFmtId="0" fontId="19" fillId="7" borderId="80" xfId="0" applyFont="1" applyFill="1" applyBorder="1" applyAlignment="1" applyProtection="1">
      <alignment horizontal="center" vertical="center"/>
    </xf>
    <xf numFmtId="168" fontId="16" fillId="7" borderId="37" xfId="0" applyNumberFormat="1" applyFont="1" applyFill="1" applyBorder="1" applyAlignment="1" applyProtection="1">
      <alignment horizontal="center" vertical="center"/>
    </xf>
    <xf numFmtId="16" fontId="16" fillId="7" borderId="42" xfId="0" applyNumberFormat="1" applyFont="1" applyFill="1" applyBorder="1" applyAlignment="1" applyProtection="1">
      <alignment horizontal="center" vertical="center"/>
    </xf>
    <xf numFmtId="16" fontId="19" fillId="7" borderId="80" xfId="0" applyNumberFormat="1" applyFont="1" applyFill="1" applyBorder="1" applyAlignment="1" applyProtection="1">
      <alignment horizontal="center" vertical="center"/>
    </xf>
    <xf numFmtId="0" fontId="16" fillId="7" borderId="42" xfId="0" applyFont="1" applyFill="1" applyBorder="1" applyAlignment="1" applyProtection="1">
      <alignment horizontal="center" vertical="center"/>
    </xf>
    <xf numFmtId="0" fontId="16" fillId="4" borderId="73" xfId="0" applyFont="1" applyFill="1" applyBorder="1" applyAlignment="1" applyProtection="1">
      <alignment horizontal="center" vertical="center"/>
    </xf>
    <xf numFmtId="168" fontId="18" fillId="7" borderId="37" xfId="0" applyNumberFormat="1" applyFont="1" applyFill="1" applyBorder="1" applyAlignment="1" applyProtection="1">
      <alignment horizontal="center" vertical="center"/>
    </xf>
    <xf numFmtId="168" fontId="16" fillId="7" borderId="42" xfId="0" applyNumberFormat="1" applyFont="1" applyFill="1" applyBorder="1" applyAlignment="1" applyProtection="1">
      <alignment horizontal="center" vertical="center"/>
    </xf>
    <xf numFmtId="0" fontId="21" fillId="7" borderId="42" xfId="0" applyFont="1" applyFill="1" applyBorder="1" applyAlignment="1" applyProtection="1">
      <alignment horizontal="center" vertical="center"/>
    </xf>
    <xf numFmtId="0" fontId="21" fillId="7" borderId="83" xfId="0" applyFont="1" applyFill="1" applyBorder="1" applyAlignment="1" applyProtection="1">
      <alignment horizontal="center" vertical="center"/>
    </xf>
    <xf numFmtId="0" fontId="16" fillId="7" borderId="82" xfId="0" applyFont="1" applyFill="1" applyBorder="1" applyAlignment="1" applyProtection="1">
      <alignment horizontal="center" vertical="center"/>
    </xf>
    <xf numFmtId="0" fontId="19" fillId="8" borderId="90" xfId="0" applyFont="1" applyFill="1" applyBorder="1" applyAlignment="1" applyProtection="1">
      <alignment horizontal="center" vertical="center"/>
    </xf>
    <xf numFmtId="0" fontId="19" fillId="8" borderId="91" xfId="0" applyFont="1" applyFill="1" applyBorder="1" applyAlignment="1" applyProtection="1">
      <alignment horizontal="center" vertical="center"/>
    </xf>
    <xf numFmtId="0" fontId="16" fillId="7" borderId="92" xfId="0" applyFont="1" applyFill="1" applyBorder="1" applyAlignment="1" applyProtection="1">
      <alignment horizontal="center" vertical="center"/>
    </xf>
    <xf numFmtId="0" fontId="16" fillId="4" borderId="34" xfId="0" applyFont="1" applyFill="1" applyBorder="1" applyAlignment="1" applyProtection="1">
      <alignment horizontal="center" vertical="center"/>
    </xf>
    <xf numFmtId="0" fontId="16" fillId="0" borderId="89" xfId="0" applyFont="1" applyFill="1" applyBorder="1" applyAlignment="1" applyProtection="1">
      <alignment horizontal="center" vertical="center"/>
    </xf>
    <xf numFmtId="0" fontId="16" fillId="4" borderId="89" xfId="0" applyFont="1" applyFill="1" applyBorder="1" applyAlignment="1" applyProtection="1">
      <alignment horizontal="center" vertical="center"/>
    </xf>
    <xf numFmtId="0" fontId="16" fillId="7" borderId="35" xfId="0" applyFont="1" applyFill="1" applyBorder="1" applyAlignment="1" applyProtection="1">
      <alignment horizontal="center" vertical="center"/>
    </xf>
    <xf numFmtId="0" fontId="16" fillId="0" borderId="34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center" vertical="center"/>
    </xf>
    <xf numFmtId="0" fontId="16" fillId="8" borderId="93" xfId="0" applyFont="1" applyFill="1" applyBorder="1" applyAlignment="1" applyProtection="1">
      <alignment horizontal="center" vertical="center"/>
    </xf>
    <xf numFmtId="0" fontId="16" fillId="8" borderId="94" xfId="0" applyFont="1" applyFill="1" applyBorder="1" applyAlignment="1" applyProtection="1">
      <alignment horizontal="center" vertical="center"/>
    </xf>
    <xf numFmtId="0" fontId="16" fillId="8" borderId="95" xfId="0" applyFont="1" applyFill="1" applyBorder="1" applyAlignment="1" applyProtection="1">
      <alignment horizontal="center" vertical="center"/>
    </xf>
    <xf numFmtId="0" fontId="19" fillId="8" borderId="96" xfId="0" applyFont="1" applyFill="1" applyBorder="1" applyAlignment="1" applyProtection="1">
      <alignment horizontal="center" vertical="center"/>
    </xf>
    <xf numFmtId="169" fontId="16" fillId="8" borderId="97" xfId="0" applyNumberFormat="1" applyFont="1" applyFill="1" applyBorder="1" applyAlignment="1" applyProtection="1">
      <alignment horizontal="center" vertical="center"/>
    </xf>
    <xf numFmtId="169" fontId="16" fillId="8" borderId="98" xfId="0" applyNumberFormat="1" applyFont="1" applyFill="1" applyBorder="1" applyAlignment="1" applyProtection="1">
      <alignment horizontal="center" vertical="center"/>
    </xf>
    <xf numFmtId="0" fontId="19" fillId="8" borderId="97" xfId="0" applyFont="1" applyFill="1" applyBorder="1" applyAlignment="1" applyProtection="1">
      <alignment horizontal="center" vertical="center"/>
    </xf>
    <xf numFmtId="0" fontId="19" fillId="8" borderId="98" xfId="0" applyFont="1" applyFill="1" applyBorder="1" applyAlignment="1" applyProtection="1">
      <alignment horizontal="center" vertical="center"/>
    </xf>
    <xf numFmtId="0" fontId="19" fillId="8" borderId="99" xfId="0" applyFont="1" applyFill="1" applyBorder="1" applyAlignment="1" applyProtection="1">
      <alignment horizontal="center" vertical="center"/>
    </xf>
    <xf numFmtId="168" fontId="16" fillId="0" borderId="32" xfId="0" applyNumberFormat="1" applyFont="1" applyFill="1" applyBorder="1" applyAlignment="1" applyProtection="1">
      <alignment horizontal="center" vertical="center"/>
    </xf>
    <xf numFmtId="168" fontId="16" fillId="4" borderId="69" xfId="0" applyNumberFormat="1" applyFont="1" applyFill="1" applyBorder="1" applyAlignment="1" applyProtection="1">
      <alignment horizontal="center" vertical="center"/>
    </xf>
    <xf numFmtId="168" fontId="16" fillId="4" borderId="33" xfId="0" applyNumberFormat="1" applyFont="1" applyFill="1" applyBorder="1" applyAlignment="1" applyProtection="1">
      <alignment horizontal="center" vertical="center"/>
    </xf>
    <xf numFmtId="169" fontId="16" fillId="4" borderId="89" xfId="0" applyNumberFormat="1" applyFont="1" applyFill="1" applyBorder="1" applyAlignment="1" applyProtection="1">
      <alignment horizontal="center" vertical="center"/>
    </xf>
    <xf numFmtId="169" fontId="16" fillId="4" borderId="35" xfId="0" applyNumberFormat="1" applyFont="1" applyFill="1" applyBorder="1" applyAlignment="1" applyProtection="1">
      <alignment horizontal="center" vertical="center"/>
    </xf>
    <xf numFmtId="0" fontId="21" fillId="0" borderId="34" xfId="0" applyFont="1" applyFill="1" applyBorder="1" applyAlignment="1" applyProtection="1">
      <alignment horizontal="center" vertical="center"/>
    </xf>
    <xf numFmtId="0" fontId="21" fillId="0" borderId="89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horizontal="center" vertical="center"/>
    </xf>
    <xf numFmtId="169" fontId="21" fillId="0" borderId="89" xfId="0" applyNumberFormat="1" applyFont="1" applyFill="1" applyBorder="1" applyAlignment="1" applyProtection="1">
      <alignment horizontal="center" vertical="center"/>
    </xf>
    <xf numFmtId="169" fontId="21" fillId="0" borderId="35" xfId="0" applyNumberFormat="1" applyFont="1" applyFill="1" applyBorder="1" applyAlignment="1" applyProtection="1">
      <alignment horizontal="center" vertical="center"/>
    </xf>
    <xf numFmtId="169" fontId="16" fillId="0" borderId="32" xfId="0" applyNumberFormat="1" applyFont="1" applyFill="1" applyBorder="1" applyAlignment="1" applyProtection="1">
      <alignment horizontal="center" vertical="center"/>
    </xf>
    <xf numFmtId="169" fontId="16" fillId="4" borderId="69" xfId="0" applyNumberFormat="1" applyFont="1" applyFill="1" applyBorder="1" applyAlignment="1" applyProtection="1">
      <alignment horizontal="center" vertical="center"/>
    </xf>
    <xf numFmtId="169" fontId="16" fillId="4" borderId="33" xfId="0" applyNumberFormat="1" applyFont="1" applyFill="1" applyBorder="1" applyAlignment="1" applyProtection="1">
      <alignment horizontal="center" vertical="center"/>
    </xf>
    <xf numFmtId="0" fontId="16" fillId="6" borderId="32" xfId="0" applyFont="1" applyFill="1" applyBorder="1" applyAlignment="1" applyProtection="1">
      <alignment horizontal="center" vertical="center"/>
    </xf>
    <xf numFmtId="0" fontId="16" fillId="6" borderId="73" xfId="0" applyFont="1" applyFill="1" applyBorder="1" applyAlignment="1" applyProtection="1">
      <alignment horizontal="center" vertical="center"/>
    </xf>
    <xf numFmtId="0" fontId="19" fillId="6" borderId="77" xfId="0" applyFont="1" applyFill="1" applyBorder="1" applyAlignment="1" applyProtection="1">
      <alignment horizontal="center" vertical="center"/>
    </xf>
    <xf numFmtId="168" fontId="16" fillId="6" borderId="36" xfId="0" applyNumberFormat="1" applyFont="1" applyFill="1" applyBorder="1" applyAlignment="1" applyProtection="1">
      <alignment horizontal="center" vertical="center"/>
    </xf>
    <xf numFmtId="0" fontId="21" fillId="6" borderId="73" xfId="0" applyFont="1" applyFill="1" applyBorder="1" applyAlignment="1" applyProtection="1">
      <alignment horizontal="center" vertical="center"/>
    </xf>
    <xf numFmtId="168" fontId="16" fillId="9" borderId="81" xfId="0" applyNumberFormat="1" applyFont="1" applyFill="1" applyBorder="1" applyAlignment="1" applyProtection="1">
      <alignment horizontal="center" vertical="center"/>
    </xf>
    <xf numFmtId="168" fontId="16" fillId="9" borderId="37" xfId="0" applyNumberFormat="1" applyFont="1" applyFill="1" applyBorder="1" applyAlignment="1" applyProtection="1">
      <alignment horizontal="center" vertical="center"/>
    </xf>
    <xf numFmtId="0" fontId="16" fillId="9" borderId="74" xfId="0" applyFont="1" applyFill="1" applyBorder="1" applyAlignment="1" applyProtection="1">
      <alignment horizontal="center" vertical="center"/>
    </xf>
    <xf numFmtId="16" fontId="16" fillId="9" borderId="42" xfId="0" applyNumberFormat="1" applyFont="1" applyFill="1" applyBorder="1" applyAlignment="1" applyProtection="1">
      <alignment horizontal="center" vertical="center"/>
    </xf>
    <xf numFmtId="166" fontId="7" fillId="3" borderId="15" xfId="0" applyNumberFormat="1" applyFont="1" applyFill="1" applyBorder="1" applyAlignment="1" applyProtection="1">
      <alignment horizontal="center" vertical="center"/>
      <protection locked="0"/>
    </xf>
    <xf numFmtId="167" fontId="7" fillId="3" borderId="18" xfId="0" applyNumberFormat="1" applyFont="1" applyFill="1" applyBorder="1" applyAlignment="1" applyProtection="1">
      <alignment horizontal="center" vertical="center"/>
    </xf>
    <xf numFmtId="169" fontId="13" fillId="4" borderId="87" xfId="0" applyNumberFormat="1" applyFont="1" applyFill="1" applyBorder="1" applyAlignment="1" applyProtection="1">
      <alignment horizontal="center" vertical="center"/>
      <protection locked="0"/>
    </xf>
    <xf numFmtId="169" fontId="13" fillId="4" borderId="41" xfId="0" applyNumberFormat="1" applyFont="1" applyFill="1" applyBorder="1" applyAlignment="1" applyProtection="1">
      <alignment horizontal="center" vertical="center"/>
    </xf>
    <xf numFmtId="168" fontId="13" fillId="4" borderId="32" xfId="0" applyNumberFormat="1" applyFont="1" applyFill="1" applyBorder="1" applyAlignment="1" applyProtection="1">
      <alignment vertical="center"/>
      <protection locked="0"/>
    </xf>
    <xf numFmtId="168" fontId="13" fillId="4" borderId="33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0" fillId="2" borderId="3" xfId="0" applyFill="1" applyBorder="1"/>
    <xf numFmtId="165" fontId="4" fillId="2" borderId="5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5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0" borderId="9" xfId="0" applyFill="1" applyBorder="1"/>
    <xf numFmtId="0" fontId="0" fillId="2" borderId="10" xfId="0" applyFill="1" applyBorder="1"/>
    <xf numFmtId="0" fontId="5" fillId="2" borderId="10" xfId="0" applyFont="1" applyFill="1" applyBorder="1" applyAlignment="1" applyProtection="1">
      <alignment horizontal="center" vertical="center"/>
    </xf>
    <xf numFmtId="0" fontId="0" fillId="2" borderId="11" xfId="0" applyFill="1" applyBorder="1"/>
    <xf numFmtId="164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167" fontId="7" fillId="2" borderId="11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</xf>
    <xf numFmtId="164" fontId="7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</xf>
    <xf numFmtId="0" fontId="0" fillId="2" borderId="1" xfId="0" applyFill="1" applyBorder="1"/>
    <xf numFmtId="0" fontId="0" fillId="2" borderId="29" xfId="0" applyFill="1" applyBorder="1"/>
    <xf numFmtId="0" fontId="0" fillId="2" borderId="5" xfId="0" applyFill="1" applyBorder="1"/>
    <xf numFmtId="0" fontId="0" fillId="2" borderId="30" xfId="0" applyFill="1" applyBorder="1"/>
    <xf numFmtId="0" fontId="0" fillId="2" borderId="27" xfId="0" applyFill="1" applyBorder="1"/>
    <xf numFmtId="0" fontId="0" fillId="2" borderId="28" xfId="0" applyFill="1" applyBorder="1"/>
    <xf numFmtId="167" fontId="7" fillId="2" borderId="25" xfId="0" applyNumberFormat="1" applyFont="1" applyFill="1" applyBorder="1" applyAlignment="1" applyProtection="1">
      <alignment horizontal="center" vertical="center"/>
    </xf>
    <xf numFmtId="167" fontId="7" fillId="2" borderId="26" xfId="0" applyNumberFormat="1" applyFont="1" applyFill="1" applyBorder="1" applyAlignment="1" applyProtection="1">
      <alignment horizontal="center" vertical="center"/>
    </xf>
    <xf numFmtId="167" fontId="10" fillId="2" borderId="23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49" fontId="26" fillId="4" borderId="70" xfId="0" applyNumberFormat="1" applyFont="1" applyFill="1" applyBorder="1" applyAlignment="1" applyProtection="1">
      <alignment horizontal="center" vertical="center"/>
    </xf>
    <xf numFmtId="49" fontId="26" fillId="4" borderId="87" xfId="0" applyNumberFormat="1" applyFont="1" applyFill="1" applyBorder="1" applyAlignment="1" applyProtection="1">
      <alignment horizontal="center" vertical="center"/>
    </xf>
    <xf numFmtId="167" fontId="10" fillId="2" borderId="55" xfId="0" applyNumberFormat="1" applyFont="1" applyFill="1" applyBorder="1" applyAlignment="1" applyProtection="1">
      <alignment horizontal="center" vertical="center"/>
    </xf>
    <xf numFmtId="167" fontId="10" fillId="2" borderId="56" xfId="0" applyNumberFormat="1" applyFont="1" applyFill="1" applyBorder="1" applyAlignment="1" applyProtection="1">
      <alignment horizontal="center" vertical="center"/>
    </xf>
    <xf numFmtId="167" fontId="10" fillId="2" borderId="57" xfId="0" applyNumberFormat="1" applyFont="1" applyFill="1" applyBorder="1" applyAlignment="1" applyProtection="1">
      <alignment horizontal="center" vertical="center"/>
    </xf>
    <xf numFmtId="0" fontId="0" fillId="2" borderId="57" xfId="0" applyFill="1" applyBorder="1"/>
    <xf numFmtId="167" fontId="0" fillId="2" borderId="100" xfId="0" applyNumberFormat="1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167" fontId="10" fillId="2" borderId="51" xfId="0" applyNumberFormat="1" applyFont="1" applyFill="1" applyBorder="1" applyAlignment="1" applyProtection="1">
      <alignment horizontal="center" vertical="center"/>
    </xf>
    <xf numFmtId="167" fontId="10" fillId="2" borderId="21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7" fontId="10" fillId="2" borderId="53" xfId="0" applyNumberFormat="1" applyFont="1" applyFill="1" applyBorder="1" applyAlignment="1" applyProtection="1">
      <alignment horizontal="center" vertical="center"/>
    </xf>
    <xf numFmtId="167" fontId="10" fillId="2" borderId="24" xfId="0" applyNumberFormat="1" applyFont="1" applyFill="1" applyBorder="1" applyAlignment="1" applyProtection="1">
      <alignment horizontal="center" vertical="center"/>
    </xf>
    <xf numFmtId="167" fontId="0" fillId="2" borderId="43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167" fontId="10" fillId="2" borderId="22" xfId="0" applyNumberFormat="1" applyFont="1" applyFill="1" applyBorder="1" applyAlignment="1" applyProtection="1">
      <alignment horizontal="center" vertical="center"/>
    </xf>
    <xf numFmtId="167" fontId="0" fillId="2" borderId="23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" fillId="6" borderId="61" xfId="0" applyFont="1" applyFill="1" applyBorder="1" applyAlignment="1">
      <alignment horizontal="center" wrapText="1"/>
    </xf>
    <xf numFmtId="0" fontId="1" fillId="6" borderId="68" xfId="0" applyFont="1" applyFill="1" applyBorder="1" applyAlignment="1">
      <alignment horizontal="center" wrapText="1"/>
    </xf>
    <xf numFmtId="0" fontId="1" fillId="6" borderId="64" xfId="0" applyFont="1" applyFill="1" applyBorder="1" applyAlignment="1">
      <alignment horizontal="center" wrapText="1"/>
    </xf>
    <xf numFmtId="0" fontId="1" fillId="6" borderId="86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84" xfId="0" applyFont="1" applyFill="1" applyBorder="1" applyAlignment="1">
      <alignment horizontal="center" vertical="center" wrapText="1"/>
    </xf>
    <xf numFmtId="0" fontId="1" fillId="7" borderId="64" xfId="0" applyFont="1" applyFill="1" applyBorder="1" applyAlignment="1">
      <alignment horizontal="center" vertical="center" wrapText="1"/>
    </xf>
    <xf numFmtId="0" fontId="1" fillId="7" borderId="86" xfId="0" applyFont="1" applyFill="1" applyBorder="1" applyAlignment="1">
      <alignment horizontal="center" vertical="center" wrapText="1"/>
    </xf>
    <xf numFmtId="0" fontId="25" fillId="9" borderId="61" xfId="0" applyFont="1" applyFill="1" applyBorder="1" applyAlignment="1">
      <alignment horizontal="center" vertical="center"/>
    </xf>
    <xf numFmtId="0" fontId="25" fillId="9" borderId="68" xfId="0" applyFont="1" applyFill="1" applyBorder="1" applyAlignment="1">
      <alignment horizontal="center" vertical="center"/>
    </xf>
    <xf numFmtId="0" fontId="25" fillId="9" borderId="64" xfId="0" applyFont="1" applyFill="1" applyBorder="1" applyAlignment="1">
      <alignment horizontal="center" vertical="center"/>
    </xf>
    <xf numFmtId="0" fontId="25" fillId="9" borderId="86" xfId="0" applyFont="1" applyFill="1" applyBorder="1" applyAlignment="1">
      <alignment horizontal="center" vertical="center"/>
    </xf>
    <xf numFmtId="0" fontId="14" fillId="5" borderId="60" xfId="0" applyFont="1" applyFill="1" applyBorder="1" applyAlignment="1">
      <alignment horizontal="center"/>
    </xf>
    <xf numFmtId="0" fontId="14" fillId="5" borderId="61" xfId="0" applyFont="1" applyFill="1" applyBorder="1" applyAlignment="1">
      <alignment horizontal="center"/>
    </xf>
    <xf numFmtId="0" fontId="15" fillId="5" borderId="62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49" fontId="15" fillId="5" borderId="63" xfId="0" applyNumberFormat="1" applyFont="1" applyFill="1" applyBorder="1" applyAlignment="1">
      <alignment horizontal="center"/>
    </xf>
    <xf numFmtId="49" fontId="15" fillId="5" borderId="0" xfId="0" applyNumberFormat="1" applyFont="1" applyFill="1" applyBorder="1" applyAlignment="1">
      <alignment horizontal="center"/>
    </xf>
    <xf numFmtId="49" fontId="15" fillId="5" borderId="64" xfId="0" applyNumberFormat="1" applyFont="1" applyFill="1" applyBorder="1" applyAlignment="1">
      <alignment horizontal="center"/>
    </xf>
    <xf numFmtId="49" fontId="16" fillId="4" borderId="65" xfId="0" applyNumberFormat="1" applyFont="1" applyFill="1" applyBorder="1" applyAlignment="1" applyProtection="1">
      <alignment horizontal="center"/>
    </xf>
    <xf numFmtId="49" fontId="16" fillId="4" borderId="66" xfId="0" applyNumberFormat="1" applyFont="1" applyFill="1" applyBorder="1" applyAlignment="1" applyProtection="1">
      <alignment horizontal="center"/>
    </xf>
    <xf numFmtId="49" fontId="16" fillId="4" borderId="67" xfId="0" applyNumberFormat="1" applyFont="1" applyFill="1" applyBorder="1" applyAlignment="1" applyProtection="1">
      <alignment horizontal="center"/>
    </xf>
    <xf numFmtId="49" fontId="16" fillId="4" borderId="60" xfId="0" applyNumberFormat="1" applyFont="1" applyFill="1" applyBorder="1" applyAlignment="1" applyProtection="1">
      <alignment horizontal="center"/>
    </xf>
    <xf numFmtId="49" fontId="16" fillId="4" borderId="61" xfId="0" applyNumberFormat="1" applyFont="1" applyFill="1" applyBorder="1" applyAlignment="1" applyProtection="1">
      <alignment horizontal="center"/>
    </xf>
    <xf numFmtId="49" fontId="16" fillId="4" borderId="68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8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  <family val="2"/>
      </font>
    </dxf>
    <dxf>
      <font>
        <color rgb="FFFFFFFF"/>
        <family val="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</dxfs>
  <tableStyles count="0" defaultTableStyle="TableStyleMedium2" defaultPivotStyle="PivotStyleLight16"/>
  <colors>
    <mruColors>
      <color rgb="FF75F1DC"/>
      <color rgb="FFDDF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ning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eschung%20Marne/Planning%20Pr&#233;sence%20CP/Planning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ine 53 2015  "/>
      <sheetName val="Semaine 01 2016 "/>
      <sheetName val="Semaine 02 2016"/>
      <sheetName val="Semaine 03 2016"/>
      <sheetName val="Semaine 04 2016"/>
      <sheetName val="Heures Janvier 2016"/>
      <sheetName val="Semaine 05 2016"/>
      <sheetName val="Semaine 06 2016"/>
      <sheetName val="Semaine 07 2016"/>
      <sheetName val="Semaine 08 2016"/>
      <sheetName val="Semaine 09 2016"/>
      <sheetName val="Heures Février 2016"/>
      <sheetName val="Semaine 10 2016"/>
      <sheetName val="Semaine 11 2016"/>
      <sheetName val="Semaine 12 2016"/>
      <sheetName val="Semaine 13 2016"/>
      <sheetName val="Heures Mars 2016"/>
      <sheetName val="Semaine 14 2016"/>
      <sheetName val="Semaine 15 2016"/>
      <sheetName val="Semaine 16 2016"/>
      <sheetName val="Semaine 17 2016"/>
      <sheetName val="Heures Avril 2016"/>
      <sheetName val="Semaine 18 2016"/>
      <sheetName val="Semaine 19 2016"/>
      <sheetName val="Semaine 20 2016"/>
      <sheetName val="Semaine 21 2016"/>
      <sheetName val="Semaine 22 2016"/>
      <sheetName val="Heures Mai 2016"/>
      <sheetName val="Semaine 23 2016"/>
      <sheetName val="Semaine 24 2016"/>
      <sheetName val="Semaine 25 2016"/>
      <sheetName val="Semaine 26 2016"/>
      <sheetName val="Heures Juin 2016"/>
      <sheetName val="Semaine 27 2016 "/>
      <sheetName val="Semaine 28 2016 "/>
      <sheetName val="Semaine 29 2016"/>
      <sheetName val="Semaine 30 2016"/>
      <sheetName val="Heures Juillet 2016"/>
      <sheetName val="Semaine 31 2016"/>
      <sheetName val="Semaine 32 2016"/>
      <sheetName val="Semaine 33 2016"/>
      <sheetName val="Semaine 34 2016"/>
      <sheetName val="Semaine 35 2016"/>
      <sheetName val="Heures Août 2016 "/>
      <sheetName val="Semaine 36 2016 "/>
      <sheetName val="Semaine 37 2016"/>
      <sheetName val="Semaine 38 2016 "/>
      <sheetName val="Semaine 39 2016"/>
      <sheetName val="Heures Septembre 2016"/>
      <sheetName val="Semaine 40 2016"/>
      <sheetName val="Semaine 41 2016"/>
      <sheetName val="Semaine 42 2016"/>
      <sheetName val="Semaine 43 2016"/>
      <sheetName val="Semaine 44 2016 "/>
      <sheetName val="Heures Octobre 2016"/>
      <sheetName val="Semaine 45 2016  "/>
      <sheetName val="Semaine 46 2016 "/>
      <sheetName val="Semaine 47 2016"/>
      <sheetName val="Semaine 48 2016"/>
      <sheetName val="Heures Novembre 2015"/>
      <sheetName val="Semaine 49 2016"/>
      <sheetName val="Semaine 50 2016 "/>
      <sheetName val="Semaine 51 2016"/>
      <sheetName val="Semaine 52 2016"/>
      <sheetName val="Heures Décembre 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19">
          <cell r="C19">
            <v>0.58333333333333337</v>
          </cell>
        </row>
      </sheetData>
      <sheetData sheetId="51" refreshError="1"/>
      <sheetData sheetId="52" refreshError="1"/>
      <sheetData sheetId="53" refreshError="1">
        <row r="10">
          <cell r="A10" t="str">
            <v>Kathleen</v>
          </cell>
          <cell r="B10"/>
        </row>
        <row r="11">
          <cell r="C11">
            <v>1.4583333333333333</v>
          </cell>
        </row>
        <row r="13">
          <cell r="C13">
            <v>1.4583333333333333</v>
          </cell>
        </row>
        <row r="14">
          <cell r="A14" t="str">
            <v>Laure</v>
          </cell>
          <cell r="B14"/>
        </row>
        <row r="15">
          <cell r="C15">
            <v>1.4583333333333333</v>
          </cell>
        </row>
        <row r="17">
          <cell r="C17">
            <v>1.4583333333333333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>
        <row r="27">
          <cell r="J27">
            <v>4.166666666666663E-2</v>
          </cell>
        </row>
      </sheetData>
      <sheetData sheetId="59" refreshError="1"/>
      <sheetData sheetId="60" refreshError="1"/>
      <sheetData sheetId="61" refreshError="1"/>
      <sheetData sheetId="62">
        <row r="27">
          <cell r="J27">
            <v>1.0208333333333333</v>
          </cell>
        </row>
      </sheetData>
      <sheetData sheetId="63">
        <row r="1">
          <cell r="G1" t="str">
            <v>Plannings La Vallée Village 2016</v>
          </cell>
        </row>
      </sheetData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ine 52 2017²"/>
      <sheetName val="Semaine 1 2018"/>
      <sheetName val="Semaine 2 2018"/>
      <sheetName val="Semaine 3 2018"/>
      <sheetName val="Semaine 4 2018"/>
      <sheetName val="Heures Janvier 2018"/>
      <sheetName val="Semaine 5 2017"/>
      <sheetName val="Semaine 6 2017 "/>
      <sheetName val="Semaine 7 2017"/>
      <sheetName val="Semaine 8 2017"/>
      <sheetName val="Heures Février 2017 "/>
      <sheetName val="Semaine 9 2017 "/>
      <sheetName val="Semaine 10 2017"/>
      <sheetName val="Semaine 11 2017"/>
      <sheetName val="Semaine 12 2017"/>
      <sheetName val="Semaine 13 2017"/>
      <sheetName val="Heures Mars 2017"/>
      <sheetName val="Semaine 14 2017"/>
      <sheetName val="Semaine 15 2017"/>
      <sheetName val="Semaine 16 2017"/>
      <sheetName val="Semaine 17 2017"/>
      <sheetName val="Heures Avril 2017"/>
      <sheetName val="Semaine 18 2017"/>
      <sheetName val="Semaine 19 2017"/>
      <sheetName val="Semaine 20 2017"/>
      <sheetName val="Semaine 21 2017"/>
      <sheetName val="Heures Mai 2017"/>
      <sheetName val="Semaine 22 2017"/>
      <sheetName val="Semaine 23 2017"/>
      <sheetName val="Semaine 24 2017"/>
      <sheetName val="Semaine 25 2017"/>
      <sheetName val="Semaine 26 2017"/>
      <sheetName val="Heures Juin 2017"/>
      <sheetName val="Semaine 27 2017"/>
      <sheetName val="Semaine 28 2017"/>
      <sheetName val="Semaine 29 2017"/>
      <sheetName val="Semaine 30 2017"/>
      <sheetName val="Heures Juillet 2017"/>
      <sheetName val="Semaine 31 2017"/>
      <sheetName val="Semaine 32 2017"/>
      <sheetName val="Semaine 33 2017"/>
      <sheetName val="Semaine 34 2017"/>
      <sheetName val="Heures Aout 2017 "/>
      <sheetName val="Semaine 35 2017"/>
      <sheetName val="Semaine 36 2017"/>
      <sheetName val="Semaine 37 2017"/>
      <sheetName val="Semaine 38 2017"/>
      <sheetName val="Semaine 39 2017"/>
      <sheetName val="Heures Septembre 2017"/>
      <sheetName val="Semaine 40 2017"/>
      <sheetName val="Semaine 41 2017"/>
      <sheetName val="Semaine 42 2017"/>
      <sheetName val="Semaine 43 2017"/>
      <sheetName val="Semaine 44 2017"/>
      <sheetName val="Heures Octobre 2017"/>
      <sheetName val="Semaine 45 2017"/>
      <sheetName val="Semaine 46 2017"/>
      <sheetName val="Semaine 47 2017"/>
      <sheetName val="Heures Novembre 2017"/>
      <sheetName val="Semaine 48 2017"/>
      <sheetName val="Semaine 49 2017"/>
      <sheetName val="Semaine 50 2017"/>
      <sheetName val="Semaine 51 2017"/>
      <sheetName val="Semaine 52 2017"/>
      <sheetName val="Heures Décembre 2017"/>
      <sheetName val="DIMANCHES 2017"/>
    </sheetNames>
    <sheetDataSet>
      <sheetData sheetId="0"/>
      <sheetData sheetId="1">
        <row r="11">
          <cell r="E11">
            <v>0.29166666666666669</v>
          </cell>
          <cell r="G11">
            <v>0.29166666666666669</v>
          </cell>
          <cell r="I11">
            <v>0.29166666666666669</v>
          </cell>
          <cell r="K11">
            <v>0.29166666666666669</v>
          </cell>
          <cell r="M11">
            <v>0.29166666666666669</v>
          </cell>
          <cell r="O11">
            <v>0</v>
          </cell>
          <cell r="Q11">
            <v>0</v>
          </cell>
        </row>
        <row r="13">
          <cell r="E13"/>
          <cell r="G13">
            <v>0.29166666666666663</v>
          </cell>
          <cell r="I13">
            <v>0.29166666666666663</v>
          </cell>
          <cell r="K13">
            <v>0.29166666666666663</v>
          </cell>
          <cell r="M13">
            <v>0.29166666666666663</v>
          </cell>
          <cell r="O13">
            <v>0.29166666666666663</v>
          </cell>
          <cell r="Q13">
            <v>0</v>
          </cell>
        </row>
        <row r="15">
          <cell r="E15"/>
          <cell r="G15">
            <v>0</v>
          </cell>
          <cell r="I15">
            <v>0</v>
          </cell>
          <cell r="K15">
            <v>0.29166666666666663</v>
          </cell>
          <cell r="M15">
            <v>0.29166666666666663</v>
          </cell>
          <cell r="O15">
            <v>0.29166666666666663</v>
          </cell>
          <cell r="Q15">
            <v>0.29166666666666669</v>
          </cell>
        </row>
        <row r="17">
          <cell r="E17">
            <v>0.29166666666666669</v>
          </cell>
          <cell r="G17">
            <v>0.29166666666666663</v>
          </cell>
          <cell r="I17">
            <v>0.29166666666666663</v>
          </cell>
          <cell r="K17">
            <v>0</v>
          </cell>
          <cell r="M17">
            <v>0</v>
          </cell>
          <cell r="O17">
            <v>0.29166666666666669</v>
          </cell>
          <cell r="Q17">
            <v>0.29166666666666663</v>
          </cell>
        </row>
        <row r="19">
          <cell r="O19">
            <v>0.29166666666666669</v>
          </cell>
          <cell r="Q19">
            <v>0.29166666666666663</v>
          </cell>
        </row>
      </sheetData>
      <sheetData sheetId="2">
        <row r="11">
          <cell r="E11">
            <v>0.29166666666666663</v>
          </cell>
          <cell r="G11">
            <v>0.29166666666666663</v>
          </cell>
          <cell r="I11">
            <v>0</v>
          </cell>
          <cell r="K11">
            <v>0</v>
          </cell>
          <cell r="M11">
            <v>0.29166666666666669</v>
          </cell>
          <cell r="O11">
            <v>0.29166666666666669</v>
          </cell>
          <cell r="Q11">
            <v>0.29166666666666669</v>
          </cell>
        </row>
        <row r="13">
          <cell r="E13"/>
          <cell r="G13"/>
          <cell r="I13">
            <v>0.375</v>
          </cell>
          <cell r="K13">
            <v>0.375</v>
          </cell>
          <cell r="M13">
            <v>0.25</v>
          </cell>
          <cell r="O13">
            <v>0.29166666666666669</v>
          </cell>
          <cell r="Q13">
            <v>0.3125</v>
          </cell>
        </row>
        <row r="15">
          <cell r="E15"/>
          <cell r="G15">
            <v>0</v>
          </cell>
          <cell r="I15">
            <v>0.33333333333333337</v>
          </cell>
          <cell r="K15">
            <v>0.33333333333333337</v>
          </cell>
          <cell r="M15">
            <v>0.29166666666666663</v>
          </cell>
          <cell r="O15">
            <v>0.29166666666666669</v>
          </cell>
          <cell r="Q15">
            <v>0.20833333333333334</v>
          </cell>
        </row>
        <row r="17">
          <cell r="E17">
            <v>0.29166666666666663</v>
          </cell>
          <cell r="G17">
            <v>0.29166666666666663</v>
          </cell>
          <cell r="I17">
            <v>0.33333333333333326</v>
          </cell>
          <cell r="K17">
            <v>0</v>
          </cell>
          <cell r="M17">
            <v>0</v>
          </cell>
          <cell r="O17">
            <v>0.29166666666666663</v>
          </cell>
          <cell r="Q17">
            <v>0.29166666666666669</v>
          </cell>
        </row>
        <row r="19">
          <cell r="O19">
            <v>0.29166666666666669</v>
          </cell>
          <cell r="Q19">
            <v>0.29166666666666669</v>
          </cell>
        </row>
      </sheetData>
      <sheetData sheetId="3">
        <row r="11">
          <cell r="E11">
            <v>0.29166666666666663</v>
          </cell>
          <cell r="G11">
            <v>0.24999999999999997</v>
          </cell>
          <cell r="I11">
            <v>0</v>
          </cell>
          <cell r="K11">
            <v>0</v>
          </cell>
          <cell r="M11">
            <v>0.24999999999999997</v>
          </cell>
          <cell r="O11">
            <v>0.25</v>
          </cell>
          <cell r="Q11">
            <v>0.29166666666666669</v>
          </cell>
        </row>
        <row r="13">
          <cell r="K13">
            <v>0.29166666666666663</v>
          </cell>
          <cell r="M13">
            <v>0.25</v>
          </cell>
        </row>
        <row r="15">
          <cell r="E15"/>
          <cell r="G15">
            <v>0.29166666666666663</v>
          </cell>
          <cell r="I15">
            <v>0.29166666666666663</v>
          </cell>
          <cell r="K15">
            <v>0.29166666666666663</v>
          </cell>
          <cell r="M15">
            <v>0.29166666666666663</v>
          </cell>
          <cell r="O15">
            <v>0</v>
          </cell>
          <cell r="Q15">
            <v>0.29166666666666669</v>
          </cell>
        </row>
        <row r="17">
          <cell r="E17">
            <v>0.33333333333333326</v>
          </cell>
          <cell r="G17">
            <v>0.3125</v>
          </cell>
          <cell r="I17">
            <v>0.33333333333333326</v>
          </cell>
          <cell r="K17">
            <v>0</v>
          </cell>
          <cell r="M17">
            <v>0</v>
          </cell>
          <cell r="O17">
            <v>0.375</v>
          </cell>
          <cell r="Q17">
            <v>0</v>
          </cell>
        </row>
        <row r="19">
          <cell r="O19">
            <v>0.29166666666666663</v>
          </cell>
          <cell r="Q19">
            <v>0.29166666666666663</v>
          </cell>
        </row>
      </sheetData>
      <sheetData sheetId="4">
        <row r="11">
          <cell r="E11">
            <v>0.29166666666666663</v>
          </cell>
          <cell r="G11">
            <v>0.24999999999999997</v>
          </cell>
          <cell r="I11">
            <v>0</v>
          </cell>
          <cell r="K11">
            <v>0</v>
          </cell>
          <cell r="M11">
            <v>0.29166666666666663</v>
          </cell>
          <cell r="O11">
            <v>0.29166666666666663</v>
          </cell>
          <cell r="Q11">
            <v>0.3125</v>
          </cell>
        </row>
        <row r="13">
          <cell r="E13">
            <v>0</v>
          </cell>
          <cell r="G13">
            <v>0</v>
          </cell>
          <cell r="I13">
            <v>0.33333333333333326</v>
          </cell>
          <cell r="K13">
            <v>0.33333333333333326</v>
          </cell>
          <cell r="M13">
            <v>0.29166666666666663</v>
          </cell>
          <cell r="O13">
            <v>0.35416666666666663</v>
          </cell>
          <cell r="Q13">
            <v>0</v>
          </cell>
        </row>
        <row r="15">
          <cell r="E15">
            <v>0</v>
          </cell>
          <cell r="G15">
            <v>0</v>
          </cell>
          <cell r="I15">
            <v>0.29166666666666663</v>
          </cell>
          <cell r="K15">
            <v>0.29166666666666663</v>
          </cell>
          <cell r="M15">
            <v>0.29166666666666663</v>
          </cell>
          <cell r="O15">
            <v>0.29166666666666663</v>
          </cell>
          <cell r="Q15">
            <v>0.29166666666666663</v>
          </cell>
        </row>
        <row r="17">
          <cell r="E17">
            <v>0.29166666666666663</v>
          </cell>
          <cell r="G17">
            <v>0.3125</v>
          </cell>
          <cell r="I17">
            <v>0.25</v>
          </cell>
          <cell r="K17">
            <v>0</v>
          </cell>
          <cell r="M17">
            <v>0</v>
          </cell>
          <cell r="O17">
            <v>0.375</v>
          </cell>
          <cell r="Q17">
            <v>0.25</v>
          </cell>
        </row>
        <row r="18">
          <cell r="A18" t="str">
            <v>Wilson</v>
          </cell>
          <cell r="B18"/>
        </row>
        <row r="19">
          <cell r="O19">
            <v>0.33333333333333337</v>
          </cell>
          <cell r="Q19">
            <v>0.16666666666666666</v>
          </cell>
        </row>
      </sheetData>
      <sheetData sheetId="5"/>
      <sheetData sheetId="6">
        <row r="11">
          <cell r="E11">
            <v>0.29166666666666663</v>
          </cell>
          <cell r="G11">
            <v>0.24999999999999997</v>
          </cell>
          <cell r="I11">
            <v>0</v>
          </cell>
        </row>
        <row r="13">
          <cell r="E13">
            <v>0</v>
          </cell>
          <cell r="G13">
            <v>0</v>
          </cell>
          <cell r="I13">
            <v>0</v>
          </cell>
        </row>
        <row r="15">
          <cell r="E15">
            <v>0</v>
          </cell>
          <cell r="G15">
            <v>0</v>
          </cell>
          <cell r="I15">
            <v>0</v>
          </cell>
        </row>
        <row r="17">
          <cell r="E17">
            <v>0.29166666666666663</v>
          </cell>
          <cell r="G17">
            <v>0.27083333333333337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125F-6DD6-463E-885C-03F67ECEC925}">
  <dimension ref="A1:T29"/>
  <sheetViews>
    <sheetView tabSelected="1" workbookViewId="0">
      <selection activeCell="W9" sqref="W9"/>
    </sheetView>
  </sheetViews>
  <sheetFormatPr baseColWidth="10" defaultRowHeight="15" x14ac:dyDescent="0.25"/>
  <cols>
    <col min="1" max="2" width="6.7109375" customWidth="1"/>
    <col min="3" max="3" width="5.7109375" customWidth="1"/>
    <col min="4" max="17" width="7.140625" customWidth="1"/>
    <col min="18" max="18" width="6.42578125" bestFit="1" customWidth="1"/>
    <col min="19" max="19" width="6.85546875" bestFit="1" customWidth="1"/>
    <col min="20" max="20" width="13.7109375" bestFit="1" customWidth="1"/>
  </cols>
  <sheetData>
    <row r="1" spans="1:20" ht="15.75" thickBot="1" x14ac:dyDescent="0.3">
      <c r="A1" s="164" t="s">
        <v>31</v>
      </c>
      <c r="B1" s="164"/>
      <c r="C1" s="164"/>
      <c r="D1" s="164"/>
      <c r="E1" s="165" t="s">
        <v>35</v>
      </c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6"/>
      <c r="R1" s="166"/>
      <c r="S1" s="166"/>
      <c r="T1" s="166"/>
    </row>
    <row r="2" spans="1:20" ht="15.75" thickBot="1" x14ac:dyDescent="0.3">
      <c r="A2" s="164"/>
      <c r="B2" s="164"/>
      <c r="C2" s="164"/>
      <c r="D2" s="164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6"/>
      <c r="R2" s="166"/>
      <c r="S2" s="166"/>
      <c r="T2" s="166"/>
    </row>
    <row r="3" spans="1:20" ht="15.75" thickBot="1" x14ac:dyDescent="0.3">
      <c r="A3" s="1" t="s">
        <v>0</v>
      </c>
      <c r="B3" s="2">
        <f>D10</f>
        <v>42736</v>
      </c>
      <c r="C3" s="3" t="s">
        <v>1</v>
      </c>
      <c r="D3" s="4">
        <f>P10</f>
        <v>42742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6"/>
      <c r="R3" s="166"/>
      <c r="S3" s="166"/>
      <c r="T3" s="166"/>
    </row>
    <row r="4" spans="1:20" ht="15.75" thickBot="1" x14ac:dyDescent="0.3">
      <c r="A4" s="167">
        <f ca="1">NOW()</f>
        <v>41566.63183726852</v>
      </c>
      <c r="B4" s="167"/>
      <c r="C4" s="167"/>
      <c r="D4" s="167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6"/>
      <c r="R4" s="166"/>
      <c r="S4" s="166"/>
      <c r="T4" s="166"/>
    </row>
    <row r="5" spans="1:20" ht="15.75" thickBot="1" x14ac:dyDescent="0.3">
      <c r="A5" s="168" t="s">
        <v>32</v>
      </c>
      <c r="B5" s="168"/>
      <c r="C5" s="168"/>
      <c r="D5" s="169" t="s">
        <v>33</v>
      </c>
      <c r="E5" s="169"/>
      <c r="F5" s="170" t="s">
        <v>36</v>
      </c>
      <c r="G5" s="170"/>
      <c r="H5" s="170" t="s">
        <v>36</v>
      </c>
      <c r="I5" s="170"/>
      <c r="J5" s="170" t="s">
        <v>36</v>
      </c>
      <c r="K5" s="170"/>
      <c r="L5" s="170" t="s">
        <v>36</v>
      </c>
      <c r="M5" s="170"/>
      <c r="N5" s="169" t="s">
        <v>37</v>
      </c>
      <c r="O5" s="169"/>
      <c r="P5" s="169" t="s">
        <v>37</v>
      </c>
      <c r="Q5" s="169"/>
      <c r="R5" s="171"/>
      <c r="S5" s="171"/>
      <c r="T5" s="171"/>
    </row>
    <row r="6" spans="1:20" x14ac:dyDescent="0.25">
      <c r="A6" s="172" t="s">
        <v>2</v>
      </c>
      <c r="B6" s="172"/>
      <c r="C6" s="172"/>
      <c r="D6" s="173" t="s">
        <v>34</v>
      </c>
      <c r="E6" s="173"/>
      <c r="F6" s="174"/>
      <c r="G6" s="174"/>
      <c r="H6" s="175"/>
      <c r="I6" s="175"/>
      <c r="J6" s="176"/>
      <c r="K6" s="176"/>
      <c r="L6" s="175"/>
      <c r="M6" s="175"/>
      <c r="N6" s="175"/>
      <c r="O6" s="175"/>
      <c r="P6" s="175"/>
      <c r="Q6" s="175"/>
      <c r="R6" s="171"/>
      <c r="S6" s="171"/>
      <c r="T6" s="171"/>
    </row>
    <row r="7" spans="1:20" ht="15.75" thickBot="1" x14ac:dyDescent="0.3">
      <c r="A7" s="172" t="s">
        <v>3</v>
      </c>
      <c r="B7" s="172"/>
      <c r="C7" s="172"/>
      <c r="D7" s="175"/>
      <c r="E7" s="175"/>
      <c r="F7" s="175"/>
      <c r="G7" s="175"/>
      <c r="H7" s="175"/>
      <c r="I7" s="175"/>
      <c r="J7" s="176"/>
      <c r="K7" s="176"/>
      <c r="L7" s="175"/>
      <c r="M7" s="175"/>
      <c r="N7" s="175"/>
      <c r="O7" s="175"/>
      <c r="P7" s="175"/>
      <c r="Q7" s="175"/>
      <c r="R7" s="177"/>
      <c r="S7" s="177"/>
      <c r="T7" s="177"/>
    </row>
    <row r="8" spans="1:20" ht="15.75" thickBot="1" x14ac:dyDescent="0.3">
      <c r="A8" s="178" t="s">
        <v>4</v>
      </c>
      <c r="B8" s="178"/>
      <c r="C8" s="178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7"/>
      <c r="S8" s="177"/>
      <c r="T8" s="177"/>
    </row>
    <row r="9" spans="1:20" ht="15.75" thickBot="1" x14ac:dyDescent="0.3">
      <c r="A9" s="181" t="s">
        <v>5</v>
      </c>
      <c r="B9" s="181"/>
      <c r="C9" s="188" t="s">
        <v>6</v>
      </c>
      <c r="D9" s="185" t="s">
        <v>7</v>
      </c>
      <c r="E9" s="185"/>
      <c r="F9" s="185" t="s">
        <v>8</v>
      </c>
      <c r="G9" s="185"/>
      <c r="H9" s="185" t="s">
        <v>9</v>
      </c>
      <c r="I9" s="185"/>
      <c r="J9" s="185" t="s">
        <v>10</v>
      </c>
      <c r="K9" s="185"/>
      <c r="L9" s="185" t="s">
        <v>11</v>
      </c>
      <c r="M9" s="185"/>
      <c r="N9" s="185" t="s">
        <v>12</v>
      </c>
      <c r="O9" s="185"/>
      <c r="P9" s="185" t="s">
        <v>13</v>
      </c>
      <c r="Q9" s="185"/>
      <c r="R9" s="186" t="s">
        <v>14</v>
      </c>
      <c r="S9" s="186"/>
      <c r="T9" s="186" t="s">
        <v>15</v>
      </c>
    </row>
    <row r="10" spans="1:20" ht="15.75" thickBot="1" x14ac:dyDescent="0.3">
      <c r="A10" s="181"/>
      <c r="B10" s="181"/>
      <c r="C10" s="188"/>
      <c r="D10" s="180">
        <v>42736</v>
      </c>
      <c r="E10" s="180"/>
      <c r="F10" s="187">
        <v>42737</v>
      </c>
      <c r="G10" s="187"/>
      <c r="H10" s="187">
        <v>42738</v>
      </c>
      <c r="I10" s="187"/>
      <c r="J10" s="187">
        <v>42739</v>
      </c>
      <c r="K10" s="187"/>
      <c r="L10" s="187">
        <v>42740</v>
      </c>
      <c r="M10" s="187"/>
      <c r="N10" s="180">
        <v>42741</v>
      </c>
      <c r="O10" s="180"/>
      <c r="P10" s="180">
        <v>42742</v>
      </c>
      <c r="Q10" s="180"/>
      <c r="R10" s="186"/>
      <c r="S10" s="186"/>
      <c r="T10" s="186"/>
    </row>
    <row r="11" spans="1:20" ht="15.75" thickBot="1" x14ac:dyDescent="0.3">
      <c r="A11" s="181" t="s">
        <v>26</v>
      </c>
      <c r="B11" s="181"/>
      <c r="C11" s="5"/>
      <c r="D11" s="23"/>
      <c r="E11" s="158"/>
      <c r="F11" s="162" t="s">
        <v>38</v>
      </c>
      <c r="G11" s="163"/>
      <c r="H11" s="162" t="s">
        <v>38</v>
      </c>
      <c r="I11" s="163"/>
      <c r="J11" s="162" t="s">
        <v>38</v>
      </c>
      <c r="K11" s="163"/>
      <c r="L11" s="162" t="s">
        <v>38</v>
      </c>
      <c r="M11" s="163"/>
      <c r="N11" s="160"/>
      <c r="O11" s="31"/>
      <c r="P11" s="30"/>
      <c r="Q11" s="31"/>
      <c r="R11" s="182"/>
      <c r="S11" s="182"/>
      <c r="T11" s="183"/>
    </row>
    <row r="12" spans="1:20" ht="15.75" thickBot="1" x14ac:dyDescent="0.3">
      <c r="A12" s="181"/>
      <c r="B12" s="181"/>
      <c r="C12" s="8">
        <v>1.4583333333333333</v>
      </c>
      <c r="D12" s="25"/>
      <c r="E12" s="159">
        <v>0.29166666666666669</v>
      </c>
      <c r="F12" s="32"/>
      <c r="G12" s="37" t="e">
        <f>G11-F11-F12</f>
        <v>#VALUE!</v>
      </c>
      <c r="H12" s="32"/>
      <c r="I12" s="37" t="e">
        <f>I11-H11-H12</f>
        <v>#VALUE!</v>
      </c>
      <c r="J12" s="32"/>
      <c r="K12" s="37" t="e">
        <f>K11-J11-J12</f>
        <v>#VALUE!</v>
      </c>
      <c r="L12" s="32"/>
      <c r="M12" s="37" t="e">
        <f>M11-L11-L12</f>
        <v>#VALUE!</v>
      </c>
      <c r="N12" s="161"/>
      <c r="O12" s="37">
        <f>O11-N11-N12</f>
        <v>0</v>
      </c>
      <c r="P12" s="34"/>
      <c r="Q12" s="37">
        <f>Q11-P11-P12</f>
        <v>0</v>
      </c>
      <c r="R12" s="184" t="e">
        <f>SUM(E12+G12+I12+K12+M12+O12+Q12)</f>
        <v>#VALUE!</v>
      </c>
      <c r="S12" s="184"/>
      <c r="T12" s="183"/>
    </row>
    <row r="13" spans="1:20" ht="15.75" thickBot="1" x14ac:dyDescent="0.3">
      <c r="A13" s="181" t="s">
        <v>27</v>
      </c>
      <c r="B13" s="181"/>
      <c r="C13" s="11"/>
      <c r="D13" s="23"/>
      <c r="E13" s="24"/>
      <c r="F13" s="35">
        <v>0.39583333333333331</v>
      </c>
      <c r="G13" s="36">
        <v>0.72916666666666663</v>
      </c>
      <c r="H13" s="35">
        <v>0.45833333333333331</v>
      </c>
      <c r="I13" s="36">
        <v>0.79166666666666663</v>
      </c>
      <c r="J13" s="35">
        <v>0.45833333333333331</v>
      </c>
      <c r="K13" s="36">
        <v>0.79166666666666663</v>
      </c>
      <c r="L13" s="35">
        <v>0.39583333333333331</v>
      </c>
      <c r="M13" s="36">
        <v>0.72916666666666663</v>
      </c>
      <c r="N13" s="30">
        <v>0.45833333333333331</v>
      </c>
      <c r="O13" s="31">
        <v>0.79166666666666663</v>
      </c>
      <c r="P13" s="30"/>
      <c r="Q13" s="31"/>
      <c r="R13" s="182"/>
      <c r="S13" s="182"/>
      <c r="T13" s="183"/>
    </row>
    <row r="14" spans="1:20" ht="15.75" thickBot="1" x14ac:dyDescent="0.3">
      <c r="A14" s="181"/>
      <c r="B14" s="181"/>
      <c r="C14" s="8">
        <v>1.4583333333333333</v>
      </c>
      <c r="D14" s="25"/>
      <c r="E14" s="26">
        <f>E13-D13-D14</f>
        <v>0</v>
      </c>
      <c r="F14" s="34">
        <v>4.1666666666666664E-2</v>
      </c>
      <c r="G14" s="37">
        <f>G13-F13-F14</f>
        <v>0.29166666666666663</v>
      </c>
      <c r="H14" s="34">
        <v>4.1666666666666664E-2</v>
      </c>
      <c r="I14" s="33">
        <f>I13-H13-H14</f>
        <v>0.29166666666666663</v>
      </c>
      <c r="J14" s="34">
        <v>4.1666666666666664E-2</v>
      </c>
      <c r="K14" s="33">
        <f>K13-J13-J14</f>
        <v>0.29166666666666663</v>
      </c>
      <c r="L14" s="34">
        <v>4.1666666666666664E-2</v>
      </c>
      <c r="M14" s="33">
        <f>M13-L13-L14</f>
        <v>0.29166666666666663</v>
      </c>
      <c r="N14" s="34">
        <v>4.1666666666666664E-2</v>
      </c>
      <c r="O14" s="33">
        <f>O13-N13-N14</f>
        <v>0.29166666666666663</v>
      </c>
      <c r="P14" s="34"/>
      <c r="Q14" s="33">
        <f>Q13-P13-P14</f>
        <v>0</v>
      </c>
      <c r="R14" s="184">
        <f>SUM(E14,G14,I14,K14,M14,O14,Q14)</f>
        <v>1.458333333333333</v>
      </c>
      <c r="S14" s="184"/>
      <c r="T14" s="183"/>
    </row>
    <row r="15" spans="1:20" ht="15.75" thickBot="1" x14ac:dyDescent="0.3">
      <c r="A15" s="181" t="s">
        <v>28</v>
      </c>
      <c r="B15" s="181"/>
      <c r="C15" s="11"/>
      <c r="D15" s="23"/>
      <c r="E15" s="24"/>
      <c r="F15" s="35"/>
      <c r="G15" s="38"/>
      <c r="H15" s="30">
        <v>0.41666666666666669</v>
      </c>
      <c r="I15" s="31">
        <v>0.75</v>
      </c>
      <c r="J15" s="39">
        <v>0.39583333333333331</v>
      </c>
      <c r="K15" s="31">
        <v>0.72916666666666663</v>
      </c>
      <c r="L15" s="40">
        <v>0.45833333333333331</v>
      </c>
      <c r="M15" s="31">
        <v>0.79166666666666663</v>
      </c>
      <c r="N15" s="30">
        <v>0.39583333333333331</v>
      </c>
      <c r="O15" s="31">
        <v>0.72916666666666663</v>
      </c>
      <c r="P15" s="30">
        <v>0.5</v>
      </c>
      <c r="Q15" s="31">
        <v>0.83333333333333337</v>
      </c>
      <c r="R15" s="182"/>
      <c r="S15" s="182"/>
      <c r="T15" s="183"/>
    </row>
    <row r="16" spans="1:20" ht="15.75" thickBot="1" x14ac:dyDescent="0.3">
      <c r="A16" s="181"/>
      <c r="B16" s="181"/>
      <c r="C16" s="8">
        <v>1.4583333333333333</v>
      </c>
      <c r="D16" s="25"/>
      <c r="E16" s="26">
        <f>E15-D15-D16</f>
        <v>0</v>
      </c>
      <c r="F16" s="34"/>
      <c r="G16" s="41">
        <f>G15-F15-F16</f>
        <v>0</v>
      </c>
      <c r="H16" s="34">
        <v>4.1666666666666664E-2</v>
      </c>
      <c r="I16" s="33">
        <f>I15-H15-H16</f>
        <v>0.29166666666666663</v>
      </c>
      <c r="J16" s="42">
        <v>4.1666666666666664E-2</v>
      </c>
      <c r="K16" s="43">
        <f>K15-J15-J16</f>
        <v>0.29166666666666663</v>
      </c>
      <c r="L16" s="34">
        <v>4.1666666666666664E-2</v>
      </c>
      <c r="M16" s="43">
        <f>M15-L15-L16</f>
        <v>0.29166666666666663</v>
      </c>
      <c r="N16" s="34">
        <v>4.1666666666666664E-2</v>
      </c>
      <c r="O16" s="33">
        <f>O15-N15-N16</f>
        <v>0.29166666666666663</v>
      </c>
      <c r="P16" s="34">
        <v>4.1666666666666664E-2</v>
      </c>
      <c r="Q16" s="43">
        <f>Q15-P15-P16</f>
        <v>0.29166666666666669</v>
      </c>
      <c r="R16" s="184">
        <f>E16+G16+I16+K16+M16+O16+Q16</f>
        <v>1.4583333333333333</v>
      </c>
      <c r="S16" s="184"/>
      <c r="T16" s="183"/>
    </row>
    <row r="17" spans="1:20" ht="15.75" thickBot="1" x14ac:dyDescent="0.3">
      <c r="A17" s="212" t="s">
        <v>29</v>
      </c>
      <c r="B17" s="212"/>
      <c r="C17" s="11"/>
      <c r="D17" s="27"/>
      <c r="E17" s="28"/>
      <c r="F17" s="30">
        <v>0.45833333333333331</v>
      </c>
      <c r="G17" s="31">
        <v>0.79166666666666663</v>
      </c>
      <c r="H17" s="35">
        <v>0.39583333333333331</v>
      </c>
      <c r="I17" s="36">
        <v>0.72916666666666663</v>
      </c>
      <c r="J17" s="30"/>
      <c r="K17" s="31"/>
      <c r="L17" s="30"/>
      <c r="M17" s="31"/>
      <c r="N17" s="30">
        <v>0.5</v>
      </c>
      <c r="O17" s="31">
        <v>0.83333333333333337</v>
      </c>
      <c r="P17" s="30">
        <v>0.41666666666666669</v>
      </c>
      <c r="Q17" s="31">
        <v>0.75</v>
      </c>
      <c r="R17" s="182"/>
      <c r="S17" s="182"/>
      <c r="T17" s="183"/>
    </row>
    <row r="18" spans="1:20" ht="15.75" thickBot="1" x14ac:dyDescent="0.3">
      <c r="A18" s="212"/>
      <c r="B18" s="212"/>
      <c r="C18" s="8">
        <v>1.4583333333333333</v>
      </c>
      <c r="D18" s="29"/>
      <c r="E18" s="26">
        <v>0.29166666666666669</v>
      </c>
      <c r="F18" s="34">
        <v>4.1666666666666664E-2</v>
      </c>
      <c r="G18" s="33">
        <f>G17-F17-F18</f>
        <v>0.29166666666666663</v>
      </c>
      <c r="H18" s="34">
        <v>4.1666666666666664E-2</v>
      </c>
      <c r="I18" s="37">
        <f>I17-H17-H18</f>
        <v>0.29166666666666663</v>
      </c>
      <c r="J18" s="34"/>
      <c r="K18" s="43">
        <f>K17-J17-J18</f>
        <v>0</v>
      </c>
      <c r="L18" s="34"/>
      <c r="M18" s="43">
        <f>M17-L17-L18</f>
        <v>0</v>
      </c>
      <c r="N18" s="34">
        <v>4.1666666666666664E-2</v>
      </c>
      <c r="O18" s="33">
        <f>O17-N17-N18</f>
        <v>0.29166666666666669</v>
      </c>
      <c r="P18" s="34">
        <v>4.1666666666666664E-2</v>
      </c>
      <c r="Q18" s="33">
        <f>Q17-P17-P18</f>
        <v>0.29166666666666663</v>
      </c>
      <c r="R18" s="184">
        <f>E18+G18+I18+K18+M18+Q18+O18</f>
        <v>1.4583333333333333</v>
      </c>
      <c r="S18" s="184"/>
      <c r="T18" s="183"/>
    </row>
    <row r="19" spans="1:20" ht="15.75" thickBot="1" x14ac:dyDescent="0.3">
      <c r="A19" s="212" t="s">
        <v>30</v>
      </c>
      <c r="B19" s="212"/>
      <c r="C19" s="11"/>
      <c r="D19" s="27"/>
      <c r="E19" s="28"/>
      <c r="F19" s="30"/>
      <c r="G19" s="31"/>
      <c r="H19" s="30"/>
      <c r="I19" s="31"/>
      <c r="J19" s="30"/>
      <c r="K19" s="31"/>
      <c r="L19" s="30"/>
      <c r="M19" s="31"/>
      <c r="N19" s="30">
        <v>0.5</v>
      </c>
      <c r="O19" s="31">
        <v>0.83333333333333337</v>
      </c>
      <c r="P19" s="30">
        <v>0.45833333333333331</v>
      </c>
      <c r="Q19" s="31">
        <v>0.79166666666666663</v>
      </c>
      <c r="R19" s="182"/>
      <c r="S19" s="182"/>
      <c r="T19" s="183"/>
    </row>
    <row r="20" spans="1:20" ht="15.75" thickBot="1" x14ac:dyDescent="0.3">
      <c r="A20" s="212"/>
      <c r="B20" s="212"/>
      <c r="C20" s="8">
        <v>0.58333333333333337</v>
      </c>
      <c r="D20" s="29"/>
      <c r="E20" s="26">
        <f>E19-D19-D20</f>
        <v>0</v>
      </c>
      <c r="F20" s="34"/>
      <c r="G20" s="33">
        <f>G19-F19-F20</f>
        <v>0</v>
      </c>
      <c r="H20" s="34"/>
      <c r="I20" s="33"/>
      <c r="J20" s="34"/>
      <c r="K20" s="33"/>
      <c r="L20" s="34"/>
      <c r="M20" s="33"/>
      <c r="N20" s="34">
        <v>4.1666666666666664E-2</v>
      </c>
      <c r="O20" s="33">
        <f>O19-N19-N20</f>
        <v>0.29166666666666669</v>
      </c>
      <c r="P20" s="34">
        <v>4.1666666666666664E-2</v>
      </c>
      <c r="Q20" s="33">
        <f>Q19-P19-P20</f>
        <v>0.29166666666666663</v>
      </c>
      <c r="R20" s="184">
        <f>E20+G20+I20+K20+M20+Q20+O20</f>
        <v>0.58333333333333326</v>
      </c>
      <c r="S20" s="184"/>
      <c r="T20" s="183"/>
    </row>
    <row r="21" spans="1:20" x14ac:dyDescent="0.25">
      <c r="A21" s="189"/>
      <c r="B21" s="190"/>
      <c r="C21" s="11"/>
      <c r="D21" s="12"/>
      <c r="E21" s="13"/>
      <c r="F21" s="6"/>
      <c r="G21" s="7"/>
      <c r="H21" s="14"/>
      <c r="I21" s="15"/>
      <c r="J21" s="16"/>
      <c r="K21" s="17"/>
      <c r="L21" s="12"/>
      <c r="M21" s="13"/>
      <c r="N21" s="6"/>
      <c r="O21" s="7"/>
      <c r="P21" s="6"/>
      <c r="Q21" s="7"/>
      <c r="R21" s="193"/>
      <c r="S21" s="194"/>
      <c r="T21" s="171"/>
    </row>
    <row r="22" spans="1:20" ht="15.75" thickBot="1" x14ac:dyDescent="0.3">
      <c r="A22" s="191"/>
      <c r="B22" s="192"/>
      <c r="C22" s="8">
        <v>0</v>
      </c>
      <c r="D22" s="18"/>
      <c r="E22" s="10">
        <f>E21-D21-D22</f>
        <v>0</v>
      </c>
      <c r="F22" s="9"/>
      <c r="G22" s="10">
        <f>G21-F21-F22</f>
        <v>0</v>
      </c>
      <c r="H22" s="19"/>
      <c r="I22" s="10">
        <f>I21-H21-H22</f>
        <v>0</v>
      </c>
      <c r="J22" s="20"/>
      <c r="K22" s="10">
        <f>K21-J21-J22</f>
        <v>0</v>
      </c>
      <c r="L22" s="18"/>
      <c r="M22" s="10">
        <f>M21-L21-L22</f>
        <v>0</v>
      </c>
      <c r="N22" s="9"/>
      <c r="O22" s="10">
        <f>O21-N21-N22</f>
        <v>0</v>
      </c>
      <c r="P22" s="9"/>
      <c r="Q22" s="10">
        <f>Q21-P21-P22</f>
        <v>0</v>
      </c>
      <c r="R22" s="195">
        <f>E22+G22+I22+K22+M22+Q22+O22</f>
        <v>0</v>
      </c>
      <c r="S22" s="196"/>
      <c r="T22" s="177"/>
    </row>
    <row r="23" spans="1:20" ht="15.75" thickBot="1" x14ac:dyDescent="0.3">
      <c r="A23" s="198" t="s">
        <v>16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</row>
    <row r="24" spans="1:20" x14ac:dyDescent="0.25">
      <c r="A24" s="199" t="s">
        <v>5</v>
      </c>
      <c r="B24" s="200"/>
      <c r="C24" s="46" t="s">
        <v>6</v>
      </c>
      <c r="D24" s="201" t="s">
        <v>17</v>
      </c>
      <c r="E24" s="201"/>
      <c r="F24" s="201" t="s">
        <v>18</v>
      </c>
      <c r="G24" s="201"/>
      <c r="H24" s="201" t="s">
        <v>19</v>
      </c>
      <c r="I24" s="201"/>
      <c r="J24" s="201" t="s">
        <v>20</v>
      </c>
      <c r="K24" s="201"/>
      <c r="L24" s="201" t="s">
        <v>21</v>
      </c>
      <c r="M24" s="201"/>
      <c r="N24" s="201" t="s">
        <v>22</v>
      </c>
      <c r="O24" s="201"/>
      <c r="P24" s="202" t="s">
        <v>62</v>
      </c>
      <c r="Q24" s="203"/>
      <c r="R24" s="47" t="s">
        <v>23</v>
      </c>
      <c r="S24" s="48" t="s">
        <v>24</v>
      </c>
      <c r="T24" s="49" t="s">
        <v>25</v>
      </c>
    </row>
    <row r="25" spans="1:20" x14ac:dyDescent="0.25">
      <c r="A25" s="210" t="str">
        <f>A11</f>
        <v>Kathleen</v>
      </c>
      <c r="B25" s="211"/>
      <c r="C25" s="21">
        <f>C12</f>
        <v>1.4583333333333333</v>
      </c>
      <c r="D25" s="197" t="e">
        <f>IF(R12&gt;C12,R12-C12,0)</f>
        <v>#VALUE!</v>
      </c>
      <c r="E25" s="197"/>
      <c r="F25" s="197" t="e">
        <f>IF(R12&lt;C12,R12-C12,0)</f>
        <v>#VALUE!</v>
      </c>
      <c r="G25" s="197"/>
      <c r="H25" s="197"/>
      <c r="I25" s="197"/>
      <c r="J25" s="197" t="e">
        <f>H25+D25+F25+R25</f>
        <v>#VALUE!</v>
      </c>
      <c r="K25" s="197"/>
      <c r="L25" s="197">
        <f>Q12</f>
        <v>0</v>
      </c>
      <c r="M25" s="197"/>
      <c r="N25" s="197">
        <f>L25</f>
        <v>0</v>
      </c>
      <c r="O25" s="197"/>
      <c r="P25" s="218">
        <f>N25-C20</f>
        <v>-0.58333333333333337</v>
      </c>
      <c r="Q25" s="219"/>
      <c r="R25" s="22"/>
      <c r="S25" s="22"/>
      <c r="T25" s="50">
        <f>N25+S25</f>
        <v>0</v>
      </c>
    </row>
    <row r="26" spans="1:20" x14ac:dyDescent="0.25">
      <c r="A26" s="210" t="str">
        <f>A13</f>
        <v>Bérénice</v>
      </c>
      <c r="B26" s="211"/>
      <c r="C26" s="21">
        <f>C14</f>
        <v>1.4583333333333333</v>
      </c>
      <c r="D26" s="197">
        <f>IF(R14&gt;C14,R14-C14,0)</f>
        <v>0</v>
      </c>
      <c r="E26" s="197"/>
      <c r="F26" s="197">
        <f>IF(R14&lt;C14,R14-C14,0)</f>
        <v>0</v>
      </c>
      <c r="G26" s="197"/>
      <c r="H26" s="197"/>
      <c r="I26" s="197"/>
      <c r="J26" s="197">
        <f>H26+D26+F26+R26</f>
        <v>0</v>
      </c>
      <c r="K26" s="197"/>
      <c r="L26" s="197">
        <f>Q14</f>
        <v>0</v>
      </c>
      <c r="M26" s="197"/>
      <c r="N26" s="197">
        <f>L26</f>
        <v>0</v>
      </c>
      <c r="O26" s="197"/>
      <c r="P26" s="218">
        <f>N26-C20</f>
        <v>-0.58333333333333337</v>
      </c>
      <c r="Q26" s="219"/>
      <c r="R26" s="22"/>
      <c r="S26" s="22"/>
      <c r="T26" s="50">
        <f>N26+S26</f>
        <v>0</v>
      </c>
    </row>
    <row r="27" spans="1:20" x14ac:dyDescent="0.25">
      <c r="A27" s="210" t="str">
        <f>A15</f>
        <v>Laure</v>
      </c>
      <c r="B27" s="211"/>
      <c r="C27" s="21">
        <f>C16</f>
        <v>1.4583333333333333</v>
      </c>
      <c r="D27" s="197">
        <f>IF(R16&gt;C16,R16-C16,0)</f>
        <v>0</v>
      </c>
      <c r="E27" s="197"/>
      <c r="F27" s="197">
        <f>IF(R16&lt;C16,R16-C16,0)</f>
        <v>0</v>
      </c>
      <c r="G27" s="197"/>
      <c r="H27" s="197"/>
      <c r="I27" s="197"/>
      <c r="J27" s="197">
        <f>H27+D27+F27+R27</f>
        <v>0</v>
      </c>
      <c r="K27" s="197"/>
      <c r="L27" s="197">
        <f>Q16</f>
        <v>0.29166666666666669</v>
      </c>
      <c r="M27" s="197"/>
      <c r="N27" s="197">
        <f>L27</f>
        <v>0.29166666666666669</v>
      </c>
      <c r="O27" s="197"/>
      <c r="P27" s="218">
        <f>N27-C20</f>
        <v>-0.29166666666666669</v>
      </c>
      <c r="Q27" s="219"/>
      <c r="R27" s="22"/>
      <c r="S27" s="22"/>
      <c r="T27" s="50">
        <f>N27+S27</f>
        <v>0.29166666666666669</v>
      </c>
    </row>
    <row r="28" spans="1:20" x14ac:dyDescent="0.25">
      <c r="A28" s="213" t="str">
        <f>A17</f>
        <v>Mohamed</v>
      </c>
      <c r="B28" s="214"/>
      <c r="C28" s="44">
        <f>C18</f>
        <v>1.4583333333333333</v>
      </c>
      <c r="D28" s="197">
        <f t="shared" ref="D28:D29" si="0">IF(R17&gt;C17,R17-C17,0)</f>
        <v>0</v>
      </c>
      <c r="E28" s="197"/>
      <c r="F28" s="197">
        <f t="shared" ref="F28:F29" si="1">IF(R17&lt;C17,R17-C17,0)</f>
        <v>0</v>
      </c>
      <c r="G28" s="197"/>
      <c r="H28" s="217"/>
      <c r="I28" s="214"/>
      <c r="J28" s="197">
        <f t="shared" ref="J28:J29" si="2">H28+D28+F28+R28</f>
        <v>0</v>
      </c>
      <c r="K28" s="197"/>
      <c r="L28" s="217">
        <f>Q18</f>
        <v>0.29166666666666663</v>
      </c>
      <c r="M28" s="214"/>
      <c r="N28" s="197">
        <f>L28</f>
        <v>0.29166666666666663</v>
      </c>
      <c r="O28" s="197"/>
      <c r="P28" s="215">
        <f>N28-C20</f>
        <v>-0.29166666666666674</v>
      </c>
      <c r="Q28" s="216"/>
      <c r="R28" s="45"/>
      <c r="S28" s="45"/>
      <c r="T28" s="51"/>
    </row>
    <row r="29" spans="1:20" ht="15.75" thickBot="1" x14ac:dyDescent="0.3">
      <c r="A29" s="204" t="str">
        <f>A19</f>
        <v>Wilson</v>
      </c>
      <c r="B29" s="205"/>
      <c r="C29" s="52">
        <f>C20</f>
        <v>0.58333333333333337</v>
      </c>
      <c r="D29" s="206">
        <f t="shared" si="0"/>
        <v>0</v>
      </c>
      <c r="E29" s="206"/>
      <c r="F29" s="206">
        <f t="shared" si="1"/>
        <v>0</v>
      </c>
      <c r="G29" s="206"/>
      <c r="H29" s="207"/>
      <c r="I29" s="207"/>
      <c r="J29" s="206">
        <f t="shared" si="2"/>
        <v>0</v>
      </c>
      <c r="K29" s="206"/>
      <c r="L29" s="206">
        <f>Q20</f>
        <v>0.29166666666666663</v>
      </c>
      <c r="M29" s="206"/>
      <c r="N29" s="206">
        <f>L29</f>
        <v>0.29166666666666663</v>
      </c>
      <c r="O29" s="206"/>
      <c r="P29" s="208">
        <f>N29-C20</f>
        <v>-0.29166666666666674</v>
      </c>
      <c r="Q29" s="209"/>
      <c r="R29" s="53"/>
      <c r="S29" s="53"/>
      <c r="T29" s="54"/>
    </row>
  </sheetData>
  <mergeCells count="129">
    <mergeCell ref="A26:B26"/>
    <mergeCell ref="D26:E26"/>
    <mergeCell ref="F26:G26"/>
    <mergeCell ref="H26:I26"/>
    <mergeCell ref="J26:K26"/>
    <mergeCell ref="L26:M26"/>
    <mergeCell ref="N26:O26"/>
    <mergeCell ref="P26:Q26"/>
    <mergeCell ref="A25:B25"/>
    <mergeCell ref="D25:E25"/>
    <mergeCell ref="F25:G25"/>
    <mergeCell ref="A29:B29"/>
    <mergeCell ref="D29:E29"/>
    <mergeCell ref="F29:G29"/>
    <mergeCell ref="H29:I29"/>
    <mergeCell ref="J29:K29"/>
    <mergeCell ref="L29:M29"/>
    <mergeCell ref="N29:O29"/>
    <mergeCell ref="P29:Q29"/>
    <mergeCell ref="A27:B27"/>
    <mergeCell ref="D27:E27"/>
    <mergeCell ref="F27:G27"/>
    <mergeCell ref="H27:I27"/>
    <mergeCell ref="J27:K27"/>
    <mergeCell ref="L27:M27"/>
    <mergeCell ref="A28:B28"/>
    <mergeCell ref="P28:Q28"/>
    <mergeCell ref="N28:O28"/>
    <mergeCell ref="L28:M28"/>
    <mergeCell ref="J28:K28"/>
    <mergeCell ref="H28:I28"/>
    <mergeCell ref="F28:G28"/>
    <mergeCell ref="D28:E28"/>
    <mergeCell ref="N27:O27"/>
    <mergeCell ref="P27:Q27"/>
    <mergeCell ref="H25:I25"/>
    <mergeCell ref="J25:K25"/>
    <mergeCell ref="L25:M25"/>
    <mergeCell ref="A23:T23"/>
    <mergeCell ref="A24:B24"/>
    <mergeCell ref="D24:E24"/>
    <mergeCell ref="F24:G24"/>
    <mergeCell ref="H24:I24"/>
    <mergeCell ref="J24:K24"/>
    <mergeCell ref="L24:M24"/>
    <mergeCell ref="N24:O24"/>
    <mergeCell ref="P24:Q24"/>
    <mergeCell ref="N25:O25"/>
    <mergeCell ref="P25:Q25"/>
    <mergeCell ref="A21:B22"/>
    <mergeCell ref="R21:S21"/>
    <mergeCell ref="T21:T22"/>
    <mergeCell ref="R22:S22"/>
    <mergeCell ref="A13:B14"/>
    <mergeCell ref="R13:S13"/>
    <mergeCell ref="T13:T14"/>
    <mergeCell ref="R14:S14"/>
    <mergeCell ref="A15:B16"/>
    <mergeCell ref="R15:S15"/>
    <mergeCell ref="T15:T16"/>
    <mergeCell ref="R16:S16"/>
    <mergeCell ref="R19:S19"/>
    <mergeCell ref="T19:T20"/>
    <mergeCell ref="R20:S20"/>
    <mergeCell ref="A17:B18"/>
    <mergeCell ref="R17:S17"/>
    <mergeCell ref="T17:T18"/>
    <mergeCell ref="R18:S18"/>
    <mergeCell ref="A19:B20"/>
    <mergeCell ref="N10:O10"/>
    <mergeCell ref="P10:Q10"/>
    <mergeCell ref="A11:B12"/>
    <mergeCell ref="R11:S11"/>
    <mergeCell ref="T11:T12"/>
    <mergeCell ref="R12:S12"/>
    <mergeCell ref="L9:M9"/>
    <mergeCell ref="N9:O9"/>
    <mergeCell ref="P9:Q9"/>
    <mergeCell ref="R9:S10"/>
    <mergeCell ref="T9:T10"/>
    <mergeCell ref="D10:E10"/>
    <mergeCell ref="F10:G10"/>
    <mergeCell ref="H10:I10"/>
    <mergeCell ref="J10:K10"/>
    <mergeCell ref="L10:M10"/>
    <mergeCell ref="A9:B10"/>
    <mergeCell ref="C9:C10"/>
    <mergeCell ref="D9:E9"/>
    <mergeCell ref="F9:G9"/>
    <mergeCell ref="H9:I9"/>
    <mergeCell ref="J9:K9"/>
    <mergeCell ref="A7:C7"/>
    <mergeCell ref="D7:E7"/>
    <mergeCell ref="F7:G7"/>
    <mergeCell ref="H7:I7"/>
    <mergeCell ref="J7:K7"/>
    <mergeCell ref="L7:M7"/>
    <mergeCell ref="N7:O7"/>
    <mergeCell ref="P7:Q7"/>
    <mergeCell ref="R7:T8"/>
    <mergeCell ref="A8:C8"/>
    <mergeCell ref="D8:E8"/>
    <mergeCell ref="F8:G8"/>
    <mergeCell ref="H8:I8"/>
    <mergeCell ref="J8:K8"/>
    <mergeCell ref="L8:M8"/>
    <mergeCell ref="N8:O8"/>
    <mergeCell ref="P8:Q8"/>
    <mergeCell ref="A1:D2"/>
    <mergeCell ref="E1:P4"/>
    <mergeCell ref="Q1:T4"/>
    <mergeCell ref="A4:D4"/>
    <mergeCell ref="A5:C5"/>
    <mergeCell ref="D5:E5"/>
    <mergeCell ref="F5:G5"/>
    <mergeCell ref="H5:I5"/>
    <mergeCell ref="J5:K5"/>
    <mergeCell ref="L5:M5"/>
    <mergeCell ref="N5:O5"/>
    <mergeCell ref="P5:Q5"/>
    <mergeCell ref="R5:T6"/>
    <mergeCell ref="A6:C6"/>
    <mergeCell ref="D6:E6"/>
    <mergeCell ref="F6:G6"/>
    <mergeCell ref="H6:I6"/>
    <mergeCell ref="J6:K6"/>
    <mergeCell ref="L6:M6"/>
    <mergeCell ref="N6:O6"/>
    <mergeCell ref="P6:Q6"/>
  </mergeCells>
  <conditionalFormatting sqref="E12 A23:A29">
    <cfRule type="cellIs" dxfId="80" priority="54" stopIfTrue="1" operator="equal">
      <formula>0</formula>
    </cfRule>
  </conditionalFormatting>
  <conditionalFormatting sqref="C17:E18">
    <cfRule type="cellIs" dxfId="79" priority="42" stopIfTrue="1" operator="equal">
      <formula>0</formula>
    </cfRule>
  </conditionalFormatting>
  <conditionalFormatting sqref="C19:E20">
    <cfRule type="cellIs" dxfId="78" priority="30" stopIfTrue="1" operator="equal">
      <formula>0</formula>
    </cfRule>
  </conditionalFormatting>
  <conditionalFormatting sqref="E22">
    <cfRule type="cellIs" dxfId="77" priority="60" stopIfTrue="1" operator="equal">
      <formula>0</formula>
    </cfRule>
  </conditionalFormatting>
  <conditionalFormatting sqref="G22">
    <cfRule type="cellIs" dxfId="76" priority="62" stopIfTrue="1" operator="equal">
      <formula>0</formula>
    </cfRule>
  </conditionalFormatting>
  <conditionalFormatting sqref="I22">
    <cfRule type="cellIs" dxfId="75" priority="64" stopIfTrue="1" operator="equal">
      <formula>0</formula>
    </cfRule>
  </conditionalFormatting>
  <conditionalFormatting sqref="M22">
    <cfRule type="cellIs" dxfId="74" priority="66" stopIfTrue="1" operator="equal">
      <formula>0</formula>
    </cfRule>
  </conditionalFormatting>
  <conditionalFormatting sqref="A17 R18">
    <cfRule type="cellIs" dxfId="73" priority="44" stopIfTrue="1" operator="equal">
      <formula>0</formula>
    </cfRule>
  </conditionalFormatting>
  <conditionalFormatting sqref="Q22">
    <cfRule type="cellIs" dxfId="72" priority="72" stopIfTrue="1" operator="equal">
      <formula>0</formula>
    </cfRule>
  </conditionalFormatting>
  <conditionalFormatting sqref="R11 T11 R13:R15 T13 T15 R21 T21">
    <cfRule type="cellIs" dxfId="71" priority="73" stopIfTrue="1" operator="equal">
      <formula>0</formula>
    </cfRule>
  </conditionalFormatting>
  <conditionalFormatting sqref="Q22 P21:Q21">
    <cfRule type="cellIs" dxfId="70" priority="71" stopIfTrue="1" operator="equal">
      <formula>0</formula>
    </cfRule>
  </conditionalFormatting>
  <conditionalFormatting sqref="O22:P22">
    <cfRule type="cellIs" dxfId="69" priority="67" stopIfTrue="1" operator="equal">
      <formula>0</formula>
    </cfRule>
  </conditionalFormatting>
  <conditionalFormatting sqref="M22:O22">
    <cfRule type="cellIs" dxfId="68" priority="65" stopIfTrue="1" operator="equal">
      <formula>0</formula>
    </cfRule>
  </conditionalFormatting>
  <conditionalFormatting sqref="H22:K22">
    <cfRule type="cellIs" dxfId="67" priority="63" stopIfTrue="1" operator="equal">
      <formula>0</formula>
    </cfRule>
  </conditionalFormatting>
  <conditionalFormatting sqref="A1 E1 Q1 A3:A9 D5:D8 F5:F8 H6:H8 J6:J8 L6:L8 N5:N8 P6:P8 R5 R9 T9 D10 A11 D11:E11 R12 A13 A15 E16 R16 A21 F21:K21 N21:O21 F22:G22 K22 R22 H24:H29 L24:L29 S24:T24 S25:S29 F10 H10 J10 L10 N10 P10 C24:D29 F24:F29 J24:J29 N24:N29 P25:P29">
    <cfRule type="cellIs" dxfId="66" priority="61" stopIfTrue="1" operator="equal">
      <formula>0</formula>
    </cfRule>
  </conditionalFormatting>
  <conditionalFormatting sqref="C11:C16 D15:E16 L21:M21 L22 C21:E22">
    <cfRule type="cellIs" dxfId="65" priority="59" stopIfTrue="1" operator="equal">
      <formula>0</formula>
    </cfRule>
  </conditionalFormatting>
  <conditionalFormatting sqref="C9:D9 F9 H9 J9 L9 N9 P9 D13:E13 D14">
    <cfRule type="cellIs" dxfId="64" priority="57" stopIfTrue="1" operator="equal">
      <formula>0</formula>
    </cfRule>
  </conditionalFormatting>
  <conditionalFormatting sqref="D12">
    <cfRule type="cellIs" dxfId="63" priority="56" stopIfTrue="1" operator="equal">
      <formula>0</formula>
    </cfRule>
  </conditionalFormatting>
  <conditionalFormatting sqref="E12">
    <cfRule type="cellIs" dxfId="62" priority="55" stopIfTrue="1" operator="equal">
      <formula>0</formula>
    </cfRule>
  </conditionalFormatting>
  <conditionalFormatting sqref="E18">
    <cfRule type="cellIs" dxfId="61" priority="43" stopIfTrue="1" operator="equal">
      <formula>0</formula>
    </cfRule>
  </conditionalFormatting>
  <conditionalFormatting sqref="P5">
    <cfRule type="cellIs" dxfId="60" priority="28" stopIfTrue="1" operator="equal">
      <formula>0</formula>
    </cfRule>
  </conditionalFormatting>
  <conditionalFormatting sqref="R17 T17">
    <cfRule type="cellIs" dxfId="59" priority="53" stopIfTrue="1" operator="equal">
      <formula>0</formula>
    </cfRule>
  </conditionalFormatting>
  <conditionalFormatting sqref="E20">
    <cfRule type="cellIs" dxfId="58" priority="31" stopIfTrue="1" operator="equal">
      <formula>0</formula>
    </cfRule>
  </conditionalFormatting>
  <conditionalFormatting sqref="R19 T19">
    <cfRule type="cellIs" dxfId="57" priority="41" stopIfTrue="1" operator="equal">
      <formula>0</formula>
    </cfRule>
  </conditionalFormatting>
  <conditionalFormatting sqref="A19 R20">
    <cfRule type="cellIs" dxfId="56" priority="32" stopIfTrue="1" operator="equal">
      <formula>0</formula>
    </cfRule>
  </conditionalFormatting>
  <conditionalFormatting sqref="L5 J5 H5">
    <cfRule type="cellIs" dxfId="55" priority="29" stopIfTrue="1" operator="equal">
      <formula>0</formula>
    </cfRule>
  </conditionalFormatting>
  <conditionalFormatting sqref="J17:K17 J18">
    <cfRule type="cellIs" dxfId="54" priority="27" operator="equal">
      <formula>0</formula>
    </cfRule>
  </conditionalFormatting>
  <conditionalFormatting sqref="N11:O11 N12">
    <cfRule type="cellIs" dxfId="53" priority="26" operator="equal">
      <formula>0</formula>
    </cfRule>
  </conditionalFormatting>
  <conditionalFormatting sqref="J15:J16 H15 F15 L15:L16 P15:Q15 L17:Q17 F16:H16 L18 N18:Q18 P16">
    <cfRule type="cellIs" dxfId="52" priority="25" operator="equal">
      <formula>0</formula>
    </cfRule>
  </conditionalFormatting>
  <conditionalFormatting sqref="F19:Q19 F20:H20 J20:Q20">
    <cfRule type="cellIs" dxfId="51" priority="24" operator="equal">
      <formula>0</formula>
    </cfRule>
  </conditionalFormatting>
  <conditionalFormatting sqref="I20">
    <cfRule type="cellIs" dxfId="50" priority="23" operator="equal">
      <formula>0</formula>
    </cfRule>
  </conditionalFormatting>
  <conditionalFormatting sqref="P13:Q14">
    <cfRule type="cellIs" dxfId="49" priority="19" operator="equal">
      <formula>0</formula>
    </cfRule>
  </conditionalFormatting>
  <conditionalFormatting sqref="K16">
    <cfRule type="cellIs" dxfId="48" priority="22" operator="equal">
      <formula>0</formula>
    </cfRule>
  </conditionalFormatting>
  <conditionalFormatting sqref="M16">
    <cfRule type="cellIs" dxfId="47" priority="21" operator="equal">
      <formula>0</formula>
    </cfRule>
  </conditionalFormatting>
  <conditionalFormatting sqref="I16">
    <cfRule type="cellIs" dxfId="46" priority="20" operator="equal">
      <formula>0</formula>
    </cfRule>
  </conditionalFormatting>
  <conditionalFormatting sqref="Q16 M18 K18">
    <cfRule type="cellIs" dxfId="45" priority="18" operator="equal">
      <formula>0</formula>
    </cfRule>
  </conditionalFormatting>
  <conditionalFormatting sqref="L13:L14 J13:J14">
    <cfRule type="cellIs" dxfId="44" priority="17" operator="equal">
      <formula>0</formula>
    </cfRule>
  </conditionalFormatting>
  <conditionalFormatting sqref="M14 K14">
    <cfRule type="cellIs" dxfId="43" priority="16" operator="equal">
      <formula>0</formula>
    </cfRule>
  </conditionalFormatting>
  <conditionalFormatting sqref="N13:N14">
    <cfRule type="cellIs" dxfId="42" priority="15" operator="equal">
      <formula>0</formula>
    </cfRule>
  </conditionalFormatting>
  <conditionalFormatting sqref="O14">
    <cfRule type="cellIs" dxfId="41" priority="14" operator="equal">
      <formula>0</formula>
    </cfRule>
  </conditionalFormatting>
  <conditionalFormatting sqref="P11:P12">
    <cfRule type="cellIs" dxfId="40" priority="13" operator="equal">
      <formula>0</formula>
    </cfRule>
  </conditionalFormatting>
  <conditionalFormatting sqref="F12 H12 J12 L12">
    <cfRule type="cellIs" dxfId="39" priority="11" operator="equal">
      <formula>0</formula>
    </cfRule>
  </conditionalFormatting>
  <conditionalFormatting sqref="L11 J11 H11 F11">
    <cfRule type="cellIs" dxfId="38" priority="10" operator="equal">
      <formula>0</formula>
    </cfRule>
  </conditionalFormatting>
  <conditionalFormatting sqref="F18 F17:G17">
    <cfRule type="cellIs" dxfId="37" priority="9" operator="equal">
      <formula>0</formula>
    </cfRule>
  </conditionalFormatting>
  <conditionalFormatting sqref="G18">
    <cfRule type="cellIs" dxfId="36" priority="8" operator="equal">
      <formula>0</formula>
    </cfRule>
  </conditionalFormatting>
  <conditionalFormatting sqref="H13:H14">
    <cfRule type="cellIs" dxfId="35" priority="7" operator="equal">
      <formula>0</formula>
    </cfRule>
  </conditionalFormatting>
  <conditionalFormatting sqref="I14">
    <cfRule type="cellIs" dxfId="34" priority="6" operator="equal">
      <formula>0</formula>
    </cfRule>
  </conditionalFormatting>
  <conditionalFormatting sqref="N15:N16">
    <cfRule type="cellIs" dxfId="33" priority="5" operator="equal">
      <formula>0</formula>
    </cfRule>
  </conditionalFormatting>
  <conditionalFormatting sqref="O16">
    <cfRule type="cellIs" dxfId="32" priority="4" operator="equal">
      <formula>0</formula>
    </cfRule>
  </conditionalFormatting>
  <conditionalFormatting sqref="P24">
    <cfRule type="cellIs" dxfId="31" priority="3" operator="equal">
      <formula>0</formula>
    </cfRule>
  </conditionalFormatting>
  <conditionalFormatting sqref="E14">
    <cfRule type="cellIs" dxfId="30" priority="2" stopIfTrue="1" operator="equal">
      <formula>0</formula>
    </cfRule>
  </conditionalFormatting>
  <conditionalFormatting sqref="E14">
    <cfRule type="cellIs" dxfId="29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C5FE2-C905-4999-B9E8-FC8F857C94E9}">
  <dimension ref="A1:AH29"/>
  <sheetViews>
    <sheetView zoomScale="80" zoomScaleNormal="80" workbookViewId="0">
      <selection activeCell="AB38" sqref="AB38"/>
    </sheetView>
  </sheetViews>
  <sheetFormatPr baseColWidth="10" defaultRowHeight="15" x14ac:dyDescent="0.25"/>
  <cols>
    <col min="2" max="32" width="5.7109375" customWidth="1"/>
  </cols>
  <sheetData>
    <row r="1" spans="1:34" ht="18" x14ac:dyDescent="0.25">
      <c r="A1" s="235" t="s">
        <v>39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</row>
    <row r="2" spans="1:34" ht="18.75" x14ac:dyDescent="0.3">
      <c r="A2" s="237" t="s">
        <v>40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</row>
    <row r="3" spans="1:34" ht="19.5" thickBot="1" x14ac:dyDescent="0.35">
      <c r="A3" s="239" t="s">
        <v>41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1"/>
      <c r="AH3" s="241"/>
    </row>
    <row r="4" spans="1:34" ht="15.75" thickBot="1" x14ac:dyDescent="0.3">
      <c r="A4" s="55" t="s">
        <v>42</v>
      </c>
      <c r="B4" s="242" t="s">
        <v>43</v>
      </c>
      <c r="C4" s="243"/>
      <c r="D4" s="243"/>
      <c r="E4" s="243"/>
      <c r="F4" s="243"/>
      <c r="G4" s="243"/>
      <c r="H4" s="244"/>
      <c r="I4" s="242" t="s">
        <v>44</v>
      </c>
      <c r="J4" s="243"/>
      <c r="K4" s="243"/>
      <c r="L4" s="243"/>
      <c r="M4" s="243"/>
      <c r="N4" s="243"/>
      <c r="O4" s="244"/>
      <c r="P4" s="245" t="s">
        <v>45</v>
      </c>
      <c r="Q4" s="246"/>
      <c r="R4" s="246"/>
      <c r="S4" s="246"/>
      <c r="T4" s="246"/>
      <c r="U4" s="246"/>
      <c r="V4" s="247"/>
      <c r="W4" s="245" t="s">
        <v>46</v>
      </c>
      <c r="X4" s="246"/>
      <c r="Y4" s="246"/>
      <c r="Z4" s="246"/>
      <c r="AA4" s="246"/>
      <c r="AB4" s="246"/>
      <c r="AC4" s="246"/>
      <c r="AD4" s="242" t="s">
        <v>47</v>
      </c>
      <c r="AE4" s="243"/>
      <c r="AF4" s="244"/>
      <c r="AG4" s="56">
        <v>0.5708333333333333</v>
      </c>
      <c r="AH4" s="57"/>
    </row>
    <row r="5" spans="1:34" ht="15.75" thickBot="1" x14ac:dyDescent="0.3">
      <c r="A5" s="58"/>
      <c r="B5" s="149" t="s">
        <v>49</v>
      </c>
      <c r="C5" s="60" t="s">
        <v>50</v>
      </c>
      <c r="D5" s="61" t="s">
        <v>50</v>
      </c>
      <c r="E5" s="60" t="s">
        <v>51</v>
      </c>
      <c r="F5" s="60" t="s">
        <v>52</v>
      </c>
      <c r="G5" s="60" t="s">
        <v>53</v>
      </c>
      <c r="H5" s="105" t="s">
        <v>48</v>
      </c>
      <c r="I5" s="59" t="s">
        <v>49</v>
      </c>
      <c r="J5" s="60" t="s">
        <v>50</v>
      </c>
      <c r="K5" s="61" t="s">
        <v>50</v>
      </c>
      <c r="L5" s="60" t="s">
        <v>51</v>
      </c>
      <c r="M5" s="60" t="s">
        <v>52</v>
      </c>
      <c r="N5" s="60" t="s">
        <v>53</v>
      </c>
      <c r="O5" s="105" t="s">
        <v>48</v>
      </c>
      <c r="P5" s="59" t="s">
        <v>49</v>
      </c>
      <c r="Q5" s="60" t="s">
        <v>50</v>
      </c>
      <c r="R5" s="61" t="s">
        <v>50</v>
      </c>
      <c r="S5" s="60" t="s">
        <v>51</v>
      </c>
      <c r="T5" s="60" t="s">
        <v>52</v>
      </c>
      <c r="U5" s="60" t="s">
        <v>53</v>
      </c>
      <c r="V5" s="62" t="s">
        <v>48</v>
      </c>
      <c r="W5" s="59" t="s">
        <v>49</v>
      </c>
      <c r="X5" s="60" t="s">
        <v>50</v>
      </c>
      <c r="Y5" s="61" t="s">
        <v>50</v>
      </c>
      <c r="Z5" s="60" t="s">
        <v>51</v>
      </c>
      <c r="AA5" s="60" t="s">
        <v>52</v>
      </c>
      <c r="AB5" s="63" t="s">
        <v>53</v>
      </c>
      <c r="AC5" s="105" t="s">
        <v>48</v>
      </c>
      <c r="AD5" s="59" t="s">
        <v>49</v>
      </c>
      <c r="AE5" s="60" t="s">
        <v>50</v>
      </c>
      <c r="AF5" s="64" t="s">
        <v>50</v>
      </c>
      <c r="AG5" s="65" t="s">
        <v>54</v>
      </c>
      <c r="AH5" s="66" t="s">
        <v>55</v>
      </c>
    </row>
    <row r="6" spans="1:34" ht="15.75" thickBot="1" x14ac:dyDescent="0.3">
      <c r="A6" s="58"/>
      <c r="B6" s="150">
        <v>1</v>
      </c>
      <c r="C6" s="68">
        <v>2</v>
      </c>
      <c r="D6" s="67">
        <v>3</v>
      </c>
      <c r="E6" s="68">
        <v>4</v>
      </c>
      <c r="F6" s="67">
        <v>5</v>
      </c>
      <c r="G6" s="68">
        <v>6</v>
      </c>
      <c r="H6" s="106">
        <v>7</v>
      </c>
      <c r="I6" s="112">
        <v>8</v>
      </c>
      <c r="J6" s="67">
        <v>9</v>
      </c>
      <c r="K6" s="68">
        <v>10</v>
      </c>
      <c r="L6" s="67">
        <v>11</v>
      </c>
      <c r="M6" s="68">
        <v>12</v>
      </c>
      <c r="N6" s="67">
        <v>13</v>
      </c>
      <c r="O6" s="111">
        <v>14</v>
      </c>
      <c r="P6" s="67">
        <v>15</v>
      </c>
      <c r="Q6" s="68">
        <v>16</v>
      </c>
      <c r="R6" s="67">
        <v>17</v>
      </c>
      <c r="S6" s="68">
        <v>18</v>
      </c>
      <c r="T6" s="67">
        <v>19</v>
      </c>
      <c r="U6" s="68">
        <v>20</v>
      </c>
      <c r="V6" s="117">
        <v>21</v>
      </c>
      <c r="W6" s="121">
        <v>22</v>
      </c>
      <c r="X6" s="122">
        <v>23</v>
      </c>
      <c r="Y6" s="123">
        <v>24</v>
      </c>
      <c r="Z6" s="122">
        <v>25</v>
      </c>
      <c r="AA6" s="123">
        <v>26</v>
      </c>
      <c r="AB6" s="122">
        <v>27</v>
      </c>
      <c r="AC6" s="124">
        <v>28</v>
      </c>
      <c r="AD6" s="125">
        <v>29</v>
      </c>
      <c r="AE6" s="123">
        <v>30</v>
      </c>
      <c r="AF6" s="126">
        <v>31</v>
      </c>
      <c r="AG6" s="69" t="s">
        <v>56</v>
      </c>
      <c r="AH6" s="70" t="s">
        <v>57</v>
      </c>
    </row>
    <row r="7" spans="1:34" ht="15.75" thickBot="1" x14ac:dyDescent="0.3">
      <c r="A7" s="71"/>
      <c r="B7" s="151"/>
      <c r="C7" s="73"/>
      <c r="D7" s="73"/>
      <c r="E7" s="73"/>
      <c r="F7" s="73"/>
      <c r="G7" s="73"/>
      <c r="H7" s="107"/>
      <c r="I7" s="72"/>
      <c r="J7" s="73"/>
      <c r="K7" s="73"/>
      <c r="L7" s="73"/>
      <c r="M7" s="73"/>
      <c r="N7" s="73"/>
      <c r="O7" s="107"/>
      <c r="P7" s="72"/>
      <c r="Q7" s="73"/>
      <c r="R7" s="73"/>
      <c r="S7" s="73"/>
      <c r="T7" s="73"/>
      <c r="U7" s="73"/>
      <c r="V7" s="107"/>
      <c r="W7" s="118"/>
      <c r="X7" s="119"/>
      <c r="Y7" s="119"/>
      <c r="Z7" s="119"/>
      <c r="AA7" s="119"/>
      <c r="AB7" s="119"/>
      <c r="AC7" s="120"/>
      <c r="AD7" s="127"/>
      <c r="AE7" s="128"/>
      <c r="AF7" s="129"/>
      <c r="AG7" s="75"/>
      <c r="AH7" s="76"/>
    </row>
    <row r="8" spans="1:34" ht="15.75" thickBot="1" x14ac:dyDescent="0.3">
      <c r="A8" s="77" t="str">
        <f>'[1]Semaine 44 2016 '!A10:B10</f>
        <v>Kathleen</v>
      </c>
      <c r="B8" s="152">
        <f>'[2]Semaine 1 2018'!E11</f>
        <v>0.29166666666666669</v>
      </c>
      <c r="C8" s="154">
        <f>'[2]Semaine 1 2018'!G11</f>
        <v>0.29166666666666669</v>
      </c>
      <c r="D8" s="154">
        <f>'[2]Semaine 1 2018'!I11</f>
        <v>0.29166666666666669</v>
      </c>
      <c r="E8" s="154">
        <f>'[2]Semaine 1 2018'!K11</f>
        <v>0.29166666666666669</v>
      </c>
      <c r="F8" s="154">
        <f>'[2]Semaine 1 2018'!M11</f>
        <v>0.29166666666666669</v>
      </c>
      <c r="G8" s="154">
        <f>'[2]Semaine 1 2018'!O11</f>
        <v>0</v>
      </c>
      <c r="H8" s="155">
        <f>'[2]Semaine 1 2018'!Q11</f>
        <v>0</v>
      </c>
      <c r="I8" s="78">
        <f>'[2]Semaine 2 2018'!E11</f>
        <v>0.29166666666666663</v>
      </c>
      <c r="J8" s="79">
        <f>'[2]Semaine 2 2018'!G11</f>
        <v>0.29166666666666663</v>
      </c>
      <c r="K8" s="80">
        <f>'[2]Semaine 2 2018'!I11</f>
        <v>0</v>
      </c>
      <c r="L8" s="79">
        <f>'[2]Semaine 2 2018'!K11</f>
        <v>0</v>
      </c>
      <c r="M8" s="79">
        <f>'[2]Semaine 2 2018'!M11</f>
        <v>0.29166666666666669</v>
      </c>
      <c r="N8" s="79">
        <f>'[2]Semaine 2 2018'!O11</f>
        <v>0.29166666666666669</v>
      </c>
      <c r="O8" s="113">
        <f>'[2]Semaine 2 2018'!Q11</f>
        <v>0.29166666666666669</v>
      </c>
      <c r="P8" s="78">
        <f>'[2]Semaine 3 2018'!E11</f>
        <v>0.29166666666666663</v>
      </c>
      <c r="Q8" s="79">
        <f>'[2]Semaine 3 2018'!G11</f>
        <v>0.24999999999999997</v>
      </c>
      <c r="R8" s="80">
        <f>'[2]Semaine 3 2018'!I11</f>
        <v>0</v>
      </c>
      <c r="S8" s="79">
        <f>'[2]Semaine 3 2018'!K11</f>
        <v>0</v>
      </c>
      <c r="T8" s="79">
        <f>'[2]Semaine 3 2018'!M11</f>
        <v>0.24999999999999997</v>
      </c>
      <c r="U8" s="79">
        <f>'[2]Semaine 3 2018'!O11</f>
        <v>0.25</v>
      </c>
      <c r="V8" s="108">
        <f>'[2]Semaine 3 2018'!Q11</f>
        <v>0.29166666666666669</v>
      </c>
      <c r="W8" s="78">
        <f>'[2]Semaine 4 2018'!E11</f>
        <v>0.29166666666666663</v>
      </c>
      <c r="X8" s="79">
        <f>'[2]Semaine 4 2018'!G11</f>
        <v>0.24999999999999997</v>
      </c>
      <c r="Y8" s="80">
        <f>'[2]Semaine 4 2018'!I11</f>
        <v>0</v>
      </c>
      <c r="Z8" s="79">
        <f>'[2]Semaine 4 2018'!K11</f>
        <v>0</v>
      </c>
      <c r="AA8" s="79">
        <f>'[2]Semaine 4 2018'!M11</f>
        <v>0.29166666666666663</v>
      </c>
      <c r="AB8" s="79">
        <f>'[2]Semaine 4 2018'!O11</f>
        <v>0.29166666666666663</v>
      </c>
      <c r="AC8" s="81">
        <f>'[2]Semaine 4 2018'!Q11</f>
        <v>0.3125</v>
      </c>
      <c r="AD8" s="136">
        <f>'[2]Semaine 5 2017'!E11</f>
        <v>0.29166666666666663</v>
      </c>
      <c r="AE8" s="137">
        <f>'[2]Semaine 5 2017'!G11</f>
        <v>0.24999999999999997</v>
      </c>
      <c r="AF8" s="138">
        <f>'[2]Semaine 5 2017'!I11</f>
        <v>0</v>
      </c>
      <c r="AG8" s="82">
        <f>SUM(B8:AE8)</f>
        <v>6.229166666666667</v>
      </c>
      <c r="AH8" s="83">
        <f>H8+O8+V8+AC8</f>
        <v>0.89583333333333337</v>
      </c>
    </row>
    <row r="9" spans="1:34" ht="15.75" thickBot="1" x14ac:dyDescent="0.3">
      <c r="A9" s="84">
        <f>'[1]Semaine 44 2016 '!C11</f>
        <v>1.4583333333333333</v>
      </c>
      <c r="B9" s="150"/>
      <c r="C9" s="156" t="s">
        <v>38</v>
      </c>
      <c r="D9" s="156" t="s">
        <v>38</v>
      </c>
      <c r="E9" s="156" t="s">
        <v>38</v>
      </c>
      <c r="F9" s="156" t="s">
        <v>38</v>
      </c>
      <c r="G9" s="156"/>
      <c r="H9" s="157"/>
      <c r="I9" s="67"/>
      <c r="J9" s="68"/>
      <c r="K9" s="85"/>
      <c r="L9" s="68"/>
      <c r="M9" s="68"/>
      <c r="N9" s="68"/>
      <c r="O9" s="111"/>
      <c r="P9" s="67"/>
      <c r="Q9" s="68"/>
      <c r="R9" s="85"/>
      <c r="S9" s="68"/>
      <c r="T9" s="68"/>
      <c r="U9" s="68"/>
      <c r="V9" s="111"/>
      <c r="W9" s="67"/>
      <c r="X9" s="68"/>
      <c r="Y9" s="68"/>
      <c r="Z9" s="87"/>
      <c r="AA9" s="87"/>
      <c r="AB9" s="68"/>
      <c r="AC9" s="86"/>
      <c r="AD9" s="125"/>
      <c r="AE9" s="139"/>
      <c r="AF9" s="140"/>
      <c r="AG9" s="88"/>
      <c r="AH9" s="89"/>
    </row>
    <row r="10" spans="1:34" ht="15.75" thickBot="1" x14ac:dyDescent="0.3">
      <c r="A10" s="90"/>
      <c r="B10" s="151"/>
      <c r="C10" s="73"/>
      <c r="D10" s="73"/>
      <c r="E10" s="73"/>
      <c r="F10" s="73"/>
      <c r="G10" s="73"/>
      <c r="H10" s="110"/>
      <c r="I10" s="72"/>
      <c r="J10" s="73"/>
      <c r="K10" s="73"/>
      <c r="L10" s="73"/>
      <c r="M10" s="73"/>
      <c r="N10" s="73"/>
      <c r="O10" s="107"/>
      <c r="P10" s="72"/>
      <c r="Q10" s="73"/>
      <c r="R10" s="73"/>
      <c r="S10" s="73"/>
      <c r="T10" s="73"/>
      <c r="U10" s="73"/>
      <c r="V10" s="107"/>
      <c r="W10" s="72"/>
      <c r="X10" s="73"/>
      <c r="Y10" s="73"/>
      <c r="Z10" s="73"/>
      <c r="AA10" s="73"/>
      <c r="AB10" s="73"/>
      <c r="AC10" s="74"/>
      <c r="AD10" s="130"/>
      <c r="AE10" s="131"/>
      <c r="AF10" s="132"/>
      <c r="AG10" s="91"/>
      <c r="AH10" s="92"/>
    </row>
    <row r="11" spans="1:34" ht="15.75" thickBot="1" x14ac:dyDescent="0.3">
      <c r="A11" s="77" t="s">
        <v>27</v>
      </c>
      <c r="B11" s="152">
        <f>'[2]Semaine 1 2018'!E13</f>
        <v>0</v>
      </c>
      <c r="C11" s="93">
        <f>'[2]Semaine 1 2018'!G13</f>
        <v>0.29166666666666663</v>
      </c>
      <c r="D11" s="93">
        <f>'[2]Semaine 1 2018'!I13</f>
        <v>0.29166666666666663</v>
      </c>
      <c r="E11" s="93">
        <f>'[2]Semaine 1 2018'!K13</f>
        <v>0.29166666666666663</v>
      </c>
      <c r="F11" s="79">
        <f>'[2]Semaine 1 2018'!M13</f>
        <v>0.29166666666666663</v>
      </c>
      <c r="G11" s="79">
        <f>'[2]Semaine 1 2018'!O13</f>
        <v>0.29166666666666663</v>
      </c>
      <c r="H11" s="108">
        <f>'[2]Semaine 1 2018'!Q13</f>
        <v>0</v>
      </c>
      <c r="I11" s="78">
        <f>'[2]Semaine 2 2018'!E13</f>
        <v>0</v>
      </c>
      <c r="J11" s="79">
        <f>'[2]Semaine 2 2018'!G13</f>
        <v>0</v>
      </c>
      <c r="K11" s="80">
        <f>'[2]Semaine 2 2018'!I13</f>
        <v>0.375</v>
      </c>
      <c r="L11" s="79">
        <f>'[2]Semaine 2 2018'!K13</f>
        <v>0.375</v>
      </c>
      <c r="M11" s="79">
        <f>'[2]Semaine 2 2018'!M13</f>
        <v>0.25</v>
      </c>
      <c r="N11" s="79">
        <f>'[2]Semaine 2 2018'!O13</f>
        <v>0.29166666666666669</v>
      </c>
      <c r="O11" s="108">
        <f>'[2]Semaine 2 2018'!Q13</f>
        <v>0.3125</v>
      </c>
      <c r="P11" s="78">
        <v>0.29166666666666669</v>
      </c>
      <c r="Q11" s="79">
        <v>0.29166666666666669</v>
      </c>
      <c r="R11" s="80">
        <v>0.29166666666666669</v>
      </c>
      <c r="S11" s="79">
        <f>'[2]Semaine 3 2018'!K13</f>
        <v>0.29166666666666663</v>
      </c>
      <c r="T11" s="79">
        <f>'[2]Semaine 3 2018'!M13</f>
        <v>0.25</v>
      </c>
      <c r="U11" s="79"/>
      <c r="V11" s="108"/>
      <c r="W11" s="78">
        <f>'[2]Semaine 4 2018'!E13</f>
        <v>0</v>
      </c>
      <c r="X11" s="79">
        <f>'[2]Semaine 4 2018'!G13</f>
        <v>0</v>
      </c>
      <c r="Y11" s="80">
        <f>'[2]Semaine 4 2018'!I13</f>
        <v>0.33333333333333326</v>
      </c>
      <c r="Z11" s="79">
        <f>'[2]Semaine 4 2018'!K13</f>
        <v>0.33333333333333326</v>
      </c>
      <c r="AA11" s="79">
        <f>'[2]Semaine 4 2018'!M13</f>
        <v>0.29166666666666663</v>
      </c>
      <c r="AB11" s="79">
        <f>'[2]Semaine 4 2018'!O13</f>
        <v>0.35416666666666663</v>
      </c>
      <c r="AC11" s="81">
        <f>'[2]Semaine 4 2018'!Q13</f>
        <v>0</v>
      </c>
      <c r="AD11" s="136">
        <f>'[2]Semaine 5 2017'!E13</f>
        <v>0</v>
      </c>
      <c r="AE11" s="137">
        <f>'[2]Semaine 5 2017'!G13</f>
        <v>0</v>
      </c>
      <c r="AF11" s="138">
        <f>'[2]Semaine 5 2017'!I13</f>
        <v>0</v>
      </c>
      <c r="AG11" s="94">
        <f>SUM(B11:AE11)</f>
        <v>5.7916666666666661</v>
      </c>
      <c r="AH11" s="83">
        <f>H11+O11+V11+AC11</f>
        <v>0.3125</v>
      </c>
    </row>
    <row r="12" spans="1:34" ht="15.75" thickBot="1" x14ac:dyDescent="0.3">
      <c r="A12" s="95">
        <f>'[1]Semaine 44 2016 '!C13</f>
        <v>1.4583333333333333</v>
      </c>
      <c r="B12" s="153"/>
      <c r="C12" s="97"/>
      <c r="D12" s="98"/>
      <c r="E12" s="97"/>
      <c r="F12" s="87"/>
      <c r="G12" s="87"/>
      <c r="H12" s="109"/>
      <c r="I12" s="96"/>
      <c r="J12" s="87"/>
      <c r="K12" s="87"/>
      <c r="L12" s="87"/>
      <c r="M12" s="87"/>
      <c r="N12" s="68"/>
      <c r="O12" s="111"/>
      <c r="P12" s="67"/>
      <c r="Q12" s="85"/>
      <c r="R12" s="85"/>
      <c r="S12" s="87"/>
      <c r="T12" s="87"/>
      <c r="U12" s="99"/>
      <c r="V12" s="115"/>
      <c r="W12" s="96"/>
      <c r="X12" s="87"/>
      <c r="Y12" s="87"/>
      <c r="Z12" s="87"/>
      <c r="AA12" s="87"/>
      <c r="AB12" s="99"/>
      <c r="AC12" s="116"/>
      <c r="AD12" s="141"/>
      <c r="AE12" s="142"/>
      <c r="AF12" s="143"/>
      <c r="AG12" s="88"/>
      <c r="AH12" s="89"/>
    </row>
    <row r="13" spans="1:34" ht="15.75" thickBot="1" x14ac:dyDescent="0.3">
      <c r="A13" s="90"/>
      <c r="B13" s="151"/>
      <c r="C13" s="73"/>
      <c r="D13" s="73"/>
      <c r="E13" s="73"/>
      <c r="F13" s="73"/>
      <c r="G13" s="73"/>
      <c r="H13" s="107"/>
      <c r="I13" s="72"/>
      <c r="J13" s="73"/>
      <c r="K13" s="73"/>
      <c r="L13" s="73"/>
      <c r="M13" s="73"/>
      <c r="N13" s="73"/>
      <c r="O13" s="107"/>
      <c r="P13" s="72"/>
      <c r="Q13" s="73"/>
      <c r="R13" s="73"/>
      <c r="S13" s="73"/>
      <c r="T13" s="73"/>
      <c r="U13" s="73"/>
      <c r="V13" s="107"/>
      <c r="W13" s="72"/>
      <c r="X13" s="73"/>
      <c r="Y13" s="73"/>
      <c r="Z13" s="73"/>
      <c r="AA13" s="73"/>
      <c r="AB13" s="73"/>
      <c r="AC13" s="74"/>
      <c r="AD13" s="130"/>
      <c r="AE13" s="131"/>
      <c r="AF13" s="132"/>
      <c r="AG13" s="91"/>
      <c r="AH13" s="92"/>
    </row>
    <row r="14" spans="1:34" ht="15.75" thickBot="1" x14ac:dyDescent="0.3">
      <c r="A14" s="77" t="str">
        <f>'[1]Semaine 44 2016 '!A14:B14</f>
        <v>Laure</v>
      </c>
      <c r="B14" s="152">
        <f>'[2]Semaine 1 2018'!E15</f>
        <v>0</v>
      </c>
      <c r="C14" s="79">
        <f>'[2]Semaine 1 2018'!G15</f>
        <v>0</v>
      </c>
      <c r="D14" s="80">
        <f>'[2]Semaine 1 2018'!I15</f>
        <v>0</v>
      </c>
      <c r="E14" s="79">
        <f>'[2]Semaine 1 2018'!K15</f>
        <v>0.29166666666666663</v>
      </c>
      <c r="F14" s="79">
        <f>'[2]Semaine 1 2018'!M15</f>
        <v>0.29166666666666663</v>
      </c>
      <c r="G14" s="79">
        <f>'[2]Semaine 1 2018'!O15</f>
        <v>0.29166666666666663</v>
      </c>
      <c r="H14" s="108">
        <f>'[2]Semaine 1 2018'!Q15</f>
        <v>0.29166666666666669</v>
      </c>
      <c r="I14" s="78">
        <f>'[2]Semaine 2 2018'!E15</f>
        <v>0</v>
      </c>
      <c r="J14" s="79">
        <f>'[2]Semaine 2 2018'!G15</f>
        <v>0</v>
      </c>
      <c r="K14" s="80">
        <f>'[2]Semaine 2 2018'!I15</f>
        <v>0.33333333333333337</v>
      </c>
      <c r="L14" s="79">
        <f>'[2]Semaine 2 2018'!K15</f>
        <v>0.33333333333333337</v>
      </c>
      <c r="M14" s="79">
        <f>'[2]Semaine 2 2018'!M15</f>
        <v>0.29166666666666663</v>
      </c>
      <c r="N14" s="79">
        <f>'[2]Semaine 2 2018'!O15</f>
        <v>0.29166666666666669</v>
      </c>
      <c r="O14" s="108">
        <f>'[2]Semaine 2 2018'!Q15</f>
        <v>0.20833333333333334</v>
      </c>
      <c r="P14" s="78">
        <f>'[2]Semaine 3 2018'!E15</f>
        <v>0</v>
      </c>
      <c r="Q14" s="79">
        <f>'[2]Semaine 3 2018'!G15</f>
        <v>0.29166666666666663</v>
      </c>
      <c r="R14" s="80">
        <f>'[2]Semaine 3 2018'!I15</f>
        <v>0.29166666666666663</v>
      </c>
      <c r="S14" s="79">
        <f>'[2]Semaine 3 2018'!K15</f>
        <v>0.29166666666666663</v>
      </c>
      <c r="T14" s="79">
        <f>'[2]Semaine 3 2018'!M15</f>
        <v>0.29166666666666663</v>
      </c>
      <c r="U14" s="79">
        <f>'[2]Semaine 3 2018'!O15</f>
        <v>0</v>
      </c>
      <c r="V14" s="108">
        <f>'[2]Semaine 3 2018'!Q15</f>
        <v>0.29166666666666669</v>
      </c>
      <c r="W14" s="78">
        <f>'[2]Semaine 4 2018'!E15</f>
        <v>0</v>
      </c>
      <c r="X14" s="79">
        <f>'[2]Semaine 4 2018'!G15</f>
        <v>0</v>
      </c>
      <c r="Y14" s="80">
        <f>'[2]Semaine 4 2018'!I15</f>
        <v>0.29166666666666663</v>
      </c>
      <c r="Z14" s="79">
        <f>'[2]Semaine 4 2018'!K15</f>
        <v>0.29166666666666663</v>
      </c>
      <c r="AA14" s="79">
        <f>'[2]Semaine 4 2018'!M15</f>
        <v>0.29166666666666663</v>
      </c>
      <c r="AB14" s="79">
        <f>'[2]Semaine 4 2018'!O15</f>
        <v>0.29166666666666663</v>
      </c>
      <c r="AC14" s="81">
        <f>'[2]Semaine 4 2018'!Q15</f>
        <v>0.29166666666666663</v>
      </c>
      <c r="AD14" s="136">
        <f>'[2]Semaine 5 2017'!E15</f>
        <v>0</v>
      </c>
      <c r="AE14" s="137">
        <f>'[2]Semaine 5 2017'!G15</f>
        <v>0</v>
      </c>
      <c r="AF14" s="138">
        <f>'[2]Semaine 5 2017'!I15</f>
        <v>0</v>
      </c>
      <c r="AG14" s="94">
        <f>SUM(B14:AE14)</f>
        <v>5.5416666666666679</v>
      </c>
      <c r="AH14" s="83">
        <f>H14+O14+V14</f>
        <v>0.79166666666666674</v>
      </c>
    </row>
    <row r="15" spans="1:34" ht="15.75" thickBot="1" x14ac:dyDescent="0.3">
      <c r="A15" s="84">
        <f>'[1]Semaine 44 2016 '!C15</f>
        <v>1.4583333333333333</v>
      </c>
      <c r="B15" s="150"/>
      <c r="C15" s="68"/>
      <c r="D15" s="85"/>
      <c r="E15" s="68"/>
      <c r="F15" s="68"/>
      <c r="G15" s="68"/>
      <c r="H15" s="111"/>
      <c r="I15" s="67"/>
      <c r="J15" s="68"/>
      <c r="K15" s="85"/>
      <c r="L15" s="68"/>
      <c r="M15" s="68"/>
      <c r="N15" s="68"/>
      <c r="O15" s="111"/>
      <c r="P15" s="67"/>
      <c r="Q15" s="68"/>
      <c r="R15" s="85"/>
      <c r="S15" s="68"/>
      <c r="T15" s="68"/>
      <c r="U15" s="68"/>
      <c r="V15" s="111"/>
      <c r="W15" s="67"/>
      <c r="X15" s="68"/>
      <c r="Y15" s="85"/>
      <c r="Z15" s="68"/>
      <c r="AA15" s="68"/>
      <c r="AB15" s="68"/>
      <c r="AC15" s="86"/>
      <c r="AD15" s="141"/>
      <c r="AE15" s="144"/>
      <c r="AF15" s="145"/>
      <c r="AG15" s="88"/>
      <c r="AH15" s="89"/>
    </row>
    <row r="16" spans="1:34" ht="15.75" thickBot="1" x14ac:dyDescent="0.3">
      <c r="A16" s="90"/>
      <c r="B16" s="151"/>
      <c r="C16" s="73"/>
      <c r="D16" s="73"/>
      <c r="E16" s="73"/>
      <c r="F16" s="73"/>
      <c r="G16" s="73"/>
      <c r="H16" s="107"/>
      <c r="I16" s="72"/>
      <c r="J16" s="73"/>
      <c r="K16" s="73"/>
      <c r="L16" s="73"/>
      <c r="M16" s="73"/>
      <c r="N16" s="73"/>
      <c r="O16" s="107"/>
      <c r="P16" s="72"/>
      <c r="Q16" s="73"/>
      <c r="R16" s="73"/>
      <c r="S16" s="73"/>
      <c r="T16" s="73"/>
      <c r="U16" s="73"/>
      <c r="V16" s="107"/>
      <c r="W16" s="72"/>
      <c r="X16" s="73"/>
      <c r="Y16" s="73"/>
      <c r="Z16" s="73"/>
      <c r="AA16" s="73"/>
      <c r="AB16" s="73"/>
      <c r="AC16" s="74"/>
      <c r="AD16" s="130"/>
      <c r="AE16" s="131"/>
      <c r="AF16" s="132"/>
      <c r="AG16" s="91"/>
      <c r="AH16" s="92"/>
    </row>
    <row r="17" spans="1:34" ht="15.75" thickBot="1" x14ac:dyDescent="0.3">
      <c r="A17" s="77" t="s">
        <v>29</v>
      </c>
      <c r="B17" s="152">
        <f>'[2]Semaine 1 2018'!E17</f>
        <v>0.29166666666666669</v>
      </c>
      <c r="C17" s="79">
        <f>'[2]Semaine 1 2018'!G17</f>
        <v>0.29166666666666663</v>
      </c>
      <c r="D17" s="80">
        <f>'[2]Semaine 1 2018'!I17</f>
        <v>0.29166666666666663</v>
      </c>
      <c r="E17" s="79">
        <f>'[2]Semaine 1 2018'!K17</f>
        <v>0</v>
      </c>
      <c r="F17" s="79">
        <f>'[2]Semaine 1 2018'!M17</f>
        <v>0</v>
      </c>
      <c r="G17" s="79">
        <f>'[2]Semaine 1 2018'!O17</f>
        <v>0.29166666666666669</v>
      </c>
      <c r="H17" s="108">
        <f>'[2]Semaine 1 2018'!Q17</f>
        <v>0.29166666666666663</v>
      </c>
      <c r="I17" s="78">
        <f>'[2]Semaine 2 2018'!E17</f>
        <v>0.29166666666666663</v>
      </c>
      <c r="J17" s="79">
        <f>'[2]Semaine 2 2018'!G17</f>
        <v>0.29166666666666663</v>
      </c>
      <c r="K17" s="80">
        <f>'[2]Semaine 2 2018'!I17</f>
        <v>0.33333333333333326</v>
      </c>
      <c r="L17" s="79">
        <f>'[2]Semaine 2 2018'!K17</f>
        <v>0</v>
      </c>
      <c r="M17" s="79">
        <f>'[2]Semaine 2 2018'!M17</f>
        <v>0</v>
      </c>
      <c r="N17" s="79">
        <f>'[2]Semaine 2 2018'!O17</f>
        <v>0.29166666666666663</v>
      </c>
      <c r="O17" s="108">
        <f>'[2]Semaine 2 2018'!Q17</f>
        <v>0.29166666666666669</v>
      </c>
      <c r="P17" s="78">
        <f>'[2]Semaine 3 2018'!E17</f>
        <v>0.33333333333333326</v>
      </c>
      <c r="Q17" s="79">
        <f>'[2]Semaine 3 2018'!G17</f>
        <v>0.3125</v>
      </c>
      <c r="R17" s="80">
        <f>'[2]Semaine 3 2018'!I17</f>
        <v>0.33333333333333326</v>
      </c>
      <c r="S17" s="79">
        <f>'[2]Semaine 3 2018'!K17</f>
        <v>0</v>
      </c>
      <c r="T17" s="79">
        <f>'[2]Semaine 3 2018'!M17</f>
        <v>0</v>
      </c>
      <c r="U17" s="79">
        <f>'[2]Semaine 3 2018'!O17</f>
        <v>0.375</v>
      </c>
      <c r="V17" s="108">
        <f>'[2]Semaine 3 2018'!Q17</f>
        <v>0</v>
      </c>
      <c r="W17" s="78">
        <f>'[2]Semaine 4 2018'!E17</f>
        <v>0.29166666666666663</v>
      </c>
      <c r="X17" s="79">
        <f>'[2]Semaine 4 2018'!G17</f>
        <v>0.3125</v>
      </c>
      <c r="Y17" s="80">
        <f>'[2]Semaine 4 2018'!I17</f>
        <v>0.25</v>
      </c>
      <c r="Z17" s="79">
        <f>'[2]Semaine 4 2018'!K17</f>
        <v>0</v>
      </c>
      <c r="AA17" s="79">
        <f>'[2]Semaine 4 2018'!M17</f>
        <v>0</v>
      </c>
      <c r="AB17" s="79">
        <f>'[2]Semaine 4 2018'!O17</f>
        <v>0.375</v>
      </c>
      <c r="AC17" s="81">
        <f>'[2]Semaine 4 2018'!Q17</f>
        <v>0.25</v>
      </c>
      <c r="AD17" s="136">
        <f>'[2]Semaine 5 2017'!E17</f>
        <v>0.29166666666666663</v>
      </c>
      <c r="AE17" s="137">
        <f>'[2]Semaine 5 2017'!G17</f>
        <v>0.27083333333333337</v>
      </c>
      <c r="AF17" s="138"/>
      <c r="AG17" s="94">
        <f>SUM(B17:AE17)</f>
        <v>6.3541666666666652</v>
      </c>
      <c r="AH17" s="100">
        <f>H17+O17+V17+AC17</f>
        <v>0.83333333333333326</v>
      </c>
    </row>
    <row r="18" spans="1:34" ht="15.75" thickBot="1" x14ac:dyDescent="0.3">
      <c r="A18" s="84">
        <f>'[1]Semaine 44 2016 '!C17</f>
        <v>1.4583333333333333</v>
      </c>
      <c r="B18" s="150"/>
      <c r="C18" s="68"/>
      <c r="D18" s="85"/>
      <c r="E18" s="68"/>
      <c r="F18" s="68"/>
      <c r="G18" s="68"/>
      <c r="H18" s="111"/>
      <c r="I18" s="67"/>
      <c r="J18" s="68"/>
      <c r="K18" s="85"/>
      <c r="L18" s="68"/>
      <c r="M18" s="68"/>
      <c r="N18" s="68"/>
      <c r="O18" s="114"/>
      <c r="P18" s="67"/>
      <c r="Q18" s="68"/>
      <c r="R18" s="85"/>
      <c r="S18" s="68"/>
      <c r="T18" s="68"/>
      <c r="U18" s="68"/>
      <c r="V18" s="111"/>
      <c r="W18" s="67"/>
      <c r="X18" s="68"/>
      <c r="Y18" s="85"/>
      <c r="Z18" s="68"/>
      <c r="AA18" s="68"/>
      <c r="AB18" s="68"/>
      <c r="AC18" s="86"/>
      <c r="AD18" s="125"/>
      <c r="AE18" s="139"/>
      <c r="AF18" s="140"/>
      <c r="AG18" s="88"/>
      <c r="AH18" s="89"/>
    </row>
    <row r="19" spans="1:34" ht="15.75" thickBot="1" x14ac:dyDescent="0.3">
      <c r="A19" s="71"/>
      <c r="B19" s="151"/>
      <c r="C19" s="73"/>
      <c r="D19" s="73"/>
      <c r="E19" s="73"/>
      <c r="F19" s="73"/>
      <c r="G19" s="73"/>
      <c r="H19" s="107"/>
      <c r="I19" s="72"/>
      <c r="J19" s="73"/>
      <c r="K19" s="73"/>
      <c r="L19" s="73"/>
      <c r="M19" s="73"/>
      <c r="N19" s="73"/>
      <c r="O19" s="107"/>
      <c r="P19" s="72"/>
      <c r="Q19" s="73"/>
      <c r="R19" s="73"/>
      <c r="S19" s="73"/>
      <c r="T19" s="73"/>
      <c r="U19" s="73"/>
      <c r="V19" s="107"/>
      <c r="W19" s="72"/>
      <c r="X19" s="73"/>
      <c r="Y19" s="73"/>
      <c r="Z19" s="73"/>
      <c r="AA19" s="73"/>
      <c r="AB19" s="73"/>
      <c r="AC19" s="74"/>
      <c r="AD19" s="130"/>
      <c r="AE19" s="133"/>
      <c r="AF19" s="134"/>
      <c r="AG19" s="91"/>
      <c r="AH19" s="101"/>
    </row>
    <row r="20" spans="1:34" ht="15.75" thickBot="1" x14ac:dyDescent="0.3">
      <c r="A20" s="77" t="str">
        <f>'[2]Semaine 4 2018'!A18:B18</f>
        <v>Wilson</v>
      </c>
      <c r="B20" s="152"/>
      <c r="C20" s="79"/>
      <c r="D20" s="80"/>
      <c r="E20" s="79"/>
      <c r="F20" s="79"/>
      <c r="G20" s="79">
        <f>'[2]Semaine 1 2018'!O19</f>
        <v>0.29166666666666669</v>
      </c>
      <c r="H20" s="108">
        <f>'[2]Semaine 1 2018'!Q19</f>
        <v>0.29166666666666663</v>
      </c>
      <c r="I20" s="78"/>
      <c r="J20" s="79"/>
      <c r="K20" s="80"/>
      <c r="L20" s="79"/>
      <c r="M20" s="79"/>
      <c r="N20" s="79">
        <f>'[2]Semaine 2 2018'!O19</f>
        <v>0.29166666666666669</v>
      </c>
      <c r="O20" s="108">
        <f>'[2]Semaine 2 2018'!Q19</f>
        <v>0.29166666666666669</v>
      </c>
      <c r="P20" s="78"/>
      <c r="Q20" s="79"/>
      <c r="R20" s="80"/>
      <c r="S20" s="79"/>
      <c r="T20" s="79"/>
      <c r="U20" s="79">
        <f>'[2]Semaine 3 2018'!O19</f>
        <v>0.29166666666666663</v>
      </c>
      <c r="V20" s="108">
        <f>'[2]Semaine 3 2018'!Q19</f>
        <v>0.29166666666666663</v>
      </c>
      <c r="W20" s="78"/>
      <c r="X20" s="79"/>
      <c r="Y20" s="80"/>
      <c r="Z20" s="79"/>
      <c r="AA20" s="79"/>
      <c r="AB20" s="79">
        <f>'[2]Semaine 4 2018'!O19</f>
        <v>0.33333333333333337</v>
      </c>
      <c r="AC20" s="102">
        <f>'[2]Semaine 4 2018'!Q19</f>
        <v>0.16666666666666666</v>
      </c>
      <c r="AD20" s="146"/>
      <c r="AE20" s="147"/>
      <c r="AF20" s="148"/>
      <c r="AG20" s="94">
        <f>SUM(B20:AE20)</f>
        <v>2.25</v>
      </c>
      <c r="AH20" s="100">
        <f>H20+O20+V20+AC20</f>
        <v>1.0416666666666665</v>
      </c>
    </row>
    <row r="21" spans="1:34" ht="15.75" thickBot="1" x14ac:dyDescent="0.3">
      <c r="A21" s="84">
        <f>'[1]Semaine 41 2016'!C19</f>
        <v>0.58333333333333337</v>
      </c>
      <c r="B21" s="150"/>
      <c r="C21" s="68"/>
      <c r="D21" s="85"/>
      <c r="E21" s="68"/>
      <c r="F21" s="68"/>
      <c r="G21" s="68"/>
      <c r="H21" s="111"/>
      <c r="I21" s="67"/>
      <c r="J21" s="68"/>
      <c r="K21" s="85"/>
      <c r="L21" s="68"/>
      <c r="M21" s="68"/>
      <c r="N21" s="68"/>
      <c r="O21" s="111"/>
      <c r="P21" s="67"/>
      <c r="Q21" s="68"/>
      <c r="R21" s="85"/>
      <c r="S21" s="68"/>
      <c r="T21" s="68"/>
      <c r="U21" s="68"/>
      <c r="V21" s="111"/>
      <c r="W21" s="67"/>
      <c r="X21" s="68"/>
      <c r="Y21" s="85"/>
      <c r="Z21" s="68"/>
      <c r="AA21" s="68"/>
      <c r="AB21" s="68"/>
      <c r="AC21" s="86"/>
      <c r="AD21" s="125"/>
      <c r="AE21" s="139"/>
      <c r="AF21" s="140"/>
      <c r="AG21" s="88"/>
      <c r="AH21" s="89"/>
    </row>
    <row r="22" spans="1:34" ht="15.75" thickBot="1" x14ac:dyDescent="0.3">
      <c r="A22" s="71"/>
      <c r="B22" s="151"/>
      <c r="C22" s="73"/>
      <c r="D22" s="73"/>
      <c r="E22" s="73"/>
      <c r="F22" s="73"/>
      <c r="G22" s="73"/>
      <c r="H22" s="107"/>
      <c r="I22" s="72"/>
      <c r="J22" s="73"/>
      <c r="K22" s="73"/>
      <c r="L22" s="73"/>
      <c r="M22" s="73"/>
      <c r="N22" s="73"/>
      <c r="O22" s="107"/>
      <c r="P22" s="72"/>
      <c r="Q22" s="73"/>
      <c r="R22" s="73"/>
      <c r="S22" s="73"/>
      <c r="T22" s="73"/>
      <c r="U22" s="73"/>
      <c r="V22" s="107"/>
      <c r="W22" s="72"/>
      <c r="X22" s="73"/>
      <c r="Y22" s="73"/>
      <c r="Z22" s="73"/>
      <c r="AA22" s="73"/>
      <c r="AB22" s="73"/>
      <c r="AC22" s="74"/>
      <c r="AD22" s="118"/>
      <c r="AE22" s="119"/>
      <c r="AF22" s="135"/>
      <c r="AG22" s="91"/>
      <c r="AH22" s="101"/>
    </row>
    <row r="23" spans="1:34" ht="15.75" thickBot="1" x14ac:dyDescent="0.3">
      <c r="V23" s="103"/>
    </row>
    <row r="24" spans="1:34" x14ac:dyDescent="0.25">
      <c r="A24" s="220" t="s">
        <v>58</v>
      </c>
      <c r="B24" s="223" t="s">
        <v>59</v>
      </c>
      <c r="C24" s="223"/>
      <c r="D24" s="223"/>
      <c r="E24" s="224"/>
      <c r="F24" s="104"/>
      <c r="J24" t="s">
        <v>61</v>
      </c>
    </row>
    <row r="25" spans="1:34" ht="15.75" thickBot="1" x14ac:dyDescent="0.3">
      <c r="A25" s="221"/>
      <c r="B25" s="225"/>
      <c r="C25" s="225"/>
      <c r="D25" s="225"/>
      <c r="E25" s="226"/>
      <c r="I25" t="str">
        <f>A8</f>
        <v>Kathleen</v>
      </c>
      <c r="K25" t="e">
        <f>#REF!</f>
        <v>#REF!</v>
      </c>
    </row>
    <row r="26" spans="1:34" x14ac:dyDescent="0.25">
      <c r="A26" s="221"/>
      <c r="B26" s="227" t="s">
        <v>60</v>
      </c>
      <c r="C26" s="227"/>
      <c r="D26" s="227"/>
      <c r="E26" s="228"/>
      <c r="I26" t="str">
        <f>A11</f>
        <v>Bérénice</v>
      </c>
      <c r="K26" t="e">
        <f>#REF!</f>
        <v>#REF!</v>
      </c>
    </row>
    <row r="27" spans="1:34" ht="15.75" thickBot="1" x14ac:dyDescent="0.3">
      <c r="A27" s="221"/>
      <c r="B27" s="229"/>
      <c r="C27" s="229"/>
      <c r="D27" s="229"/>
      <c r="E27" s="230"/>
      <c r="I27" t="str">
        <f>A14</f>
        <v>Laure</v>
      </c>
      <c r="K27" t="e">
        <f>#REF!</f>
        <v>#REF!</v>
      </c>
    </row>
    <row r="28" spans="1:34" x14ac:dyDescent="0.25">
      <c r="A28" s="221"/>
      <c r="B28" s="231" t="s">
        <v>38</v>
      </c>
      <c r="C28" s="231"/>
      <c r="D28" s="231"/>
      <c r="E28" s="232"/>
      <c r="I28" t="str">
        <f>A17</f>
        <v>Mohamed</v>
      </c>
      <c r="K28" t="e">
        <f>#REF!</f>
        <v>#REF!</v>
      </c>
    </row>
    <row r="29" spans="1:34" ht="15.75" thickBot="1" x14ac:dyDescent="0.3">
      <c r="A29" s="222"/>
      <c r="B29" s="233"/>
      <c r="C29" s="233"/>
      <c r="D29" s="233"/>
      <c r="E29" s="234"/>
      <c r="I29" t="str">
        <f>A20</f>
        <v>Wilson</v>
      </c>
      <c r="K29" t="e">
        <f>#REF!</f>
        <v>#REF!</v>
      </c>
    </row>
  </sheetData>
  <mergeCells count="12">
    <mergeCell ref="A24:A29"/>
    <mergeCell ref="B24:E25"/>
    <mergeCell ref="B26:E27"/>
    <mergeCell ref="B28:E29"/>
    <mergeCell ref="A1:AH1"/>
    <mergeCell ref="A2:AH2"/>
    <mergeCell ref="A3:AH3"/>
    <mergeCell ref="B4:H4"/>
    <mergeCell ref="I4:O4"/>
    <mergeCell ref="P4:V4"/>
    <mergeCell ref="W4:AC4"/>
    <mergeCell ref="AD4:AF4"/>
  </mergeCells>
  <conditionalFormatting sqref="AF20 B8:D8 B14:K14 B11 B17:K17 B20:F20">
    <cfRule type="cellIs" dxfId="28" priority="1" operator="equal">
      <formula>0</formula>
    </cfRule>
  </conditionalFormatting>
  <conditionalFormatting sqref="V10:AA10 V13:AA13 Z11:AE11 V15:AA16 Z14:AE14 Z17:AE17 V18:AA19">
    <cfRule type="cellIs" dxfId="27" priority="16" operator="equal">
      <formula>0</formula>
    </cfRule>
  </conditionalFormatting>
  <conditionalFormatting sqref="E8:K8">
    <cfRule type="cellIs" dxfId="26" priority="32" operator="equal">
      <formula>0</formula>
    </cfRule>
  </conditionalFormatting>
  <conditionalFormatting sqref="L8:R8">
    <cfRule type="cellIs" dxfId="25" priority="31" operator="equal">
      <formula>0</formula>
    </cfRule>
  </conditionalFormatting>
  <conditionalFormatting sqref="S8:Y8">
    <cfRule type="cellIs" dxfId="24" priority="30" operator="equal">
      <formula>0</formula>
    </cfRule>
  </conditionalFormatting>
  <conditionalFormatting sqref="V9:AD9 Z8:AE8">
    <cfRule type="cellIs" dxfId="23" priority="29" operator="equal">
      <formula>0</formula>
    </cfRule>
  </conditionalFormatting>
  <conditionalFormatting sqref="L14:R14">
    <cfRule type="cellIs" dxfId="22" priority="23" operator="equal">
      <formula>0</formula>
    </cfRule>
  </conditionalFormatting>
  <conditionalFormatting sqref="Z11:AE11">
    <cfRule type="cellIs" dxfId="21" priority="28" operator="equal">
      <formula>0</formula>
    </cfRule>
  </conditionalFormatting>
  <conditionalFormatting sqref="S11:Y11">
    <cfRule type="cellIs" dxfId="20" priority="27" operator="equal">
      <formula>0</formula>
    </cfRule>
  </conditionalFormatting>
  <conditionalFormatting sqref="S17:Y17">
    <cfRule type="cellIs" dxfId="19" priority="26" operator="equal">
      <formula>0</formula>
    </cfRule>
  </conditionalFormatting>
  <conditionalFormatting sqref="S14:Y14">
    <cfRule type="cellIs" dxfId="18" priority="25" operator="equal">
      <formula>0</formula>
    </cfRule>
  </conditionalFormatting>
  <conditionalFormatting sqref="L11:R11">
    <cfRule type="cellIs" dxfId="17" priority="24" operator="equal">
      <formula>0</formula>
    </cfRule>
  </conditionalFormatting>
  <conditionalFormatting sqref="L17:R17 O18">
    <cfRule type="cellIs" dxfId="16" priority="22" operator="equal">
      <formula>0</formula>
    </cfRule>
  </conditionalFormatting>
  <conditionalFormatting sqref="F11:K11">
    <cfRule type="cellIs" dxfId="15" priority="21" operator="equal">
      <formula>0</formula>
    </cfRule>
  </conditionalFormatting>
  <conditionalFormatting sqref="Z14:AE14">
    <cfRule type="cellIs" dxfId="14" priority="18" operator="equal">
      <formula>0</formula>
    </cfRule>
  </conditionalFormatting>
  <conditionalFormatting sqref="Z17:AE17">
    <cfRule type="cellIs" dxfId="13" priority="17" operator="equal">
      <formula>0</formula>
    </cfRule>
  </conditionalFormatting>
  <conditionalFormatting sqref="C11:D11">
    <cfRule type="cellIs" dxfId="12" priority="15" operator="equal">
      <formula>0</formula>
    </cfRule>
  </conditionalFormatting>
  <conditionalFormatting sqref="E11">
    <cfRule type="cellIs" dxfId="11" priority="14" operator="equal">
      <formula>0</formula>
    </cfRule>
  </conditionalFormatting>
  <conditionalFormatting sqref="V20:AA22">
    <cfRule type="cellIs" dxfId="10" priority="13" operator="equal">
      <formula>0</formula>
    </cfRule>
  </conditionalFormatting>
  <conditionalFormatting sqref="AB20">
    <cfRule type="cellIs" dxfId="9" priority="12" operator="equal">
      <formula>0</formula>
    </cfRule>
  </conditionalFormatting>
  <conditionalFormatting sqref="N20:T20">
    <cfRule type="cellIs" dxfId="8" priority="11" operator="equal">
      <formula>0</formula>
    </cfRule>
  </conditionalFormatting>
  <conditionalFormatting sqref="G20:M20">
    <cfRule type="cellIs" dxfId="7" priority="10" operator="equal">
      <formula>0</formula>
    </cfRule>
  </conditionalFormatting>
  <conditionalFormatting sqref="U20:AA20">
    <cfRule type="cellIs" dxfId="6" priority="8" operator="equal">
      <formula>0</formula>
    </cfRule>
  </conditionalFormatting>
  <conditionalFormatting sqref="AC20:AE20">
    <cfRule type="cellIs" dxfId="5" priority="7" operator="equal">
      <formula>0</formula>
    </cfRule>
  </conditionalFormatting>
  <conditionalFormatting sqref="AF11 AF14 AF17">
    <cfRule type="cellIs" dxfId="4" priority="2" operator="equal">
      <formula>0</formula>
    </cfRule>
  </conditionalFormatting>
  <conditionalFormatting sqref="AF8">
    <cfRule type="cellIs" dxfId="3" priority="6" operator="equal">
      <formula>0</formula>
    </cfRule>
  </conditionalFormatting>
  <conditionalFormatting sqref="AF11">
    <cfRule type="cellIs" dxfId="2" priority="5" operator="equal">
      <formula>0</formula>
    </cfRule>
  </conditionalFormatting>
  <conditionalFormatting sqref="AF14">
    <cfRule type="cellIs" dxfId="1" priority="4" operator="equal">
      <formula>0</formula>
    </cfRule>
  </conditionalFormatting>
  <conditionalFormatting sqref="AF17"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Semaine 1 2018</vt:lpstr>
      <vt:lpstr>JANVIER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CAISSE</dc:creator>
  <cp:lastModifiedBy>CAISSE</cp:lastModifiedBy>
  <dcterms:created xsi:type="dcterms:W3CDTF">2017-10-19T13:49:33Z</dcterms:created>
  <dcterms:modified xsi:type="dcterms:W3CDTF">2017-10-20T13:09:50Z</dcterms:modified>
</cp:coreProperties>
</file>