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8455" windowHeight="1227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S7" i="1"/>
  <c r="S6"/>
  <c r="Q7"/>
  <c r="Q6"/>
  <c r="O7"/>
  <c r="O6"/>
  <c r="M7"/>
  <c r="M6"/>
  <c r="K7"/>
  <c r="K6"/>
  <c r="I7"/>
  <c r="I6"/>
  <c r="G7"/>
  <c r="G6"/>
  <c r="E7"/>
  <c r="E6"/>
  <c r="C6"/>
  <c r="C7"/>
  <c r="S3"/>
  <c r="S2"/>
  <c r="Q3"/>
  <c r="Q2"/>
  <c r="O3"/>
  <c r="O2"/>
  <c r="M3"/>
  <c r="M2"/>
  <c r="K3"/>
  <c r="K2"/>
  <c r="I3"/>
  <c r="I2"/>
  <c r="G3"/>
  <c r="G2"/>
  <c r="E3"/>
  <c r="E2"/>
  <c r="P8"/>
  <c r="R8"/>
  <c r="P4"/>
  <c r="R4"/>
  <c r="R1"/>
  <c r="P1"/>
  <c r="N1"/>
  <c r="J1"/>
  <c r="L1"/>
  <c r="C3"/>
  <c r="C2"/>
  <c r="F1"/>
  <c r="H1" s="1"/>
  <c r="D1"/>
  <c r="B2" i="2" l="1"/>
  <c r="E2" s="1"/>
  <c r="B4" i="1" s="1"/>
  <c r="B3" i="2" l="1"/>
  <c r="E3" s="1"/>
  <c r="G11" l="1"/>
  <c r="B8"/>
  <c r="G10"/>
  <c r="G3"/>
  <c r="B6"/>
  <c r="G9" l="1"/>
  <c r="G4"/>
  <c r="G6"/>
  <c r="G7"/>
  <c r="G2"/>
  <c r="G5"/>
  <c r="G8"/>
  <c r="B9"/>
  <c r="B11"/>
  <c r="B5"/>
  <c r="B10"/>
  <c r="B7"/>
  <c r="B4"/>
  <c r="I8" l="1"/>
  <c r="H8"/>
  <c r="J8" s="1"/>
  <c r="J8" i="1" s="1"/>
  <c r="H11" i="2"/>
  <c r="J11" s="1"/>
  <c r="N8" i="1" s="1"/>
  <c r="I11" i="2"/>
  <c r="H7"/>
  <c r="J3"/>
  <c r="B8" i="1" s="1"/>
  <c r="I7" i="2"/>
  <c r="J4"/>
  <c r="D8" i="1" s="1"/>
  <c r="J5" i="2"/>
  <c r="F8" i="1" s="1"/>
  <c r="J6" i="2"/>
  <c r="J2"/>
  <c r="H10"/>
  <c r="I10"/>
  <c r="H9"/>
  <c r="J9" s="1"/>
  <c r="L8" i="1" s="1"/>
  <c r="I9" i="2"/>
  <c r="D11"/>
  <c r="C10"/>
  <c r="C11"/>
  <c r="D10"/>
  <c r="E4"/>
  <c r="D9"/>
  <c r="C8"/>
  <c r="E5"/>
  <c r="D7"/>
  <c r="D8"/>
  <c r="C7"/>
  <c r="E6"/>
  <c r="C9"/>
  <c r="J10" l="1"/>
  <c r="J7"/>
  <c r="H8" i="1" s="1"/>
  <c r="E7" i="2"/>
  <c r="E9"/>
  <c r="L4" i="1" s="1"/>
  <c r="E8" i="2"/>
  <c r="E11"/>
  <c r="H4" i="1"/>
  <c r="D4"/>
  <c r="F4"/>
  <c r="E10" i="2"/>
  <c r="N4" i="1" l="1"/>
  <c r="J4"/>
</calcChain>
</file>

<file path=xl/sharedStrings.xml><?xml version="1.0" encoding="utf-8"?>
<sst xmlns="http://schemas.openxmlformats.org/spreadsheetml/2006/main" count="15" uniqueCount="8">
  <si>
    <t>Min</t>
  </si>
  <si>
    <t>Max</t>
  </si>
  <si>
    <t>Parties</t>
  </si>
  <si>
    <t>Moyenne sans min et max</t>
  </si>
  <si>
    <t>Alain</t>
  </si>
  <si>
    <t>Forfait</t>
  </si>
  <si>
    <t>Moyenne</t>
  </si>
  <si>
    <t>Bernard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</si>
</sst>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workbookViewId="0">
      <selection activeCell="E28" sqref="E28"/>
    </sheetView>
  </sheetViews>
  <sheetFormatPr baseColWidth="10" defaultRowHeight="15"/>
  <sheetData>
    <row r="1" spans="1:19">
      <c r="B1" s="1">
        <v>42979</v>
      </c>
      <c r="C1" s="1"/>
      <c r="D1" s="1">
        <f>B1+7</f>
        <v>42986</v>
      </c>
      <c r="E1" s="1"/>
      <c r="F1" s="1">
        <f>D1+7</f>
        <v>42993</v>
      </c>
      <c r="G1" s="1"/>
      <c r="H1" s="1">
        <f t="shared" ref="H1:L1" si="0">F1+7</f>
        <v>43000</v>
      </c>
      <c r="J1" s="1">
        <f t="shared" si="0"/>
        <v>43007</v>
      </c>
      <c r="L1" s="1">
        <f t="shared" si="0"/>
        <v>43014</v>
      </c>
      <c r="N1" s="1">
        <f t="shared" ref="N1:O1" si="1">L1+7</f>
        <v>43021</v>
      </c>
      <c r="P1" s="1">
        <f t="shared" ref="P1:Q1" si="2">N1+7</f>
        <v>43028</v>
      </c>
      <c r="R1" s="1">
        <f t="shared" ref="R1:S1" si="3">P1+7</f>
        <v>43035</v>
      </c>
    </row>
    <row r="2" spans="1:19">
      <c r="A2" s="9" t="s">
        <v>4</v>
      </c>
      <c r="B2">
        <v>50</v>
      </c>
      <c r="C2">
        <f>COUNT(B2)</f>
        <v>1</v>
      </c>
      <c r="D2">
        <v>42</v>
      </c>
      <c r="E2">
        <f>IF(D2="","",COUNT(D2)+C3)</f>
        <v>2</v>
      </c>
      <c r="F2">
        <v>41</v>
      </c>
      <c r="G2">
        <f>IF(F2="","",COUNT(F2)+E3)</f>
        <v>4</v>
      </c>
      <c r="H2">
        <v>44</v>
      </c>
      <c r="I2">
        <f>IF(H2="","",COUNT(H2)+G3)</f>
        <v>5</v>
      </c>
      <c r="J2">
        <v>53</v>
      </c>
      <c r="K2">
        <f>IF(J2="","",COUNT(J2)+I3)</f>
        <v>7</v>
      </c>
      <c r="L2">
        <v>49</v>
      </c>
      <c r="M2">
        <f>IF(L2="","",COUNT(L2)+K3)</f>
        <v>8</v>
      </c>
      <c r="N2">
        <v>55</v>
      </c>
      <c r="O2">
        <f>IF(N2="","",COUNT(N2)+M3)</f>
        <v>9</v>
      </c>
      <c r="Q2" t="str">
        <f>IF(P2="","",COUNT(P2)+O3)</f>
        <v/>
      </c>
      <c r="S2" t="str">
        <f>IF(R2="","",COUNT(R2)+Q3)</f>
        <v/>
      </c>
    </row>
    <row r="3" spans="1:19">
      <c r="A3" t="s">
        <v>5</v>
      </c>
      <c r="C3">
        <f>COUNT(B2:B3)</f>
        <v>1</v>
      </c>
      <c r="D3">
        <v>45</v>
      </c>
      <c r="E3">
        <f>IF(D2="","",COUNT(D2:D3)+C3)</f>
        <v>3</v>
      </c>
      <c r="G3">
        <f>IF(F2="","",COUNT(F2:F3)+E3)</f>
        <v>4</v>
      </c>
      <c r="H3">
        <v>40</v>
      </c>
      <c r="I3">
        <f>IF(H2="","",COUNT(H2:H3)+G3)</f>
        <v>6</v>
      </c>
      <c r="K3">
        <f>IF(J2="","",COUNT(J2:J3)+I3)</f>
        <v>7</v>
      </c>
      <c r="M3">
        <f>IF(L2="","",COUNT(L2:L3)+K3)</f>
        <v>8</v>
      </c>
      <c r="O3">
        <f>IF(N2="","",COUNT(N2:N3)+M3)</f>
        <v>9</v>
      </c>
      <c r="Q3" t="str">
        <f>IF(P2="","",COUNT(P2:P3)+O3)</f>
        <v/>
      </c>
      <c r="S3" t="str">
        <f>IF(R2="","",COUNT(R2:R3)+Q3)</f>
        <v/>
      </c>
    </row>
    <row r="4" spans="1:19" s="5" customFormat="1">
      <c r="A4" s="5" t="s">
        <v>6</v>
      </c>
      <c r="B4" s="5">
        <f>IF(COUNT(B2:B3)=0,"",VLOOKUP(MAX(C2:C3),Feuil2!$A$2:$E$20,5,0))</f>
        <v>50</v>
      </c>
      <c r="D4" s="5">
        <f>IF(COUNT(D2:D3)=0,"",VLOOKUP(MAX(E2:E3),Feuil2!$A$2:$E$20,5,0))</f>
        <v>45.7</v>
      </c>
      <c r="F4" s="5">
        <f>IF(COUNT(F2:F3)=0,"",VLOOKUP(MAX(G2:G3),Feuil2!$A$2:$E$20,5,0))</f>
        <v>44.5</v>
      </c>
      <c r="H4" s="5">
        <f>IF(COUNT(H2:H3)=0,"",VLOOKUP(MAX(I2:I3),Feuil2!$A$2:$E$20,5,0))</f>
        <v>43.7</v>
      </c>
      <c r="J4" s="5">
        <f>IF(COUNT(J2:J3)=0,"",VLOOKUP(MAX(K2:K3),Feuil2!$A$2:$E$20,5,0))</f>
        <v>42.3</v>
      </c>
      <c r="L4" s="5">
        <f>IF(COUNT(L2:L3)=0,"",VLOOKUP(MAX(M2:M3),Feuil2!$A$2:$E$20,5,0))</f>
        <v>43.3</v>
      </c>
      <c r="N4" s="5">
        <f>IF(COUNT(N2:N3)=0,"",VLOOKUP(MAX(O2:O3),Feuil2!$A$2:$E$20,5,0))</f>
        <v>44.7</v>
      </c>
      <c r="P4" s="5" t="str">
        <f>IF(COUNT(P2:P3)=0,"",VLOOKUP(MAX(Q2:Q3),Feuil2!$A$2:$E$20,5,0))</f>
        <v/>
      </c>
      <c r="R4" s="5" t="str">
        <f>IF(COUNT(R2:R3)=0,"",VLOOKUP(MAX(S2:S3),Feuil2!$A$2:$E$20,5,0))</f>
        <v/>
      </c>
    </row>
    <row r="6" spans="1:19">
      <c r="A6" s="9" t="s">
        <v>7</v>
      </c>
      <c r="B6">
        <v>48</v>
      </c>
      <c r="C6">
        <f>COUNT(B6)</f>
        <v>1</v>
      </c>
      <c r="D6">
        <v>45</v>
      </c>
      <c r="E6">
        <f>IF(D6="","",COUNT(D6)+C7)</f>
        <v>3</v>
      </c>
      <c r="F6">
        <v>50</v>
      </c>
      <c r="G6">
        <f>IF(F6="","",COUNT(F6)+E7)</f>
        <v>4</v>
      </c>
      <c r="H6">
        <v>43</v>
      </c>
      <c r="I6">
        <f>IF(H6="","",COUNT(H6)+G7)</f>
        <v>5</v>
      </c>
      <c r="J6">
        <v>49</v>
      </c>
      <c r="K6">
        <f>IF(J6="","",COUNT(J6)+I7)</f>
        <v>7</v>
      </c>
      <c r="L6">
        <v>55</v>
      </c>
      <c r="M6">
        <f>IF(L6="","",COUNT(L6)+K7)</f>
        <v>8</v>
      </c>
      <c r="N6">
        <v>44</v>
      </c>
      <c r="O6">
        <f>IF(N6="","",COUNT(N6)+M7)</f>
        <v>9</v>
      </c>
      <c r="Q6" t="str">
        <f>IF(P6="","",COUNT(P6)+O7)</f>
        <v/>
      </c>
      <c r="S6" t="str">
        <f>IF(R6="","",COUNT(R6)+Q7)</f>
        <v/>
      </c>
    </row>
    <row r="7" spans="1:19">
      <c r="A7" t="s">
        <v>5</v>
      </c>
      <c r="B7">
        <v>54</v>
      </c>
      <c r="C7">
        <f>COUNT(B6:B7)</f>
        <v>2</v>
      </c>
      <c r="E7">
        <f>IF(D6="","",COUNT(D6:D7)+C7)</f>
        <v>3</v>
      </c>
      <c r="G7">
        <f>IF(F6="","",COUNT(F6:F7)+E7)</f>
        <v>4</v>
      </c>
      <c r="H7">
        <v>52</v>
      </c>
      <c r="I7">
        <f>IF(H6="","",COUNT(H6:H7)+G7)</f>
        <v>6</v>
      </c>
      <c r="K7">
        <f>IF(J6="","",COUNT(J6:J7)+I7)</f>
        <v>7</v>
      </c>
      <c r="M7">
        <f>IF(L6="","",COUNT(L6:L7)+K7)</f>
        <v>8</v>
      </c>
      <c r="N7">
        <v>42</v>
      </c>
      <c r="O7">
        <f>IF(N6="","",COUNT(N6:N7)+M7)</f>
        <v>10</v>
      </c>
      <c r="Q7" t="str">
        <f>IF(P6="","",COUNT(P6:P7)+O7)</f>
        <v/>
      </c>
      <c r="S7" t="str">
        <f>IF(R6="","",COUNT(R6:R7)+Q7)</f>
        <v/>
      </c>
    </row>
    <row r="8" spans="1:19">
      <c r="A8" s="5" t="s">
        <v>6</v>
      </c>
      <c r="B8" s="5">
        <f>IF(COUNT(B6:B7)=0,"",VLOOKUP(MAX(C6:C7),Feuil2!$A$2:$J$20,10,0))</f>
        <v>51</v>
      </c>
      <c r="C8" s="5"/>
      <c r="D8" s="5">
        <f>IF(COUNT(D6:D7)=0,"",VLOOKUP(MAX(E6:E7),Feuil2!$A$2:$J$20,10,0))</f>
        <v>49</v>
      </c>
      <c r="E8" s="5"/>
      <c r="F8" s="5">
        <f>IF(COUNT(F6:F7)=0,"",VLOOKUP(MAX(G6:G7),Feuil2!$A$2:$J$20,10,0))</f>
        <v>49.3</v>
      </c>
      <c r="G8" s="5"/>
      <c r="H8" s="5">
        <f>IF(COUNT(H6:H7)=0,"",VLOOKUP(MAX(I6:I7),Feuil2!$A$2:$J$20,10,0))</f>
        <v>47.7</v>
      </c>
      <c r="I8" s="5"/>
      <c r="J8" s="5">
        <f>IF(COUNT(J6:J7)=0,"",VLOOKUP(MAX(K6:K7),Feuil2!$A$2:$J$20,10,0))</f>
        <v>49</v>
      </c>
      <c r="K8" s="5"/>
      <c r="L8" s="5">
        <f>IF(COUNT(L6:L7)=0,"",VLOOKUP(MAX(M6:M7),Feuil2!$A$2:$J$20,10,0))</f>
        <v>48</v>
      </c>
      <c r="M8" s="5"/>
      <c r="N8" s="5">
        <f>IF(COUNT(N6:N7)=0,"",VLOOKUP(MAX(O6:O7),Feuil2!$A$2:$J$20,10,0))</f>
        <v>48.3</v>
      </c>
      <c r="O8" s="5"/>
      <c r="P8" s="5" t="str">
        <f>IF(COUNT(P6:P7)=0,"",VLOOKUP(MAX(Q6:Q7),Feuil2!$A$2:$J$20,10,0))</f>
        <v/>
      </c>
      <c r="Q8" s="5"/>
      <c r="R8" s="5" t="str">
        <f>IF(COUNT(R6:R7)=0,"",VLOOKUP(MAX(S6:S7),Feuil2!$A$2:$J$20,10,0))</f>
        <v/>
      </c>
      <c r="S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2" sqref="B12"/>
    </sheetView>
  </sheetViews>
  <sheetFormatPr baseColWidth="10" defaultRowHeight="15"/>
  <cols>
    <col min="2" max="4" width="5.5703125" bestFit="1" customWidth="1"/>
    <col min="5" max="5" width="10.140625" style="6" customWidth="1"/>
    <col min="8" max="8" width="4.42578125" bestFit="1" customWidth="1"/>
    <col min="9" max="9" width="4.7109375" bestFit="1" customWidth="1"/>
    <col min="10" max="10" width="11" bestFit="1" customWidth="1"/>
  </cols>
  <sheetData>
    <row r="1" spans="1:10" s="2" customFormat="1" ht="45">
      <c r="A1" s="2" t="s">
        <v>2</v>
      </c>
      <c r="B1" s="7" t="s">
        <v>4</v>
      </c>
      <c r="C1" s="3" t="s">
        <v>0</v>
      </c>
      <c r="D1" s="3" t="s">
        <v>1</v>
      </c>
      <c r="E1" s="4" t="s">
        <v>3</v>
      </c>
      <c r="G1" s="7" t="s">
        <v>7</v>
      </c>
      <c r="H1" s="3" t="s">
        <v>0</v>
      </c>
      <c r="I1" s="3" t="s">
        <v>1</v>
      </c>
      <c r="J1" s="4" t="s">
        <v>3</v>
      </c>
    </row>
    <row r="2" spans="1:10">
      <c r="A2">
        <v>1</v>
      </c>
      <c r="B2">
        <f>IFERROR(INDEX(Feuil1!$2:$2,,MATCH(Feuil2!$A2,Feuil1!$2:$2,0)-1),INDEX(Feuil1!$3:$3,,MATCH(Feuil2!$A2,Feuil1!$3:$3,0)-1))</f>
        <v>50</v>
      </c>
      <c r="E2" s="8">
        <f>B2</f>
        <v>50</v>
      </c>
      <c r="G2">
        <f>IFERROR(INDEX(Feuil1!$6:$6,,MATCH(Feuil2!$A2,Feuil1!$6:$6,0)-1),INDEX(Feuil1!$7:$7,,MATCH(Feuil2!$A2,Feuil1!$7:$7,0)-1))</f>
        <v>48</v>
      </c>
      <c r="J2" s="8">
        <f>G2</f>
        <v>48</v>
      </c>
    </row>
    <row r="3" spans="1:10">
      <c r="A3">
        <v>2</v>
      </c>
      <c r="B3">
        <f>IFERROR(INDEX(Feuil1!$2:$2,,MATCH(Feuil2!$A3,Feuil1!$2:$2,0)-1),INDEX(Feuil1!$3:$3,,MATCH(Feuil2!$A3,Feuil1!$3:$3,0)-1))</f>
        <v>42</v>
      </c>
      <c r="E3" s="8">
        <f>ROUND(AVERAGE(B$2:B3),1)</f>
        <v>46</v>
      </c>
      <c r="G3">
        <f>IFERROR(INDEX(Feuil1!$6:$6,,MATCH(Feuil2!$A3,Feuil1!$6:$6,0)-1),INDEX(Feuil1!$7:$7,,MATCH(Feuil2!$A3,Feuil1!$7:$7,0)-1))</f>
        <v>54</v>
      </c>
      <c r="J3" s="8">
        <f>ROUND(AVERAGE(G$2:G3),1)</f>
        <v>51</v>
      </c>
    </row>
    <row r="4" spans="1:10">
      <c r="A4">
        <v>3</v>
      </c>
      <c r="B4">
        <f>IFERROR(INDEX(Feuil1!$2:$2,,MATCH(Feuil2!$A4,Feuil1!$2:$2,0)-1),INDEX(Feuil1!$3:$3,,MATCH(Feuil2!$A4,Feuil1!$3:$3,0)-1))</f>
        <v>45</v>
      </c>
      <c r="E4" s="8">
        <f>ROUND(AVERAGE(B$2:B4),1)</f>
        <v>45.7</v>
      </c>
      <c r="G4">
        <f>IFERROR(INDEX(Feuil1!$6:$6,,MATCH(Feuil2!$A4,Feuil1!$6:$6,0)-1),INDEX(Feuil1!$7:$7,,MATCH(Feuil2!$A4,Feuil1!$7:$7,0)-1))</f>
        <v>45</v>
      </c>
      <c r="J4" s="8">
        <f>ROUND(AVERAGE(G$2:G4),1)</f>
        <v>49</v>
      </c>
    </row>
    <row r="5" spans="1:10">
      <c r="A5">
        <v>4</v>
      </c>
      <c r="B5">
        <f>IFERROR(INDEX(Feuil1!$2:$2,,MATCH(Feuil2!$A5,Feuil1!$2:$2,0)-1),INDEX(Feuil1!$3:$3,,MATCH(Feuil2!$A5,Feuil1!$3:$3,0)-1))</f>
        <v>41</v>
      </c>
      <c r="E5" s="8">
        <f>ROUND(AVERAGE(B$2:B5),1)</f>
        <v>44.5</v>
      </c>
      <c r="G5">
        <f>IFERROR(INDEX(Feuil1!$6:$6,,MATCH(Feuil2!$A5,Feuil1!$6:$6,0)-1),INDEX(Feuil1!$7:$7,,MATCH(Feuil2!$A5,Feuil1!$7:$7,0)-1))</f>
        <v>50</v>
      </c>
      <c r="J5" s="8">
        <f>ROUND(AVERAGE(G$2:G5),1)</f>
        <v>49.3</v>
      </c>
    </row>
    <row r="6" spans="1:10">
      <c r="A6">
        <v>5</v>
      </c>
      <c r="B6">
        <f>IFERROR(INDEX(Feuil1!$2:$2,,MATCH(Feuil2!$A6,Feuil1!$2:$2,0)-1),INDEX(Feuil1!$3:$3,,MATCH(Feuil2!$A6,Feuil1!$3:$3,0)-1))</f>
        <v>44</v>
      </c>
      <c r="E6" s="8">
        <f>ROUND(AVERAGE(B$2:B6),1)</f>
        <v>44.4</v>
      </c>
      <c r="G6">
        <f>IFERROR(INDEX(Feuil1!$6:$6,,MATCH(Feuil2!$A6,Feuil1!$6:$6,0)-1),INDEX(Feuil1!$7:$7,,MATCH(Feuil2!$A6,Feuil1!$7:$7,0)-1))</f>
        <v>43</v>
      </c>
      <c r="J6" s="8">
        <f>ROUND(AVERAGE(G$2:G6),1)</f>
        <v>48</v>
      </c>
    </row>
    <row r="7" spans="1:10">
      <c r="A7">
        <v>6</v>
      </c>
      <c r="B7">
        <f>IFERROR(INDEX(Feuil1!$2:$2,,MATCH(Feuil2!$A7,Feuil1!$2:$2,0)-1),INDEX(Feuil1!$3:$3,,MATCH(Feuil2!$A7,Feuil1!$3:$3,0)-1))</f>
        <v>40</v>
      </c>
      <c r="C7">
        <f>MIN(B2:B6)</f>
        <v>41</v>
      </c>
      <c r="D7">
        <f>MAX(B2:B6)</f>
        <v>50</v>
      </c>
      <c r="E7" s="6">
        <f>ROUND(AVERAGEIFS(B2:B6,B2:B6,"&gt;"&amp;C7,B2:B6,"&lt;"&amp;D7),1)</f>
        <v>43.7</v>
      </c>
      <c r="G7">
        <f>IFERROR(INDEX(Feuil1!$6:$6,,MATCH(Feuil2!$A7,Feuil1!$6:$6,0)-1),INDEX(Feuil1!$7:$7,,MATCH(Feuil2!$A7,Feuil1!$7:$7,0)-1))</f>
        <v>52</v>
      </c>
      <c r="H7">
        <f>MIN(G2:G6)</f>
        <v>43</v>
      </c>
      <c r="I7">
        <f>MAX(G2:G6)</f>
        <v>54</v>
      </c>
      <c r="J7" s="6">
        <f>ROUND(AVERAGEIFS(G2:G6,G2:G6,"&gt;"&amp;H7,G2:G6,"&lt;"&amp;I7),1)</f>
        <v>47.7</v>
      </c>
    </row>
    <row r="8" spans="1:10">
      <c r="A8">
        <v>7</v>
      </c>
      <c r="B8">
        <f>IFERROR(INDEX(Feuil1!$2:$2,,MATCH(Feuil2!$A8,Feuil1!$2:$2,0)-1),INDEX(Feuil1!$3:$3,,MATCH(Feuil2!$A8,Feuil1!$3:$3,0)-1))</f>
        <v>53</v>
      </c>
      <c r="C8">
        <f t="shared" ref="C8:C11" si="0">MIN(B3:B7)</f>
        <v>40</v>
      </c>
      <c r="D8">
        <f t="shared" ref="D8:D9" si="1">MAX(B3:B7)</f>
        <v>45</v>
      </c>
      <c r="E8" s="6">
        <f t="shared" ref="E8:E11" si="2">ROUND(AVERAGEIFS(B3:B7,B3:B7,"&gt;"&amp;C8,B3:B7,"&lt;"&amp;D8),1)</f>
        <v>42.3</v>
      </c>
      <c r="G8">
        <f>IFERROR(INDEX(Feuil1!$6:$6,,MATCH(Feuil2!$A8,Feuil1!$6:$6,0)-1),INDEX(Feuil1!$7:$7,,MATCH(Feuil2!$A8,Feuil1!$7:$7,0)-1))</f>
        <v>49</v>
      </c>
      <c r="H8">
        <f t="shared" ref="H8:H11" si="3">MIN(G3:G7)</f>
        <v>43</v>
      </c>
      <c r="I8">
        <f t="shared" ref="I8:I11" si="4">MAX(G3:G7)</f>
        <v>54</v>
      </c>
      <c r="J8" s="6">
        <f t="shared" ref="J8:J11" si="5">ROUND(AVERAGEIFS(G3:G7,G3:G7,"&gt;"&amp;H8,G3:G7,"&lt;"&amp;I8),1)</f>
        <v>49</v>
      </c>
    </row>
    <row r="9" spans="1:10">
      <c r="A9">
        <v>8</v>
      </c>
      <c r="B9">
        <f>IFERROR(INDEX(Feuil1!$2:$2,,MATCH(Feuil2!$A9,Feuil1!$2:$2,0)-1),INDEX(Feuil1!$3:$3,,MATCH(Feuil2!$A9,Feuil1!$3:$3,0)-1))</f>
        <v>49</v>
      </c>
      <c r="C9">
        <f t="shared" si="0"/>
        <v>40</v>
      </c>
      <c r="D9">
        <f t="shared" si="1"/>
        <v>53</v>
      </c>
      <c r="E9" s="6">
        <f t="shared" si="2"/>
        <v>43.3</v>
      </c>
      <c r="G9">
        <f>IFERROR(INDEX(Feuil1!$6:$6,,MATCH(Feuil2!$A9,Feuil1!$6:$6,0)-1),INDEX(Feuil1!$7:$7,,MATCH(Feuil2!$A9,Feuil1!$7:$7,0)-1))</f>
        <v>55</v>
      </c>
      <c r="H9">
        <f t="shared" si="3"/>
        <v>43</v>
      </c>
      <c r="I9">
        <f t="shared" si="4"/>
        <v>52</v>
      </c>
      <c r="J9" s="6">
        <f t="shared" si="5"/>
        <v>48</v>
      </c>
    </row>
    <row r="10" spans="1:10">
      <c r="A10">
        <v>9</v>
      </c>
      <c r="B10">
        <f>IFERROR(INDEX(Feuil1!$2:$2,,MATCH(Feuil2!$A10,Feuil1!$2:$2,0)-1),INDEX(Feuil1!$3:$3,,MATCH(Feuil2!$A10,Feuil1!$3:$3,0)-1))</f>
        <v>55</v>
      </c>
      <c r="C10">
        <f t="shared" si="0"/>
        <v>40</v>
      </c>
      <c r="D10">
        <f t="shared" ref="D10:D11" si="6">MAX(B5:B9)</f>
        <v>53</v>
      </c>
      <c r="E10" s="6">
        <f t="shared" si="2"/>
        <v>44.7</v>
      </c>
      <c r="G10">
        <f>IFERROR(INDEX(Feuil1!$6:$6,,MATCH(Feuil2!$A10,Feuil1!$6:$6,0)-1),INDEX(Feuil1!$7:$7,,MATCH(Feuil2!$A10,Feuil1!$7:$7,0)-1))</f>
        <v>44</v>
      </c>
      <c r="H10">
        <f t="shared" si="3"/>
        <v>43</v>
      </c>
      <c r="I10">
        <f t="shared" si="4"/>
        <v>55</v>
      </c>
      <c r="J10" s="6">
        <f t="shared" si="5"/>
        <v>50.3</v>
      </c>
    </row>
    <row r="11" spans="1:10">
      <c r="A11">
        <v>10</v>
      </c>
      <c r="B11" t="e">
        <f>IFERROR(INDEX(Feuil1!$2:$2,,MATCH(Feuil2!$A11,Feuil1!$2:$2,0)-1),INDEX(Feuil1!$3:$3,,MATCH(Feuil2!$A11,Feuil1!$3:$3,0)-1))</f>
        <v>#N/A</v>
      </c>
      <c r="C11">
        <f t="shared" si="0"/>
        <v>40</v>
      </c>
      <c r="D11">
        <f t="shared" si="6"/>
        <v>55</v>
      </c>
      <c r="E11" s="6">
        <f t="shared" si="2"/>
        <v>48.7</v>
      </c>
      <c r="G11">
        <f>IFERROR(INDEX(Feuil1!$6:$6,,MATCH(Feuil2!$A11,Feuil1!$6:$6,0)-1),INDEX(Feuil1!$7:$7,,MATCH(Feuil2!$A11,Feuil1!$7:$7,0)-1))</f>
        <v>42</v>
      </c>
      <c r="H11">
        <f t="shared" si="3"/>
        <v>43</v>
      </c>
      <c r="I11">
        <f t="shared" si="4"/>
        <v>55</v>
      </c>
      <c r="J11" s="6">
        <f t="shared" si="5"/>
        <v>48.3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2017-09-09T19:38:47Z</dcterms:created>
  <dcterms:modified xsi:type="dcterms:W3CDTF">2017-09-09T20:43:27Z</dcterms:modified>
</cp:coreProperties>
</file>