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weet\Desktop\ZAHIR\EXCEL\exrcices excel\"/>
    </mc:Choice>
  </mc:AlternateContent>
  <bookViews>
    <workbookView xWindow="0" yWindow="0" windowWidth="28800" windowHeight="12870"/>
  </bookViews>
  <sheets>
    <sheet name="Synthèse annuelle" sheetId="1" r:id="rId1"/>
    <sheet name="JF 2017" sheetId="3"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84" i="1" l="1"/>
  <c r="Y84" i="1" s="1"/>
  <c r="AD9" i="1"/>
  <c r="G402" i="1"/>
  <c r="H402" i="1" s="1"/>
  <c r="O402" i="1"/>
  <c r="R402" i="1"/>
  <c r="U402" i="1"/>
  <c r="X402" i="1"/>
  <c r="AD402" i="1"/>
  <c r="AC402" i="1" s="1"/>
  <c r="Z150" i="1"/>
  <c r="AK136" i="1" s="1"/>
  <c r="K402" i="1" l="1"/>
  <c r="AB402" i="1"/>
  <c r="AA402" i="1" s="1"/>
  <c r="L402" i="1"/>
  <c r="I402" i="1"/>
  <c r="G44" i="1"/>
  <c r="H44" i="1" s="1"/>
  <c r="O44" i="1"/>
  <c r="R44" i="1"/>
  <c r="U44" i="1"/>
  <c r="X44" i="1"/>
  <c r="AD44" i="1"/>
  <c r="AB44" i="1" s="1"/>
  <c r="AA44" i="1" s="1"/>
  <c r="J402" i="1" l="1"/>
  <c r="K44" i="1"/>
  <c r="I44" i="1" s="1"/>
  <c r="J44" i="1" s="1"/>
  <c r="AC44" i="1"/>
  <c r="L44" i="1"/>
  <c r="G47" i="1"/>
  <c r="H47" i="1" s="1"/>
  <c r="G48" i="1"/>
  <c r="G49" i="1"/>
  <c r="G330" i="1"/>
  <c r="A9" i="1"/>
  <c r="AD263" i="1"/>
  <c r="AD37" i="1"/>
  <c r="AD143" i="1"/>
  <c r="AD146" i="1"/>
  <c r="AD140" i="1" l="1"/>
  <c r="AC140" i="1" s="1"/>
  <c r="AD139" i="1"/>
  <c r="AC139" i="1" s="1"/>
  <c r="AB139" i="1"/>
  <c r="AA139" i="1" s="1"/>
  <c r="AD138" i="1"/>
  <c r="AC138" i="1" s="1"/>
  <c r="AD137" i="1"/>
  <c r="AC137" i="1" s="1"/>
  <c r="AD136" i="1"/>
  <c r="AC136" i="1" s="1"/>
  <c r="AD135" i="1"/>
  <c r="AC135" i="1" s="1"/>
  <c r="AD134" i="1"/>
  <c r="AC134" i="1" s="1"/>
  <c r="AB140" i="1" l="1"/>
  <c r="AA140" i="1" s="1"/>
  <c r="AB134" i="1"/>
  <c r="AA134" i="1" s="1"/>
  <c r="AB136" i="1"/>
  <c r="AA136" i="1" s="1"/>
  <c r="AB138" i="1"/>
  <c r="AA138" i="1" s="1"/>
  <c r="AB135" i="1"/>
  <c r="AA135" i="1" s="1"/>
  <c r="AB137" i="1"/>
  <c r="AA137" i="1" s="1"/>
  <c r="A19" i="1"/>
  <c r="AG19" i="1" s="1"/>
  <c r="G19" i="1"/>
  <c r="H19" i="1" s="1"/>
  <c r="O19" i="1"/>
  <c r="R19" i="1"/>
  <c r="U19" i="1"/>
  <c r="X19" i="1"/>
  <c r="AD19" i="1"/>
  <c r="AC19" i="1" s="1"/>
  <c r="G20" i="1"/>
  <c r="H20" i="1" s="1"/>
  <c r="O20" i="1"/>
  <c r="R20" i="1"/>
  <c r="U20" i="1"/>
  <c r="X20" i="1"/>
  <c r="AD20" i="1"/>
  <c r="AC20" i="1" s="1"/>
  <c r="G21" i="1"/>
  <c r="O21" i="1"/>
  <c r="R21" i="1"/>
  <c r="U21" i="1"/>
  <c r="X21" i="1"/>
  <c r="AD21" i="1"/>
  <c r="AC21" i="1" s="1"/>
  <c r="G22" i="1"/>
  <c r="H22" i="1" s="1"/>
  <c r="O22" i="1"/>
  <c r="R22" i="1"/>
  <c r="U22" i="1"/>
  <c r="X22" i="1"/>
  <c r="AD22" i="1"/>
  <c r="AC22" i="1" s="1"/>
  <c r="G23" i="1"/>
  <c r="O23" i="1"/>
  <c r="R23" i="1"/>
  <c r="U23" i="1"/>
  <c r="X23" i="1"/>
  <c r="AD23" i="1"/>
  <c r="AC23" i="1" s="1"/>
  <c r="G24" i="1"/>
  <c r="H24" i="1" s="1"/>
  <c r="O24" i="1"/>
  <c r="R24" i="1"/>
  <c r="U24" i="1"/>
  <c r="X24" i="1"/>
  <c r="AD24" i="1"/>
  <c r="AC24" i="1" s="1"/>
  <c r="G25" i="1"/>
  <c r="O25" i="1"/>
  <c r="R25" i="1"/>
  <c r="U25" i="1"/>
  <c r="X25" i="1"/>
  <c r="AD25" i="1"/>
  <c r="AC25" i="1" s="1"/>
  <c r="A27" i="1"/>
  <c r="AG27" i="1" s="1"/>
  <c r="G27" i="1"/>
  <c r="O27" i="1"/>
  <c r="R27" i="1"/>
  <c r="U27" i="1"/>
  <c r="X27" i="1"/>
  <c r="AD27" i="1"/>
  <c r="AB27" i="1" s="1"/>
  <c r="AA27" i="1" s="1"/>
  <c r="G28" i="1"/>
  <c r="H28" i="1" s="1"/>
  <c r="O28" i="1"/>
  <c r="R28" i="1"/>
  <c r="U28" i="1"/>
  <c r="X28" i="1"/>
  <c r="AD28" i="1"/>
  <c r="AC28" i="1" s="1"/>
  <c r="G29" i="1"/>
  <c r="O29" i="1"/>
  <c r="R29" i="1"/>
  <c r="U29" i="1"/>
  <c r="X29" i="1"/>
  <c r="AD29" i="1"/>
  <c r="AC29" i="1" s="1"/>
  <c r="G30" i="1"/>
  <c r="H30" i="1" s="1"/>
  <c r="O30" i="1"/>
  <c r="R30" i="1"/>
  <c r="U30" i="1"/>
  <c r="X30" i="1"/>
  <c r="AD30" i="1"/>
  <c r="AC30" i="1" s="1"/>
  <c r="G31" i="1"/>
  <c r="O31" i="1"/>
  <c r="R31" i="1"/>
  <c r="U31" i="1"/>
  <c r="X31" i="1"/>
  <c r="AD31" i="1"/>
  <c r="AC31" i="1" s="1"/>
  <c r="G32" i="1"/>
  <c r="O32" i="1"/>
  <c r="R32" i="1"/>
  <c r="U32" i="1"/>
  <c r="X32" i="1"/>
  <c r="AD32" i="1"/>
  <c r="AC32" i="1" s="1"/>
  <c r="G33" i="1"/>
  <c r="O33" i="1"/>
  <c r="R33" i="1"/>
  <c r="U33" i="1"/>
  <c r="X33" i="1"/>
  <c r="AD33" i="1"/>
  <c r="AC33" i="1" s="1"/>
  <c r="A35" i="1"/>
  <c r="AG35" i="1" s="1"/>
  <c r="G35" i="1"/>
  <c r="H35" i="1" s="1"/>
  <c r="O35" i="1"/>
  <c r="R35" i="1"/>
  <c r="U35" i="1"/>
  <c r="X35" i="1"/>
  <c r="AD35" i="1"/>
  <c r="AB35" i="1" s="1"/>
  <c r="AA35" i="1" s="1"/>
  <c r="G36" i="1"/>
  <c r="O36" i="1"/>
  <c r="R36" i="1"/>
  <c r="U36" i="1"/>
  <c r="X36" i="1"/>
  <c r="AD36" i="1"/>
  <c r="AC36" i="1" s="1"/>
  <c r="G37" i="1"/>
  <c r="H37" i="1" s="1"/>
  <c r="O37" i="1"/>
  <c r="R37" i="1"/>
  <c r="U37" i="1"/>
  <c r="X37" i="1"/>
  <c r="AB37" i="1"/>
  <c r="AC37" i="1"/>
  <c r="G38" i="1"/>
  <c r="H38" i="1" s="1"/>
  <c r="O38" i="1"/>
  <c r="R38" i="1"/>
  <c r="U38" i="1"/>
  <c r="X38" i="1"/>
  <c r="AD38" i="1"/>
  <c r="AC38" i="1" s="1"/>
  <c r="G39" i="1"/>
  <c r="H39" i="1" s="1"/>
  <c r="O39" i="1"/>
  <c r="R39" i="1"/>
  <c r="U39" i="1"/>
  <c r="X39" i="1"/>
  <c r="AD39" i="1"/>
  <c r="AC39" i="1" s="1"/>
  <c r="G40" i="1"/>
  <c r="O40" i="1"/>
  <c r="R40" i="1"/>
  <c r="U40" i="1"/>
  <c r="X40" i="1"/>
  <c r="AD40" i="1"/>
  <c r="AC40" i="1" s="1"/>
  <c r="G41" i="1"/>
  <c r="O41" i="1"/>
  <c r="R41" i="1"/>
  <c r="U41" i="1"/>
  <c r="X41" i="1"/>
  <c r="AD41" i="1"/>
  <c r="AC41" i="1" s="1"/>
  <c r="A43" i="1"/>
  <c r="AG43" i="1" s="1"/>
  <c r="G43" i="1"/>
  <c r="O43" i="1"/>
  <c r="R43" i="1"/>
  <c r="U43" i="1"/>
  <c r="X43" i="1"/>
  <c r="AD43" i="1"/>
  <c r="AC43" i="1" s="1"/>
  <c r="G46" i="1"/>
  <c r="O46" i="1"/>
  <c r="R46" i="1"/>
  <c r="U46" i="1"/>
  <c r="X46" i="1"/>
  <c r="AD46" i="1"/>
  <c r="O47" i="1"/>
  <c r="R47" i="1"/>
  <c r="U47" i="1"/>
  <c r="X47" i="1"/>
  <c r="AD47" i="1"/>
  <c r="AB47" i="1" s="1"/>
  <c r="AA47" i="1" s="1"/>
  <c r="O48" i="1"/>
  <c r="R48" i="1"/>
  <c r="U48" i="1"/>
  <c r="X48" i="1"/>
  <c r="AD48" i="1"/>
  <c r="AC48" i="1" s="1"/>
  <c r="O49" i="1"/>
  <c r="R49" i="1"/>
  <c r="U49" i="1"/>
  <c r="X49" i="1"/>
  <c r="AD49" i="1"/>
  <c r="AC49" i="1" s="1"/>
  <c r="G50" i="1"/>
  <c r="I50" i="1" s="1"/>
  <c r="J50" i="1" s="1"/>
  <c r="O50" i="1"/>
  <c r="R50" i="1"/>
  <c r="U50" i="1"/>
  <c r="X50" i="1"/>
  <c r="AD50" i="1"/>
  <c r="AC50" i="1" s="1"/>
  <c r="A52" i="1"/>
  <c r="AG52" i="1" s="1"/>
  <c r="G52" i="1"/>
  <c r="O52" i="1"/>
  <c r="R52" i="1"/>
  <c r="U52" i="1"/>
  <c r="X52" i="1"/>
  <c r="AD52" i="1"/>
  <c r="AC52" i="1" s="1"/>
  <c r="G53" i="1"/>
  <c r="O53" i="1"/>
  <c r="R53" i="1"/>
  <c r="U53" i="1"/>
  <c r="X53" i="1"/>
  <c r="AD53" i="1"/>
  <c r="AC53" i="1" s="1"/>
  <c r="G54" i="1"/>
  <c r="O54" i="1"/>
  <c r="R54" i="1"/>
  <c r="U54" i="1"/>
  <c r="X54" i="1"/>
  <c r="AD54" i="1"/>
  <c r="AC54" i="1" s="1"/>
  <c r="G55" i="1"/>
  <c r="O55" i="1"/>
  <c r="R55" i="1"/>
  <c r="U55" i="1"/>
  <c r="X55" i="1"/>
  <c r="AD55" i="1"/>
  <c r="AC55" i="1" s="1"/>
  <c r="G56" i="1"/>
  <c r="H56" i="1" s="1"/>
  <c r="O56" i="1"/>
  <c r="R56" i="1"/>
  <c r="U56" i="1"/>
  <c r="X56" i="1"/>
  <c r="AD56" i="1"/>
  <c r="AC56" i="1" s="1"/>
  <c r="G57" i="1"/>
  <c r="H57" i="1" s="1"/>
  <c r="O57" i="1"/>
  <c r="R57" i="1"/>
  <c r="U57" i="1"/>
  <c r="X57" i="1"/>
  <c r="AD57" i="1"/>
  <c r="AC57" i="1" s="1"/>
  <c r="G58" i="1"/>
  <c r="O58" i="1"/>
  <c r="R58" i="1"/>
  <c r="U58" i="1"/>
  <c r="X58" i="1"/>
  <c r="AD58" i="1"/>
  <c r="AC58" i="1" s="1"/>
  <c r="A60" i="1"/>
  <c r="AG60" i="1" s="1"/>
  <c r="G60" i="1"/>
  <c r="O60" i="1"/>
  <c r="R60" i="1"/>
  <c r="U60" i="1"/>
  <c r="X60" i="1"/>
  <c r="AD60" i="1"/>
  <c r="AC60" i="1" s="1"/>
  <c r="G61" i="1"/>
  <c r="O61" i="1"/>
  <c r="R61" i="1"/>
  <c r="U61" i="1"/>
  <c r="X61" i="1"/>
  <c r="AD61" i="1"/>
  <c r="AC61" i="1" s="1"/>
  <c r="G62" i="1"/>
  <c r="H62" i="1" s="1"/>
  <c r="O62" i="1"/>
  <c r="R62" i="1"/>
  <c r="U62" i="1"/>
  <c r="X62" i="1"/>
  <c r="AD62" i="1"/>
  <c r="AC62" i="1" s="1"/>
  <c r="G63" i="1"/>
  <c r="O63" i="1"/>
  <c r="R63" i="1"/>
  <c r="U63" i="1"/>
  <c r="X63" i="1"/>
  <c r="AD63" i="1"/>
  <c r="AC63" i="1" s="1"/>
  <c r="G64" i="1"/>
  <c r="H64" i="1" s="1"/>
  <c r="O64" i="1"/>
  <c r="R64" i="1"/>
  <c r="U64" i="1"/>
  <c r="X64" i="1"/>
  <c r="AD64" i="1"/>
  <c r="AC64" i="1" s="1"/>
  <c r="G65" i="1"/>
  <c r="I65" i="1" s="1"/>
  <c r="J65" i="1" s="1"/>
  <c r="O65" i="1"/>
  <c r="R65" i="1"/>
  <c r="U65" i="1"/>
  <c r="X65" i="1"/>
  <c r="AD65" i="1"/>
  <c r="AC65" i="1" s="1"/>
  <c r="G66" i="1"/>
  <c r="H66" i="1" s="1"/>
  <c r="O66" i="1"/>
  <c r="R66" i="1"/>
  <c r="U66" i="1"/>
  <c r="X66" i="1"/>
  <c r="AD66" i="1"/>
  <c r="AC66" i="1" s="1"/>
  <c r="A68" i="1"/>
  <c r="AG68" i="1" s="1"/>
  <c r="G68" i="1"/>
  <c r="O68" i="1"/>
  <c r="R68" i="1"/>
  <c r="U68" i="1"/>
  <c r="X68" i="1"/>
  <c r="AD68" i="1"/>
  <c r="G69" i="1"/>
  <c r="O69" i="1"/>
  <c r="R69" i="1"/>
  <c r="U69" i="1"/>
  <c r="X69" i="1"/>
  <c r="AD69" i="1"/>
  <c r="AB69" i="1" s="1"/>
  <c r="AA69" i="1" s="1"/>
  <c r="G70" i="1"/>
  <c r="O70" i="1"/>
  <c r="R70" i="1"/>
  <c r="U70" i="1"/>
  <c r="X70" i="1"/>
  <c r="AD70" i="1"/>
  <c r="AC70" i="1" s="1"/>
  <c r="G71" i="1"/>
  <c r="O71" i="1"/>
  <c r="R71" i="1"/>
  <c r="U71" i="1"/>
  <c r="X71" i="1"/>
  <c r="AD71" i="1"/>
  <c r="AC71" i="1" s="1"/>
  <c r="G72" i="1"/>
  <c r="O72" i="1"/>
  <c r="R72" i="1"/>
  <c r="U72" i="1"/>
  <c r="X72" i="1"/>
  <c r="AD72" i="1"/>
  <c r="AC72" i="1" s="1"/>
  <c r="G73" i="1"/>
  <c r="O73" i="1"/>
  <c r="R73" i="1"/>
  <c r="U73" i="1"/>
  <c r="X73" i="1"/>
  <c r="AD73" i="1"/>
  <c r="AC73" i="1" s="1"/>
  <c r="G74" i="1"/>
  <c r="I74" i="1" s="1"/>
  <c r="J74" i="1" s="1"/>
  <c r="O74" i="1"/>
  <c r="R74" i="1"/>
  <c r="U74" i="1"/>
  <c r="X74" i="1"/>
  <c r="AD74" i="1"/>
  <c r="AC74" i="1" s="1"/>
  <c r="A76" i="1"/>
  <c r="AG76" i="1" s="1"/>
  <c r="G76" i="1"/>
  <c r="H76" i="1" s="1"/>
  <c r="O76" i="1"/>
  <c r="R76" i="1"/>
  <c r="U76" i="1"/>
  <c r="X76" i="1"/>
  <c r="AD76" i="1"/>
  <c r="G77" i="1"/>
  <c r="H77" i="1" s="1"/>
  <c r="O77" i="1"/>
  <c r="R77" i="1"/>
  <c r="U77" i="1"/>
  <c r="X77" i="1"/>
  <c r="AD77" i="1"/>
  <c r="AC77" i="1" s="1"/>
  <c r="G79" i="1"/>
  <c r="O79" i="1"/>
  <c r="R79" i="1"/>
  <c r="U79" i="1"/>
  <c r="X79" i="1"/>
  <c r="AD79" i="1"/>
  <c r="G80" i="1"/>
  <c r="O80" i="1"/>
  <c r="R80" i="1"/>
  <c r="U80" i="1"/>
  <c r="X80" i="1"/>
  <c r="AD80" i="1"/>
  <c r="AC80" i="1" s="1"/>
  <c r="G81" i="1"/>
  <c r="O81" i="1"/>
  <c r="R81" i="1"/>
  <c r="U81" i="1"/>
  <c r="X81" i="1"/>
  <c r="AD81" i="1"/>
  <c r="AB81" i="1" s="1"/>
  <c r="AA81" i="1" s="1"/>
  <c r="G82" i="1"/>
  <c r="O82" i="1"/>
  <c r="R82" i="1"/>
  <c r="U82" i="1"/>
  <c r="X82" i="1"/>
  <c r="AD82" i="1"/>
  <c r="AC82" i="1" s="1"/>
  <c r="G83" i="1"/>
  <c r="H83" i="1" s="1"/>
  <c r="O83" i="1"/>
  <c r="R83" i="1"/>
  <c r="U83" i="1"/>
  <c r="X83" i="1"/>
  <c r="AD83" i="1"/>
  <c r="AC83" i="1" s="1"/>
  <c r="A85" i="1"/>
  <c r="AG85" i="1" s="1"/>
  <c r="G85" i="1"/>
  <c r="O85" i="1"/>
  <c r="R85" i="1"/>
  <c r="U85" i="1"/>
  <c r="X85" i="1"/>
  <c r="AD85" i="1"/>
  <c r="AC85" i="1" s="1"/>
  <c r="G86" i="1"/>
  <c r="O86" i="1"/>
  <c r="R86" i="1"/>
  <c r="U86" i="1"/>
  <c r="X86" i="1"/>
  <c r="AD86" i="1"/>
  <c r="AC86" i="1" s="1"/>
  <c r="G87" i="1"/>
  <c r="H87" i="1" s="1"/>
  <c r="O87" i="1"/>
  <c r="R87" i="1"/>
  <c r="U87" i="1"/>
  <c r="X87" i="1"/>
  <c r="AD87" i="1"/>
  <c r="AC87" i="1" s="1"/>
  <c r="G88" i="1"/>
  <c r="O88" i="1"/>
  <c r="R88" i="1"/>
  <c r="U88" i="1"/>
  <c r="X88" i="1"/>
  <c r="AD88" i="1"/>
  <c r="AC88" i="1" s="1"/>
  <c r="G89" i="1"/>
  <c r="H89" i="1" s="1"/>
  <c r="O89" i="1"/>
  <c r="R89" i="1"/>
  <c r="U89" i="1"/>
  <c r="X89" i="1"/>
  <c r="AD89" i="1"/>
  <c r="AC89" i="1" s="1"/>
  <c r="G90" i="1"/>
  <c r="O90" i="1"/>
  <c r="R90" i="1"/>
  <c r="U90" i="1"/>
  <c r="X90" i="1"/>
  <c r="AB90" i="1"/>
  <c r="AA90" i="1" s="1"/>
  <c r="AD90" i="1"/>
  <c r="G91" i="1"/>
  <c r="H91" i="1" s="1"/>
  <c r="O91" i="1"/>
  <c r="R91" i="1"/>
  <c r="U91" i="1"/>
  <c r="X91" i="1"/>
  <c r="AD91" i="1"/>
  <c r="AC91" i="1" s="1"/>
  <c r="A93" i="1"/>
  <c r="AG93" i="1" s="1"/>
  <c r="G93" i="1"/>
  <c r="O93" i="1"/>
  <c r="R93" i="1"/>
  <c r="U93" i="1"/>
  <c r="X93" i="1"/>
  <c r="AD93" i="1"/>
  <c r="AC93" i="1" s="1"/>
  <c r="G94" i="1"/>
  <c r="H94" i="1" s="1"/>
  <c r="O94" i="1"/>
  <c r="R94" i="1"/>
  <c r="U94" i="1"/>
  <c r="X94" i="1"/>
  <c r="AD94" i="1"/>
  <c r="AC94" i="1" s="1"/>
  <c r="G95" i="1"/>
  <c r="O95" i="1"/>
  <c r="R95" i="1"/>
  <c r="U95" i="1"/>
  <c r="X95" i="1"/>
  <c r="AD95" i="1"/>
  <c r="AC95" i="1" s="1"/>
  <c r="G96" i="1"/>
  <c r="H96" i="1" s="1"/>
  <c r="O96" i="1"/>
  <c r="R96" i="1"/>
  <c r="U96" i="1"/>
  <c r="X96" i="1"/>
  <c r="AD96" i="1"/>
  <c r="AC96" i="1" s="1"/>
  <c r="G97" i="1"/>
  <c r="O97" i="1"/>
  <c r="R97" i="1"/>
  <c r="U97" i="1"/>
  <c r="X97" i="1"/>
  <c r="AD97" i="1"/>
  <c r="AC97" i="1" s="1"/>
  <c r="G98" i="1"/>
  <c r="O98" i="1"/>
  <c r="R98" i="1"/>
  <c r="U98" i="1"/>
  <c r="X98" i="1"/>
  <c r="AD98" i="1"/>
  <c r="AB98" i="1" s="1"/>
  <c r="AA98" i="1" s="1"/>
  <c r="G99" i="1"/>
  <c r="H99" i="1" s="1"/>
  <c r="O99" i="1"/>
  <c r="R99" i="1"/>
  <c r="U99" i="1"/>
  <c r="X99" i="1"/>
  <c r="AD99" i="1"/>
  <c r="AC99" i="1" s="1"/>
  <c r="A101" i="1"/>
  <c r="AG101" i="1" s="1"/>
  <c r="G101" i="1"/>
  <c r="O101" i="1"/>
  <c r="R101" i="1"/>
  <c r="U101" i="1"/>
  <c r="X101" i="1"/>
  <c r="AD101" i="1"/>
  <c r="AB101" i="1" s="1"/>
  <c r="G102" i="1"/>
  <c r="O102" i="1"/>
  <c r="R102" i="1"/>
  <c r="U102" i="1"/>
  <c r="X102" i="1"/>
  <c r="AD102" i="1"/>
  <c r="AC102" i="1" s="1"/>
  <c r="G103" i="1"/>
  <c r="O103" i="1"/>
  <c r="R103" i="1"/>
  <c r="U103" i="1"/>
  <c r="X103" i="1"/>
  <c r="AD103" i="1"/>
  <c r="AC103" i="1" s="1"/>
  <c r="G104" i="1"/>
  <c r="H104" i="1" s="1"/>
  <c r="O104" i="1"/>
  <c r="R104" i="1"/>
  <c r="U104" i="1"/>
  <c r="X104" i="1"/>
  <c r="AD104" i="1"/>
  <c r="AC104" i="1" s="1"/>
  <c r="G105" i="1"/>
  <c r="O105" i="1"/>
  <c r="R105" i="1"/>
  <c r="U105" i="1"/>
  <c r="X105" i="1"/>
  <c r="AD105" i="1"/>
  <c r="AC105" i="1" s="1"/>
  <c r="G106" i="1"/>
  <c r="I106" i="1" s="1"/>
  <c r="J106" i="1" s="1"/>
  <c r="O106" i="1"/>
  <c r="R106" i="1"/>
  <c r="U106" i="1"/>
  <c r="X106" i="1"/>
  <c r="AD106" i="1"/>
  <c r="AC106" i="1" s="1"/>
  <c r="G107" i="1"/>
  <c r="O107" i="1"/>
  <c r="R107" i="1"/>
  <c r="U107" i="1"/>
  <c r="X107" i="1"/>
  <c r="AD107" i="1"/>
  <c r="AC107" i="1" s="1"/>
  <c r="A109" i="1"/>
  <c r="AG109" i="1" s="1"/>
  <c r="G109" i="1"/>
  <c r="O109" i="1"/>
  <c r="R109" i="1"/>
  <c r="U109" i="1"/>
  <c r="X109" i="1"/>
  <c r="AD109" i="1"/>
  <c r="G110" i="1"/>
  <c r="O110" i="1"/>
  <c r="R110" i="1"/>
  <c r="U110" i="1"/>
  <c r="X110" i="1"/>
  <c r="AB110" i="1"/>
  <c r="AA110" i="1" s="1"/>
  <c r="AD110" i="1"/>
  <c r="AC110" i="1" s="1"/>
  <c r="G111" i="1"/>
  <c r="O111" i="1"/>
  <c r="R111" i="1"/>
  <c r="U111" i="1"/>
  <c r="X111" i="1"/>
  <c r="AD111" i="1"/>
  <c r="AC111" i="1" s="1"/>
  <c r="G112" i="1"/>
  <c r="H112" i="1" s="1"/>
  <c r="O112" i="1"/>
  <c r="R112" i="1"/>
  <c r="U112" i="1"/>
  <c r="X112" i="1"/>
  <c r="AD112" i="1"/>
  <c r="AC112" i="1" s="1"/>
  <c r="G113" i="1"/>
  <c r="H113" i="1" s="1"/>
  <c r="O113" i="1"/>
  <c r="R113" i="1"/>
  <c r="U113" i="1"/>
  <c r="X113" i="1"/>
  <c r="AD113" i="1"/>
  <c r="AC113" i="1" s="1"/>
  <c r="G115" i="1"/>
  <c r="O115" i="1"/>
  <c r="R115" i="1"/>
  <c r="U115" i="1"/>
  <c r="X115" i="1"/>
  <c r="AD115" i="1"/>
  <c r="AC115" i="1" s="1"/>
  <c r="G116" i="1"/>
  <c r="O116" i="1"/>
  <c r="R116" i="1"/>
  <c r="U116" i="1"/>
  <c r="X116" i="1"/>
  <c r="AB116" i="1"/>
  <c r="AA116" i="1" s="1"/>
  <c r="AD116" i="1"/>
  <c r="AC116" i="1" s="1"/>
  <c r="A118" i="1"/>
  <c r="AG118" i="1" s="1"/>
  <c r="G118" i="1"/>
  <c r="H118" i="1" s="1"/>
  <c r="O118" i="1"/>
  <c r="R118" i="1"/>
  <c r="U118" i="1"/>
  <c r="X118" i="1"/>
  <c r="AD118" i="1"/>
  <c r="G119" i="1"/>
  <c r="O119" i="1"/>
  <c r="R119" i="1"/>
  <c r="U119" i="1"/>
  <c r="X119" i="1"/>
  <c r="AD119" i="1"/>
  <c r="AC119" i="1" s="1"/>
  <c r="G120" i="1"/>
  <c r="H120" i="1" s="1"/>
  <c r="O120" i="1"/>
  <c r="R120" i="1"/>
  <c r="U120" i="1"/>
  <c r="X120" i="1"/>
  <c r="AD120" i="1"/>
  <c r="AC120" i="1" s="1"/>
  <c r="G121" i="1"/>
  <c r="O121" i="1"/>
  <c r="R121" i="1"/>
  <c r="U121" i="1"/>
  <c r="X121" i="1"/>
  <c r="AD121" i="1"/>
  <c r="AC121" i="1" s="1"/>
  <c r="G122" i="1"/>
  <c r="O122" i="1"/>
  <c r="R122" i="1"/>
  <c r="U122" i="1"/>
  <c r="X122" i="1"/>
  <c r="AD122" i="1"/>
  <c r="AC122" i="1" s="1"/>
  <c r="G123" i="1"/>
  <c r="O123" i="1"/>
  <c r="R123" i="1"/>
  <c r="U123" i="1"/>
  <c r="X123" i="1"/>
  <c r="AD123" i="1"/>
  <c r="AC123" i="1" s="1"/>
  <c r="G124" i="1"/>
  <c r="I124" i="1" s="1"/>
  <c r="J124" i="1" s="1"/>
  <c r="O124" i="1"/>
  <c r="R124" i="1"/>
  <c r="U124" i="1"/>
  <c r="X124" i="1"/>
  <c r="AD124" i="1"/>
  <c r="AC124" i="1" s="1"/>
  <c r="A126" i="1"/>
  <c r="AG126" i="1" s="1"/>
  <c r="G126" i="1"/>
  <c r="O126" i="1"/>
  <c r="R126" i="1"/>
  <c r="U126" i="1"/>
  <c r="X126" i="1"/>
  <c r="AD126" i="1"/>
  <c r="AC126" i="1" s="1"/>
  <c r="G127" i="1"/>
  <c r="H127" i="1" s="1"/>
  <c r="O127" i="1"/>
  <c r="R127" i="1"/>
  <c r="U127" i="1"/>
  <c r="X127" i="1"/>
  <c r="AD127" i="1"/>
  <c r="AC127" i="1" s="1"/>
  <c r="G128" i="1"/>
  <c r="O128" i="1"/>
  <c r="R128" i="1"/>
  <c r="U128" i="1"/>
  <c r="X128" i="1"/>
  <c r="AD128" i="1"/>
  <c r="AC128" i="1" s="1"/>
  <c r="G129" i="1"/>
  <c r="H129" i="1" s="1"/>
  <c r="O129" i="1"/>
  <c r="R129" i="1"/>
  <c r="U129" i="1"/>
  <c r="X129" i="1"/>
  <c r="AD129" i="1"/>
  <c r="AC129" i="1" s="1"/>
  <c r="G130" i="1"/>
  <c r="O130" i="1"/>
  <c r="R130" i="1"/>
  <c r="U130" i="1"/>
  <c r="X130" i="1"/>
  <c r="AD130" i="1"/>
  <c r="AC130" i="1" s="1"/>
  <c r="G131" i="1"/>
  <c r="O131" i="1"/>
  <c r="R131" i="1"/>
  <c r="U131" i="1"/>
  <c r="X131" i="1"/>
  <c r="AB131" i="1"/>
  <c r="AA131" i="1" s="1"/>
  <c r="AD131" i="1"/>
  <c r="AC131" i="1" s="1"/>
  <c r="G132" i="1"/>
  <c r="O132" i="1"/>
  <c r="R132" i="1"/>
  <c r="U132" i="1"/>
  <c r="X132" i="1"/>
  <c r="AB132" i="1"/>
  <c r="AA132" i="1" s="1"/>
  <c r="AD132" i="1"/>
  <c r="AC132" i="1" s="1"/>
  <c r="A134" i="1"/>
  <c r="AG134" i="1" s="1"/>
  <c r="G134" i="1"/>
  <c r="O134" i="1"/>
  <c r="R134" i="1"/>
  <c r="U134" i="1"/>
  <c r="X134" i="1"/>
  <c r="G135" i="1"/>
  <c r="H135" i="1" s="1"/>
  <c r="O135" i="1"/>
  <c r="R135" i="1"/>
  <c r="U135" i="1"/>
  <c r="X135" i="1"/>
  <c r="G136" i="1"/>
  <c r="O136" i="1"/>
  <c r="R136" i="1"/>
  <c r="U136" i="1"/>
  <c r="X136" i="1"/>
  <c r="G137" i="1"/>
  <c r="H137" i="1" s="1"/>
  <c r="O137" i="1"/>
  <c r="R137" i="1"/>
  <c r="U137" i="1"/>
  <c r="X137" i="1"/>
  <c r="G138" i="1"/>
  <c r="O138" i="1"/>
  <c r="R138" i="1"/>
  <c r="U138" i="1"/>
  <c r="X138" i="1"/>
  <c r="G139" i="1"/>
  <c r="O139" i="1"/>
  <c r="R139" i="1"/>
  <c r="U139" i="1"/>
  <c r="X139" i="1"/>
  <c r="G140" i="1"/>
  <c r="O140" i="1"/>
  <c r="R140" i="1"/>
  <c r="U140" i="1"/>
  <c r="X140" i="1"/>
  <c r="A142" i="1"/>
  <c r="AG142" i="1" s="1"/>
  <c r="G142" i="1"/>
  <c r="H142" i="1" s="1"/>
  <c r="O142" i="1"/>
  <c r="R142" i="1"/>
  <c r="U142" i="1"/>
  <c r="X142" i="1"/>
  <c r="AD142" i="1"/>
  <c r="G143" i="1"/>
  <c r="O143" i="1"/>
  <c r="R143" i="1"/>
  <c r="U143" i="1"/>
  <c r="X143" i="1"/>
  <c r="AB143" i="1"/>
  <c r="AC143" i="1"/>
  <c r="G144" i="1"/>
  <c r="O144" i="1"/>
  <c r="R144" i="1"/>
  <c r="U144" i="1"/>
  <c r="X144" i="1"/>
  <c r="AD144" i="1"/>
  <c r="AC144" i="1" s="1"/>
  <c r="G145" i="1"/>
  <c r="O145" i="1"/>
  <c r="R145" i="1"/>
  <c r="U145" i="1"/>
  <c r="X145" i="1"/>
  <c r="AD145" i="1"/>
  <c r="AC145" i="1" s="1"/>
  <c r="G146" i="1"/>
  <c r="H146" i="1" s="1"/>
  <c r="O146" i="1"/>
  <c r="R146" i="1"/>
  <c r="U146" i="1"/>
  <c r="X146" i="1"/>
  <c r="AB146" i="1"/>
  <c r="AA146" i="1" s="1"/>
  <c r="AC146" i="1"/>
  <c r="G147" i="1"/>
  <c r="O147" i="1"/>
  <c r="R147" i="1"/>
  <c r="U147" i="1"/>
  <c r="X147" i="1"/>
  <c r="AB147" i="1"/>
  <c r="AA147" i="1" s="1"/>
  <c r="AD147" i="1"/>
  <c r="AC147" i="1" s="1"/>
  <c r="G148" i="1"/>
  <c r="O148" i="1"/>
  <c r="R148" i="1"/>
  <c r="U148" i="1"/>
  <c r="X148" i="1"/>
  <c r="AD148" i="1"/>
  <c r="AC148" i="1" s="1"/>
  <c r="A151" i="1"/>
  <c r="AG151" i="1" s="1"/>
  <c r="G151" i="1"/>
  <c r="O151" i="1"/>
  <c r="R151" i="1"/>
  <c r="U151" i="1"/>
  <c r="X151" i="1"/>
  <c r="AD151" i="1"/>
  <c r="AC151" i="1" s="1"/>
  <c r="G152" i="1"/>
  <c r="H152" i="1" s="1"/>
  <c r="O152" i="1"/>
  <c r="R152" i="1"/>
  <c r="U152" i="1"/>
  <c r="X152" i="1"/>
  <c r="AD152" i="1"/>
  <c r="AC152" i="1" s="1"/>
  <c r="G153" i="1"/>
  <c r="H153" i="1" s="1"/>
  <c r="O153" i="1"/>
  <c r="R153" i="1"/>
  <c r="U153" i="1"/>
  <c r="X153" i="1"/>
  <c r="AD153" i="1"/>
  <c r="AC153" i="1" s="1"/>
  <c r="G154" i="1"/>
  <c r="H154" i="1" s="1"/>
  <c r="O154" i="1"/>
  <c r="R154" i="1"/>
  <c r="U154" i="1"/>
  <c r="X154" i="1"/>
  <c r="AD154" i="1"/>
  <c r="AC154" i="1" s="1"/>
  <c r="G155" i="1"/>
  <c r="H155" i="1" s="1"/>
  <c r="O155" i="1"/>
  <c r="R155" i="1"/>
  <c r="U155" i="1"/>
  <c r="X155" i="1"/>
  <c r="AD155" i="1"/>
  <c r="AC155" i="1" s="1"/>
  <c r="G156" i="1"/>
  <c r="O156" i="1"/>
  <c r="R156" i="1"/>
  <c r="U156" i="1"/>
  <c r="X156" i="1"/>
  <c r="AB156" i="1"/>
  <c r="AD156" i="1"/>
  <c r="G157" i="1"/>
  <c r="H157" i="1" s="1"/>
  <c r="O157" i="1"/>
  <c r="R157" i="1"/>
  <c r="U157" i="1"/>
  <c r="X157" i="1"/>
  <c r="AB157" i="1"/>
  <c r="AA157" i="1" s="1"/>
  <c r="AD157" i="1"/>
  <c r="AC157" i="1" s="1"/>
  <c r="A159" i="1"/>
  <c r="AG159" i="1" s="1"/>
  <c r="G159" i="1"/>
  <c r="O159" i="1"/>
  <c r="R159" i="1"/>
  <c r="U159" i="1"/>
  <c r="X159" i="1"/>
  <c r="AD159" i="1"/>
  <c r="AC159" i="1" s="1"/>
  <c r="G160" i="1"/>
  <c r="O160" i="1"/>
  <c r="R160" i="1"/>
  <c r="U160" i="1"/>
  <c r="X160" i="1"/>
  <c r="AD160" i="1"/>
  <c r="AC160" i="1" s="1"/>
  <c r="G161" i="1"/>
  <c r="O161" i="1"/>
  <c r="R161" i="1"/>
  <c r="U161" i="1"/>
  <c r="X161" i="1"/>
  <c r="AD161" i="1"/>
  <c r="AC161" i="1" s="1"/>
  <c r="G162" i="1"/>
  <c r="O162" i="1"/>
  <c r="R162" i="1"/>
  <c r="U162" i="1"/>
  <c r="X162" i="1"/>
  <c r="AD162" i="1"/>
  <c r="AC162" i="1" s="1"/>
  <c r="G163" i="1"/>
  <c r="O163" i="1"/>
  <c r="R163" i="1"/>
  <c r="U163" i="1"/>
  <c r="X163" i="1"/>
  <c r="AD163" i="1"/>
  <c r="AB163" i="1" s="1"/>
  <c r="AA163" i="1" s="1"/>
  <c r="G164" i="1"/>
  <c r="H164" i="1" s="1"/>
  <c r="O164" i="1"/>
  <c r="R164" i="1"/>
  <c r="U164" i="1"/>
  <c r="X164" i="1"/>
  <c r="AD164" i="1"/>
  <c r="AC164" i="1" s="1"/>
  <c r="G165" i="1"/>
  <c r="O165" i="1"/>
  <c r="R165" i="1"/>
  <c r="U165" i="1"/>
  <c r="X165" i="1"/>
  <c r="AB165" i="1"/>
  <c r="AA165" i="1" s="1"/>
  <c r="AD165" i="1"/>
  <c r="AC165" i="1" s="1"/>
  <c r="A167" i="1"/>
  <c r="AG167" i="1" s="1"/>
  <c r="G167" i="1"/>
  <c r="O167" i="1"/>
  <c r="R167" i="1"/>
  <c r="U167" i="1"/>
  <c r="X167" i="1"/>
  <c r="AD167" i="1"/>
  <c r="AC167" i="1" s="1"/>
  <c r="G168" i="1"/>
  <c r="O168" i="1"/>
  <c r="R168" i="1"/>
  <c r="U168" i="1"/>
  <c r="X168" i="1"/>
  <c r="AD168" i="1"/>
  <c r="AC168" i="1" s="1"/>
  <c r="G169" i="1"/>
  <c r="H169" i="1" s="1"/>
  <c r="O169" i="1"/>
  <c r="R169" i="1"/>
  <c r="U169" i="1"/>
  <c r="X169" i="1"/>
  <c r="AD169" i="1"/>
  <c r="AC169" i="1" s="1"/>
  <c r="G170" i="1"/>
  <c r="O170" i="1"/>
  <c r="R170" i="1"/>
  <c r="U170" i="1"/>
  <c r="X170" i="1"/>
  <c r="AD170" i="1"/>
  <c r="AC170" i="1" s="1"/>
  <c r="G171" i="1"/>
  <c r="H171" i="1" s="1"/>
  <c r="O171" i="1"/>
  <c r="R171" i="1"/>
  <c r="U171" i="1"/>
  <c r="X171" i="1"/>
  <c r="AD171" i="1"/>
  <c r="AC171" i="1" s="1"/>
  <c r="G172" i="1"/>
  <c r="I172" i="1" s="1"/>
  <c r="J172" i="1" s="1"/>
  <c r="O172" i="1"/>
  <c r="R172" i="1"/>
  <c r="U172" i="1"/>
  <c r="X172" i="1"/>
  <c r="AD172" i="1"/>
  <c r="AC172" i="1" s="1"/>
  <c r="G173" i="1"/>
  <c r="O173" i="1"/>
  <c r="R173" i="1"/>
  <c r="U173" i="1"/>
  <c r="X173" i="1"/>
  <c r="AD173" i="1"/>
  <c r="AC173" i="1" s="1"/>
  <c r="A175" i="1"/>
  <c r="AG175" i="1" s="1"/>
  <c r="G175" i="1"/>
  <c r="H175" i="1" s="1"/>
  <c r="O175" i="1"/>
  <c r="R175" i="1"/>
  <c r="U175" i="1"/>
  <c r="X175" i="1"/>
  <c r="AD175" i="1"/>
  <c r="AC175" i="1" s="1"/>
  <c r="G176" i="1"/>
  <c r="O176" i="1"/>
  <c r="R176" i="1"/>
  <c r="U176" i="1"/>
  <c r="X176" i="1"/>
  <c r="AD176" i="1"/>
  <c r="AC176" i="1" s="1"/>
  <c r="G177" i="1"/>
  <c r="H177" i="1" s="1"/>
  <c r="O177" i="1"/>
  <c r="R177" i="1"/>
  <c r="U177" i="1"/>
  <c r="X177" i="1"/>
  <c r="AD177" i="1"/>
  <c r="AC177" i="1" s="1"/>
  <c r="G178" i="1"/>
  <c r="O178" i="1"/>
  <c r="R178" i="1"/>
  <c r="U178" i="1"/>
  <c r="X178" i="1"/>
  <c r="AD178" i="1"/>
  <c r="AC178" i="1" s="1"/>
  <c r="G179" i="1"/>
  <c r="O179" i="1"/>
  <c r="R179" i="1"/>
  <c r="U179" i="1"/>
  <c r="X179" i="1"/>
  <c r="AD179" i="1"/>
  <c r="AC179" i="1" s="1"/>
  <c r="G180" i="1"/>
  <c r="O180" i="1"/>
  <c r="R180" i="1"/>
  <c r="U180" i="1"/>
  <c r="X180" i="1"/>
  <c r="AB180" i="1"/>
  <c r="AA180" i="1" s="1"/>
  <c r="AD180" i="1"/>
  <c r="AC180" i="1" s="1"/>
  <c r="G181" i="1"/>
  <c r="H181" i="1" s="1"/>
  <c r="O181" i="1"/>
  <c r="R181" i="1"/>
  <c r="U181" i="1"/>
  <c r="X181" i="1"/>
  <c r="AD181" i="1"/>
  <c r="AC181" i="1" s="1"/>
  <c r="A183" i="1"/>
  <c r="AG183" i="1" s="1"/>
  <c r="G183" i="1"/>
  <c r="H183" i="1" s="1"/>
  <c r="O183" i="1"/>
  <c r="R183" i="1"/>
  <c r="U183" i="1"/>
  <c r="X183" i="1"/>
  <c r="AD183" i="1"/>
  <c r="AC183" i="1" s="1"/>
  <c r="G184" i="1"/>
  <c r="O184" i="1"/>
  <c r="R184" i="1"/>
  <c r="U184" i="1"/>
  <c r="X184" i="1"/>
  <c r="AD184" i="1"/>
  <c r="AC184" i="1" s="1"/>
  <c r="G185" i="1"/>
  <c r="O185" i="1"/>
  <c r="R185" i="1"/>
  <c r="U185" i="1"/>
  <c r="X185" i="1"/>
  <c r="AD185" i="1"/>
  <c r="G187" i="1"/>
  <c r="O187" i="1"/>
  <c r="R187" i="1"/>
  <c r="U187" i="1"/>
  <c r="X187" i="1"/>
  <c r="AD187" i="1"/>
  <c r="AB187" i="1" s="1"/>
  <c r="AA187" i="1" s="1"/>
  <c r="G188" i="1"/>
  <c r="O188" i="1"/>
  <c r="R188" i="1"/>
  <c r="U188" i="1"/>
  <c r="X188" i="1"/>
  <c r="AD188" i="1"/>
  <c r="AC188" i="1" s="1"/>
  <c r="G189" i="1"/>
  <c r="O189" i="1"/>
  <c r="R189" i="1"/>
  <c r="U189" i="1"/>
  <c r="X189" i="1"/>
  <c r="AB189" i="1"/>
  <c r="AD189" i="1"/>
  <c r="G190" i="1"/>
  <c r="O190" i="1"/>
  <c r="R190" i="1"/>
  <c r="U190" i="1"/>
  <c r="X190" i="1"/>
  <c r="AB190" i="1"/>
  <c r="AA190" i="1" s="1"/>
  <c r="AD190" i="1"/>
  <c r="AC190" i="1" s="1"/>
  <c r="A192" i="1"/>
  <c r="AG192" i="1" s="1"/>
  <c r="G192" i="1"/>
  <c r="O192" i="1"/>
  <c r="R192" i="1"/>
  <c r="U192" i="1"/>
  <c r="X192" i="1"/>
  <c r="AD192" i="1"/>
  <c r="AB192" i="1" s="1"/>
  <c r="AA192" i="1" s="1"/>
  <c r="G193" i="1"/>
  <c r="O193" i="1"/>
  <c r="R193" i="1"/>
  <c r="U193" i="1"/>
  <c r="X193" i="1"/>
  <c r="AD193" i="1"/>
  <c r="AC193" i="1" s="1"/>
  <c r="G194" i="1"/>
  <c r="O194" i="1"/>
  <c r="R194" i="1"/>
  <c r="U194" i="1"/>
  <c r="X194" i="1"/>
  <c r="AD194" i="1"/>
  <c r="AC194" i="1" s="1"/>
  <c r="G195" i="1"/>
  <c r="O195" i="1"/>
  <c r="R195" i="1"/>
  <c r="U195" i="1"/>
  <c r="X195" i="1"/>
  <c r="AD195" i="1"/>
  <c r="AC195" i="1" s="1"/>
  <c r="G196" i="1"/>
  <c r="O196" i="1"/>
  <c r="R196" i="1"/>
  <c r="U196" i="1"/>
  <c r="X196" i="1"/>
  <c r="AD196" i="1"/>
  <c r="AC196" i="1" s="1"/>
  <c r="G197" i="1"/>
  <c r="O197" i="1"/>
  <c r="R197" i="1"/>
  <c r="U197" i="1"/>
  <c r="X197" i="1"/>
  <c r="AD197" i="1"/>
  <c r="G198" i="1"/>
  <c r="O198" i="1"/>
  <c r="R198" i="1"/>
  <c r="U198" i="1"/>
  <c r="X198" i="1"/>
  <c r="AB198" i="1"/>
  <c r="AA198" i="1" s="1"/>
  <c r="AD198" i="1"/>
  <c r="AC198" i="1" s="1"/>
  <c r="A200" i="1"/>
  <c r="AG200" i="1" s="1"/>
  <c r="G200" i="1"/>
  <c r="H200" i="1" s="1"/>
  <c r="O200" i="1"/>
  <c r="R200" i="1"/>
  <c r="U200" i="1"/>
  <c r="X200" i="1"/>
  <c r="AD200" i="1"/>
  <c r="AB200" i="1" s="1"/>
  <c r="AA200" i="1" s="1"/>
  <c r="G201" i="1"/>
  <c r="O201" i="1"/>
  <c r="R201" i="1"/>
  <c r="U201" i="1"/>
  <c r="X201" i="1"/>
  <c r="AD201" i="1"/>
  <c r="AC201" i="1" s="1"/>
  <c r="G202" i="1"/>
  <c r="H202" i="1" s="1"/>
  <c r="O202" i="1"/>
  <c r="R202" i="1"/>
  <c r="U202" i="1"/>
  <c r="X202" i="1"/>
  <c r="AB202" i="1"/>
  <c r="AA202" i="1" s="1"/>
  <c r="AD202" i="1"/>
  <c r="AC202" i="1" s="1"/>
  <c r="G203" i="1"/>
  <c r="O203" i="1"/>
  <c r="R203" i="1"/>
  <c r="U203" i="1"/>
  <c r="X203" i="1"/>
  <c r="AD203" i="1"/>
  <c r="AC203" i="1" s="1"/>
  <c r="G204" i="1"/>
  <c r="H204" i="1" s="1"/>
  <c r="O204" i="1"/>
  <c r="R204" i="1"/>
  <c r="U204" i="1"/>
  <c r="X204" i="1"/>
  <c r="AD204" i="1"/>
  <c r="AC204" i="1" s="1"/>
  <c r="G205" i="1"/>
  <c r="O205" i="1"/>
  <c r="R205" i="1"/>
  <c r="U205" i="1"/>
  <c r="X205" i="1"/>
  <c r="AB205" i="1"/>
  <c r="AA205" i="1" s="1"/>
  <c r="AD205" i="1"/>
  <c r="AC205" i="1" s="1"/>
  <c r="G206" i="1"/>
  <c r="O206" i="1"/>
  <c r="R206" i="1"/>
  <c r="U206" i="1"/>
  <c r="X206" i="1"/>
  <c r="AD206" i="1"/>
  <c r="AC206" i="1" s="1"/>
  <c r="A208" i="1"/>
  <c r="AG208" i="1" s="1"/>
  <c r="G208" i="1"/>
  <c r="H208" i="1" s="1"/>
  <c r="O208" i="1"/>
  <c r="R208" i="1"/>
  <c r="U208" i="1"/>
  <c r="X208" i="1"/>
  <c r="AD208" i="1"/>
  <c r="AC208" i="1" s="1"/>
  <c r="G209" i="1"/>
  <c r="O209" i="1"/>
  <c r="R209" i="1"/>
  <c r="U209" i="1"/>
  <c r="X209" i="1"/>
  <c r="AD209" i="1"/>
  <c r="AB209" i="1" s="1"/>
  <c r="AA209" i="1" s="1"/>
  <c r="G210" i="1"/>
  <c r="O210" i="1"/>
  <c r="R210" i="1"/>
  <c r="U210" i="1"/>
  <c r="X210" i="1"/>
  <c r="AD210" i="1"/>
  <c r="AC210" i="1" s="1"/>
  <c r="G211" i="1"/>
  <c r="O211" i="1"/>
  <c r="R211" i="1"/>
  <c r="U211" i="1"/>
  <c r="X211" i="1"/>
  <c r="AD211" i="1"/>
  <c r="AC211" i="1" s="1"/>
  <c r="G212" i="1"/>
  <c r="O212" i="1"/>
  <c r="R212" i="1"/>
  <c r="U212" i="1"/>
  <c r="X212" i="1"/>
  <c r="AD212" i="1"/>
  <c r="AC212" i="1" s="1"/>
  <c r="G213" i="1"/>
  <c r="O213" i="1"/>
  <c r="R213" i="1"/>
  <c r="U213" i="1"/>
  <c r="X213" i="1"/>
  <c r="AB213" i="1"/>
  <c r="AA213" i="1" s="1"/>
  <c r="AD213" i="1"/>
  <c r="AC213" i="1" s="1"/>
  <c r="G214" i="1"/>
  <c r="I214" i="1" s="1"/>
  <c r="J214" i="1" s="1"/>
  <c r="O214" i="1"/>
  <c r="R214" i="1"/>
  <c r="U214" i="1"/>
  <c r="X214" i="1"/>
  <c r="AB214" i="1"/>
  <c r="AA214" i="1" s="1"/>
  <c r="AD214" i="1"/>
  <c r="AC214" i="1" s="1"/>
  <c r="A216" i="1"/>
  <c r="AG216" i="1" s="1"/>
  <c r="G216" i="1"/>
  <c r="H216" i="1" s="1"/>
  <c r="O216" i="1"/>
  <c r="R216" i="1"/>
  <c r="U216" i="1"/>
  <c r="X216" i="1"/>
  <c r="AD216" i="1"/>
  <c r="AC216" i="1" s="1"/>
  <c r="G217" i="1"/>
  <c r="H217" i="1" s="1"/>
  <c r="O217" i="1"/>
  <c r="R217" i="1"/>
  <c r="U217" i="1"/>
  <c r="X217" i="1"/>
  <c r="AD217" i="1"/>
  <c r="AB217" i="1" s="1"/>
  <c r="AA217" i="1" s="1"/>
  <c r="G218" i="1"/>
  <c r="O218" i="1"/>
  <c r="R218" i="1"/>
  <c r="U218" i="1"/>
  <c r="X218" i="1"/>
  <c r="AD218" i="1"/>
  <c r="AC218" i="1" s="1"/>
  <c r="G219" i="1"/>
  <c r="O219" i="1"/>
  <c r="R219" i="1"/>
  <c r="U219" i="1"/>
  <c r="X219" i="1"/>
  <c r="AD219" i="1"/>
  <c r="AC219" i="1" s="1"/>
  <c r="G220" i="1"/>
  <c r="O220" i="1"/>
  <c r="R220" i="1"/>
  <c r="U220" i="1"/>
  <c r="X220" i="1"/>
  <c r="AD220" i="1"/>
  <c r="AC220" i="1" s="1"/>
  <c r="G222" i="1"/>
  <c r="H222" i="1" s="1"/>
  <c r="O222" i="1"/>
  <c r="R222" i="1"/>
  <c r="U222" i="1"/>
  <c r="X222" i="1"/>
  <c r="AD222" i="1"/>
  <c r="G223" i="1"/>
  <c r="O223" i="1"/>
  <c r="R223" i="1"/>
  <c r="U223" i="1"/>
  <c r="X223" i="1"/>
  <c r="AB223" i="1"/>
  <c r="AA223" i="1" s="1"/>
  <c r="AD223" i="1"/>
  <c r="AC223" i="1" s="1"/>
  <c r="A225" i="1"/>
  <c r="AG225" i="1" s="1"/>
  <c r="G225" i="1"/>
  <c r="O225" i="1"/>
  <c r="R225" i="1"/>
  <c r="U225" i="1"/>
  <c r="X225" i="1"/>
  <c r="AD225" i="1"/>
  <c r="AB225" i="1" s="1"/>
  <c r="AA225" i="1" s="1"/>
  <c r="G226" i="1"/>
  <c r="H226" i="1" s="1"/>
  <c r="O226" i="1"/>
  <c r="R226" i="1"/>
  <c r="U226" i="1"/>
  <c r="X226" i="1"/>
  <c r="AD226" i="1"/>
  <c r="AC226" i="1" s="1"/>
  <c r="G227" i="1"/>
  <c r="O227" i="1"/>
  <c r="R227" i="1"/>
  <c r="U227" i="1"/>
  <c r="X227" i="1"/>
  <c r="AD227" i="1"/>
  <c r="AC227" i="1" s="1"/>
  <c r="G228" i="1"/>
  <c r="O228" i="1"/>
  <c r="R228" i="1"/>
  <c r="U228" i="1"/>
  <c r="X228" i="1"/>
  <c r="AD228" i="1"/>
  <c r="AC228" i="1" s="1"/>
  <c r="G229" i="1"/>
  <c r="O229" i="1"/>
  <c r="R229" i="1"/>
  <c r="U229" i="1"/>
  <c r="X229" i="1"/>
  <c r="AD229" i="1"/>
  <c r="AC229" i="1" s="1"/>
  <c r="G230" i="1"/>
  <c r="O230" i="1"/>
  <c r="R230" i="1"/>
  <c r="U230" i="1"/>
  <c r="X230" i="1"/>
  <c r="AD230" i="1"/>
  <c r="AB230" i="1" s="1"/>
  <c r="G231" i="1"/>
  <c r="O231" i="1"/>
  <c r="R231" i="1"/>
  <c r="U231" i="1"/>
  <c r="X231" i="1"/>
  <c r="AD231" i="1"/>
  <c r="AC231" i="1" s="1"/>
  <c r="A233" i="1"/>
  <c r="AG233" i="1" s="1"/>
  <c r="G233" i="1"/>
  <c r="H233" i="1" s="1"/>
  <c r="O233" i="1"/>
  <c r="R233" i="1"/>
  <c r="U233" i="1"/>
  <c r="X233" i="1"/>
  <c r="AD233" i="1"/>
  <c r="AB233" i="1" s="1"/>
  <c r="AA233" i="1" s="1"/>
  <c r="G234" i="1"/>
  <c r="O234" i="1"/>
  <c r="R234" i="1"/>
  <c r="U234" i="1"/>
  <c r="X234" i="1"/>
  <c r="AD234" i="1"/>
  <c r="AC234" i="1" s="1"/>
  <c r="G235" i="1"/>
  <c r="O235" i="1"/>
  <c r="R235" i="1"/>
  <c r="U235" i="1"/>
  <c r="X235" i="1"/>
  <c r="AD235" i="1"/>
  <c r="AC235" i="1" s="1"/>
  <c r="G236" i="1"/>
  <c r="O236" i="1"/>
  <c r="R236" i="1"/>
  <c r="U236" i="1"/>
  <c r="X236" i="1"/>
  <c r="AD236" i="1"/>
  <c r="AC236" i="1" s="1"/>
  <c r="G237" i="1"/>
  <c r="O237" i="1"/>
  <c r="R237" i="1"/>
  <c r="U237" i="1"/>
  <c r="X237" i="1"/>
  <c r="AD237" i="1"/>
  <c r="AC237" i="1" s="1"/>
  <c r="G238" i="1"/>
  <c r="I238" i="1" s="1"/>
  <c r="J238" i="1" s="1"/>
  <c r="O238" i="1"/>
  <c r="R238" i="1"/>
  <c r="U238" i="1"/>
  <c r="X238" i="1"/>
  <c r="AD238" i="1"/>
  <c r="G239" i="1"/>
  <c r="I239" i="1" s="1"/>
  <c r="J239" i="1" s="1"/>
  <c r="O239" i="1"/>
  <c r="R239" i="1"/>
  <c r="U239" i="1"/>
  <c r="X239" i="1"/>
  <c r="AD239" i="1"/>
  <c r="AC239" i="1" s="1"/>
  <c r="A241" i="1"/>
  <c r="AG241" i="1" s="1"/>
  <c r="G241" i="1"/>
  <c r="O241" i="1"/>
  <c r="R241" i="1"/>
  <c r="U241" i="1"/>
  <c r="X241" i="1"/>
  <c r="AD241" i="1"/>
  <c r="AC241" i="1" s="1"/>
  <c r="G242" i="1"/>
  <c r="H242" i="1" s="1"/>
  <c r="O242" i="1"/>
  <c r="R242" i="1"/>
  <c r="U242" i="1"/>
  <c r="X242" i="1"/>
  <c r="AD242" i="1"/>
  <c r="AB242" i="1" s="1"/>
  <c r="AA242" i="1" s="1"/>
  <c r="G243" i="1"/>
  <c r="H243" i="1" s="1"/>
  <c r="O243" i="1"/>
  <c r="R243" i="1"/>
  <c r="U243" i="1"/>
  <c r="X243" i="1"/>
  <c r="AD243" i="1"/>
  <c r="AC243" i="1" s="1"/>
  <c r="G244" i="1"/>
  <c r="O244" i="1"/>
  <c r="R244" i="1"/>
  <c r="U244" i="1"/>
  <c r="X244" i="1"/>
  <c r="AD244" i="1"/>
  <c r="AC244" i="1" s="1"/>
  <c r="G245" i="1"/>
  <c r="O245" i="1"/>
  <c r="R245" i="1"/>
  <c r="U245" i="1"/>
  <c r="X245" i="1"/>
  <c r="AD245" i="1"/>
  <c r="AC245" i="1" s="1"/>
  <c r="G246" i="1"/>
  <c r="O246" i="1"/>
  <c r="R246" i="1"/>
  <c r="U246" i="1"/>
  <c r="X246" i="1"/>
  <c r="AB246" i="1"/>
  <c r="AD246" i="1"/>
  <c r="G247" i="1"/>
  <c r="O247" i="1"/>
  <c r="R247" i="1"/>
  <c r="U247" i="1"/>
  <c r="X247" i="1"/>
  <c r="AD247" i="1"/>
  <c r="AC247" i="1" s="1"/>
  <c r="A249" i="1"/>
  <c r="AG249" i="1" s="1"/>
  <c r="G249" i="1"/>
  <c r="O249" i="1"/>
  <c r="R249" i="1"/>
  <c r="U249" i="1"/>
  <c r="X249" i="1"/>
  <c r="AD249" i="1"/>
  <c r="AC249" i="1" s="1"/>
  <c r="G250" i="1"/>
  <c r="O250" i="1"/>
  <c r="R250" i="1"/>
  <c r="U250" i="1"/>
  <c r="X250" i="1"/>
  <c r="AD250" i="1"/>
  <c r="AC250" i="1" s="1"/>
  <c r="G251" i="1"/>
  <c r="O251" i="1"/>
  <c r="R251" i="1"/>
  <c r="U251" i="1"/>
  <c r="X251" i="1"/>
  <c r="AD251" i="1"/>
  <c r="AC251" i="1" s="1"/>
  <c r="G252" i="1"/>
  <c r="O252" i="1"/>
  <c r="R252" i="1"/>
  <c r="U252" i="1"/>
  <c r="X252" i="1"/>
  <c r="AD252" i="1"/>
  <c r="G253" i="1"/>
  <c r="O253" i="1"/>
  <c r="R253" i="1"/>
  <c r="U253" i="1"/>
  <c r="X253" i="1"/>
  <c r="AD253" i="1"/>
  <c r="AC253" i="1" s="1"/>
  <c r="G254" i="1"/>
  <c r="O254" i="1"/>
  <c r="R254" i="1"/>
  <c r="U254" i="1"/>
  <c r="X254" i="1"/>
  <c r="AB254" i="1"/>
  <c r="AD254" i="1"/>
  <c r="G255" i="1"/>
  <c r="O255" i="1"/>
  <c r="R255" i="1"/>
  <c r="U255" i="1"/>
  <c r="X255" i="1"/>
  <c r="AB255" i="1"/>
  <c r="AA255" i="1" s="1"/>
  <c r="AD255" i="1"/>
  <c r="AC255" i="1" s="1"/>
  <c r="A257" i="1"/>
  <c r="AG257" i="1" s="1"/>
  <c r="G257" i="1"/>
  <c r="H257" i="1" s="1"/>
  <c r="O257" i="1"/>
  <c r="R257" i="1"/>
  <c r="U257" i="1"/>
  <c r="X257" i="1"/>
  <c r="AD257" i="1"/>
  <c r="AC257" i="1" s="1"/>
  <c r="G259" i="1"/>
  <c r="O259" i="1"/>
  <c r="R259" i="1"/>
  <c r="U259" i="1"/>
  <c r="X259" i="1"/>
  <c r="AD259" i="1"/>
  <c r="AC259" i="1" s="1"/>
  <c r="G260" i="1"/>
  <c r="O260" i="1"/>
  <c r="R260" i="1"/>
  <c r="U260" i="1"/>
  <c r="X260" i="1"/>
  <c r="AD260" i="1"/>
  <c r="AC260" i="1" s="1"/>
  <c r="G261" i="1"/>
  <c r="O261" i="1"/>
  <c r="R261" i="1"/>
  <c r="U261" i="1"/>
  <c r="X261" i="1"/>
  <c r="AD261" i="1"/>
  <c r="AC261" i="1" s="1"/>
  <c r="G262" i="1"/>
  <c r="O262" i="1"/>
  <c r="R262" i="1"/>
  <c r="U262" i="1"/>
  <c r="X262" i="1"/>
  <c r="AD262" i="1"/>
  <c r="AC262" i="1" s="1"/>
  <c r="G263" i="1"/>
  <c r="O263" i="1"/>
  <c r="R263" i="1"/>
  <c r="U263" i="1"/>
  <c r="X263" i="1"/>
  <c r="AB263" i="1"/>
  <c r="AC263" i="1"/>
  <c r="G264" i="1"/>
  <c r="H264" i="1" s="1"/>
  <c r="O264" i="1"/>
  <c r="R264" i="1"/>
  <c r="U264" i="1"/>
  <c r="X264" i="1"/>
  <c r="AB264" i="1"/>
  <c r="AA264" i="1" s="1"/>
  <c r="AD264" i="1"/>
  <c r="A266" i="1"/>
  <c r="AG266" i="1" s="1"/>
  <c r="G266" i="1"/>
  <c r="H266" i="1" s="1"/>
  <c r="O266" i="1"/>
  <c r="R266" i="1"/>
  <c r="U266" i="1"/>
  <c r="X266" i="1"/>
  <c r="AD266" i="1"/>
  <c r="AC266" i="1" s="1"/>
  <c r="G267" i="1"/>
  <c r="O267" i="1"/>
  <c r="R267" i="1"/>
  <c r="U267" i="1"/>
  <c r="X267" i="1"/>
  <c r="AD267" i="1"/>
  <c r="AC267" i="1" s="1"/>
  <c r="G268" i="1"/>
  <c r="O268" i="1"/>
  <c r="R268" i="1"/>
  <c r="U268" i="1"/>
  <c r="X268" i="1"/>
  <c r="AD268" i="1"/>
  <c r="AC268" i="1" s="1"/>
  <c r="G269" i="1"/>
  <c r="O269" i="1"/>
  <c r="R269" i="1"/>
  <c r="U269" i="1"/>
  <c r="X269" i="1"/>
  <c r="AD269" i="1"/>
  <c r="AC269" i="1" s="1"/>
  <c r="G270" i="1"/>
  <c r="O270" i="1"/>
  <c r="R270" i="1"/>
  <c r="U270" i="1"/>
  <c r="X270" i="1"/>
  <c r="AD270" i="1"/>
  <c r="AC270" i="1" s="1"/>
  <c r="G271" i="1"/>
  <c r="O271" i="1"/>
  <c r="R271" i="1"/>
  <c r="U271" i="1"/>
  <c r="X271" i="1"/>
  <c r="AD271" i="1"/>
  <c r="AC271" i="1" s="1"/>
  <c r="G272" i="1"/>
  <c r="I272" i="1" s="1"/>
  <c r="J272" i="1" s="1"/>
  <c r="O272" i="1"/>
  <c r="R272" i="1"/>
  <c r="U272" i="1"/>
  <c r="X272" i="1"/>
  <c r="AD272" i="1"/>
  <c r="AC272" i="1" s="1"/>
  <c r="A274" i="1"/>
  <c r="AG274" i="1" s="1"/>
  <c r="G274" i="1"/>
  <c r="O274" i="1"/>
  <c r="R274" i="1"/>
  <c r="U274" i="1"/>
  <c r="X274" i="1"/>
  <c r="AD274" i="1"/>
  <c r="AB274" i="1" s="1"/>
  <c r="G275" i="1"/>
  <c r="H275" i="1" s="1"/>
  <c r="O275" i="1"/>
  <c r="R275" i="1"/>
  <c r="U275" i="1"/>
  <c r="X275" i="1"/>
  <c r="AD275" i="1"/>
  <c r="AC275" i="1" s="1"/>
  <c r="G276" i="1"/>
  <c r="O276" i="1"/>
  <c r="R276" i="1"/>
  <c r="U276" i="1"/>
  <c r="X276" i="1"/>
  <c r="AD276" i="1"/>
  <c r="AC276" i="1" s="1"/>
  <c r="G277" i="1"/>
  <c r="O277" i="1"/>
  <c r="R277" i="1"/>
  <c r="U277" i="1"/>
  <c r="X277" i="1"/>
  <c r="AD277" i="1"/>
  <c r="AC277" i="1" s="1"/>
  <c r="G278" i="1"/>
  <c r="O278" i="1"/>
  <c r="R278" i="1"/>
  <c r="U278" i="1"/>
  <c r="X278" i="1"/>
  <c r="AD278" i="1"/>
  <c r="G279" i="1"/>
  <c r="O279" i="1"/>
  <c r="R279" i="1"/>
  <c r="U279" i="1"/>
  <c r="X279" i="1"/>
  <c r="AB279" i="1"/>
  <c r="AA279" i="1" s="1"/>
  <c r="AD279" i="1"/>
  <c r="AC279" i="1" s="1"/>
  <c r="G280" i="1"/>
  <c r="O280" i="1"/>
  <c r="R280" i="1"/>
  <c r="U280" i="1"/>
  <c r="X280" i="1"/>
  <c r="AD280" i="1"/>
  <c r="AC280" i="1" s="1"/>
  <c r="A282" i="1"/>
  <c r="AG282" i="1" s="1"/>
  <c r="G282" i="1"/>
  <c r="O282" i="1"/>
  <c r="R282" i="1"/>
  <c r="U282" i="1"/>
  <c r="X282" i="1"/>
  <c r="AD282" i="1"/>
  <c r="AB282" i="1" s="1"/>
  <c r="G283" i="1"/>
  <c r="O283" i="1"/>
  <c r="R283" i="1"/>
  <c r="U283" i="1"/>
  <c r="X283" i="1"/>
  <c r="AD283" i="1"/>
  <c r="AC283" i="1" s="1"/>
  <c r="G284" i="1"/>
  <c r="O284" i="1"/>
  <c r="R284" i="1"/>
  <c r="U284" i="1"/>
  <c r="X284" i="1"/>
  <c r="AD284" i="1"/>
  <c r="AC284" i="1" s="1"/>
  <c r="G285" i="1"/>
  <c r="O285" i="1"/>
  <c r="R285" i="1"/>
  <c r="U285" i="1"/>
  <c r="X285" i="1"/>
  <c r="AD285" i="1"/>
  <c r="AC285" i="1" s="1"/>
  <c r="G286" i="1"/>
  <c r="H286" i="1" s="1"/>
  <c r="O286" i="1"/>
  <c r="R286" i="1"/>
  <c r="U286" i="1"/>
  <c r="X286" i="1"/>
  <c r="AD286" i="1"/>
  <c r="AC286" i="1" s="1"/>
  <c r="G287" i="1"/>
  <c r="I287" i="1" s="1"/>
  <c r="J287" i="1" s="1"/>
  <c r="O287" i="1"/>
  <c r="R287" i="1"/>
  <c r="U287" i="1"/>
  <c r="X287" i="1"/>
  <c r="AB287" i="1"/>
  <c r="AD287" i="1"/>
  <c r="G288" i="1"/>
  <c r="H288" i="1" s="1"/>
  <c r="O288" i="1"/>
  <c r="R288" i="1"/>
  <c r="U288" i="1"/>
  <c r="X288" i="1"/>
  <c r="AB288" i="1"/>
  <c r="AA288" i="1" s="1"/>
  <c r="AD288" i="1"/>
  <c r="AC288" i="1" s="1"/>
  <c r="A290" i="1"/>
  <c r="AG290" i="1" s="1"/>
  <c r="G290" i="1"/>
  <c r="O290" i="1"/>
  <c r="R290" i="1"/>
  <c r="U290" i="1"/>
  <c r="X290" i="1"/>
  <c r="AD290" i="1"/>
  <c r="AC290" i="1" s="1"/>
  <c r="G291" i="1"/>
  <c r="O291" i="1"/>
  <c r="R291" i="1"/>
  <c r="U291" i="1"/>
  <c r="X291" i="1"/>
  <c r="AD291" i="1"/>
  <c r="AC291" i="1" s="1"/>
  <c r="G292" i="1"/>
  <c r="H292" i="1" s="1"/>
  <c r="O292" i="1"/>
  <c r="R292" i="1"/>
  <c r="U292" i="1"/>
  <c r="X292" i="1"/>
  <c r="AD292" i="1"/>
  <c r="AC292" i="1" s="1"/>
  <c r="G293" i="1"/>
  <c r="O293" i="1"/>
  <c r="R293" i="1"/>
  <c r="U293" i="1"/>
  <c r="X293" i="1"/>
  <c r="AD293" i="1"/>
  <c r="G295" i="1"/>
  <c r="H295" i="1" s="1"/>
  <c r="O295" i="1"/>
  <c r="R295" i="1"/>
  <c r="U295" i="1"/>
  <c r="X295" i="1"/>
  <c r="AD295" i="1"/>
  <c r="AC295" i="1" s="1"/>
  <c r="G296" i="1"/>
  <c r="O296" i="1"/>
  <c r="R296" i="1"/>
  <c r="U296" i="1"/>
  <c r="X296" i="1"/>
  <c r="AD296" i="1"/>
  <c r="G297" i="1"/>
  <c r="O297" i="1"/>
  <c r="R297" i="1"/>
  <c r="U297" i="1"/>
  <c r="X297" i="1"/>
  <c r="AB297" i="1"/>
  <c r="AA297" i="1" s="1"/>
  <c r="AD297" i="1"/>
  <c r="AC297" i="1" s="1"/>
  <c r="A299" i="1"/>
  <c r="AG299" i="1" s="1"/>
  <c r="G299" i="1"/>
  <c r="O299" i="1"/>
  <c r="R299" i="1"/>
  <c r="U299" i="1"/>
  <c r="X299" i="1"/>
  <c r="AD299" i="1"/>
  <c r="AC299" i="1" s="1"/>
  <c r="G300" i="1"/>
  <c r="O300" i="1"/>
  <c r="R300" i="1"/>
  <c r="U300" i="1"/>
  <c r="X300" i="1"/>
  <c r="AD300" i="1"/>
  <c r="AC300" i="1" s="1"/>
  <c r="G301" i="1"/>
  <c r="O301" i="1"/>
  <c r="R301" i="1"/>
  <c r="U301" i="1"/>
  <c r="X301" i="1"/>
  <c r="AD301" i="1"/>
  <c r="AC301" i="1" s="1"/>
  <c r="G302" i="1"/>
  <c r="O302" i="1"/>
  <c r="R302" i="1"/>
  <c r="U302" i="1"/>
  <c r="X302" i="1"/>
  <c r="AD302" i="1"/>
  <c r="AC302" i="1" s="1"/>
  <c r="G303" i="1"/>
  <c r="O303" i="1"/>
  <c r="R303" i="1"/>
  <c r="U303" i="1"/>
  <c r="X303" i="1"/>
  <c r="AD303" i="1"/>
  <c r="AC303" i="1" s="1"/>
  <c r="G304" i="1"/>
  <c r="I304" i="1" s="1"/>
  <c r="J304" i="1" s="1"/>
  <c r="O304" i="1"/>
  <c r="R304" i="1"/>
  <c r="U304" i="1"/>
  <c r="X304" i="1"/>
  <c r="AD304" i="1"/>
  <c r="AC304" i="1" s="1"/>
  <c r="G305" i="1"/>
  <c r="O305" i="1"/>
  <c r="R305" i="1"/>
  <c r="U305" i="1"/>
  <c r="X305" i="1"/>
  <c r="AD305" i="1"/>
  <c r="AC305" i="1" s="1"/>
  <c r="A307" i="1"/>
  <c r="AG307" i="1" s="1"/>
  <c r="G307" i="1"/>
  <c r="O307" i="1"/>
  <c r="R307" i="1"/>
  <c r="U307" i="1"/>
  <c r="X307" i="1"/>
  <c r="AD307" i="1"/>
  <c r="AB307" i="1" s="1"/>
  <c r="AA307" i="1" s="1"/>
  <c r="G308" i="1"/>
  <c r="H308" i="1" s="1"/>
  <c r="O308" i="1"/>
  <c r="R308" i="1"/>
  <c r="U308" i="1"/>
  <c r="X308" i="1"/>
  <c r="AD308" i="1"/>
  <c r="AC308" i="1" s="1"/>
  <c r="G309" i="1"/>
  <c r="O309" i="1"/>
  <c r="R309" i="1"/>
  <c r="U309" i="1"/>
  <c r="X309" i="1"/>
  <c r="AD309" i="1"/>
  <c r="AC309" i="1" s="1"/>
  <c r="G310" i="1"/>
  <c r="O310" i="1"/>
  <c r="R310" i="1"/>
  <c r="U310" i="1"/>
  <c r="X310" i="1"/>
  <c r="AD310" i="1"/>
  <c r="AC310" i="1" s="1"/>
  <c r="G311" i="1"/>
  <c r="O311" i="1"/>
  <c r="R311" i="1"/>
  <c r="U311" i="1"/>
  <c r="X311" i="1"/>
  <c r="AD311" i="1"/>
  <c r="AC311" i="1" s="1"/>
  <c r="G312" i="1"/>
  <c r="O312" i="1"/>
  <c r="R312" i="1"/>
  <c r="U312" i="1"/>
  <c r="X312" i="1"/>
  <c r="AB312" i="1"/>
  <c r="AA312" i="1" s="1"/>
  <c r="AD312" i="1"/>
  <c r="AC312" i="1" s="1"/>
  <c r="G313" i="1"/>
  <c r="O313" i="1"/>
  <c r="R313" i="1"/>
  <c r="U313" i="1"/>
  <c r="X313" i="1"/>
  <c r="AD313" i="1"/>
  <c r="AC313" i="1" s="1"/>
  <c r="A315" i="1"/>
  <c r="AG315" i="1" s="1"/>
  <c r="G315" i="1"/>
  <c r="O315" i="1"/>
  <c r="R315" i="1"/>
  <c r="U315" i="1"/>
  <c r="X315" i="1"/>
  <c r="AD315" i="1"/>
  <c r="AC315" i="1" s="1"/>
  <c r="G316" i="1"/>
  <c r="O316" i="1"/>
  <c r="R316" i="1"/>
  <c r="U316" i="1"/>
  <c r="X316" i="1"/>
  <c r="AD316" i="1"/>
  <c r="AC316" i="1" s="1"/>
  <c r="G317" i="1"/>
  <c r="O317" i="1"/>
  <c r="R317" i="1"/>
  <c r="U317" i="1"/>
  <c r="X317" i="1"/>
  <c r="AD317" i="1"/>
  <c r="AC317" i="1" s="1"/>
  <c r="G318" i="1"/>
  <c r="O318" i="1"/>
  <c r="R318" i="1"/>
  <c r="U318" i="1"/>
  <c r="X318" i="1"/>
  <c r="AD318" i="1"/>
  <c r="AC318" i="1" s="1"/>
  <c r="G319" i="1"/>
  <c r="O319" i="1"/>
  <c r="R319" i="1"/>
  <c r="U319" i="1"/>
  <c r="X319" i="1"/>
  <c r="AD319" i="1"/>
  <c r="AC319" i="1" s="1"/>
  <c r="G320" i="1"/>
  <c r="I320" i="1" s="1"/>
  <c r="J320" i="1" s="1"/>
  <c r="O320" i="1"/>
  <c r="R320" i="1"/>
  <c r="U320" i="1"/>
  <c r="X320" i="1"/>
  <c r="AB320" i="1"/>
  <c r="AD320" i="1"/>
  <c r="G321" i="1"/>
  <c r="O321" i="1"/>
  <c r="R321" i="1"/>
  <c r="U321" i="1"/>
  <c r="X321" i="1"/>
  <c r="AB321" i="1"/>
  <c r="AA321" i="1" s="1"/>
  <c r="AD321" i="1"/>
  <c r="AC321" i="1" s="1"/>
  <c r="A323" i="1"/>
  <c r="AG323" i="1" s="1"/>
  <c r="G323" i="1"/>
  <c r="O323" i="1"/>
  <c r="R323" i="1"/>
  <c r="U323" i="1"/>
  <c r="X323" i="1"/>
  <c r="AD323" i="1"/>
  <c r="AC323" i="1" s="1"/>
  <c r="G324" i="1"/>
  <c r="O324" i="1"/>
  <c r="R324" i="1"/>
  <c r="U324" i="1"/>
  <c r="X324" i="1"/>
  <c r="AD324" i="1"/>
  <c r="AC324" i="1" s="1"/>
  <c r="G325" i="1"/>
  <c r="O325" i="1"/>
  <c r="R325" i="1"/>
  <c r="U325" i="1"/>
  <c r="X325" i="1"/>
  <c r="AD325" i="1"/>
  <c r="AB325" i="1" s="1"/>
  <c r="AA325" i="1" s="1"/>
  <c r="G326" i="1"/>
  <c r="H326" i="1" s="1"/>
  <c r="O326" i="1"/>
  <c r="R326" i="1"/>
  <c r="U326" i="1"/>
  <c r="X326" i="1"/>
  <c r="AD326" i="1"/>
  <c r="AC326" i="1" s="1"/>
  <c r="G327" i="1"/>
  <c r="H327" i="1" s="1"/>
  <c r="O327" i="1"/>
  <c r="R327" i="1"/>
  <c r="U327" i="1"/>
  <c r="X327" i="1"/>
  <c r="AD327" i="1"/>
  <c r="AC327" i="1" s="1"/>
  <c r="G328" i="1"/>
  <c r="O328" i="1"/>
  <c r="R328" i="1"/>
  <c r="U328" i="1"/>
  <c r="X328" i="1"/>
  <c r="AD328" i="1"/>
  <c r="O330" i="1"/>
  <c r="R330" i="1"/>
  <c r="U330" i="1"/>
  <c r="X330" i="1"/>
  <c r="AB330" i="1"/>
  <c r="AD330" i="1"/>
  <c r="A332" i="1"/>
  <c r="AG332" i="1" s="1"/>
  <c r="G332" i="1"/>
  <c r="H332" i="1" s="1"/>
  <c r="O332" i="1"/>
  <c r="R332" i="1"/>
  <c r="U332" i="1"/>
  <c r="X332" i="1"/>
  <c r="AD332" i="1"/>
  <c r="AB332" i="1" s="1"/>
  <c r="G333" i="1"/>
  <c r="O333" i="1"/>
  <c r="R333" i="1"/>
  <c r="U333" i="1"/>
  <c r="X333" i="1"/>
  <c r="AB333" i="1"/>
  <c r="AA333" i="1" s="1"/>
  <c r="AD333" i="1"/>
  <c r="AC333" i="1" s="1"/>
  <c r="G334" i="1"/>
  <c r="O334" i="1"/>
  <c r="R334" i="1"/>
  <c r="U334" i="1"/>
  <c r="X334" i="1"/>
  <c r="AD334" i="1"/>
  <c r="AC334" i="1" s="1"/>
  <c r="G335" i="1"/>
  <c r="O335" i="1"/>
  <c r="R335" i="1"/>
  <c r="U335" i="1"/>
  <c r="X335" i="1"/>
  <c r="AD335" i="1"/>
  <c r="AC335" i="1" s="1"/>
  <c r="G336" i="1"/>
  <c r="O336" i="1"/>
  <c r="R336" i="1"/>
  <c r="U336" i="1"/>
  <c r="X336" i="1"/>
  <c r="AD336" i="1"/>
  <c r="AC336" i="1" s="1"/>
  <c r="G337" i="1"/>
  <c r="O337" i="1"/>
  <c r="R337" i="1"/>
  <c r="U337" i="1"/>
  <c r="X337" i="1"/>
  <c r="AD337" i="1"/>
  <c r="AC337" i="1" s="1"/>
  <c r="G338" i="1"/>
  <c r="I338" i="1" s="1"/>
  <c r="J338" i="1" s="1"/>
  <c r="O338" i="1"/>
  <c r="R338" i="1"/>
  <c r="U338" i="1"/>
  <c r="X338" i="1"/>
  <c r="AB338" i="1"/>
  <c r="AA338" i="1" s="1"/>
  <c r="AD338" i="1"/>
  <c r="AC338" i="1" s="1"/>
  <c r="A340" i="1"/>
  <c r="AG340" i="1" s="1"/>
  <c r="G340" i="1"/>
  <c r="O340" i="1"/>
  <c r="R340" i="1"/>
  <c r="U340" i="1"/>
  <c r="X340" i="1"/>
  <c r="AD340" i="1"/>
  <c r="AC340" i="1" s="1"/>
  <c r="G341" i="1"/>
  <c r="H341" i="1" s="1"/>
  <c r="O341" i="1"/>
  <c r="R341" i="1"/>
  <c r="U341" i="1"/>
  <c r="X341" i="1"/>
  <c r="AD341" i="1"/>
  <c r="AC341" i="1" s="1"/>
  <c r="G342" i="1"/>
  <c r="O342" i="1"/>
  <c r="R342" i="1"/>
  <c r="U342" i="1"/>
  <c r="X342" i="1"/>
  <c r="AD342" i="1"/>
  <c r="AC342" i="1" s="1"/>
  <c r="G343" i="1"/>
  <c r="H343" i="1" s="1"/>
  <c r="O343" i="1"/>
  <c r="R343" i="1"/>
  <c r="U343" i="1"/>
  <c r="X343" i="1"/>
  <c r="AD343" i="1"/>
  <c r="AC343" i="1" s="1"/>
  <c r="G344" i="1"/>
  <c r="O344" i="1"/>
  <c r="R344" i="1"/>
  <c r="U344" i="1"/>
  <c r="X344" i="1"/>
  <c r="AD344" i="1"/>
  <c r="AC344" i="1" s="1"/>
  <c r="G345" i="1"/>
  <c r="O345" i="1"/>
  <c r="R345" i="1"/>
  <c r="U345" i="1"/>
  <c r="X345" i="1"/>
  <c r="AB345" i="1"/>
  <c r="AA345" i="1" s="1"/>
  <c r="AD345" i="1"/>
  <c r="AC345" i="1" s="1"/>
  <c r="G346" i="1"/>
  <c r="H346" i="1" s="1"/>
  <c r="O346" i="1"/>
  <c r="R346" i="1"/>
  <c r="U346" i="1"/>
  <c r="X346" i="1"/>
  <c r="AD346" i="1"/>
  <c r="AC346" i="1" s="1"/>
  <c r="A348" i="1"/>
  <c r="AG348" i="1" s="1"/>
  <c r="G348" i="1"/>
  <c r="H348" i="1" s="1"/>
  <c r="O348" i="1"/>
  <c r="R348" i="1"/>
  <c r="U348" i="1"/>
  <c r="X348" i="1"/>
  <c r="AD348" i="1"/>
  <c r="AB348" i="1" s="1"/>
  <c r="G349" i="1"/>
  <c r="O349" i="1"/>
  <c r="R349" i="1"/>
  <c r="U349" i="1"/>
  <c r="X349" i="1"/>
  <c r="AD349" i="1"/>
  <c r="AC349" i="1" s="1"/>
  <c r="G350" i="1"/>
  <c r="O350" i="1"/>
  <c r="R350" i="1"/>
  <c r="U350" i="1"/>
  <c r="X350" i="1"/>
  <c r="AD350" i="1"/>
  <c r="AC350" i="1" s="1"/>
  <c r="G351" i="1"/>
  <c r="O351" i="1"/>
  <c r="R351" i="1"/>
  <c r="U351" i="1"/>
  <c r="X351" i="1"/>
  <c r="AD351" i="1"/>
  <c r="AC351" i="1" s="1"/>
  <c r="G352" i="1"/>
  <c r="H352" i="1" s="1"/>
  <c r="O352" i="1"/>
  <c r="R352" i="1"/>
  <c r="U352" i="1"/>
  <c r="X352" i="1"/>
  <c r="AD352" i="1"/>
  <c r="AC352" i="1" s="1"/>
  <c r="G353" i="1"/>
  <c r="O353" i="1"/>
  <c r="R353" i="1"/>
  <c r="U353" i="1"/>
  <c r="X353" i="1"/>
  <c r="AD353" i="1"/>
  <c r="AC353" i="1" s="1"/>
  <c r="G354" i="1"/>
  <c r="O354" i="1"/>
  <c r="R354" i="1"/>
  <c r="U354" i="1"/>
  <c r="X354" i="1"/>
  <c r="AD354" i="1"/>
  <c r="AC354" i="1" s="1"/>
  <c r="A356" i="1"/>
  <c r="AG356" i="1" s="1"/>
  <c r="G356" i="1"/>
  <c r="O356" i="1"/>
  <c r="R356" i="1"/>
  <c r="U356" i="1"/>
  <c r="X356" i="1"/>
  <c r="AD356" i="1"/>
  <c r="AC356" i="1" s="1"/>
  <c r="G357" i="1"/>
  <c r="H357" i="1" s="1"/>
  <c r="O357" i="1"/>
  <c r="R357" i="1"/>
  <c r="U357" i="1"/>
  <c r="X357" i="1"/>
  <c r="AD357" i="1"/>
  <c r="AC357" i="1" s="1"/>
  <c r="G358" i="1"/>
  <c r="O358" i="1"/>
  <c r="R358" i="1"/>
  <c r="U358" i="1"/>
  <c r="X358" i="1"/>
  <c r="AD358" i="1"/>
  <c r="AC358" i="1" s="1"/>
  <c r="G359" i="1"/>
  <c r="O359" i="1"/>
  <c r="R359" i="1"/>
  <c r="U359" i="1"/>
  <c r="X359" i="1"/>
  <c r="AD359" i="1"/>
  <c r="AC359" i="1" s="1"/>
  <c r="G360" i="1"/>
  <c r="O360" i="1"/>
  <c r="R360" i="1"/>
  <c r="U360" i="1"/>
  <c r="X360" i="1"/>
  <c r="AD360" i="1"/>
  <c r="AC360" i="1" s="1"/>
  <c r="G361" i="1"/>
  <c r="H361" i="1" s="1"/>
  <c r="O361" i="1"/>
  <c r="R361" i="1"/>
  <c r="U361" i="1"/>
  <c r="X361" i="1"/>
  <c r="AD361" i="1"/>
  <c r="G362" i="1"/>
  <c r="I362" i="1" s="1"/>
  <c r="J362" i="1" s="1"/>
  <c r="O362" i="1"/>
  <c r="R362" i="1"/>
  <c r="U362" i="1"/>
  <c r="X362" i="1"/>
  <c r="AB362" i="1"/>
  <c r="AA362" i="1" s="1"/>
  <c r="AD362" i="1"/>
  <c r="AC362" i="1" s="1"/>
  <c r="A364" i="1"/>
  <c r="AG364" i="1" s="1"/>
  <c r="G364" i="1"/>
  <c r="H364" i="1" s="1"/>
  <c r="O364" i="1"/>
  <c r="R364" i="1"/>
  <c r="U364" i="1"/>
  <c r="X364" i="1"/>
  <c r="AD364" i="1"/>
  <c r="AB364" i="1" s="1"/>
  <c r="G365" i="1"/>
  <c r="O365" i="1"/>
  <c r="R365" i="1"/>
  <c r="U365" i="1"/>
  <c r="X365" i="1"/>
  <c r="AD365" i="1"/>
  <c r="G367" i="1"/>
  <c r="H367" i="1" s="1"/>
  <c r="O367" i="1"/>
  <c r="R367" i="1"/>
  <c r="U367" i="1"/>
  <c r="X367" i="1"/>
  <c r="AD367" i="1"/>
  <c r="AC367" i="1" s="1"/>
  <c r="G368" i="1"/>
  <c r="O368" i="1"/>
  <c r="R368" i="1"/>
  <c r="U368" i="1"/>
  <c r="X368" i="1"/>
  <c r="AD368" i="1"/>
  <c r="AC368" i="1" s="1"/>
  <c r="G369" i="1"/>
  <c r="O369" i="1"/>
  <c r="R369" i="1"/>
  <c r="U369" i="1"/>
  <c r="X369" i="1"/>
  <c r="AD369" i="1"/>
  <c r="AC369" i="1" s="1"/>
  <c r="G370" i="1"/>
  <c r="I370" i="1" s="1"/>
  <c r="J370" i="1" s="1"/>
  <c r="O370" i="1"/>
  <c r="R370" i="1"/>
  <c r="U370" i="1"/>
  <c r="X370" i="1"/>
  <c r="AD370" i="1"/>
  <c r="G371" i="1"/>
  <c r="H371" i="1" s="1"/>
  <c r="O371" i="1"/>
  <c r="R371" i="1"/>
  <c r="U371" i="1"/>
  <c r="X371" i="1"/>
  <c r="AB371" i="1"/>
  <c r="AA371" i="1" s="1"/>
  <c r="AD371" i="1"/>
  <c r="AC371" i="1" s="1"/>
  <c r="A373" i="1"/>
  <c r="AG373" i="1" s="1"/>
  <c r="G373" i="1"/>
  <c r="O373" i="1"/>
  <c r="R373" i="1"/>
  <c r="U373" i="1"/>
  <c r="X373" i="1"/>
  <c r="AD373" i="1"/>
  <c r="AB373" i="1" s="1"/>
  <c r="AA373" i="1" s="1"/>
  <c r="G374" i="1"/>
  <c r="O374" i="1"/>
  <c r="R374" i="1"/>
  <c r="U374" i="1"/>
  <c r="X374" i="1"/>
  <c r="AD374" i="1"/>
  <c r="AC374" i="1" s="1"/>
  <c r="G375" i="1"/>
  <c r="O375" i="1"/>
  <c r="R375" i="1"/>
  <c r="U375" i="1"/>
  <c r="X375" i="1"/>
  <c r="AD375" i="1"/>
  <c r="AC375" i="1" s="1"/>
  <c r="G376" i="1"/>
  <c r="O376" i="1"/>
  <c r="R376" i="1"/>
  <c r="U376" i="1"/>
  <c r="X376" i="1"/>
  <c r="AD376" i="1"/>
  <c r="AC376" i="1" s="1"/>
  <c r="G377" i="1"/>
  <c r="O377" i="1"/>
  <c r="R377" i="1"/>
  <c r="U377" i="1"/>
  <c r="X377" i="1"/>
  <c r="AD377" i="1"/>
  <c r="AC377" i="1" s="1"/>
  <c r="G378" i="1"/>
  <c r="I378" i="1" s="1"/>
  <c r="J378" i="1" s="1"/>
  <c r="O378" i="1"/>
  <c r="R378" i="1"/>
  <c r="U378" i="1"/>
  <c r="X378" i="1"/>
  <c r="AD378" i="1"/>
  <c r="AC378" i="1" s="1"/>
  <c r="G379" i="1"/>
  <c r="O379" i="1"/>
  <c r="R379" i="1"/>
  <c r="U379" i="1"/>
  <c r="X379" i="1"/>
  <c r="AB379" i="1"/>
  <c r="AA379" i="1" s="1"/>
  <c r="AD379" i="1"/>
  <c r="AC379" i="1" s="1"/>
  <c r="A381" i="1"/>
  <c r="AG381" i="1" s="1"/>
  <c r="G381" i="1"/>
  <c r="O381" i="1"/>
  <c r="R381" i="1"/>
  <c r="U381" i="1"/>
  <c r="X381" i="1"/>
  <c r="AD381" i="1"/>
  <c r="AC381" i="1" s="1"/>
  <c r="G382" i="1"/>
  <c r="O382" i="1"/>
  <c r="R382" i="1"/>
  <c r="U382" i="1"/>
  <c r="X382" i="1"/>
  <c r="AD382" i="1"/>
  <c r="AC382" i="1" s="1"/>
  <c r="G383" i="1"/>
  <c r="H383" i="1" s="1"/>
  <c r="O383" i="1"/>
  <c r="R383" i="1"/>
  <c r="U383" i="1"/>
  <c r="X383" i="1"/>
  <c r="AD383" i="1"/>
  <c r="AC383" i="1" s="1"/>
  <c r="G384" i="1"/>
  <c r="O384" i="1"/>
  <c r="R384" i="1"/>
  <c r="U384" i="1"/>
  <c r="X384" i="1"/>
  <c r="AD384" i="1"/>
  <c r="AC384" i="1" s="1"/>
  <c r="G385" i="1"/>
  <c r="H385" i="1" s="1"/>
  <c r="O385" i="1"/>
  <c r="R385" i="1"/>
  <c r="U385" i="1"/>
  <c r="X385" i="1"/>
  <c r="AD385" i="1"/>
  <c r="AC385" i="1" s="1"/>
  <c r="G386" i="1"/>
  <c r="O386" i="1"/>
  <c r="R386" i="1"/>
  <c r="U386" i="1"/>
  <c r="X386" i="1"/>
  <c r="AB386" i="1"/>
  <c r="AA386" i="1" s="1"/>
  <c r="AD386" i="1"/>
  <c r="AC386" i="1" s="1"/>
  <c r="G387" i="1"/>
  <c r="H387" i="1" s="1"/>
  <c r="O387" i="1"/>
  <c r="R387" i="1"/>
  <c r="U387" i="1"/>
  <c r="X387" i="1"/>
  <c r="AD387" i="1"/>
  <c r="AC387" i="1" s="1"/>
  <c r="A389" i="1"/>
  <c r="AG389" i="1" s="1"/>
  <c r="G389" i="1"/>
  <c r="H389" i="1" s="1"/>
  <c r="O389" i="1"/>
  <c r="R389" i="1"/>
  <c r="U389" i="1"/>
  <c r="X389" i="1"/>
  <c r="AD389" i="1"/>
  <c r="AC389" i="1" s="1"/>
  <c r="G390" i="1"/>
  <c r="O390" i="1"/>
  <c r="R390" i="1"/>
  <c r="U390" i="1"/>
  <c r="X390" i="1"/>
  <c r="AD390" i="1"/>
  <c r="AC390" i="1" s="1"/>
  <c r="G391" i="1"/>
  <c r="O391" i="1"/>
  <c r="R391" i="1"/>
  <c r="U391" i="1"/>
  <c r="X391" i="1"/>
  <c r="AD391" i="1"/>
  <c r="AC391" i="1" s="1"/>
  <c r="G392" i="1"/>
  <c r="O392" i="1"/>
  <c r="R392" i="1"/>
  <c r="U392" i="1"/>
  <c r="X392" i="1"/>
  <c r="AD392" i="1"/>
  <c r="AC392" i="1" s="1"/>
  <c r="G393" i="1"/>
  <c r="O393" i="1"/>
  <c r="R393" i="1"/>
  <c r="U393" i="1"/>
  <c r="X393" i="1"/>
  <c r="AD393" i="1"/>
  <c r="AC393" i="1" s="1"/>
  <c r="G394" i="1"/>
  <c r="O394" i="1"/>
  <c r="R394" i="1"/>
  <c r="U394" i="1"/>
  <c r="X394" i="1"/>
  <c r="AD394" i="1"/>
  <c r="AB394" i="1" s="1"/>
  <c r="G395" i="1"/>
  <c r="H395" i="1" s="1"/>
  <c r="O395" i="1"/>
  <c r="R395" i="1"/>
  <c r="U395" i="1"/>
  <c r="X395" i="1"/>
  <c r="AB395" i="1"/>
  <c r="AA395" i="1" s="1"/>
  <c r="AD395" i="1"/>
  <c r="AC395" i="1" s="1"/>
  <c r="A397" i="1"/>
  <c r="AG397" i="1" s="1"/>
  <c r="G397" i="1"/>
  <c r="O397" i="1"/>
  <c r="R397" i="1"/>
  <c r="U397" i="1"/>
  <c r="X397" i="1"/>
  <c r="AD397" i="1"/>
  <c r="AC397" i="1" s="1"/>
  <c r="G398" i="1"/>
  <c r="H398" i="1" s="1"/>
  <c r="O398" i="1"/>
  <c r="R398" i="1"/>
  <c r="U398" i="1"/>
  <c r="X398" i="1"/>
  <c r="AD398" i="1"/>
  <c r="AC398" i="1" s="1"/>
  <c r="G399" i="1"/>
  <c r="O399" i="1"/>
  <c r="R399" i="1"/>
  <c r="U399" i="1"/>
  <c r="X399" i="1"/>
  <c r="AD399" i="1"/>
  <c r="AC399" i="1" s="1"/>
  <c r="G400" i="1"/>
  <c r="O400" i="1"/>
  <c r="R400" i="1"/>
  <c r="U400" i="1"/>
  <c r="X400" i="1"/>
  <c r="AD400" i="1"/>
  <c r="AC400" i="1" s="1"/>
  <c r="G403" i="1"/>
  <c r="O403" i="1"/>
  <c r="R403" i="1"/>
  <c r="U403" i="1"/>
  <c r="X403" i="1"/>
  <c r="AB403" i="1"/>
  <c r="AD403" i="1"/>
  <c r="G404" i="1"/>
  <c r="H404" i="1" s="1"/>
  <c r="O404" i="1"/>
  <c r="R404" i="1"/>
  <c r="U404" i="1"/>
  <c r="X404" i="1"/>
  <c r="AD404" i="1"/>
  <c r="AB404" i="1" s="1"/>
  <c r="A406" i="1"/>
  <c r="AG406" i="1" s="1"/>
  <c r="G406" i="1"/>
  <c r="H406" i="1" s="1"/>
  <c r="O406" i="1"/>
  <c r="R406" i="1"/>
  <c r="U406" i="1"/>
  <c r="X406" i="1"/>
  <c r="AD406" i="1"/>
  <c r="AC406" i="1" s="1"/>
  <c r="G407" i="1"/>
  <c r="O407" i="1"/>
  <c r="R407" i="1"/>
  <c r="U407" i="1"/>
  <c r="X407" i="1"/>
  <c r="AD407" i="1"/>
  <c r="AC407" i="1" s="1"/>
  <c r="G408" i="1"/>
  <c r="O408" i="1"/>
  <c r="R408" i="1"/>
  <c r="U408" i="1"/>
  <c r="X408" i="1"/>
  <c r="AD408" i="1"/>
  <c r="AC408" i="1" s="1"/>
  <c r="G409" i="1"/>
  <c r="O409" i="1"/>
  <c r="R409" i="1"/>
  <c r="U409" i="1"/>
  <c r="X409" i="1"/>
  <c r="AD409" i="1"/>
  <c r="AC409" i="1" s="1"/>
  <c r="G410" i="1"/>
  <c r="O410" i="1"/>
  <c r="R410" i="1"/>
  <c r="U410" i="1"/>
  <c r="X410" i="1"/>
  <c r="AD410" i="1"/>
  <c r="AC410" i="1" s="1"/>
  <c r="G411" i="1"/>
  <c r="I411" i="1" s="1"/>
  <c r="J411" i="1" s="1"/>
  <c r="O411" i="1"/>
  <c r="R411" i="1"/>
  <c r="U411" i="1"/>
  <c r="X411" i="1"/>
  <c r="AD411" i="1"/>
  <c r="AC411" i="1" s="1"/>
  <c r="G412" i="1"/>
  <c r="I412" i="1" s="1"/>
  <c r="J412" i="1" s="1"/>
  <c r="O412" i="1"/>
  <c r="R412" i="1"/>
  <c r="U412" i="1"/>
  <c r="X412" i="1"/>
  <c r="AD412" i="1"/>
  <c r="AC412" i="1" s="1"/>
  <c r="A414" i="1"/>
  <c r="AG414" i="1" s="1"/>
  <c r="G414" i="1"/>
  <c r="H414" i="1" s="1"/>
  <c r="O414" i="1"/>
  <c r="R414" i="1"/>
  <c r="U414" i="1"/>
  <c r="X414" i="1"/>
  <c r="AD414" i="1"/>
  <c r="AC414" i="1" s="1"/>
  <c r="G415" i="1"/>
  <c r="H415" i="1" s="1"/>
  <c r="O415" i="1"/>
  <c r="R415" i="1"/>
  <c r="U415" i="1"/>
  <c r="X415" i="1"/>
  <c r="AD415" i="1"/>
  <c r="AC415" i="1" s="1"/>
  <c r="G416" i="1"/>
  <c r="H416" i="1" s="1"/>
  <c r="O416" i="1"/>
  <c r="R416" i="1"/>
  <c r="U416" i="1"/>
  <c r="X416" i="1"/>
  <c r="AD416" i="1"/>
  <c r="AC416" i="1" s="1"/>
  <c r="G417" i="1"/>
  <c r="H417" i="1" s="1"/>
  <c r="O417" i="1"/>
  <c r="R417" i="1"/>
  <c r="U417" i="1"/>
  <c r="X417" i="1"/>
  <c r="AD417" i="1"/>
  <c r="AC417" i="1" s="1"/>
  <c r="G418" i="1"/>
  <c r="H418" i="1" s="1"/>
  <c r="O418" i="1"/>
  <c r="R418" i="1"/>
  <c r="U418" i="1"/>
  <c r="X418" i="1"/>
  <c r="AD418" i="1"/>
  <c r="AC418" i="1" s="1"/>
  <c r="G419" i="1"/>
  <c r="H419" i="1" s="1"/>
  <c r="O419" i="1"/>
  <c r="R419" i="1"/>
  <c r="U419" i="1"/>
  <c r="X419" i="1"/>
  <c r="AD419" i="1"/>
  <c r="AC419" i="1" s="1"/>
  <c r="G420" i="1"/>
  <c r="H420" i="1" s="1"/>
  <c r="O420" i="1"/>
  <c r="R420" i="1"/>
  <c r="U420" i="1"/>
  <c r="X420" i="1"/>
  <c r="AD420" i="1"/>
  <c r="AB420" i="1" s="1"/>
  <c r="AA420" i="1" s="1"/>
  <c r="A422" i="1"/>
  <c r="AG422" i="1" s="1"/>
  <c r="G422" i="1"/>
  <c r="H422" i="1" s="1"/>
  <c r="O422" i="1"/>
  <c r="R422" i="1"/>
  <c r="U422" i="1"/>
  <c r="X422" i="1"/>
  <c r="AD422" i="1"/>
  <c r="AC422" i="1" s="1"/>
  <c r="G423" i="1"/>
  <c r="H423" i="1" s="1"/>
  <c r="O423" i="1"/>
  <c r="R423" i="1"/>
  <c r="U423" i="1"/>
  <c r="X423" i="1"/>
  <c r="AD423" i="1"/>
  <c r="AC423" i="1" s="1"/>
  <c r="G424" i="1"/>
  <c r="H424" i="1" s="1"/>
  <c r="O424" i="1"/>
  <c r="R424" i="1"/>
  <c r="U424" i="1"/>
  <c r="X424" i="1"/>
  <c r="AD424" i="1"/>
  <c r="AC424" i="1" s="1"/>
  <c r="G425" i="1"/>
  <c r="H425" i="1" s="1"/>
  <c r="O425" i="1"/>
  <c r="R425" i="1"/>
  <c r="U425" i="1"/>
  <c r="X425" i="1"/>
  <c r="AD425" i="1"/>
  <c r="AC425" i="1" s="1"/>
  <c r="G426" i="1"/>
  <c r="H426" i="1" s="1"/>
  <c r="O426" i="1"/>
  <c r="R426" i="1"/>
  <c r="U426" i="1"/>
  <c r="X426" i="1"/>
  <c r="AD426" i="1"/>
  <c r="AC426" i="1" s="1"/>
  <c r="G427" i="1"/>
  <c r="H427" i="1" s="1"/>
  <c r="O427" i="1"/>
  <c r="R427" i="1"/>
  <c r="U427" i="1"/>
  <c r="X427" i="1"/>
  <c r="AB427" i="1"/>
  <c r="AA427" i="1" s="1"/>
  <c r="AD427" i="1"/>
  <c r="AC427" i="1" s="1"/>
  <c r="G428" i="1"/>
  <c r="H428" i="1" s="1"/>
  <c r="O428" i="1"/>
  <c r="R428" i="1"/>
  <c r="U428" i="1"/>
  <c r="X428" i="1"/>
  <c r="AD428" i="1"/>
  <c r="AC428" i="1" s="1"/>
  <c r="A430" i="1"/>
  <c r="AG430" i="1" s="1"/>
  <c r="G430" i="1"/>
  <c r="H430" i="1" s="1"/>
  <c r="O430" i="1"/>
  <c r="R430" i="1"/>
  <c r="U430" i="1"/>
  <c r="X430" i="1"/>
  <c r="AD430" i="1"/>
  <c r="AC430" i="1" s="1"/>
  <c r="G431" i="1"/>
  <c r="H431" i="1" s="1"/>
  <c r="O431" i="1"/>
  <c r="R431" i="1"/>
  <c r="U431" i="1"/>
  <c r="X431" i="1"/>
  <c r="AD431" i="1"/>
  <c r="AC431" i="1" s="1"/>
  <c r="G432" i="1"/>
  <c r="H432" i="1" s="1"/>
  <c r="O432" i="1"/>
  <c r="R432" i="1"/>
  <c r="U432" i="1"/>
  <c r="X432" i="1"/>
  <c r="AD432" i="1"/>
  <c r="AC432" i="1" s="1"/>
  <c r="G433" i="1"/>
  <c r="H433" i="1" s="1"/>
  <c r="O433" i="1"/>
  <c r="R433" i="1"/>
  <c r="U433" i="1"/>
  <c r="X433" i="1"/>
  <c r="AD433" i="1"/>
  <c r="AC433" i="1" s="1"/>
  <c r="G434" i="1"/>
  <c r="O434" i="1"/>
  <c r="R434" i="1"/>
  <c r="U434" i="1"/>
  <c r="X434" i="1"/>
  <c r="AD434" i="1"/>
  <c r="G435" i="1"/>
  <c r="H435" i="1" s="1"/>
  <c r="O435" i="1"/>
  <c r="R435" i="1"/>
  <c r="U435" i="1"/>
  <c r="X435" i="1"/>
  <c r="AD435" i="1"/>
  <c r="AB435" i="1" s="1"/>
  <c r="G436" i="1"/>
  <c r="I436" i="1" s="1"/>
  <c r="J436" i="1" s="1"/>
  <c r="O436" i="1"/>
  <c r="R436" i="1"/>
  <c r="U436" i="1"/>
  <c r="X436" i="1"/>
  <c r="AB436" i="1"/>
  <c r="AA436" i="1" s="1"/>
  <c r="AD436" i="1"/>
  <c r="AC436" i="1" s="1"/>
  <c r="AD17" i="1"/>
  <c r="AC17" i="1" s="1"/>
  <c r="X17" i="1"/>
  <c r="U17" i="1"/>
  <c r="R17" i="1"/>
  <c r="O17" i="1"/>
  <c r="G17" i="1"/>
  <c r="H17" i="1" s="1"/>
  <c r="AD16" i="1"/>
  <c r="AC16" i="1" s="1"/>
  <c r="X16" i="1"/>
  <c r="U16" i="1"/>
  <c r="R16" i="1"/>
  <c r="O16" i="1"/>
  <c r="G16" i="1"/>
  <c r="AD15" i="1"/>
  <c r="AC15" i="1" s="1"/>
  <c r="X15" i="1"/>
  <c r="U15" i="1"/>
  <c r="R15" i="1"/>
  <c r="O15" i="1"/>
  <c r="G15" i="1"/>
  <c r="AD14" i="1"/>
  <c r="AC14" i="1" s="1"/>
  <c r="X14" i="1"/>
  <c r="U14" i="1"/>
  <c r="R14" i="1"/>
  <c r="O14" i="1"/>
  <c r="G14" i="1"/>
  <c r="AD13" i="1"/>
  <c r="AC13" i="1" s="1"/>
  <c r="X13" i="1"/>
  <c r="U13" i="1"/>
  <c r="R13" i="1"/>
  <c r="O13" i="1"/>
  <c r="G13" i="1"/>
  <c r="AD12" i="1"/>
  <c r="AC12" i="1" s="1"/>
  <c r="X12" i="1"/>
  <c r="U12" i="1"/>
  <c r="R12" i="1"/>
  <c r="O12" i="1"/>
  <c r="G12" i="1"/>
  <c r="H12" i="1" s="1"/>
  <c r="AD11" i="1"/>
  <c r="X11" i="1"/>
  <c r="U11" i="1"/>
  <c r="R11" i="1"/>
  <c r="O11" i="1"/>
  <c r="G11" i="1"/>
  <c r="H11" i="1" s="1"/>
  <c r="AG4" i="1"/>
  <c r="AF4" i="1" s="1"/>
  <c r="AG3" i="1"/>
  <c r="AF3" i="1" s="1"/>
  <c r="AG2" i="1"/>
  <c r="AF2" i="1" s="1"/>
  <c r="AL136" i="1" s="1"/>
  <c r="AC278" i="1" l="1"/>
  <c r="X232" i="1"/>
  <c r="O256" i="1"/>
  <c r="O248" i="1"/>
  <c r="X240" i="1"/>
  <c r="U232" i="1"/>
  <c r="R256" i="1"/>
  <c r="R248" i="1"/>
  <c r="O240" i="1"/>
  <c r="X221" i="1"/>
  <c r="X256" i="1"/>
  <c r="X248" i="1"/>
  <c r="U240" i="1"/>
  <c r="R232" i="1"/>
  <c r="U256" i="1"/>
  <c r="U248" i="1"/>
  <c r="R240" i="1"/>
  <c r="O232" i="1"/>
  <c r="AA394" i="1"/>
  <c r="AA435" i="1"/>
  <c r="AC403" i="1"/>
  <c r="AD405" i="1"/>
  <c r="AB354" i="1"/>
  <c r="AA354" i="1" s="1"/>
  <c r="AB346" i="1"/>
  <c r="AA346" i="1" s="1"/>
  <c r="AB337" i="1"/>
  <c r="AA337" i="1" s="1"/>
  <c r="AC435" i="1"/>
  <c r="AD438" i="1"/>
  <c r="AA403" i="1"/>
  <c r="AC370" i="1"/>
  <c r="AD372" i="1"/>
  <c r="AC361" i="1"/>
  <c r="AD366" i="1"/>
  <c r="AC366" i="1" s="1"/>
  <c r="AC394" i="1"/>
  <c r="AD401" i="1"/>
  <c r="AB428" i="1"/>
  <c r="AA428" i="1" s="1"/>
  <c r="AB412" i="1"/>
  <c r="AA412" i="1" s="1"/>
  <c r="AB387" i="1"/>
  <c r="AA387" i="1" s="1"/>
  <c r="AB361" i="1"/>
  <c r="AC328" i="1"/>
  <c r="AD331" i="1"/>
  <c r="AB328" i="1"/>
  <c r="AA230" i="1"/>
  <c r="AB313" i="1"/>
  <c r="AA313" i="1" s="1"/>
  <c r="AB304" i="1"/>
  <c r="AA304" i="1" s="1"/>
  <c r="AC296" i="1"/>
  <c r="AD298" i="1"/>
  <c r="AC298" i="1" s="1"/>
  <c r="AB280" i="1"/>
  <c r="AA280" i="1" s="1"/>
  <c r="AB271" i="1"/>
  <c r="AA271" i="1" s="1"/>
  <c r="AB247" i="1"/>
  <c r="AA247" i="1" s="1"/>
  <c r="AD258" i="1"/>
  <c r="AC258" i="1" s="1"/>
  <c r="AD224" i="1"/>
  <c r="AB206" i="1"/>
  <c r="AA206" i="1" s="1"/>
  <c r="AC197" i="1"/>
  <c r="AD199" i="1"/>
  <c r="AB181" i="1"/>
  <c r="AA181" i="1" s="1"/>
  <c r="AB172" i="1"/>
  <c r="AA172" i="1" s="1"/>
  <c r="AB148" i="1"/>
  <c r="AA148" i="1" s="1"/>
  <c r="AA246" i="1"/>
  <c r="AC230" i="1"/>
  <c r="AD232" i="1"/>
  <c r="AC232" i="1" s="1"/>
  <c r="AC320" i="1"/>
  <c r="AD329" i="1"/>
  <c r="AB305" i="1"/>
  <c r="AA305" i="1" s="1"/>
  <c r="AB296" i="1"/>
  <c r="AC287" i="1"/>
  <c r="AD294" i="1"/>
  <c r="AC294" i="1" s="1"/>
  <c r="AB272" i="1"/>
  <c r="AA272" i="1" s="1"/>
  <c r="AC264" i="1"/>
  <c r="AD265" i="1"/>
  <c r="AC265" i="1" s="1"/>
  <c r="AA263" i="1"/>
  <c r="AC254" i="1"/>
  <c r="AD256" i="1"/>
  <c r="AC256" i="1" s="1"/>
  <c r="AB239" i="1"/>
  <c r="AA239" i="1" s="1"/>
  <c r="AB231" i="1"/>
  <c r="AA231" i="1" s="1"/>
  <c r="AB222" i="1"/>
  <c r="AA222" i="1" s="1"/>
  <c r="AB197" i="1"/>
  <c r="AA197" i="1" s="1"/>
  <c r="AC189" i="1"/>
  <c r="AD221" i="1"/>
  <c r="AC221" i="1" s="1"/>
  <c r="AD191" i="1"/>
  <c r="AC191" i="1" s="1"/>
  <c r="AB173" i="1"/>
  <c r="AA173" i="1" s="1"/>
  <c r="AB164" i="1"/>
  <c r="AA164" i="1" s="1"/>
  <c r="AC156" i="1"/>
  <c r="AD186" i="1"/>
  <c r="AC186" i="1" s="1"/>
  <c r="AC238" i="1"/>
  <c r="AD240" i="1"/>
  <c r="AC240" i="1" s="1"/>
  <c r="AA320" i="1"/>
  <c r="AA287" i="1"/>
  <c r="AA254" i="1"/>
  <c r="AC246" i="1"/>
  <c r="AD248" i="1"/>
  <c r="AC248" i="1" s="1"/>
  <c r="AA189" i="1"/>
  <c r="AA156" i="1"/>
  <c r="AB107" i="1"/>
  <c r="AA107" i="1" s="1"/>
  <c r="AB65" i="1"/>
  <c r="AB57" i="1"/>
  <c r="AA57" i="1" s="1"/>
  <c r="AB50" i="1"/>
  <c r="AA50" i="1" s="1"/>
  <c r="AD84" i="1"/>
  <c r="AC84" i="1" s="1"/>
  <c r="AC142" i="1"/>
  <c r="AC149" i="1" s="1"/>
  <c r="AD150" i="1"/>
  <c r="AC150" i="1" s="1"/>
  <c r="AB118" i="1"/>
  <c r="AD125" i="1"/>
  <c r="AB109" i="1"/>
  <c r="AD117" i="1"/>
  <c r="AC117" i="1" s="1"/>
  <c r="AC79" i="1"/>
  <c r="AD114" i="1"/>
  <c r="AC114" i="1" s="1"/>
  <c r="AA404" i="1"/>
  <c r="AC404" i="1"/>
  <c r="AC68" i="1"/>
  <c r="AD75" i="1"/>
  <c r="AB76" i="1"/>
  <c r="AD78" i="1"/>
  <c r="G75" i="1"/>
  <c r="H46" i="1"/>
  <c r="G78" i="1"/>
  <c r="AC365" i="1"/>
  <c r="AA330" i="1"/>
  <c r="AC330" i="1"/>
  <c r="AC372" i="1"/>
  <c r="AB275" i="1"/>
  <c r="AA275" i="1" s="1"/>
  <c r="AB293" i="1"/>
  <c r="AB291" i="1"/>
  <c r="AA291" i="1" s="1"/>
  <c r="AB259" i="1"/>
  <c r="AA259" i="1" s="1"/>
  <c r="AC222" i="1"/>
  <c r="AC185" i="1"/>
  <c r="AB410" i="1"/>
  <c r="AA410" i="1" s="1"/>
  <c r="AB244" i="1"/>
  <c r="AA244" i="1" s="1"/>
  <c r="AB392" i="1"/>
  <c r="AA392" i="1" s="1"/>
  <c r="AC46" i="1"/>
  <c r="AD51" i="1"/>
  <c r="AC51" i="1" s="1"/>
  <c r="AB377" i="1"/>
  <c r="AA377" i="1" s="1"/>
  <c r="AB302" i="1"/>
  <c r="AA302" i="1" s="1"/>
  <c r="AB285" i="1"/>
  <c r="AA285" i="1" s="1"/>
  <c r="AB269" i="1"/>
  <c r="AA269" i="1" s="1"/>
  <c r="AB250" i="1"/>
  <c r="AA250" i="1" s="1"/>
  <c r="AB228" i="1"/>
  <c r="AA228" i="1" s="1"/>
  <c r="AB128" i="1"/>
  <c r="AA128" i="1" s="1"/>
  <c r="AB97" i="1"/>
  <c r="AA97" i="1" s="1"/>
  <c r="AB384" i="1"/>
  <c r="AA384" i="1" s="1"/>
  <c r="AB208" i="1"/>
  <c r="AA208" i="1" s="1"/>
  <c r="AB196" i="1"/>
  <c r="AA196" i="1" s="1"/>
  <c r="AB48" i="1"/>
  <c r="AA48" i="1" s="1"/>
  <c r="AB425" i="1"/>
  <c r="AA425" i="1" s="1"/>
  <c r="AB382" i="1"/>
  <c r="AA382" i="1" s="1"/>
  <c r="AB211" i="1"/>
  <c r="AA211" i="1" s="1"/>
  <c r="AB184" i="1"/>
  <c r="AA184" i="1" s="1"/>
  <c r="AB162" i="1"/>
  <c r="AA162" i="1" s="1"/>
  <c r="AB416" i="1"/>
  <c r="AA416" i="1" s="1"/>
  <c r="AB407" i="1"/>
  <c r="AA407" i="1" s="1"/>
  <c r="AB360" i="1"/>
  <c r="AA360" i="1" s="1"/>
  <c r="AB327" i="1"/>
  <c r="AA327" i="1" s="1"/>
  <c r="AB309" i="1"/>
  <c r="AA309" i="1" s="1"/>
  <c r="AB266" i="1"/>
  <c r="AA266" i="1" s="1"/>
  <c r="AB261" i="1"/>
  <c r="AA261" i="1" s="1"/>
  <c r="AB152" i="1"/>
  <c r="AA152" i="1" s="1"/>
  <c r="AB126" i="1"/>
  <c r="AA126" i="1" s="1"/>
  <c r="AB122" i="1"/>
  <c r="AA122" i="1" s="1"/>
  <c r="AB431" i="1"/>
  <c r="AA431" i="1" s="1"/>
  <c r="AB398" i="1"/>
  <c r="AA398" i="1" s="1"/>
  <c r="AB350" i="1"/>
  <c r="AA350" i="1" s="1"/>
  <c r="AB341" i="1"/>
  <c r="AA341" i="1" s="1"/>
  <c r="AB316" i="1"/>
  <c r="AA316" i="1" s="1"/>
  <c r="AB311" i="1"/>
  <c r="AA311" i="1" s="1"/>
  <c r="AB236" i="1"/>
  <c r="AA236" i="1" s="1"/>
  <c r="AB178" i="1"/>
  <c r="AA178" i="1" s="1"/>
  <c r="AB168" i="1"/>
  <c r="AA168" i="1" s="1"/>
  <c r="AB102" i="1"/>
  <c r="AA102" i="1" s="1"/>
  <c r="AB46" i="1"/>
  <c r="AA46" i="1" s="1"/>
  <c r="AB176" i="1"/>
  <c r="AA176" i="1" s="1"/>
  <c r="AB154" i="1"/>
  <c r="AA154" i="1" s="1"/>
  <c r="AB145" i="1"/>
  <c r="AA145" i="1" s="1"/>
  <c r="AB62" i="1"/>
  <c r="AA62" i="1" s="1"/>
  <c r="AB423" i="1"/>
  <c r="AA423" i="1" s="1"/>
  <c r="AB400" i="1"/>
  <c r="AA400" i="1" s="1"/>
  <c r="AB390" i="1"/>
  <c r="AA390" i="1" s="1"/>
  <c r="AB367" i="1"/>
  <c r="AA367" i="1" s="1"/>
  <c r="AB356" i="1"/>
  <c r="AA356" i="1" s="1"/>
  <c r="AB323" i="1"/>
  <c r="AA323" i="1" s="1"/>
  <c r="AB318" i="1"/>
  <c r="AA318" i="1" s="1"/>
  <c r="AB170" i="1"/>
  <c r="AB160" i="1"/>
  <c r="AA160" i="1" s="1"/>
  <c r="AB432" i="1"/>
  <c r="AA432" i="1" s="1"/>
  <c r="AB426" i="1"/>
  <c r="AA426" i="1" s="1"/>
  <c r="AB422" i="1"/>
  <c r="AA422" i="1" s="1"/>
  <c r="AB418" i="1"/>
  <c r="AA418" i="1" s="1"/>
  <c r="AB408" i="1"/>
  <c r="AA408" i="1" s="1"/>
  <c r="AB397" i="1"/>
  <c r="AA397" i="1" s="1"/>
  <c r="AB391" i="1"/>
  <c r="AA391" i="1" s="1"/>
  <c r="AB385" i="1"/>
  <c r="AA385" i="1" s="1"/>
  <c r="AB381" i="1"/>
  <c r="AA381" i="1" s="1"/>
  <c r="AB369" i="1"/>
  <c r="AA369" i="1" s="1"/>
  <c r="AB365" i="1"/>
  <c r="AB352" i="1"/>
  <c r="AA352" i="1" s="1"/>
  <c r="AB344" i="1"/>
  <c r="AA344" i="1" s="1"/>
  <c r="AC434" i="1"/>
  <c r="AB434" i="1"/>
  <c r="AA434" i="1" s="1"/>
  <c r="AB433" i="1"/>
  <c r="AA433" i="1" s="1"/>
  <c r="AB430" i="1"/>
  <c r="AA430" i="1" s="1"/>
  <c r="AB424" i="1"/>
  <c r="AA424" i="1" s="1"/>
  <c r="AB414" i="1"/>
  <c r="AA414" i="1" s="1"/>
  <c r="AB406" i="1"/>
  <c r="AA406" i="1" s="1"/>
  <c r="AB399" i="1"/>
  <c r="AA399" i="1" s="1"/>
  <c r="AB393" i="1"/>
  <c r="AA393" i="1" s="1"/>
  <c r="AB389" i="1"/>
  <c r="AA389" i="1" s="1"/>
  <c r="AB383" i="1"/>
  <c r="AA383" i="1" s="1"/>
  <c r="AB375" i="1"/>
  <c r="AA375" i="1" s="1"/>
  <c r="AB358" i="1"/>
  <c r="AA358" i="1" s="1"/>
  <c r="AB324" i="1"/>
  <c r="AA324" i="1" s="1"/>
  <c r="AB310" i="1"/>
  <c r="AA310" i="1" s="1"/>
  <c r="AB292" i="1"/>
  <c r="AA292" i="1" s="1"/>
  <c r="AB286" i="1"/>
  <c r="AA286" i="1" s="1"/>
  <c r="AB276" i="1"/>
  <c r="AA276" i="1" s="1"/>
  <c r="AB270" i="1"/>
  <c r="AA270" i="1" s="1"/>
  <c r="AB267" i="1"/>
  <c r="AA267" i="1" s="1"/>
  <c r="AB257" i="1"/>
  <c r="AA257" i="1" s="1"/>
  <c r="AC252" i="1"/>
  <c r="AB252" i="1"/>
  <c r="AA252" i="1" s="1"/>
  <c r="AB251" i="1"/>
  <c r="AA251" i="1" s="1"/>
  <c r="AB245" i="1"/>
  <c r="AA245" i="1" s="1"/>
  <c r="AB241" i="1"/>
  <c r="AA241" i="1" s="1"/>
  <c r="AB229" i="1"/>
  <c r="AA229" i="1" s="1"/>
  <c r="AB218" i="1"/>
  <c r="AA218" i="1" s="1"/>
  <c r="AB212" i="1"/>
  <c r="AA212" i="1" s="1"/>
  <c r="AB203" i="1"/>
  <c r="AA203" i="1" s="1"/>
  <c r="AB283" i="1"/>
  <c r="AA283" i="1" s="1"/>
  <c r="AB277" i="1"/>
  <c r="AB226" i="1"/>
  <c r="AA226" i="1" s="1"/>
  <c r="AB219" i="1"/>
  <c r="AA219" i="1" s="1"/>
  <c r="AB204" i="1"/>
  <c r="AA204" i="1" s="1"/>
  <c r="AB343" i="1"/>
  <c r="AA343" i="1" s="1"/>
  <c r="AB340" i="1"/>
  <c r="AA340" i="1" s="1"/>
  <c r="AB335" i="1"/>
  <c r="AA335" i="1" s="1"/>
  <c r="AB326" i="1"/>
  <c r="AA326" i="1" s="1"/>
  <c r="AB317" i="1"/>
  <c r="AA317" i="1" s="1"/>
  <c r="AB308" i="1"/>
  <c r="AA308" i="1" s="1"/>
  <c r="AB300" i="1"/>
  <c r="AA300" i="1" s="1"/>
  <c r="AB295" i="1"/>
  <c r="AA295" i="1" s="1"/>
  <c r="AB290" i="1"/>
  <c r="AB284" i="1"/>
  <c r="AA284" i="1" s="1"/>
  <c r="AB278" i="1"/>
  <c r="AA278" i="1" s="1"/>
  <c r="AB260" i="1"/>
  <c r="AA260" i="1" s="1"/>
  <c r="AB253" i="1"/>
  <c r="AA253" i="1" s="1"/>
  <c r="AB249" i="1"/>
  <c r="AA249" i="1" s="1"/>
  <c r="AB243" i="1"/>
  <c r="AA243" i="1" s="1"/>
  <c r="AB235" i="1"/>
  <c r="AA235" i="1" s="1"/>
  <c r="AB227" i="1"/>
  <c r="AA227" i="1" s="1"/>
  <c r="AB220" i="1"/>
  <c r="AA220" i="1" s="1"/>
  <c r="AB216" i="1"/>
  <c r="AA216" i="1" s="1"/>
  <c r="AB210" i="1"/>
  <c r="AA210" i="1" s="1"/>
  <c r="AB201" i="1"/>
  <c r="AA201" i="1" s="1"/>
  <c r="AB193" i="1"/>
  <c r="AA193" i="1" s="1"/>
  <c r="AB195" i="1"/>
  <c r="AA195" i="1" s="1"/>
  <c r="AB185" i="1"/>
  <c r="AB179" i="1"/>
  <c r="AA179" i="1" s="1"/>
  <c r="AB175" i="1"/>
  <c r="AA175" i="1" s="1"/>
  <c r="AB169" i="1"/>
  <c r="AA169" i="1" s="1"/>
  <c r="AB159" i="1"/>
  <c r="AA159" i="1" s="1"/>
  <c r="AB153" i="1"/>
  <c r="AA153" i="1" s="1"/>
  <c r="AB142" i="1"/>
  <c r="AB113" i="1"/>
  <c r="AA113" i="1" s="1"/>
  <c r="AB79" i="1"/>
  <c r="AB188" i="1"/>
  <c r="AA188" i="1" s="1"/>
  <c r="AB183" i="1"/>
  <c r="AA183" i="1" s="1"/>
  <c r="AB177" i="1"/>
  <c r="AA177" i="1" s="1"/>
  <c r="AB171" i="1"/>
  <c r="AA171" i="1" s="1"/>
  <c r="AB167" i="1"/>
  <c r="AA167" i="1" s="1"/>
  <c r="AB161" i="1"/>
  <c r="AA161" i="1" s="1"/>
  <c r="AB155" i="1"/>
  <c r="AA155" i="1" s="1"/>
  <c r="AB151" i="1"/>
  <c r="AA151" i="1" s="1"/>
  <c r="AB144" i="1"/>
  <c r="AA144" i="1" s="1"/>
  <c r="AB130" i="1"/>
  <c r="AA130" i="1" s="1"/>
  <c r="AB127" i="1"/>
  <c r="AA127" i="1" s="1"/>
  <c r="AB120" i="1"/>
  <c r="AA120" i="1" s="1"/>
  <c r="AB105" i="1"/>
  <c r="AA105" i="1" s="1"/>
  <c r="AB86" i="1"/>
  <c r="AA86" i="1" s="1"/>
  <c r="AB71" i="1"/>
  <c r="AA71" i="1" s="1"/>
  <c r="AB39" i="1"/>
  <c r="AA39" i="1" s="1"/>
  <c r="AB53" i="1"/>
  <c r="AA53" i="1" s="1"/>
  <c r="G51" i="1"/>
  <c r="K328" i="1"/>
  <c r="AB16" i="1"/>
  <c r="AA16" i="1" s="1"/>
  <c r="AB33" i="1"/>
  <c r="AA33" i="1" s="1"/>
  <c r="AB28" i="1"/>
  <c r="AA28" i="1" s="1"/>
  <c r="AB24" i="1"/>
  <c r="AA24" i="1" s="1"/>
  <c r="AB31" i="1"/>
  <c r="AA31" i="1" s="1"/>
  <c r="AB22" i="1"/>
  <c r="AA22" i="1" s="1"/>
  <c r="AB41" i="1"/>
  <c r="AA41" i="1" s="1"/>
  <c r="AB20" i="1"/>
  <c r="AA20" i="1" s="1"/>
  <c r="AB14" i="1"/>
  <c r="AA14" i="1" s="1"/>
  <c r="H43" i="1"/>
  <c r="AB11" i="1"/>
  <c r="AD45" i="1"/>
  <c r="K327" i="1"/>
  <c r="I327" i="1" s="1"/>
  <c r="J327" i="1" s="1"/>
  <c r="AB9" i="1"/>
  <c r="AB43" i="1"/>
  <c r="AA43" i="1" s="1"/>
  <c r="H159" i="1"/>
  <c r="I386" i="1"/>
  <c r="J386" i="1" s="1"/>
  <c r="G18" i="1"/>
  <c r="H397" i="1"/>
  <c r="H214" i="1"/>
  <c r="AB124" i="1"/>
  <c r="AA124" i="1" s="1"/>
  <c r="AB121" i="1"/>
  <c r="AA121" i="1" s="1"/>
  <c r="AB115" i="1"/>
  <c r="AA115" i="1" s="1"/>
  <c r="AB106" i="1"/>
  <c r="AA106" i="1" s="1"/>
  <c r="AB103" i="1"/>
  <c r="AA103" i="1" s="1"/>
  <c r="AB93" i="1"/>
  <c r="AA93" i="1" s="1"/>
  <c r="AB91" i="1"/>
  <c r="AA91" i="1" s="1"/>
  <c r="AB87" i="1"/>
  <c r="AA87" i="1" s="1"/>
  <c r="AC81" i="1"/>
  <c r="AB80" i="1"/>
  <c r="AA80" i="1" s="1"/>
  <c r="AB72" i="1"/>
  <c r="AA72" i="1" s="1"/>
  <c r="AB68" i="1"/>
  <c r="AA68" i="1" s="1"/>
  <c r="AB66" i="1"/>
  <c r="AA66" i="1" s="1"/>
  <c r="AB94" i="1"/>
  <c r="AA94" i="1" s="1"/>
  <c r="AB88" i="1"/>
  <c r="AA88" i="1" s="1"/>
  <c r="AB82" i="1"/>
  <c r="AA82" i="1" s="1"/>
  <c r="AC76" i="1"/>
  <c r="AB73" i="1"/>
  <c r="AA73" i="1" s="1"/>
  <c r="AB60" i="1"/>
  <c r="AA60" i="1" s="1"/>
  <c r="AB58" i="1"/>
  <c r="AA58" i="1" s="1"/>
  <c r="AB54" i="1"/>
  <c r="AA54" i="1" s="1"/>
  <c r="AB119" i="1"/>
  <c r="AA119" i="1" s="1"/>
  <c r="AB112" i="1"/>
  <c r="AA112" i="1" s="1"/>
  <c r="AB111" i="1"/>
  <c r="AA111" i="1" s="1"/>
  <c r="AB99" i="1"/>
  <c r="AA99" i="1" s="1"/>
  <c r="AB96" i="1"/>
  <c r="AB95" i="1"/>
  <c r="AA95" i="1" s="1"/>
  <c r="AB89" i="1"/>
  <c r="AA89" i="1" s="1"/>
  <c r="AB85" i="1"/>
  <c r="AA85" i="1" s="1"/>
  <c r="AB83" i="1"/>
  <c r="AA83" i="1" s="1"/>
  <c r="AB77" i="1"/>
  <c r="AA77" i="1" s="1"/>
  <c r="AB74" i="1"/>
  <c r="AA74" i="1" s="1"/>
  <c r="AB70" i="1"/>
  <c r="AA70" i="1" s="1"/>
  <c r="AB64" i="1"/>
  <c r="AA64" i="1" s="1"/>
  <c r="AB61" i="1"/>
  <c r="AA61" i="1" s="1"/>
  <c r="AB55" i="1"/>
  <c r="AA55" i="1" s="1"/>
  <c r="AB56" i="1"/>
  <c r="AA56" i="1" s="1"/>
  <c r="AB52" i="1"/>
  <c r="AA52" i="1" s="1"/>
  <c r="AB17" i="1"/>
  <c r="AA17" i="1" s="1"/>
  <c r="AB49" i="1"/>
  <c r="AA49" i="1" s="1"/>
  <c r="AB38" i="1"/>
  <c r="AA38" i="1" s="1"/>
  <c r="AB32" i="1"/>
  <c r="AA32" i="1" s="1"/>
  <c r="AB29" i="1"/>
  <c r="AA29" i="1" s="1"/>
  <c r="AB23" i="1"/>
  <c r="AA23" i="1" s="1"/>
  <c r="AB19" i="1"/>
  <c r="AA19" i="1" s="1"/>
  <c r="AB12" i="1"/>
  <c r="AA12" i="1" s="1"/>
  <c r="AB15" i="1"/>
  <c r="AA15" i="1" s="1"/>
  <c r="AB40" i="1"/>
  <c r="AA40" i="1" s="1"/>
  <c r="AB36" i="1"/>
  <c r="AA36" i="1" s="1"/>
  <c r="AB25" i="1"/>
  <c r="AA25" i="1" s="1"/>
  <c r="AB21" i="1"/>
  <c r="AA21" i="1" s="1"/>
  <c r="AC420" i="1"/>
  <c r="AB419" i="1"/>
  <c r="AA419" i="1" s="1"/>
  <c r="AB415" i="1"/>
  <c r="AA415" i="1" s="1"/>
  <c r="AB409" i="1"/>
  <c r="AA409" i="1" s="1"/>
  <c r="AB378" i="1"/>
  <c r="AA378" i="1" s="1"/>
  <c r="AB374" i="1"/>
  <c r="AA374" i="1" s="1"/>
  <c r="AB368" i="1"/>
  <c r="AA368" i="1" s="1"/>
  <c r="AB417" i="1"/>
  <c r="AA417" i="1" s="1"/>
  <c r="AB411" i="1"/>
  <c r="AA411" i="1" s="1"/>
  <c r="AB376" i="1"/>
  <c r="AA376" i="1" s="1"/>
  <c r="AB370" i="1"/>
  <c r="AB359" i="1"/>
  <c r="AA359" i="1" s="1"/>
  <c r="AB342" i="1"/>
  <c r="AB353" i="1"/>
  <c r="AA353" i="1" s="1"/>
  <c r="AB349" i="1"/>
  <c r="AA349" i="1" s="1"/>
  <c r="AB334" i="1"/>
  <c r="AA334" i="1" s="1"/>
  <c r="AB319" i="1"/>
  <c r="AA319" i="1" s="1"/>
  <c r="AB315" i="1"/>
  <c r="AA315" i="1" s="1"/>
  <c r="AB303" i="1"/>
  <c r="AA303" i="1" s="1"/>
  <c r="AB299" i="1"/>
  <c r="AA299" i="1" s="1"/>
  <c r="AB268" i="1"/>
  <c r="AA268" i="1" s="1"/>
  <c r="AB262" i="1"/>
  <c r="AA262" i="1" s="1"/>
  <c r="AB237" i="1"/>
  <c r="AA237" i="1" s="1"/>
  <c r="AB129" i="1"/>
  <c r="AA129" i="1" s="1"/>
  <c r="AB123" i="1"/>
  <c r="AA123" i="1" s="1"/>
  <c r="AB104" i="1"/>
  <c r="AA104" i="1" s="1"/>
  <c r="AB238" i="1"/>
  <c r="AB234" i="1"/>
  <c r="AA234" i="1" s="1"/>
  <c r="AB194" i="1"/>
  <c r="AA194" i="1" s="1"/>
  <c r="AB63" i="1"/>
  <c r="AA63" i="1" s="1"/>
  <c r="AB30" i="1"/>
  <c r="AA30" i="1" s="1"/>
  <c r="AB13" i="1"/>
  <c r="AA13" i="1" s="1"/>
  <c r="AB357" i="1"/>
  <c r="AA357" i="1" s="1"/>
  <c r="AB351" i="1"/>
  <c r="AA351" i="1" s="1"/>
  <c r="AB336" i="1"/>
  <c r="AA336" i="1" s="1"/>
  <c r="AB301" i="1"/>
  <c r="AA301" i="1" s="1"/>
  <c r="AC11" i="1"/>
  <c r="L28" i="1"/>
  <c r="L407" i="1"/>
  <c r="H338" i="1"/>
  <c r="K326" i="1"/>
  <c r="I326" i="1" s="1"/>
  <c r="J326" i="1" s="1"/>
  <c r="R331" i="1"/>
  <c r="H317" i="1"/>
  <c r="U100" i="1"/>
  <c r="AD429" i="1"/>
  <c r="AC429" i="1" s="1"/>
  <c r="H409" i="1"/>
  <c r="H325" i="1"/>
  <c r="K291" i="1"/>
  <c r="I291" i="1" s="1"/>
  <c r="J291" i="1" s="1"/>
  <c r="H210" i="1"/>
  <c r="H195" i="1"/>
  <c r="H167" i="1"/>
  <c r="O429" i="1"/>
  <c r="I361" i="1"/>
  <c r="J361" i="1" s="1"/>
  <c r="H220" i="1"/>
  <c r="H106" i="1"/>
  <c r="K105" i="1"/>
  <c r="I105" i="1" s="1"/>
  <c r="J105" i="1" s="1"/>
  <c r="G215" i="1"/>
  <c r="K156" i="1"/>
  <c r="H411" i="1"/>
  <c r="K386" i="1"/>
  <c r="H374" i="1"/>
  <c r="H319" i="1"/>
  <c r="H316" i="1"/>
  <c r="H290" i="1"/>
  <c r="H272" i="1"/>
  <c r="I264" i="1"/>
  <c r="J264" i="1" s="1"/>
  <c r="K229" i="1"/>
  <c r="I229" i="1" s="1"/>
  <c r="J229" i="1" s="1"/>
  <c r="H130" i="1"/>
  <c r="I83" i="1"/>
  <c r="J83" i="1" s="1"/>
  <c r="O339" i="1"/>
  <c r="L15" i="1"/>
  <c r="O437" i="1"/>
  <c r="L382" i="1"/>
  <c r="L275" i="1"/>
  <c r="K136" i="1"/>
  <c r="I136" i="1" s="1"/>
  <c r="J136" i="1" s="1"/>
  <c r="I427" i="1"/>
  <c r="J427" i="1" s="1"/>
  <c r="K414" i="1"/>
  <c r="H378" i="1"/>
  <c r="H373" i="1"/>
  <c r="I288" i="1"/>
  <c r="J288" i="1" s="1"/>
  <c r="X289" i="1"/>
  <c r="I222" i="1"/>
  <c r="X149" i="1"/>
  <c r="H145" i="1"/>
  <c r="H184" i="1"/>
  <c r="H41" i="1"/>
  <c r="U347" i="1"/>
  <c r="H235" i="1"/>
  <c r="L218" i="1"/>
  <c r="X413" i="1"/>
  <c r="U372" i="1"/>
  <c r="H70" i="1"/>
  <c r="H54" i="1"/>
  <c r="K412" i="1"/>
  <c r="K342" i="1"/>
  <c r="I342" i="1" s="1"/>
  <c r="H337" i="1"/>
  <c r="I337" i="1"/>
  <c r="J337" i="1" s="1"/>
  <c r="H330" i="1"/>
  <c r="I330" i="1"/>
  <c r="H267" i="1"/>
  <c r="K259" i="1"/>
  <c r="I259" i="1" s="1"/>
  <c r="J259" i="1" s="1"/>
  <c r="H228" i="1"/>
  <c r="H185" i="1"/>
  <c r="H98" i="1"/>
  <c r="I98" i="1"/>
  <c r="J98" i="1" s="1"/>
  <c r="H55" i="1"/>
  <c r="I435" i="1"/>
  <c r="J435" i="1" s="1"/>
  <c r="L431" i="1"/>
  <c r="AD421" i="1"/>
  <c r="AC421" i="1" s="1"/>
  <c r="R421" i="1"/>
  <c r="K410" i="1"/>
  <c r="I410" i="1" s="1"/>
  <c r="J410" i="1" s="1"/>
  <c r="K392" i="1"/>
  <c r="K378" i="1"/>
  <c r="L338" i="1"/>
  <c r="H318" i="1"/>
  <c r="I279" i="1"/>
  <c r="J279" i="1" s="1"/>
  <c r="H279" i="1"/>
  <c r="H269" i="1"/>
  <c r="L268" i="1"/>
  <c r="K263" i="1"/>
  <c r="H262" i="1"/>
  <c r="H230" i="1"/>
  <c r="I230" i="1"/>
  <c r="J230" i="1" s="1"/>
  <c r="I205" i="1"/>
  <c r="J205" i="1" s="1"/>
  <c r="H205" i="1"/>
  <c r="X199" i="1"/>
  <c r="H179" i="1"/>
  <c r="H173" i="1"/>
  <c r="I173" i="1"/>
  <c r="J173" i="1" s="1"/>
  <c r="U125" i="1"/>
  <c r="K404" i="1"/>
  <c r="I395" i="1"/>
  <c r="J395" i="1" s="1"/>
  <c r="U396" i="1"/>
  <c r="I387" i="1"/>
  <c r="J387" i="1" s="1"/>
  <c r="X372" i="1"/>
  <c r="K365" i="1"/>
  <c r="I365" i="1" s="1"/>
  <c r="H312" i="1"/>
  <c r="I312" i="1"/>
  <c r="J312" i="1" s="1"/>
  <c r="K299" i="1"/>
  <c r="I299" i="1" s="1"/>
  <c r="H284" i="1"/>
  <c r="U289" i="1"/>
  <c r="H270" i="1"/>
  <c r="H237" i="1"/>
  <c r="R191" i="1"/>
  <c r="I181" i="1"/>
  <c r="J181" i="1" s="1"/>
  <c r="H148" i="1"/>
  <c r="I148" i="1"/>
  <c r="J148" i="1" s="1"/>
  <c r="K334" i="1"/>
  <c r="I334" i="1" s="1"/>
  <c r="J334" i="1" s="1"/>
  <c r="L317" i="1"/>
  <c r="L313" i="1"/>
  <c r="L292" i="1"/>
  <c r="K287" i="1"/>
  <c r="K285" i="1"/>
  <c r="I285" i="1" s="1"/>
  <c r="J285" i="1" s="1"/>
  <c r="K254" i="1"/>
  <c r="K252" i="1"/>
  <c r="I252" i="1" s="1"/>
  <c r="J252" i="1" s="1"/>
  <c r="K245" i="1"/>
  <c r="I245" i="1" s="1"/>
  <c r="J245" i="1" s="1"/>
  <c r="K216" i="1"/>
  <c r="I216" i="1" s="1"/>
  <c r="K211" i="1"/>
  <c r="I211" i="1" s="1"/>
  <c r="J211" i="1" s="1"/>
  <c r="K180" i="1"/>
  <c r="U182" i="1"/>
  <c r="I164" i="1"/>
  <c r="J164" i="1" s="1"/>
  <c r="K123" i="1"/>
  <c r="K90" i="1"/>
  <c r="I66" i="1"/>
  <c r="J66" i="1" s="1"/>
  <c r="O34" i="1"/>
  <c r="X339" i="1"/>
  <c r="K305" i="1"/>
  <c r="L278" i="1"/>
  <c r="L205" i="1"/>
  <c r="U207" i="1"/>
  <c r="K192" i="1"/>
  <c r="I192" i="1" s="1"/>
  <c r="L185" i="1"/>
  <c r="K172" i="1"/>
  <c r="K163" i="1"/>
  <c r="I163" i="1" s="1"/>
  <c r="J163" i="1" s="1"/>
  <c r="K160" i="1"/>
  <c r="I160" i="1" s="1"/>
  <c r="J160" i="1" s="1"/>
  <c r="H74" i="1"/>
  <c r="L70" i="1"/>
  <c r="K69" i="1"/>
  <c r="I69" i="1" s="1"/>
  <c r="J69" i="1" s="1"/>
  <c r="H68" i="1"/>
  <c r="H50" i="1"/>
  <c r="K36" i="1"/>
  <c r="I36" i="1" s="1"/>
  <c r="J36" i="1" s="1"/>
  <c r="K33" i="1"/>
  <c r="K19" i="1"/>
  <c r="I19" i="1" s="1"/>
  <c r="X166" i="1"/>
  <c r="L157" i="1"/>
  <c r="K138" i="1"/>
  <c r="I138" i="1" s="1"/>
  <c r="J138" i="1" s="1"/>
  <c r="K132" i="1"/>
  <c r="L121" i="1"/>
  <c r="K119" i="1"/>
  <c r="I119" i="1" s="1"/>
  <c r="J119" i="1" s="1"/>
  <c r="L101" i="1"/>
  <c r="K97" i="1"/>
  <c r="I97" i="1" s="1"/>
  <c r="J97" i="1" s="1"/>
  <c r="K65" i="1"/>
  <c r="K58" i="1"/>
  <c r="K40" i="1"/>
  <c r="O26" i="1"/>
  <c r="L21" i="1"/>
  <c r="X437" i="1"/>
  <c r="H251" i="1"/>
  <c r="K250" i="1"/>
  <c r="I250" i="1" s="1"/>
  <c r="J250" i="1" s="1"/>
  <c r="O199" i="1"/>
  <c r="K194" i="1"/>
  <c r="I194" i="1" s="1"/>
  <c r="J194" i="1" s="1"/>
  <c r="I189" i="1"/>
  <c r="J189" i="1" s="1"/>
  <c r="H189" i="1"/>
  <c r="K13" i="1"/>
  <c r="I13" i="1" s="1"/>
  <c r="J13" i="1" s="1"/>
  <c r="L13" i="1"/>
  <c r="L14" i="1"/>
  <c r="L420" i="1"/>
  <c r="I420" i="1"/>
  <c r="J420" i="1" s="1"/>
  <c r="I419" i="1"/>
  <c r="J419" i="1" s="1"/>
  <c r="R413" i="1"/>
  <c r="H376" i="1"/>
  <c r="O380" i="1"/>
  <c r="H359" i="1"/>
  <c r="AD306" i="1"/>
  <c r="AC306" i="1" s="1"/>
  <c r="I246" i="1"/>
  <c r="J246" i="1" s="1"/>
  <c r="H246" i="1"/>
  <c r="I206" i="1"/>
  <c r="J206" i="1" s="1"/>
  <c r="H206" i="1"/>
  <c r="R429" i="1"/>
  <c r="H410" i="1"/>
  <c r="L11" i="1"/>
  <c r="X429" i="1"/>
  <c r="L416" i="1"/>
  <c r="H241" i="1"/>
  <c r="H381" i="1"/>
  <c r="K17" i="1"/>
  <c r="L17" i="1"/>
  <c r="K432" i="1"/>
  <c r="I432" i="1" s="1"/>
  <c r="J432" i="1" s="1"/>
  <c r="K430" i="1"/>
  <c r="I430" i="1" s="1"/>
  <c r="U421" i="1"/>
  <c r="H400" i="1"/>
  <c r="L399" i="1"/>
  <c r="O405" i="1"/>
  <c r="H393" i="1"/>
  <c r="H391" i="1"/>
  <c r="AA364" i="1"/>
  <c r="H354" i="1"/>
  <c r="I354" i="1"/>
  <c r="J354" i="1" s="1"/>
  <c r="I321" i="1"/>
  <c r="J321" i="1" s="1"/>
  <c r="H321" i="1"/>
  <c r="H315" i="1"/>
  <c r="O314" i="1"/>
  <c r="L301" i="1"/>
  <c r="K301" i="1"/>
  <c r="AA282" i="1"/>
  <c r="I255" i="1"/>
  <c r="J255" i="1" s="1"/>
  <c r="H255" i="1"/>
  <c r="H82" i="1"/>
  <c r="I82" i="1"/>
  <c r="J82" i="1" s="1"/>
  <c r="H81" i="1"/>
  <c r="X84" i="1"/>
  <c r="AC67" i="1"/>
  <c r="K11" i="1"/>
  <c r="I11" i="1" s="1"/>
  <c r="L12" i="1"/>
  <c r="L436" i="1"/>
  <c r="L435" i="1"/>
  <c r="K434" i="1"/>
  <c r="I434" i="1" s="1"/>
  <c r="J434" i="1" s="1"/>
  <c r="L432" i="1"/>
  <c r="K431" i="1"/>
  <c r="I431" i="1" s="1"/>
  <c r="J431" i="1" s="1"/>
  <c r="U437" i="1"/>
  <c r="L428" i="1"/>
  <c r="K425" i="1"/>
  <c r="I425" i="1" s="1"/>
  <c r="J425" i="1" s="1"/>
  <c r="K424" i="1"/>
  <c r="K420" i="1"/>
  <c r="K419" i="1"/>
  <c r="K418" i="1"/>
  <c r="I418" i="1" s="1"/>
  <c r="J418" i="1" s="1"/>
  <c r="H407" i="1"/>
  <c r="L404" i="1"/>
  <c r="K395" i="1"/>
  <c r="H386" i="1"/>
  <c r="H384" i="1"/>
  <c r="K382" i="1"/>
  <c r="I382" i="1" s="1"/>
  <c r="J382" i="1" s="1"/>
  <c r="L377" i="1"/>
  <c r="U380" i="1"/>
  <c r="K368" i="1"/>
  <c r="I368" i="1" s="1"/>
  <c r="J368" i="1" s="1"/>
  <c r="H356" i="1"/>
  <c r="H350" i="1"/>
  <c r="U355" i="1"/>
  <c r="I346" i="1"/>
  <c r="J346" i="1" s="1"/>
  <c r="L345" i="1"/>
  <c r="K345" i="1"/>
  <c r="K338" i="1"/>
  <c r="H335" i="1"/>
  <c r="H334" i="1"/>
  <c r="K325" i="1"/>
  <c r="I325" i="1" s="1"/>
  <c r="J325" i="1" s="1"/>
  <c r="H310" i="1"/>
  <c r="L309" i="1"/>
  <c r="H304" i="1"/>
  <c r="H300" i="1"/>
  <c r="K293" i="1"/>
  <c r="I293" i="1" s="1"/>
  <c r="U298" i="1"/>
  <c r="L287" i="1"/>
  <c r="H287" i="1"/>
  <c r="H282" i="1"/>
  <c r="K280" i="1"/>
  <c r="U281" i="1"/>
  <c r="L272" i="1"/>
  <c r="H268" i="1"/>
  <c r="O273" i="1"/>
  <c r="L262" i="1"/>
  <c r="H253" i="1"/>
  <c r="H249" i="1"/>
  <c r="H244" i="1"/>
  <c r="H239" i="1"/>
  <c r="H236" i="1"/>
  <c r="O224" i="1"/>
  <c r="H219" i="1"/>
  <c r="H203" i="1"/>
  <c r="H197" i="1"/>
  <c r="I197" i="1"/>
  <c r="I190" i="1"/>
  <c r="J190" i="1" s="1"/>
  <c r="H190" i="1"/>
  <c r="L130" i="1"/>
  <c r="K130" i="1"/>
  <c r="I130" i="1" s="1"/>
  <c r="J130" i="1" s="1"/>
  <c r="K409" i="1"/>
  <c r="I409" i="1" s="1"/>
  <c r="J409" i="1" s="1"/>
  <c r="H403" i="1"/>
  <c r="I403" i="1"/>
  <c r="J403" i="1" s="1"/>
  <c r="K399" i="1"/>
  <c r="I399" i="1" s="1"/>
  <c r="J399" i="1" s="1"/>
  <c r="R405" i="1"/>
  <c r="L393" i="1"/>
  <c r="L391" i="1"/>
  <c r="L390" i="1"/>
  <c r="K384" i="1"/>
  <c r="I384" i="1" s="1"/>
  <c r="J384" i="1" s="1"/>
  <c r="K376" i="1"/>
  <c r="I376" i="1" s="1"/>
  <c r="J376" i="1" s="1"/>
  <c r="K367" i="1"/>
  <c r="H365" i="1"/>
  <c r="L360" i="1"/>
  <c r="L359" i="1"/>
  <c r="I345" i="1"/>
  <c r="J345" i="1" s="1"/>
  <c r="H345" i="1"/>
  <c r="H333" i="1"/>
  <c r="AC325" i="1"/>
  <c r="L318" i="1"/>
  <c r="K318" i="1"/>
  <c r="I318" i="1" s="1"/>
  <c r="J318" i="1" s="1"/>
  <c r="L315" i="1"/>
  <c r="R322" i="1"/>
  <c r="H297" i="1"/>
  <c r="I297" i="1"/>
  <c r="J297" i="1" s="1"/>
  <c r="H271" i="1"/>
  <c r="I271" i="1"/>
  <c r="J271" i="1" s="1"/>
  <c r="H151" i="1"/>
  <c r="K15" i="1"/>
  <c r="I15" i="1" s="1"/>
  <c r="J15" i="1" s="1"/>
  <c r="L16" i="1"/>
  <c r="K436" i="1"/>
  <c r="L434" i="1"/>
  <c r="K433" i="1"/>
  <c r="I433" i="1" s="1"/>
  <c r="J433" i="1" s="1"/>
  <c r="L430" i="1"/>
  <c r="K427" i="1"/>
  <c r="K426" i="1"/>
  <c r="L423" i="1"/>
  <c r="K422" i="1"/>
  <c r="L419" i="1"/>
  <c r="L417" i="1"/>
  <c r="X421" i="1"/>
  <c r="L414" i="1"/>
  <c r="L412" i="1"/>
  <c r="L411" i="1"/>
  <c r="K394" i="1"/>
  <c r="L379" i="1"/>
  <c r="L374" i="1"/>
  <c r="X380" i="1"/>
  <c r="K370" i="1"/>
  <c r="O355" i="1"/>
  <c r="K346" i="1"/>
  <c r="H342" i="1"/>
  <c r="L335" i="1"/>
  <c r="AC332" i="1"/>
  <c r="AD339" i="1"/>
  <c r="AC339" i="1" s="1"/>
  <c r="K332" i="1"/>
  <c r="I332" i="1" s="1"/>
  <c r="L327" i="1"/>
  <c r="K323" i="1"/>
  <c r="I323" i="1" s="1"/>
  <c r="J323" i="1" s="1"/>
  <c r="AD322" i="1"/>
  <c r="AC322" i="1" s="1"/>
  <c r="K311" i="1"/>
  <c r="I311" i="1" s="1"/>
  <c r="J311" i="1" s="1"/>
  <c r="H302" i="1"/>
  <c r="K296" i="1"/>
  <c r="H285" i="1"/>
  <c r="H277" i="1"/>
  <c r="AA274" i="1"/>
  <c r="L270" i="1"/>
  <c r="H260" i="1"/>
  <c r="L231" i="1"/>
  <c r="K231" i="1"/>
  <c r="K415" i="1"/>
  <c r="I415" i="1" s="1"/>
  <c r="J415" i="1" s="1"/>
  <c r="K408" i="1"/>
  <c r="I408" i="1" s="1"/>
  <c r="J408" i="1" s="1"/>
  <c r="K406" i="1"/>
  <c r="I406" i="1" s="1"/>
  <c r="K397" i="1"/>
  <c r="I397" i="1" s="1"/>
  <c r="J397" i="1" s="1"/>
  <c r="L369" i="1"/>
  <c r="L365" i="1"/>
  <c r="K353" i="1"/>
  <c r="L351" i="1"/>
  <c r="L349" i="1"/>
  <c r="X347" i="1"/>
  <c r="K341" i="1"/>
  <c r="I341" i="1" s="1"/>
  <c r="J341" i="1" s="1"/>
  <c r="H336" i="1"/>
  <c r="L333" i="1"/>
  <c r="K330" i="1"/>
  <c r="H320" i="1"/>
  <c r="L305" i="1"/>
  <c r="L303" i="1"/>
  <c r="L297" i="1"/>
  <c r="L283" i="1"/>
  <c r="H283" i="1"/>
  <c r="K278" i="1"/>
  <c r="K276" i="1"/>
  <c r="I276" i="1" s="1"/>
  <c r="J276" i="1" s="1"/>
  <c r="K272" i="1"/>
  <c r="K270" i="1"/>
  <c r="I270" i="1" s="1"/>
  <c r="J270" i="1" s="1"/>
  <c r="R265" i="1"/>
  <c r="L254" i="1"/>
  <c r="L252" i="1"/>
  <c r="L250" i="1"/>
  <c r="L239" i="1"/>
  <c r="K238" i="1"/>
  <c r="H238" i="1"/>
  <c r="K212" i="1"/>
  <c r="I212" i="1" s="1"/>
  <c r="J212" i="1" s="1"/>
  <c r="U215" i="1"/>
  <c r="K205" i="1"/>
  <c r="L201" i="1"/>
  <c r="H201" i="1"/>
  <c r="K190" i="1"/>
  <c r="L178" i="1"/>
  <c r="K178" i="1"/>
  <c r="I178" i="1" s="1"/>
  <c r="J178" i="1" s="1"/>
  <c r="U174" i="1"/>
  <c r="H160" i="1"/>
  <c r="K159" i="1"/>
  <c r="I159" i="1" s="1"/>
  <c r="J159" i="1" s="1"/>
  <c r="U158" i="1"/>
  <c r="U149" i="1"/>
  <c r="H139" i="1"/>
  <c r="I139" i="1"/>
  <c r="J139" i="1" s="1"/>
  <c r="R133" i="1"/>
  <c r="H128" i="1"/>
  <c r="L337" i="1"/>
  <c r="L336" i="1"/>
  <c r="L321" i="1"/>
  <c r="L320" i="1"/>
  <c r="L319" i="1"/>
  <c r="K313" i="1"/>
  <c r="X314" i="1"/>
  <c r="R306" i="1"/>
  <c r="L285" i="1"/>
  <c r="K283" i="1"/>
  <c r="I283" i="1" s="1"/>
  <c r="J283" i="1" s="1"/>
  <c r="X281" i="1"/>
  <c r="R273" i="1"/>
  <c r="K264" i="1"/>
  <c r="K247" i="1"/>
  <c r="K243" i="1"/>
  <c r="I243" i="1" s="1"/>
  <c r="J243" i="1" s="1"/>
  <c r="K227" i="1"/>
  <c r="I227" i="1" s="1"/>
  <c r="J227" i="1" s="1"/>
  <c r="H212" i="1"/>
  <c r="L210" i="1"/>
  <c r="K201" i="1"/>
  <c r="I201" i="1" s="1"/>
  <c r="J201" i="1" s="1"/>
  <c r="K197" i="1"/>
  <c r="H193" i="1"/>
  <c r="H187" i="1"/>
  <c r="L161" i="1"/>
  <c r="K161" i="1"/>
  <c r="I161" i="1" s="1"/>
  <c r="I132" i="1"/>
  <c r="J132" i="1" s="1"/>
  <c r="H132" i="1"/>
  <c r="H32" i="1"/>
  <c r="K226" i="1"/>
  <c r="I226" i="1" s="1"/>
  <c r="J226" i="1" s="1"/>
  <c r="L209" i="1"/>
  <c r="K209" i="1"/>
  <c r="I209" i="1" s="1"/>
  <c r="J209" i="1" s="1"/>
  <c r="X207" i="1"/>
  <c r="H144" i="1"/>
  <c r="G149" i="1"/>
  <c r="L223" i="1"/>
  <c r="K198" i="1"/>
  <c r="K195" i="1"/>
  <c r="I195" i="1" s="1"/>
  <c r="J195" i="1" s="1"/>
  <c r="L193" i="1"/>
  <c r="L188" i="1"/>
  <c r="H188" i="1"/>
  <c r="K185" i="1"/>
  <c r="I185" i="1" s="1"/>
  <c r="H168" i="1"/>
  <c r="K165" i="1"/>
  <c r="I157" i="1"/>
  <c r="J157" i="1" s="1"/>
  <c r="K145" i="1"/>
  <c r="I145" i="1" s="1"/>
  <c r="J145" i="1" s="1"/>
  <c r="H143" i="1"/>
  <c r="K139" i="1"/>
  <c r="L137" i="1"/>
  <c r="X141" i="1"/>
  <c r="AD133" i="1"/>
  <c r="K128" i="1"/>
  <c r="I128" i="1" s="1"/>
  <c r="J128" i="1" s="1"/>
  <c r="H124" i="1"/>
  <c r="K113" i="1"/>
  <c r="I113" i="1" s="1"/>
  <c r="J113" i="1" s="1"/>
  <c r="H102" i="1"/>
  <c r="R100" i="1"/>
  <c r="R75" i="1"/>
  <c r="H53" i="1"/>
  <c r="G59" i="1"/>
  <c r="L192" i="1"/>
  <c r="L190" i="1"/>
  <c r="L172" i="1"/>
  <c r="H172" i="1"/>
  <c r="X174" i="1"/>
  <c r="G174" i="1"/>
  <c r="L168" i="1"/>
  <c r="K164" i="1"/>
  <c r="R158" i="1"/>
  <c r="L147" i="1"/>
  <c r="X117" i="1"/>
  <c r="K112" i="1"/>
  <c r="I112" i="1" s="1"/>
  <c r="J112" i="1" s="1"/>
  <c r="X67" i="1"/>
  <c r="H60" i="1"/>
  <c r="K181" i="1"/>
  <c r="L179" i="1"/>
  <c r="K170" i="1"/>
  <c r="I170" i="1" s="1"/>
  <c r="J170" i="1" s="1"/>
  <c r="L156" i="1"/>
  <c r="H131" i="1"/>
  <c r="I131" i="1"/>
  <c r="J131" i="1" s="1"/>
  <c r="H122" i="1"/>
  <c r="R125" i="1"/>
  <c r="H111" i="1"/>
  <c r="H110" i="1"/>
  <c r="I107" i="1"/>
  <c r="J107" i="1" s="1"/>
  <c r="H107" i="1"/>
  <c r="H97" i="1"/>
  <c r="X100" i="1"/>
  <c r="H85" i="1"/>
  <c r="K76" i="1"/>
  <c r="I76" i="1" s="1"/>
  <c r="U84" i="1"/>
  <c r="H72" i="1"/>
  <c r="K122" i="1"/>
  <c r="I122" i="1" s="1"/>
  <c r="J122" i="1" s="1"/>
  <c r="L115" i="1"/>
  <c r="L112" i="1"/>
  <c r="L105" i="1"/>
  <c r="I99" i="1"/>
  <c r="J99" i="1" s="1"/>
  <c r="K95" i="1"/>
  <c r="I95" i="1" s="1"/>
  <c r="J95" i="1" s="1"/>
  <c r="K93" i="1"/>
  <c r="I93" i="1" s="1"/>
  <c r="L91" i="1"/>
  <c r="I91" i="1"/>
  <c r="J91" i="1" s="1"/>
  <c r="L90" i="1"/>
  <c r="L83" i="1"/>
  <c r="K82" i="1"/>
  <c r="K57" i="1"/>
  <c r="X59" i="1"/>
  <c r="H52" i="1"/>
  <c r="L50" i="1"/>
  <c r="H49" i="1"/>
  <c r="L37" i="1"/>
  <c r="R26" i="1"/>
  <c r="L132" i="1"/>
  <c r="L128" i="1"/>
  <c r="X133" i="1"/>
  <c r="L124" i="1"/>
  <c r="K121" i="1"/>
  <c r="I121" i="1" s="1"/>
  <c r="J121" i="1" s="1"/>
  <c r="K115" i="1"/>
  <c r="R117" i="1"/>
  <c r="H103" i="1"/>
  <c r="L79" i="1"/>
  <c r="H79" i="1"/>
  <c r="R84" i="1"/>
  <c r="L61" i="1"/>
  <c r="X51" i="1"/>
  <c r="L41" i="1"/>
  <c r="L32" i="1"/>
  <c r="K31" i="1"/>
  <c r="I31" i="1" s="1"/>
  <c r="J31" i="1" s="1"/>
  <c r="K29" i="1"/>
  <c r="I29" i="1" s="1"/>
  <c r="J29" i="1" s="1"/>
  <c r="L25" i="1"/>
  <c r="L106" i="1"/>
  <c r="L104" i="1"/>
  <c r="L97" i="1"/>
  <c r="U92" i="1"/>
  <c r="L74" i="1"/>
  <c r="U75" i="1"/>
  <c r="L63" i="1"/>
  <c r="U67" i="1"/>
  <c r="AD67" i="1"/>
  <c r="L33" i="1"/>
  <c r="L31" i="1"/>
  <c r="L23" i="1"/>
  <c r="AC26" i="1"/>
  <c r="AC47" i="1"/>
  <c r="AD26" i="1"/>
  <c r="H15" i="1"/>
  <c r="G42" i="1"/>
  <c r="H23" i="1"/>
  <c r="H429" i="1"/>
  <c r="G429" i="1" s="1"/>
  <c r="H421" i="1"/>
  <c r="G421" i="1" s="1"/>
  <c r="K428" i="1"/>
  <c r="L415" i="1"/>
  <c r="L408" i="1"/>
  <c r="K435" i="1"/>
  <c r="L427" i="1"/>
  <c r="L425" i="1"/>
  <c r="AD437" i="1"/>
  <c r="AC437" i="1" s="1"/>
  <c r="R437" i="1"/>
  <c r="H436" i="1"/>
  <c r="H434" i="1"/>
  <c r="U429" i="1"/>
  <c r="I428" i="1"/>
  <c r="J428" i="1" s="1"/>
  <c r="I426" i="1"/>
  <c r="J426" i="1" s="1"/>
  <c r="I424" i="1"/>
  <c r="J424" i="1" s="1"/>
  <c r="K423" i="1"/>
  <c r="I423" i="1" s="1"/>
  <c r="J423" i="1" s="1"/>
  <c r="I422" i="1"/>
  <c r="K417" i="1"/>
  <c r="I417" i="1" s="1"/>
  <c r="J417" i="1" s="1"/>
  <c r="I414" i="1"/>
  <c r="AD413" i="1"/>
  <c r="AC413" i="1" s="1"/>
  <c r="K411" i="1"/>
  <c r="L410" i="1"/>
  <c r="K407" i="1"/>
  <c r="I407" i="1" s="1"/>
  <c r="J407" i="1" s="1"/>
  <c r="L406" i="1"/>
  <c r="U405" i="1"/>
  <c r="I404" i="1"/>
  <c r="L400" i="1"/>
  <c r="K400" i="1"/>
  <c r="I400" i="1" s="1"/>
  <c r="J400" i="1" s="1"/>
  <c r="H399" i="1"/>
  <c r="L395" i="1"/>
  <c r="K393" i="1"/>
  <c r="I393" i="1" s="1"/>
  <c r="J393" i="1" s="1"/>
  <c r="L392" i="1"/>
  <c r="I392" i="1"/>
  <c r="J392" i="1" s="1"/>
  <c r="H392" i="1"/>
  <c r="X388" i="1"/>
  <c r="L384" i="1"/>
  <c r="L381" i="1"/>
  <c r="K381" i="1"/>
  <c r="I381" i="1" s="1"/>
  <c r="J381" i="1" s="1"/>
  <c r="O388" i="1"/>
  <c r="K377" i="1"/>
  <c r="L376" i="1"/>
  <c r="K374" i="1"/>
  <c r="I374" i="1" s="1"/>
  <c r="J374" i="1" s="1"/>
  <c r="L373" i="1"/>
  <c r="R380" i="1"/>
  <c r="I371" i="1"/>
  <c r="J371" i="1" s="1"/>
  <c r="H370" i="1"/>
  <c r="H369" i="1"/>
  <c r="R372" i="1"/>
  <c r="K364" i="1"/>
  <c r="I364" i="1" s="1"/>
  <c r="J364" i="1" s="1"/>
  <c r="K360" i="1"/>
  <c r="I360" i="1" s="1"/>
  <c r="J360" i="1" s="1"/>
  <c r="L426" i="1"/>
  <c r="L424" i="1"/>
  <c r="L422" i="1"/>
  <c r="H412" i="1"/>
  <c r="H408" i="1"/>
  <c r="U413" i="1"/>
  <c r="L403" i="1"/>
  <c r="K403" i="1"/>
  <c r="X405" i="1"/>
  <c r="L397" i="1"/>
  <c r="K391" i="1"/>
  <c r="I391" i="1" s="1"/>
  <c r="J391" i="1" s="1"/>
  <c r="H390" i="1"/>
  <c r="U388" i="1"/>
  <c r="L386" i="1"/>
  <c r="L383" i="1"/>
  <c r="K383" i="1"/>
  <c r="I383" i="1" s="1"/>
  <c r="J383" i="1" s="1"/>
  <c r="H382" i="1"/>
  <c r="I379" i="1"/>
  <c r="J379" i="1" s="1"/>
  <c r="H379" i="1"/>
  <c r="K375" i="1"/>
  <c r="I375" i="1" s="1"/>
  <c r="J375" i="1" s="1"/>
  <c r="L368" i="1"/>
  <c r="K362" i="1"/>
  <c r="L362" i="1"/>
  <c r="K358" i="1"/>
  <c r="I358" i="1" s="1"/>
  <c r="J358" i="1" s="1"/>
  <c r="L358" i="1"/>
  <c r="X363" i="1"/>
  <c r="L433" i="1"/>
  <c r="K389" i="1"/>
  <c r="I389" i="1" s="1"/>
  <c r="J389" i="1" s="1"/>
  <c r="O396" i="1"/>
  <c r="L385" i="1"/>
  <c r="K385" i="1"/>
  <c r="I385" i="1" s="1"/>
  <c r="J385" i="1" s="1"/>
  <c r="AC373" i="1"/>
  <c r="AD380" i="1"/>
  <c r="AC380" i="1" s="1"/>
  <c r="I377" i="1"/>
  <c r="J377" i="1" s="1"/>
  <c r="H377" i="1"/>
  <c r="AC364" i="1"/>
  <c r="O421" i="1"/>
  <c r="L418" i="1"/>
  <c r="K416" i="1"/>
  <c r="I416" i="1" s="1"/>
  <c r="J416" i="1" s="1"/>
  <c r="O413" i="1"/>
  <c r="L409" i="1"/>
  <c r="L398" i="1"/>
  <c r="K398" i="1"/>
  <c r="I398" i="1" s="1"/>
  <c r="J398" i="1" s="1"/>
  <c r="AD396" i="1"/>
  <c r="AC396" i="1" s="1"/>
  <c r="R396" i="1"/>
  <c r="L394" i="1"/>
  <c r="I394" i="1"/>
  <c r="J394" i="1" s="1"/>
  <c r="H394" i="1"/>
  <c r="K390" i="1"/>
  <c r="I390" i="1" s="1"/>
  <c r="J390" i="1" s="1"/>
  <c r="X396" i="1"/>
  <c r="L389" i="1"/>
  <c r="L387" i="1"/>
  <c r="K387" i="1"/>
  <c r="AD388" i="1"/>
  <c r="AC388" i="1" s="1"/>
  <c r="R388" i="1"/>
  <c r="K379" i="1"/>
  <c r="L378" i="1"/>
  <c r="L375" i="1"/>
  <c r="H375" i="1"/>
  <c r="O372" i="1"/>
  <c r="L371" i="1"/>
  <c r="K371" i="1"/>
  <c r="L370" i="1"/>
  <c r="K369" i="1"/>
  <c r="I369" i="1" s="1"/>
  <c r="J369" i="1" s="1"/>
  <c r="H368" i="1"/>
  <c r="AD363" i="1"/>
  <c r="AC363" i="1" s="1"/>
  <c r="K361" i="1"/>
  <c r="L361" i="1"/>
  <c r="H360" i="1"/>
  <c r="K357" i="1"/>
  <c r="I357" i="1" s="1"/>
  <c r="J357" i="1" s="1"/>
  <c r="L357" i="1"/>
  <c r="O363" i="1"/>
  <c r="K356" i="1"/>
  <c r="I356" i="1" s="1"/>
  <c r="J356" i="1" s="1"/>
  <c r="L356" i="1"/>
  <c r="R363" i="1"/>
  <c r="L367" i="1"/>
  <c r="K359" i="1"/>
  <c r="I359" i="1" s="1"/>
  <c r="J359" i="1" s="1"/>
  <c r="L353" i="1"/>
  <c r="K351" i="1"/>
  <c r="I351" i="1" s="1"/>
  <c r="J351" i="1" s="1"/>
  <c r="H351" i="1"/>
  <c r="X355" i="1"/>
  <c r="AA348" i="1"/>
  <c r="H344" i="1"/>
  <c r="L341" i="1"/>
  <c r="H340" i="1"/>
  <c r="K336" i="1"/>
  <c r="I336" i="1" s="1"/>
  <c r="J336" i="1" s="1"/>
  <c r="R339" i="1"/>
  <c r="AA332" i="1"/>
  <c r="L330" i="1"/>
  <c r="H328" i="1"/>
  <c r="I328" i="1"/>
  <c r="J328" i="1" s="1"/>
  <c r="L325" i="1"/>
  <c r="X322" i="1"/>
  <c r="L316" i="1"/>
  <c r="U322" i="1"/>
  <c r="K308" i="1"/>
  <c r="I308" i="1" s="1"/>
  <c r="J308" i="1" s="1"/>
  <c r="L308" i="1"/>
  <c r="AD314" i="1"/>
  <c r="AC314" i="1" s="1"/>
  <c r="AC307" i="1"/>
  <c r="H307" i="1"/>
  <c r="K303" i="1"/>
  <c r="I303" i="1" s="1"/>
  <c r="J303" i="1" s="1"/>
  <c r="K288" i="1"/>
  <c r="L288" i="1"/>
  <c r="L279" i="1"/>
  <c r="H274" i="1"/>
  <c r="L236" i="1"/>
  <c r="K236" i="1"/>
  <c r="I236" i="1" s="1"/>
  <c r="J236" i="1" s="1"/>
  <c r="K230" i="1"/>
  <c r="L230" i="1"/>
  <c r="U363" i="1"/>
  <c r="K352" i="1"/>
  <c r="I352" i="1" s="1"/>
  <c r="J352" i="1" s="1"/>
  <c r="L352" i="1"/>
  <c r="K348" i="1"/>
  <c r="I348" i="1" s="1"/>
  <c r="J348" i="1" s="1"/>
  <c r="L348" i="1"/>
  <c r="L324" i="1"/>
  <c r="O331" i="1"/>
  <c r="K324" i="1"/>
  <c r="I324" i="1" s="1"/>
  <c r="J324" i="1" s="1"/>
  <c r="X331" i="1"/>
  <c r="L323" i="1"/>
  <c r="K320" i="1"/>
  <c r="K312" i="1"/>
  <c r="L312" i="1"/>
  <c r="H311" i="1"/>
  <c r="L310" i="1"/>
  <c r="R314" i="1"/>
  <c r="H303" i="1"/>
  <c r="U306" i="1"/>
  <c r="L299" i="1"/>
  <c r="H299" i="1"/>
  <c r="K286" i="1"/>
  <c r="I286" i="1" s="1"/>
  <c r="J286" i="1" s="1"/>
  <c r="L286" i="1"/>
  <c r="K282" i="1"/>
  <c r="I282" i="1" s="1"/>
  <c r="J282" i="1" s="1"/>
  <c r="O289" i="1"/>
  <c r="L282" i="1"/>
  <c r="H276" i="1"/>
  <c r="K213" i="1"/>
  <c r="R215" i="1"/>
  <c r="I353" i="1"/>
  <c r="J353" i="1" s="1"/>
  <c r="H353" i="1"/>
  <c r="K349" i="1"/>
  <c r="I349" i="1" s="1"/>
  <c r="R355" i="1"/>
  <c r="H349" i="1"/>
  <c r="L344" i="1"/>
  <c r="K344" i="1"/>
  <c r="I344" i="1" s="1"/>
  <c r="J344" i="1" s="1"/>
  <c r="L343" i="1"/>
  <c r="L340" i="1"/>
  <c r="K340" i="1"/>
  <c r="I340" i="1" s="1"/>
  <c r="O347" i="1"/>
  <c r="L328" i="1"/>
  <c r="K295" i="1"/>
  <c r="I295" i="1" s="1"/>
  <c r="J295" i="1" s="1"/>
  <c r="L295" i="1"/>
  <c r="AC293" i="1"/>
  <c r="H293" i="1"/>
  <c r="K290" i="1"/>
  <c r="I290" i="1" s="1"/>
  <c r="J290" i="1" s="1"/>
  <c r="O298" i="1"/>
  <c r="L290" i="1"/>
  <c r="K277" i="1"/>
  <c r="I277" i="1" s="1"/>
  <c r="J277" i="1" s="1"/>
  <c r="L277" i="1"/>
  <c r="AC217" i="1"/>
  <c r="K373" i="1"/>
  <c r="I373" i="1" s="1"/>
  <c r="J373" i="1" s="1"/>
  <c r="I367" i="1"/>
  <c r="J367" i="1" s="1"/>
  <c r="L364" i="1"/>
  <c r="H362" i="1"/>
  <c r="H358" i="1"/>
  <c r="K354" i="1"/>
  <c r="L354" i="1"/>
  <c r="K350" i="1"/>
  <c r="I350" i="1" s="1"/>
  <c r="J350" i="1" s="1"/>
  <c r="L350" i="1"/>
  <c r="AC348" i="1"/>
  <c r="AD355" i="1"/>
  <c r="AC355" i="1" s="1"/>
  <c r="K343" i="1"/>
  <c r="I343" i="1" s="1"/>
  <c r="J343" i="1" s="1"/>
  <c r="L334" i="1"/>
  <c r="U339" i="1"/>
  <c r="L332" i="1"/>
  <c r="U331" i="1"/>
  <c r="H324" i="1"/>
  <c r="H323" i="1"/>
  <c r="K316" i="1"/>
  <c r="I316" i="1" s="1"/>
  <c r="J316" i="1" s="1"/>
  <c r="K309" i="1"/>
  <c r="U314" i="1"/>
  <c r="K307" i="1"/>
  <c r="I307" i="1" s="1"/>
  <c r="I305" i="1"/>
  <c r="J305" i="1" s="1"/>
  <c r="H305" i="1"/>
  <c r="I301" i="1"/>
  <c r="J301" i="1" s="1"/>
  <c r="H301" i="1"/>
  <c r="L296" i="1"/>
  <c r="L291" i="1"/>
  <c r="AD289" i="1"/>
  <c r="AC289" i="1" s="1"/>
  <c r="AC282" i="1"/>
  <c r="K268" i="1"/>
  <c r="I268" i="1" s="1"/>
  <c r="J268" i="1" s="1"/>
  <c r="AC273" i="1"/>
  <c r="X273" i="1"/>
  <c r="L266" i="1"/>
  <c r="H198" i="1"/>
  <c r="I198" i="1"/>
  <c r="J198" i="1" s="1"/>
  <c r="K131" i="1"/>
  <c r="L131" i="1"/>
  <c r="L346" i="1"/>
  <c r="AD347" i="1"/>
  <c r="AC347" i="1" s="1"/>
  <c r="R347" i="1"/>
  <c r="K337" i="1"/>
  <c r="K333" i="1"/>
  <c r="I333" i="1" s="1"/>
  <c r="J333" i="1" s="1"/>
  <c r="L326" i="1"/>
  <c r="K321" i="1"/>
  <c r="K317" i="1"/>
  <c r="I317" i="1" s="1"/>
  <c r="J317" i="1" s="1"/>
  <c r="H313" i="1"/>
  <c r="I313" i="1"/>
  <c r="J313" i="1" s="1"/>
  <c r="L307" i="1"/>
  <c r="K302" i="1"/>
  <c r="I302" i="1" s="1"/>
  <c r="J302" i="1" s="1"/>
  <c r="L302" i="1"/>
  <c r="X306" i="1"/>
  <c r="L293" i="1"/>
  <c r="K292" i="1"/>
  <c r="I292" i="1" s="1"/>
  <c r="J292" i="1" s="1"/>
  <c r="H291" i="1"/>
  <c r="L276" i="1"/>
  <c r="K275" i="1"/>
  <c r="I275" i="1" s="1"/>
  <c r="J275" i="1" s="1"/>
  <c r="R281" i="1"/>
  <c r="K274" i="1"/>
  <c r="I274" i="1" s="1"/>
  <c r="H263" i="1"/>
  <c r="I263" i="1"/>
  <c r="J263" i="1" s="1"/>
  <c r="K261" i="1"/>
  <c r="I261" i="1" s="1"/>
  <c r="J261" i="1" s="1"/>
  <c r="K260" i="1"/>
  <c r="I260" i="1" s="1"/>
  <c r="J260" i="1" s="1"/>
  <c r="L260" i="1"/>
  <c r="U265" i="1"/>
  <c r="H259" i="1"/>
  <c r="X265" i="1"/>
  <c r="L257" i="1"/>
  <c r="I254" i="1"/>
  <c r="J254" i="1" s="1"/>
  <c r="H254" i="1"/>
  <c r="H250" i="1"/>
  <c r="K241" i="1"/>
  <c r="L241" i="1"/>
  <c r="AC233" i="1"/>
  <c r="R224" i="1"/>
  <c r="AC209" i="1"/>
  <c r="AC215" i="1" s="1"/>
  <c r="AD215" i="1"/>
  <c r="K176" i="1"/>
  <c r="I176" i="1" s="1"/>
  <c r="J176" i="1" s="1"/>
  <c r="R182" i="1"/>
  <c r="L135" i="1"/>
  <c r="K99" i="1"/>
  <c r="L99" i="1"/>
  <c r="AD100" i="1"/>
  <c r="AC100" i="1" s="1"/>
  <c r="AC98" i="1"/>
  <c r="H93" i="1"/>
  <c r="G100" i="1"/>
  <c r="L86" i="1"/>
  <c r="K86" i="1"/>
  <c r="I86" i="1" s="1"/>
  <c r="J86" i="1" s="1"/>
  <c r="R92" i="1"/>
  <c r="K284" i="1"/>
  <c r="I284" i="1" s="1"/>
  <c r="J284" i="1" s="1"/>
  <c r="L284" i="1"/>
  <c r="H280" i="1"/>
  <c r="I280" i="1"/>
  <c r="J280" i="1" s="1"/>
  <c r="L274" i="1"/>
  <c r="K267" i="1"/>
  <c r="I267" i="1" s="1"/>
  <c r="J267" i="1" s="1"/>
  <c r="L267" i="1"/>
  <c r="L261" i="1"/>
  <c r="K246" i="1"/>
  <c r="L246" i="1"/>
  <c r="H245" i="1"/>
  <c r="AC225" i="1"/>
  <c r="K225" i="1"/>
  <c r="K208" i="1"/>
  <c r="I208" i="1" s="1"/>
  <c r="J208" i="1" s="1"/>
  <c r="O215" i="1"/>
  <c r="L208" i="1"/>
  <c r="L203" i="1"/>
  <c r="K110" i="1"/>
  <c r="I110" i="1" s="1"/>
  <c r="J110" i="1" s="1"/>
  <c r="L110" i="1"/>
  <c r="O117" i="1"/>
  <c r="AC109" i="1"/>
  <c r="L342" i="1"/>
  <c r="K335" i="1"/>
  <c r="I335" i="1" s="1"/>
  <c r="J335" i="1" s="1"/>
  <c r="K319" i="1"/>
  <c r="I319" i="1" s="1"/>
  <c r="J319" i="1" s="1"/>
  <c r="K315" i="1"/>
  <c r="I315" i="1" s="1"/>
  <c r="J315" i="1" s="1"/>
  <c r="O322" i="1"/>
  <c r="L311" i="1"/>
  <c r="K310" i="1"/>
  <c r="I310" i="1" s="1"/>
  <c r="J310" i="1" s="1"/>
  <c r="H309" i="1"/>
  <c r="I309" i="1"/>
  <c r="J309" i="1" s="1"/>
  <c r="O306" i="1"/>
  <c r="K304" i="1"/>
  <c r="L304" i="1"/>
  <c r="K300" i="1"/>
  <c r="I300" i="1" s="1"/>
  <c r="J300" i="1" s="1"/>
  <c r="L300" i="1"/>
  <c r="R298" i="1"/>
  <c r="K297" i="1"/>
  <c r="H296" i="1"/>
  <c r="I296" i="1"/>
  <c r="J296" i="1" s="1"/>
  <c r="X298" i="1"/>
  <c r="R289" i="1"/>
  <c r="O281" i="1"/>
  <c r="L280" i="1"/>
  <c r="K279" i="1"/>
  <c r="H278" i="1"/>
  <c r="I278" i="1"/>
  <c r="J278" i="1" s="1"/>
  <c r="AD281" i="1"/>
  <c r="AC274" i="1"/>
  <c r="AC281" i="1" s="1"/>
  <c r="K271" i="1"/>
  <c r="L271" i="1"/>
  <c r="K269" i="1"/>
  <c r="I269" i="1" s="1"/>
  <c r="J269" i="1" s="1"/>
  <c r="L269" i="1"/>
  <c r="AD273" i="1"/>
  <c r="L264" i="1"/>
  <c r="H252" i="1"/>
  <c r="L247" i="1"/>
  <c r="L244" i="1"/>
  <c r="L243" i="1"/>
  <c r="AC242" i="1"/>
  <c r="L234" i="1"/>
  <c r="H229" i="1"/>
  <c r="L220" i="1"/>
  <c r="K220" i="1"/>
  <c r="I220" i="1" s="1"/>
  <c r="J220" i="1" s="1"/>
  <c r="AC118" i="1"/>
  <c r="AC125" i="1" s="1"/>
  <c r="L263" i="1"/>
  <c r="K262" i="1"/>
  <c r="I262" i="1" s="1"/>
  <c r="J262" i="1" s="1"/>
  <c r="H261" i="1"/>
  <c r="K253" i="1"/>
  <c r="I253" i="1" s="1"/>
  <c r="J253" i="1" s="1"/>
  <c r="L253" i="1"/>
  <c r="K249" i="1"/>
  <c r="L249" i="1"/>
  <c r="L245" i="1"/>
  <c r="K244" i="1"/>
  <c r="I244" i="1" s="1"/>
  <c r="J244" i="1" s="1"/>
  <c r="K237" i="1"/>
  <c r="I237" i="1" s="1"/>
  <c r="J237" i="1" s="1"/>
  <c r="L237" i="1"/>
  <c r="H234" i="1"/>
  <c r="K233" i="1"/>
  <c r="L233" i="1"/>
  <c r="K228" i="1"/>
  <c r="I228" i="1" s="1"/>
  <c r="J228" i="1" s="1"/>
  <c r="L228" i="1"/>
  <c r="H227" i="1"/>
  <c r="K223" i="1"/>
  <c r="I223" i="1"/>
  <c r="J223" i="1" s="1"/>
  <c r="H223" i="1"/>
  <c r="K222" i="1"/>
  <c r="L222" i="1"/>
  <c r="K218" i="1"/>
  <c r="I218" i="1" s="1"/>
  <c r="J218" i="1" s="1"/>
  <c r="H218" i="1"/>
  <c r="K217" i="1"/>
  <c r="I217" i="1" s="1"/>
  <c r="J217" i="1" s="1"/>
  <c r="L217" i="1"/>
  <c r="U224" i="1"/>
  <c r="L216" i="1"/>
  <c r="K214" i="1"/>
  <c r="L214" i="1"/>
  <c r="H213" i="1"/>
  <c r="I213" i="1"/>
  <c r="J213" i="1" s="1"/>
  <c r="X215" i="1"/>
  <c r="K206" i="1"/>
  <c r="L206" i="1"/>
  <c r="K202" i="1"/>
  <c r="I202" i="1" s="1"/>
  <c r="J202" i="1" s="1"/>
  <c r="L202" i="1"/>
  <c r="K196" i="1"/>
  <c r="I196" i="1" s="1"/>
  <c r="J196" i="1" s="1"/>
  <c r="K188" i="1"/>
  <c r="I188" i="1" s="1"/>
  <c r="J188" i="1" s="1"/>
  <c r="K187" i="1"/>
  <c r="I187" i="1" s="1"/>
  <c r="J187" i="1" s="1"/>
  <c r="L187" i="1"/>
  <c r="O191" i="1"/>
  <c r="K168" i="1"/>
  <c r="I168" i="1" s="1"/>
  <c r="J168" i="1" s="1"/>
  <c r="AC174" i="1"/>
  <c r="X158" i="1"/>
  <c r="L143" i="1"/>
  <c r="K143" i="1"/>
  <c r="I143" i="1" s="1"/>
  <c r="J143" i="1" s="1"/>
  <c r="L88" i="1"/>
  <c r="K88" i="1"/>
  <c r="I88" i="1" s="1"/>
  <c r="J88" i="1" s="1"/>
  <c r="H176" i="1"/>
  <c r="G182" i="1"/>
  <c r="H170" i="1"/>
  <c r="AD166" i="1"/>
  <c r="AC163" i="1"/>
  <c r="AC166" i="1" s="1"/>
  <c r="H140" i="1"/>
  <c r="I140" i="1"/>
  <c r="J140" i="1" s="1"/>
  <c r="X108" i="1"/>
  <c r="U273" i="1"/>
  <c r="K266" i="1"/>
  <c r="I266" i="1" s="1"/>
  <c r="L259" i="1"/>
  <c r="K257" i="1"/>
  <c r="I257" i="1" s="1"/>
  <c r="J257" i="1" s="1"/>
  <c r="O265" i="1"/>
  <c r="K255" i="1"/>
  <c r="L255" i="1"/>
  <c r="K251" i="1"/>
  <c r="I251" i="1" s="1"/>
  <c r="L251" i="1"/>
  <c r="H247" i="1"/>
  <c r="I247" i="1"/>
  <c r="J247" i="1" s="1"/>
  <c r="L238" i="1"/>
  <c r="L229" i="1"/>
  <c r="K203" i="1"/>
  <c r="I203" i="1" s="1"/>
  <c r="J203" i="1" s="1"/>
  <c r="AC187" i="1"/>
  <c r="X191" i="1"/>
  <c r="L183" i="1"/>
  <c r="K177" i="1"/>
  <c r="I177" i="1" s="1"/>
  <c r="J177" i="1" s="1"/>
  <c r="L177" i="1"/>
  <c r="L162" i="1"/>
  <c r="O166" i="1"/>
  <c r="K162" i="1"/>
  <c r="I162" i="1" s="1"/>
  <c r="J162" i="1" s="1"/>
  <c r="H109" i="1"/>
  <c r="K107" i="1"/>
  <c r="L107" i="1"/>
  <c r="R207" i="1"/>
  <c r="L198" i="1"/>
  <c r="H196" i="1"/>
  <c r="AC192" i="1"/>
  <c r="AC199" i="1" s="1"/>
  <c r="U191" i="1"/>
  <c r="K183" i="1"/>
  <c r="I183" i="1" s="1"/>
  <c r="L176" i="1"/>
  <c r="K175" i="1"/>
  <c r="I175" i="1" s="1"/>
  <c r="J175" i="1" s="1"/>
  <c r="O182" i="1"/>
  <c r="K173" i="1"/>
  <c r="L173" i="1"/>
  <c r="L170" i="1"/>
  <c r="K169" i="1"/>
  <c r="I169" i="1" s="1"/>
  <c r="J169" i="1" s="1"/>
  <c r="L169" i="1"/>
  <c r="H165" i="1"/>
  <c r="I165" i="1"/>
  <c r="J165" i="1" s="1"/>
  <c r="H161" i="1"/>
  <c r="G166" i="1"/>
  <c r="U166" i="1"/>
  <c r="I156" i="1"/>
  <c r="J156" i="1" s="1"/>
  <c r="H156" i="1"/>
  <c r="K153" i="1"/>
  <c r="I153" i="1" s="1"/>
  <c r="J153" i="1" s="1"/>
  <c r="L153" i="1"/>
  <c r="G158" i="1"/>
  <c r="L140" i="1"/>
  <c r="K140" i="1"/>
  <c r="H134" i="1"/>
  <c r="G141" i="1"/>
  <c r="L102" i="1"/>
  <c r="AC101" i="1"/>
  <c r="AD108" i="1"/>
  <c r="AC108" i="1" s="1"/>
  <c r="K96" i="1"/>
  <c r="I96" i="1" s="1"/>
  <c r="J96" i="1" s="1"/>
  <c r="L96" i="1"/>
  <c r="H80" i="1"/>
  <c r="AC27" i="1"/>
  <c r="AC34" i="1" s="1"/>
  <c r="AD34" i="1"/>
  <c r="U34" i="1"/>
  <c r="K27" i="1"/>
  <c r="I27" i="1" s="1"/>
  <c r="U26" i="1"/>
  <c r="L19" i="1"/>
  <c r="L242" i="1"/>
  <c r="K234" i="1"/>
  <c r="I234" i="1" s="1"/>
  <c r="J234" i="1" s="1"/>
  <c r="L227" i="1"/>
  <c r="H225" i="1"/>
  <c r="L213" i="1"/>
  <c r="H211" i="1"/>
  <c r="K204" i="1"/>
  <c r="I204" i="1" s="1"/>
  <c r="J204" i="1" s="1"/>
  <c r="L204" i="1"/>
  <c r="AD207" i="1"/>
  <c r="K200" i="1"/>
  <c r="I200" i="1" s="1"/>
  <c r="J200" i="1" s="1"/>
  <c r="O207" i="1"/>
  <c r="L200" i="1"/>
  <c r="L197" i="1"/>
  <c r="L196" i="1"/>
  <c r="H194" i="1"/>
  <c r="U199" i="1"/>
  <c r="K189" i="1"/>
  <c r="L189" i="1"/>
  <c r="K184" i="1"/>
  <c r="I184" i="1" s="1"/>
  <c r="J184" i="1" s="1"/>
  <c r="L184" i="1"/>
  <c r="AD182" i="1"/>
  <c r="H180" i="1"/>
  <c r="I180" i="1"/>
  <c r="J180" i="1" s="1"/>
  <c r="X182" i="1"/>
  <c r="L175" i="1"/>
  <c r="R174" i="1"/>
  <c r="L165" i="1"/>
  <c r="R166" i="1"/>
  <c r="H163" i="1"/>
  <c r="H162" i="1"/>
  <c r="L154" i="1"/>
  <c r="K154" i="1"/>
  <c r="I154" i="1" s="1"/>
  <c r="J154" i="1" s="1"/>
  <c r="L152" i="1"/>
  <c r="K152" i="1"/>
  <c r="I152" i="1" s="1"/>
  <c r="J152" i="1" s="1"/>
  <c r="L145" i="1"/>
  <c r="AA143" i="1"/>
  <c r="K142" i="1"/>
  <c r="I142" i="1" s="1"/>
  <c r="J142" i="1" s="1"/>
  <c r="O149" i="1"/>
  <c r="L142" i="1"/>
  <c r="L126" i="1"/>
  <c r="L122" i="1"/>
  <c r="K118" i="1"/>
  <c r="I118" i="1" s="1"/>
  <c r="J118" i="1" s="1"/>
  <c r="L118" i="1"/>
  <c r="O125" i="1"/>
  <c r="AA101" i="1"/>
  <c r="H86" i="1"/>
  <c r="G92" i="1"/>
  <c r="H73" i="1"/>
  <c r="I73" i="1"/>
  <c r="J73" i="1" s="1"/>
  <c r="K63" i="1"/>
  <c r="I63" i="1" s="1"/>
  <c r="J63" i="1" s="1"/>
  <c r="H63" i="1"/>
  <c r="K61" i="1"/>
  <c r="I61" i="1" s="1"/>
  <c r="J61" i="1" s="1"/>
  <c r="L46" i="1"/>
  <c r="K46" i="1"/>
  <c r="I46" i="1" s="1"/>
  <c r="U42" i="1"/>
  <c r="L40" i="1"/>
  <c r="K242" i="1"/>
  <c r="I242" i="1" s="1"/>
  <c r="J242" i="1" s="1"/>
  <c r="K239" i="1"/>
  <c r="K235" i="1"/>
  <c r="I235" i="1" s="1"/>
  <c r="J235" i="1" s="1"/>
  <c r="L235" i="1"/>
  <c r="H231" i="1"/>
  <c r="I231" i="1"/>
  <c r="J231" i="1" s="1"/>
  <c r="L226" i="1"/>
  <c r="L225" i="1"/>
  <c r="K219" i="1"/>
  <c r="I219" i="1" s="1"/>
  <c r="J219" i="1" s="1"/>
  <c r="L219" i="1"/>
  <c r="X224" i="1"/>
  <c r="L212" i="1"/>
  <c r="L211" i="1"/>
  <c r="K210" i="1"/>
  <c r="I210" i="1" s="1"/>
  <c r="J210" i="1" s="1"/>
  <c r="H209" i="1"/>
  <c r="G207" i="1"/>
  <c r="AC200" i="1"/>
  <c r="AC207" i="1" s="1"/>
  <c r="L195" i="1"/>
  <c r="L194" i="1"/>
  <c r="K193" i="1"/>
  <c r="I193" i="1" s="1"/>
  <c r="J193" i="1" s="1"/>
  <c r="R199" i="1"/>
  <c r="H192" i="1"/>
  <c r="G199" i="1"/>
  <c r="L181" i="1"/>
  <c r="L180" i="1"/>
  <c r="K179" i="1"/>
  <c r="I179" i="1" s="1"/>
  <c r="J179" i="1" s="1"/>
  <c r="H178" i="1"/>
  <c r="AC182" i="1"/>
  <c r="K171" i="1"/>
  <c r="I171" i="1" s="1"/>
  <c r="J171" i="1" s="1"/>
  <c r="L171" i="1"/>
  <c r="AD174" i="1"/>
  <c r="K167" i="1"/>
  <c r="I167" i="1" s="1"/>
  <c r="J167" i="1" s="1"/>
  <c r="O174" i="1"/>
  <c r="L167" i="1"/>
  <c r="L164" i="1"/>
  <c r="L163" i="1"/>
  <c r="L159" i="1"/>
  <c r="K157" i="1"/>
  <c r="K147" i="1"/>
  <c r="I147" i="1"/>
  <c r="J147" i="1" s="1"/>
  <c r="H147" i="1"/>
  <c r="K144" i="1"/>
  <c r="I144" i="1" s="1"/>
  <c r="J144" i="1" s="1"/>
  <c r="L144" i="1"/>
  <c r="AA141" i="1"/>
  <c r="AB141" i="1"/>
  <c r="K135" i="1"/>
  <c r="I135" i="1" s="1"/>
  <c r="J135" i="1" s="1"/>
  <c r="O141" i="1"/>
  <c r="L134" i="1"/>
  <c r="R141" i="1"/>
  <c r="K134" i="1"/>
  <c r="I134" i="1" s="1"/>
  <c r="J134" i="1" s="1"/>
  <c r="K129" i="1"/>
  <c r="I129" i="1" s="1"/>
  <c r="J129" i="1" s="1"/>
  <c r="L129" i="1"/>
  <c r="O133" i="1"/>
  <c r="AC133" i="1"/>
  <c r="G133" i="1"/>
  <c r="H126" i="1"/>
  <c r="H121" i="1"/>
  <c r="G125" i="1"/>
  <c r="X125" i="1"/>
  <c r="L120" i="1"/>
  <c r="L116" i="1"/>
  <c r="K116" i="1"/>
  <c r="K106" i="1"/>
  <c r="H105" i="1"/>
  <c r="G108" i="1"/>
  <c r="H101" i="1"/>
  <c r="L93" i="1"/>
  <c r="K89" i="1"/>
  <c r="I89" i="1" s="1"/>
  <c r="J89" i="1" s="1"/>
  <c r="L89" i="1"/>
  <c r="K87" i="1"/>
  <c r="I87" i="1" s="1"/>
  <c r="J87" i="1" s="1"/>
  <c r="L87" i="1"/>
  <c r="K155" i="1"/>
  <c r="I155" i="1" s="1"/>
  <c r="J155" i="1" s="1"/>
  <c r="K151" i="1"/>
  <c r="I151" i="1" s="1"/>
  <c r="J151" i="1" s="1"/>
  <c r="O158" i="1"/>
  <c r="K146" i="1"/>
  <c r="I146" i="1" s="1"/>
  <c r="J146" i="1" s="1"/>
  <c r="L146" i="1"/>
  <c r="L138" i="1"/>
  <c r="H138" i="1"/>
  <c r="AD141" i="1"/>
  <c r="AC141" i="1"/>
  <c r="U133" i="1"/>
  <c r="K126" i="1"/>
  <c r="I126" i="1" s="1"/>
  <c r="H115" i="1"/>
  <c r="I115" i="1"/>
  <c r="J115" i="1" s="1"/>
  <c r="U117" i="1"/>
  <c r="L109" i="1"/>
  <c r="K109" i="1"/>
  <c r="I109" i="1" s="1"/>
  <c r="R108" i="1"/>
  <c r="K98" i="1"/>
  <c r="L98" i="1"/>
  <c r="H95" i="1"/>
  <c r="K66" i="1"/>
  <c r="L66" i="1"/>
  <c r="L53" i="1"/>
  <c r="K53" i="1"/>
  <c r="I53" i="1" s="1"/>
  <c r="J53" i="1" s="1"/>
  <c r="O59" i="1"/>
  <c r="AC59" i="1"/>
  <c r="L48" i="1"/>
  <c r="L160" i="1"/>
  <c r="AD158" i="1"/>
  <c r="AC158" i="1" s="1"/>
  <c r="L155" i="1"/>
  <c r="L151" i="1"/>
  <c r="K148" i="1"/>
  <c r="L148" i="1"/>
  <c r="AD149" i="1"/>
  <c r="R149" i="1"/>
  <c r="L139" i="1"/>
  <c r="K137" i="1"/>
  <c r="I137" i="1" s="1"/>
  <c r="J137" i="1" s="1"/>
  <c r="L136" i="1"/>
  <c r="H136" i="1"/>
  <c r="U141" i="1"/>
  <c r="K127" i="1"/>
  <c r="I127" i="1" s="1"/>
  <c r="J127" i="1" s="1"/>
  <c r="L127" i="1"/>
  <c r="K124" i="1"/>
  <c r="L123" i="1"/>
  <c r="H123" i="1"/>
  <c r="I123" i="1"/>
  <c r="J123" i="1" s="1"/>
  <c r="L119" i="1"/>
  <c r="H116" i="1"/>
  <c r="I116" i="1"/>
  <c r="J116" i="1" s="1"/>
  <c r="K111" i="1"/>
  <c r="I111" i="1" s="1"/>
  <c r="J111" i="1" s="1"/>
  <c r="K103" i="1"/>
  <c r="I103" i="1" s="1"/>
  <c r="J103" i="1" s="1"/>
  <c r="L103" i="1"/>
  <c r="K102" i="1"/>
  <c r="I102" i="1" s="1"/>
  <c r="J102" i="1" s="1"/>
  <c r="O108" i="1"/>
  <c r="U108" i="1"/>
  <c r="K101" i="1"/>
  <c r="I101" i="1" s="1"/>
  <c r="O100" i="1"/>
  <c r="AC90" i="1"/>
  <c r="AD92" i="1"/>
  <c r="AC92" i="1" s="1"/>
  <c r="H88" i="1"/>
  <c r="AC69" i="1"/>
  <c r="AA65" i="1"/>
  <c r="K60" i="1"/>
  <c r="I60" i="1" s="1"/>
  <c r="J60" i="1" s="1"/>
  <c r="O67" i="1"/>
  <c r="L60" i="1"/>
  <c r="K55" i="1"/>
  <c r="I55" i="1" s="1"/>
  <c r="J55" i="1" s="1"/>
  <c r="K48" i="1"/>
  <c r="I48" i="1" s="1"/>
  <c r="J48" i="1" s="1"/>
  <c r="H119" i="1"/>
  <c r="L111" i="1"/>
  <c r="K104" i="1"/>
  <c r="I104" i="1" s="1"/>
  <c r="J104" i="1" s="1"/>
  <c r="L95" i="1"/>
  <c r="K85" i="1"/>
  <c r="I85" i="1" s="1"/>
  <c r="J85" i="1" s="1"/>
  <c r="O92" i="1"/>
  <c r="K83" i="1"/>
  <c r="K81" i="1"/>
  <c r="I81" i="1" s="1"/>
  <c r="J81" i="1" s="1"/>
  <c r="L81" i="1"/>
  <c r="K79" i="1"/>
  <c r="I79" i="1" s="1"/>
  <c r="J79" i="1" s="1"/>
  <c r="K77" i="1"/>
  <c r="I77" i="1" s="1"/>
  <c r="L77" i="1"/>
  <c r="O84" i="1"/>
  <c r="K72" i="1"/>
  <c r="I72" i="1" s="1"/>
  <c r="J72" i="1" s="1"/>
  <c r="L72" i="1"/>
  <c r="H71" i="1"/>
  <c r="X75" i="1"/>
  <c r="L68" i="1"/>
  <c r="H65" i="1"/>
  <c r="K43" i="1"/>
  <c r="I43" i="1" s="1"/>
  <c r="U51" i="1"/>
  <c r="AA37" i="1"/>
  <c r="AC35" i="1"/>
  <c r="AC42" i="1" s="1"/>
  <c r="AD42" i="1"/>
  <c r="K120" i="1"/>
  <c r="I120" i="1" s="1"/>
  <c r="J120" i="1" s="1"/>
  <c r="L113" i="1"/>
  <c r="K94" i="1"/>
  <c r="I94" i="1" s="1"/>
  <c r="J94" i="1" s="1"/>
  <c r="L94" i="1"/>
  <c r="K91" i="1"/>
  <c r="H90" i="1"/>
  <c r="I90" i="1"/>
  <c r="J90" i="1" s="1"/>
  <c r="X92" i="1"/>
  <c r="L85" i="1"/>
  <c r="L80" i="1"/>
  <c r="K80" i="1"/>
  <c r="I80" i="1" s="1"/>
  <c r="J80" i="1" s="1"/>
  <c r="K74" i="1"/>
  <c r="L73" i="1"/>
  <c r="K73" i="1"/>
  <c r="L71" i="1"/>
  <c r="K71" i="1"/>
  <c r="I71" i="1" s="1"/>
  <c r="J71" i="1" s="1"/>
  <c r="R67" i="1"/>
  <c r="H58" i="1"/>
  <c r="I58" i="1"/>
  <c r="J58" i="1" s="1"/>
  <c r="L56" i="1"/>
  <c r="K56" i="1"/>
  <c r="I56" i="1" s="1"/>
  <c r="J56" i="1" s="1"/>
  <c r="L52" i="1"/>
  <c r="K49" i="1"/>
  <c r="I49" i="1" s="1"/>
  <c r="J49" i="1" s="1"/>
  <c r="R51" i="1"/>
  <c r="L49" i="1"/>
  <c r="L47" i="1"/>
  <c r="K47" i="1"/>
  <c r="I47" i="1" s="1"/>
  <c r="J47" i="1" s="1"/>
  <c r="K38" i="1"/>
  <c r="I38" i="1" s="1"/>
  <c r="J38" i="1" s="1"/>
  <c r="L38" i="1"/>
  <c r="R42" i="1"/>
  <c r="X42" i="1"/>
  <c r="L82" i="1"/>
  <c r="L76" i="1"/>
  <c r="K70" i="1"/>
  <c r="I70" i="1" s="1"/>
  <c r="J70" i="1" s="1"/>
  <c r="L69" i="1"/>
  <c r="H69" i="1"/>
  <c r="G67" i="1"/>
  <c r="L65" i="1"/>
  <c r="K62" i="1"/>
  <c r="I62" i="1" s="1"/>
  <c r="J62" i="1" s="1"/>
  <c r="L62" i="1"/>
  <c r="H61" i="1"/>
  <c r="L58" i="1"/>
  <c r="U59" i="1"/>
  <c r="K39" i="1"/>
  <c r="I39" i="1" s="1"/>
  <c r="J39" i="1" s="1"/>
  <c r="L39" i="1"/>
  <c r="H31" i="1"/>
  <c r="G34" i="1"/>
  <c r="K68" i="1"/>
  <c r="I68" i="1" s="1"/>
  <c r="O75" i="1"/>
  <c r="K64" i="1"/>
  <c r="I64" i="1" s="1"/>
  <c r="J64" i="1" s="1"/>
  <c r="L64" i="1"/>
  <c r="K54" i="1"/>
  <c r="I54" i="1" s="1"/>
  <c r="J54" i="1" s="1"/>
  <c r="L54" i="1"/>
  <c r="AD59" i="1"/>
  <c r="R59" i="1"/>
  <c r="K52" i="1"/>
  <c r="I52" i="1" s="1"/>
  <c r="J52" i="1" s="1"/>
  <c r="I57" i="1"/>
  <c r="J57" i="1" s="1"/>
  <c r="L55" i="1"/>
  <c r="K50" i="1"/>
  <c r="H48" i="1"/>
  <c r="L43" i="1"/>
  <c r="O51" i="1"/>
  <c r="K41" i="1"/>
  <c r="I41" i="1" s="1"/>
  <c r="J41" i="1" s="1"/>
  <c r="K37" i="1"/>
  <c r="I37" i="1" s="1"/>
  <c r="J37" i="1" s="1"/>
  <c r="L36" i="1"/>
  <c r="K30" i="1"/>
  <c r="I30" i="1" s="1"/>
  <c r="J30" i="1" s="1"/>
  <c r="L30" i="1"/>
  <c r="H29" i="1"/>
  <c r="K25" i="1"/>
  <c r="I25" i="1" s="1"/>
  <c r="J25" i="1" s="1"/>
  <c r="H25" i="1"/>
  <c r="L24" i="1"/>
  <c r="K24" i="1"/>
  <c r="I24" i="1" s="1"/>
  <c r="J24" i="1" s="1"/>
  <c r="K23" i="1"/>
  <c r="I23" i="1" s="1"/>
  <c r="J23" i="1" s="1"/>
  <c r="K21" i="1"/>
  <c r="I21" i="1" s="1"/>
  <c r="J21" i="1" s="1"/>
  <c r="H21" i="1"/>
  <c r="L20" i="1"/>
  <c r="K20" i="1"/>
  <c r="L57" i="1"/>
  <c r="I40" i="1"/>
  <c r="J40" i="1" s="1"/>
  <c r="H40" i="1"/>
  <c r="K35" i="1"/>
  <c r="I35" i="1" s="1"/>
  <c r="J35" i="1" s="1"/>
  <c r="O42" i="1"/>
  <c r="L35" i="1"/>
  <c r="K32" i="1"/>
  <c r="I32" i="1" s="1"/>
  <c r="J32" i="1" s="1"/>
  <c r="H36" i="1"/>
  <c r="X34" i="1"/>
  <c r="L29" i="1"/>
  <c r="K28" i="1"/>
  <c r="I28" i="1" s="1"/>
  <c r="J28" i="1" s="1"/>
  <c r="R34" i="1"/>
  <c r="H27" i="1"/>
  <c r="G26" i="1"/>
  <c r="I33" i="1"/>
  <c r="J33" i="1" s="1"/>
  <c r="H33" i="1"/>
  <c r="L27" i="1"/>
  <c r="L22" i="1"/>
  <c r="K22" i="1"/>
  <c r="I22" i="1" s="1"/>
  <c r="J22" i="1" s="1"/>
  <c r="X26" i="1"/>
  <c r="I17" i="1"/>
  <c r="J17" i="1" s="1"/>
  <c r="H13" i="1"/>
  <c r="K14" i="1"/>
  <c r="I14" i="1" s="1"/>
  <c r="J14" i="1" s="1"/>
  <c r="K16" i="1"/>
  <c r="I16" i="1" s="1"/>
  <c r="J16" i="1" s="1"/>
  <c r="H14" i="1"/>
  <c r="H16" i="1"/>
  <c r="K12" i="1"/>
  <c r="I12" i="1" s="1"/>
  <c r="J12" i="1" s="1"/>
  <c r="A11" i="1"/>
  <c r="AG11" i="1" s="1"/>
  <c r="G9" i="1"/>
  <c r="H9" i="1" s="1"/>
  <c r="L232" i="1" l="1"/>
  <c r="H331" i="1"/>
  <c r="AA96" i="1"/>
  <c r="AK96" i="1"/>
  <c r="AA277" i="1"/>
  <c r="AA281" i="1" s="1"/>
  <c r="AK277" i="1"/>
  <c r="AA170" i="1"/>
  <c r="AK170" i="1"/>
  <c r="H224" i="1"/>
  <c r="G224" i="1" s="1"/>
  <c r="L248" i="1"/>
  <c r="L256" i="1"/>
  <c r="I241" i="1"/>
  <c r="J241" i="1" s="1"/>
  <c r="K248" i="1"/>
  <c r="L240" i="1"/>
  <c r="I249" i="1"/>
  <c r="J249" i="1" s="1"/>
  <c r="K256" i="1"/>
  <c r="AK351" i="1" a="1"/>
  <c r="AK351" i="1" s="1"/>
  <c r="AL351" i="1" s="1"/>
  <c r="AB248" i="1"/>
  <c r="AA248" i="1" s="1"/>
  <c r="I233" i="1"/>
  <c r="J233" i="1" s="1"/>
  <c r="J240" i="1" s="1"/>
  <c r="K240" i="1"/>
  <c r="I225" i="1"/>
  <c r="J225" i="1" s="1"/>
  <c r="J232" i="1" s="1"/>
  <c r="K232" i="1"/>
  <c r="AB405" i="1"/>
  <c r="J265" i="1"/>
  <c r="I265" i="1" s="1"/>
  <c r="H372" i="1"/>
  <c r="G372" i="1" s="1"/>
  <c r="H438" i="1"/>
  <c r="AB329" i="1"/>
  <c r="H256" i="1"/>
  <c r="G256" i="1" s="1"/>
  <c r="AB438" i="1"/>
  <c r="H298" i="1"/>
  <c r="G298" i="1" s="1"/>
  <c r="H265" i="1"/>
  <c r="G265" i="1" s="1"/>
  <c r="H366" i="1"/>
  <c r="G366" i="1" s="1"/>
  <c r="H84" i="1"/>
  <c r="H405" i="1"/>
  <c r="G405" i="1" s="1"/>
  <c r="H258" i="1"/>
  <c r="H248" i="1"/>
  <c r="G248" i="1" s="1"/>
  <c r="H339" i="1"/>
  <c r="G339" i="1" s="1"/>
  <c r="AB191" i="1"/>
  <c r="AA191" i="1" s="1"/>
  <c r="AB256" i="1"/>
  <c r="AA256" i="1" s="1"/>
  <c r="AB265" i="1"/>
  <c r="AA265" i="1" s="1"/>
  <c r="AA370" i="1"/>
  <c r="AB372" i="1"/>
  <c r="AA372" i="1" s="1"/>
  <c r="H401" i="1"/>
  <c r="AA361" i="1"/>
  <c r="AB366" i="1"/>
  <c r="AA366" i="1" s="1"/>
  <c r="AB401" i="1"/>
  <c r="J401" i="1"/>
  <c r="AA328" i="1"/>
  <c r="AB331" i="1"/>
  <c r="J248" i="1"/>
  <c r="H221" i="1"/>
  <c r="G221" i="1" s="1"/>
  <c r="H191" i="1"/>
  <c r="G191" i="1" s="1"/>
  <c r="AA238" i="1"/>
  <c r="AB240" i="1"/>
  <c r="AA240" i="1" s="1"/>
  <c r="AB221" i="1"/>
  <c r="AA221" i="1" s="1"/>
  <c r="AB258" i="1"/>
  <c r="AA258" i="1" s="1"/>
  <c r="AB224" i="1"/>
  <c r="AA296" i="1"/>
  <c r="AB298" i="1"/>
  <c r="AA298" i="1" s="1"/>
  <c r="Z240" i="1"/>
  <c r="I240" i="1"/>
  <c r="H186" i="1"/>
  <c r="G186" i="1" s="1"/>
  <c r="H232" i="1"/>
  <c r="G232" i="1" s="1"/>
  <c r="AB294" i="1"/>
  <c r="AA294" i="1" s="1"/>
  <c r="AB232" i="1"/>
  <c r="AA232" i="1" s="1"/>
  <c r="H240" i="1"/>
  <c r="G240" i="1" s="1"/>
  <c r="H329" i="1"/>
  <c r="H294" i="1"/>
  <c r="G294" i="1" s="1"/>
  <c r="AB186" i="1"/>
  <c r="AA186" i="1" s="1"/>
  <c r="H150" i="1"/>
  <c r="H117" i="1"/>
  <c r="G117" i="1" s="1"/>
  <c r="J404" i="1"/>
  <c r="J405" i="1" s="1"/>
  <c r="Z405" i="1" s="1"/>
  <c r="H114" i="1"/>
  <c r="G114" i="1" s="1"/>
  <c r="AA109" i="1"/>
  <c r="AB117" i="1"/>
  <c r="AA117" i="1" s="1"/>
  <c r="AA142" i="1"/>
  <c r="AA149" i="1" s="1"/>
  <c r="AB150" i="1"/>
  <c r="AA150" i="1" s="1"/>
  <c r="AA118" i="1"/>
  <c r="AA125" i="1" s="1"/>
  <c r="AB125" i="1"/>
  <c r="AA79" i="1"/>
  <c r="AB114" i="1"/>
  <c r="AA114" i="1" s="1"/>
  <c r="AB84" i="1"/>
  <c r="AA84" i="1" s="1"/>
  <c r="AC75" i="1"/>
  <c r="J77" i="1"/>
  <c r="J46" i="1"/>
  <c r="I78" i="1"/>
  <c r="AA76" i="1"/>
  <c r="AA78" i="1" s="1"/>
  <c r="AB78" i="1"/>
  <c r="AC78" i="1"/>
  <c r="H78" i="1"/>
  <c r="H75" i="1"/>
  <c r="J68" i="1"/>
  <c r="J75" i="1" s="1"/>
  <c r="Z75" i="1" s="1"/>
  <c r="Y75" i="1" s="1"/>
  <c r="I75" i="1"/>
  <c r="J365" i="1"/>
  <c r="J372" i="1" s="1"/>
  <c r="AA365" i="1"/>
  <c r="J330" i="1"/>
  <c r="J331" i="1" s="1"/>
  <c r="J293" i="1"/>
  <c r="AA293" i="1"/>
  <c r="J222" i="1"/>
  <c r="AB207" i="1"/>
  <c r="AA185" i="1"/>
  <c r="J185" i="1"/>
  <c r="AA166" i="1"/>
  <c r="AB289" i="1"/>
  <c r="AA289" i="1" s="1"/>
  <c r="AB396" i="1"/>
  <c r="AA396" i="1" s="1"/>
  <c r="AA207" i="1"/>
  <c r="AB51" i="1"/>
  <c r="AA51" i="1" s="1"/>
  <c r="AA9" i="1"/>
  <c r="AA10" i="1" s="1"/>
  <c r="AB10" i="1" s="1"/>
  <c r="AK310" i="1" s="1" a="1"/>
  <c r="AK310" i="1" s="1"/>
  <c r="AL310" i="1" s="1"/>
  <c r="AB45" i="1"/>
  <c r="AA290" i="1"/>
  <c r="AB75" i="1"/>
  <c r="AB149" i="1"/>
  <c r="AB182" i="1"/>
  <c r="AB388" i="1"/>
  <c r="AA388" i="1" s="1"/>
  <c r="AA174" i="1"/>
  <c r="AB429" i="1"/>
  <c r="AA429" i="1" s="1"/>
  <c r="AB158" i="1"/>
  <c r="AA158" i="1" s="1"/>
  <c r="AB174" i="1"/>
  <c r="AA182" i="1"/>
  <c r="AB281" i="1"/>
  <c r="AB437" i="1"/>
  <c r="AA437" i="1" s="1"/>
  <c r="AA215" i="1"/>
  <c r="AB215" i="1"/>
  <c r="AB314" i="1"/>
  <c r="AA314" i="1" s="1"/>
  <c r="AA199" i="1"/>
  <c r="AB347" i="1"/>
  <c r="AA347" i="1" s="1"/>
  <c r="AB166" i="1"/>
  <c r="AA133" i="1"/>
  <c r="AB199" i="1"/>
  <c r="AB421" i="1"/>
  <c r="AA421" i="1" s="1"/>
  <c r="H207" i="1"/>
  <c r="AB322" i="1"/>
  <c r="AA322" i="1" s="1"/>
  <c r="K199" i="1"/>
  <c r="AA273" i="1"/>
  <c r="AB273" i="1"/>
  <c r="H51" i="1"/>
  <c r="J43" i="1"/>
  <c r="I51" i="1"/>
  <c r="K166" i="1"/>
  <c r="H45" i="1"/>
  <c r="G45" i="1" s="1"/>
  <c r="AA11" i="1"/>
  <c r="AA45" i="1" s="1"/>
  <c r="J11" i="1"/>
  <c r="L18" i="1"/>
  <c r="AA59" i="1"/>
  <c r="J197" i="1"/>
  <c r="AB59" i="1"/>
  <c r="J251" i="1"/>
  <c r="J256" i="1" s="1"/>
  <c r="AB100" i="1"/>
  <c r="AA100" i="1" s="1"/>
  <c r="AA67" i="1"/>
  <c r="AB108" i="1"/>
  <c r="AA108" i="1" s="1"/>
  <c r="J342" i="1"/>
  <c r="H174" i="1"/>
  <c r="AA342" i="1"/>
  <c r="AA26" i="1"/>
  <c r="J174" i="1"/>
  <c r="AA75" i="1"/>
  <c r="AA42" i="1"/>
  <c r="AB92" i="1"/>
  <c r="AA92" i="1" s="1"/>
  <c r="AB380" i="1"/>
  <c r="AA380" i="1" s="1"/>
  <c r="AB67" i="1"/>
  <c r="AB34" i="1"/>
  <c r="AB413" i="1"/>
  <c r="AA413" i="1" s="1"/>
  <c r="AB42" i="1"/>
  <c r="AB18" i="1"/>
  <c r="AB26" i="1"/>
  <c r="AA34" i="1"/>
  <c r="AB363" i="1"/>
  <c r="AA363" i="1" s="1"/>
  <c r="AB339" i="1"/>
  <c r="AA339" i="1" s="1"/>
  <c r="AB355" i="1"/>
  <c r="AA355" i="1" s="1"/>
  <c r="AB306" i="1"/>
  <c r="AA306" i="1" s="1"/>
  <c r="AB133" i="1"/>
  <c r="H215" i="1"/>
  <c r="H273" i="1"/>
  <c r="G273" i="1" s="1"/>
  <c r="J289" i="1"/>
  <c r="I289" i="1" s="1"/>
  <c r="H322" i="1"/>
  <c r="G322" i="1" s="1"/>
  <c r="J149" i="1"/>
  <c r="I174" i="1"/>
  <c r="K273" i="1"/>
  <c r="I207" i="1"/>
  <c r="K437" i="1"/>
  <c r="H67" i="1"/>
  <c r="I149" i="1"/>
  <c r="J388" i="1"/>
  <c r="I388" i="1" s="1"/>
  <c r="H396" i="1"/>
  <c r="G396" i="1" s="1"/>
  <c r="K405" i="1"/>
  <c r="K174" i="1"/>
  <c r="K322" i="1"/>
  <c r="L405" i="1"/>
  <c r="H42" i="1"/>
  <c r="K100" i="1"/>
  <c r="K158" i="1"/>
  <c r="H158" i="1"/>
  <c r="K182" i="1"/>
  <c r="L108" i="1"/>
  <c r="K421" i="1"/>
  <c r="K413" i="1"/>
  <c r="H289" i="1"/>
  <c r="G289" i="1" s="1"/>
  <c r="K224" i="1"/>
  <c r="L84" i="1"/>
  <c r="L92" i="1"/>
  <c r="L158" i="1"/>
  <c r="H108" i="1"/>
  <c r="I125" i="1"/>
  <c r="K141" i="1"/>
  <c r="H149" i="1"/>
  <c r="L207" i="1"/>
  <c r="K265" i="1"/>
  <c r="H355" i="1"/>
  <c r="G355" i="1" s="1"/>
  <c r="K429" i="1"/>
  <c r="K117" i="1"/>
  <c r="H133" i="1"/>
  <c r="H141" i="1"/>
  <c r="H182" i="1"/>
  <c r="L314" i="1"/>
  <c r="L339" i="1"/>
  <c r="H363" i="1"/>
  <c r="G363" i="1" s="1"/>
  <c r="L322" i="1"/>
  <c r="J363" i="1"/>
  <c r="I363" i="1" s="1"/>
  <c r="H388" i="1"/>
  <c r="G388" i="1" s="1"/>
  <c r="L421" i="1"/>
  <c r="H92" i="1"/>
  <c r="K26" i="1"/>
  <c r="I20" i="1"/>
  <c r="J20" i="1" s="1"/>
  <c r="I67" i="1"/>
  <c r="K75" i="1"/>
  <c r="H59" i="1"/>
  <c r="K84" i="1"/>
  <c r="H125" i="1"/>
  <c r="H199" i="1"/>
  <c r="L199" i="1"/>
  <c r="K306" i="1"/>
  <c r="K339" i="1"/>
  <c r="K380" i="1"/>
  <c r="L437" i="1"/>
  <c r="H437" i="1"/>
  <c r="G437" i="1" s="1"/>
  <c r="H26" i="1"/>
  <c r="H34" i="1"/>
  <c r="L51" i="1"/>
  <c r="J42" i="1"/>
  <c r="I34" i="1"/>
  <c r="J27" i="1"/>
  <c r="L42" i="1"/>
  <c r="I42" i="1"/>
  <c r="I59" i="1"/>
  <c r="L59" i="1"/>
  <c r="L75" i="1"/>
  <c r="K92" i="1"/>
  <c r="L67" i="1"/>
  <c r="L100" i="1"/>
  <c r="J126" i="1"/>
  <c r="J150" i="1" s="1"/>
  <c r="I150" i="1" s="1"/>
  <c r="I133" i="1"/>
  <c r="J182" i="1"/>
  <c r="J183" i="1"/>
  <c r="J191" i="1" s="1"/>
  <c r="I199" i="1"/>
  <c r="J192" i="1"/>
  <c r="I92" i="1"/>
  <c r="L125" i="1"/>
  <c r="K149" i="1"/>
  <c r="I215" i="1"/>
  <c r="I141" i="1"/>
  <c r="L224" i="1"/>
  <c r="J266" i="1"/>
  <c r="I273" i="1"/>
  <c r="L281" i="1"/>
  <c r="L265" i="1"/>
  <c r="L372" i="1"/>
  <c r="L298" i="1"/>
  <c r="L289" i="1"/>
  <c r="L306" i="1"/>
  <c r="J274" i="1"/>
  <c r="I281" i="1"/>
  <c r="H314" i="1"/>
  <c r="G314" i="1" s="1"/>
  <c r="H347" i="1"/>
  <c r="G347" i="1" s="1"/>
  <c r="L363" i="1"/>
  <c r="H380" i="1"/>
  <c r="G380" i="1" s="1"/>
  <c r="L396" i="1"/>
  <c r="K372" i="1"/>
  <c r="J414" i="1"/>
  <c r="J422" i="1"/>
  <c r="J109" i="1"/>
  <c r="J117" i="1" s="1"/>
  <c r="I117" i="1" s="1"/>
  <c r="L191" i="1"/>
  <c r="L215" i="1"/>
  <c r="J67" i="1"/>
  <c r="Z67" i="1" s="1"/>
  <c r="Y67" i="1" s="1"/>
  <c r="L273" i="1"/>
  <c r="K347" i="1"/>
  <c r="J349" i="1"/>
  <c r="H306" i="1"/>
  <c r="G306" i="1" s="1"/>
  <c r="K331" i="1"/>
  <c r="L355" i="1"/>
  <c r="H281" i="1"/>
  <c r="G281" i="1" s="1"/>
  <c r="K363" i="1"/>
  <c r="H413" i="1"/>
  <c r="G413" i="1" s="1"/>
  <c r="L429" i="1"/>
  <c r="K388" i="1"/>
  <c r="J430" i="1"/>
  <c r="J59" i="1"/>
  <c r="Z59" i="1" s="1"/>
  <c r="Y59" i="1" s="1"/>
  <c r="J92" i="1"/>
  <c r="Z92" i="1" s="1"/>
  <c r="K125" i="1"/>
  <c r="J215" i="1"/>
  <c r="L26" i="1"/>
  <c r="L34" i="1"/>
  <c r="J19" i="1"/>
  <c r="K42" i="1"/>
  <c r="K59" i="1"/>
  <c r="K51" i="1"/>
  <c r="K67" i="1"/>
  <c r="J76" i="1"/>
  <c r="J84" i="1" s="1"/>
  <c r="I84" i="1" s="1"/>
  <c r="K108" i="1"/>
  <c r="L117" i="1"/>
  <c r="J125" i="1"/>
  <c r="L149" i="1"/>
  <c r="L182" i="1"/>
  <c r="I158" i="1"/>
  <c r="J161" i="1"/>
  <c r="I166" i="1"/>
  <c r="H100" i="1"/>
  <c r="J332" i="1"/>
  <c r="K298" i="1"/>
  <c r="L347" i="1"/>
  <c r="K289" i="1"/>
  <c r="K355" i="1"/>
  <c r="J380" i="1"/>
  <c r="I380" i="1" s="1"/>
  <c r="K396" i="1"/>
  <c r="L388" i="1"/>
  <c r="J406" i="1"/>
  <c r="K133" i="1"/>
  <c r="J101" i="1"/>
  <c r="I108" i="1"/>
  <c r="L141" i="1"/>
  <c r="L166" i="1"/>
  <c r="L174" i="1"/>
  <c r="I182" i="1"/>
  <c r="L133" i="1"/>
  <c r="K207" i="1"/>
  <c r="J216" i="1"/>
  <c r="K34" i="1"/>
  <c r="J158" i="1"/>
  <c r="H166" i="1"/>
  <c r="K191" i="1"/>
  <c r="J207" i="1"/>
  <c r="K215" i="1"/>
  <c r="J93" i="1"/>
  <c r="I100" i="1"/>
  <c r="K281" i="1"/>
  <c r="K314" i="1"/>
  <c r="J299" i="1"/>
  <c r="L331" i="1"/>
  <c r="J307" i="1"/>
  <c r="J322" i="1"/>
  <c r="I322" i="1" s="1"/>
  <c r="J340" i="1"/>
  <c r="L380" i="1"/>
  <c r="J396" i="1"/>
  <c r="I396" i="1" s="1"/>
  <c r="L413" i="1"/>
  <c r="H10" i="1"/>
  <c r="J186" i="1" l="1"/>
  <c r="J329" i="1"/>
  <c r="AK203" i="1" a="1"/>
  <c r="AK203" i="1" s="1"/>
  <c r="AL203" i="1" s="1"/>
  <c r="AL170" i="1"/>
  <c r="AK236" i="1" a="1"/>
  <c r="AK236" i="1" s="1"/>
  <c r="AL236" i="1" s="1"/>
  <c r="AK417" i="1" a="1"/>
  <c r="AK417" i="1" s="1"/>
  <c r="AL417" i="1" s="1"/>
  <c r="J294" i="1"/>
  <c r="I294" i="1" s="1"/>
  <c r="AL277" i="1"/>
  <c r="AK137" i="1" a="1"/>
  <c r="AK137" i="1" s="1"/>
  <c r="AL137" i="1" s="1"/>
  <c r="AK384" i="1" a="1"/>
  <c r="AK384" i="1" s="1"/>
  <c r="AL384" i="1" s="1"/>
  <c r="I256" i="1"/>
  <c r="Z256" i="1"/>
  <c r="Y256" i="1" s="1"/>
  <c r="J366" i="1"/>
  <c r="I366" i="1" s="1"/>
  <c r="J221" i="1"/>
  <c r="I221" i="1" s="1"/>
  <c r="J298" i="1"/>
  <c r="I298" i="1" s="1"/>
  <c r="J114" i="1"/>
  <c r="I114" i="1" s="1"/>
  <c r="J438" i="1"/>
  <c r="AF256" i="1"/>
  <c r="AE256" i="1" s="1"/>
  <c r="Z248" i="1"/>
  <c r="Y248" i="1" s="1"/>
  <c r="I248" i="1"/>
  <c r="AF248" i="1"/>
  <c r="AE248" i="1" s="1"/>
  <c r="J224" i="1"/>
  <c r="J258" i="1"/>
  <c r="AF240" i="1"/>
  <c r="AE240" i="1" s="1"/>
  <c r="Y240" i="1"/>
  <c r="Z232" i="1"/>
  <c r="Y232" i="1" s="1"/>
  <c r="I232" i="1"/>
  <c r="I186" i="1"/>
  <c r="Z191" i="1"/>
  <c r="Y191" i="1" s="1"/>
  <c r="I191" i="1"/>
  <c r="AF191" i="1"/>
  <c r="AE191" i="1" s="1"/>
  <c r="AC401" i="1"/>
  <c r="G401" i="1"/>
  <c r="J51" i="1"/>
  <c r="Z51" i="1" s="1"/>
  <c r="Z78" i="1" s="1"/>
  <c r="J78" i="1"/>
  <c r="Y92" i="1"/>
  <c r="Z174" i="1"/>
  <c r="Y174" i="1" s="1"/>
  <c r="Z396" i="1"/>
  <c r="Z322" i="1"/>
  <c r="Z207" i="1"/>
  <c r="Y207" i="1" s="1"/>
  <c r="Z380" i="1"/>
  <c r="Y380" i="1" s="1"/>
  <c r="Z388" i="1"/>
  <c r="Y388" i="1" s="1"/>
  <c r="Z215" i="1"/>
  <c r="Z182" i="1"/>
  <c r="Y182" i="1" s="1"/>
  <c r="Z158" i="1"/>
  <c r="Z125" i="1"/>
  <c r="Y125" i="1" s="1"/>
  <c r="Z149" i="1"/>
  <c r="Y149" i="1" s="1"/>
  <c r="Z363" i="1"/>
  <c r="Z289" i="1"/>
  <c r="AF59" i="1"/>
  <c r="AE59" i="1" s="1"/>
  <c r="AF67" i="1"/>
  <c r="AE67" i="1" s="1"/>
  <c r="AF75" i="1"/>
  <c r="AE75" i="1" s="1"/>
  <c r="Z42" i="1"/>
  <c r="Y42" i="1" s="1"/>
  <c r="I26" i="1"/>
  <c r="J347" i="1"/>
  <c r="I347" i="1" s="1"/>
  <c r="J306" i="1"/>
  <c r="I306" i="1" s="1"/>
  <c r="J413" i="1"/>
  <c r="I413" i="1" s="1"/>
  <c r="J429" i="1"/>
  <c r="J281" i="1"/>
  <c r="J141" i="1"/>
  <c r="J34" i="1"/>
  <c r="J437" i="1"/>
  <c r="J273" i="1"/>
  <c r="J133" i="1"/>
  <c r="J100" i="1"/>
  <c r="Z100" i="1" s="1"/>
  <c r="J339" i="1"/>
  <c r="I339" i="1" s="1"/>
  <c r="J26" i="1"/>
  <c r="J421" i="1"/>
  <c r="I421" i="1" s="1"/>
  <c r="J314" i="1"/>
  <c r="I314" i="1" s="1"/>
  <c r="J108" i="1"/>
  <c r="Z108" i="1" s="1"/>
  <c r="J166" i="1"/>
  <c r="J355" i="1"/>
  <c r="I355" i="1" s="1"/>
  <c r="J199" i="1"/>
  <c r="AG9" i="1"/>
  <c r="Y78" i="1" l="1"/>
  <c r="AK62" i="1"/>
  <c r="AL62" i="1" s="1"/>
  <c r="Z114" i="1"/>
  <c r="Z437" i="1"/>
  <c r="I437" i="1"/>
  <c r="Y396" i="1"/>
  <c r="Y363" i="1"/>
  <c r="Z429" i="1"/>
  <c r="Y429" i="1" s="1"/>
  <c r="I429" i="1"/>
  <c r="Y322" i="1"/>
  <c r="Y289" i="1"/>
  <c r="Y158" i="1"/>
  <c r="AF232" i="1"/>
  <c r="AE232" i="1" s="1"/>
  <c r="I258" i="1"/>
  <c r="AF207" i="1"/>
  <c r="AE207" i="1" s="1"/>
  <c r="Y215" i="1"/>
  <c r="I224" i="1"/>
  <c r="AF215" i="1"/>
  <c r="AE215" i="1" s="1"/>
  <c r="AA401" i="1"/>
  <c r="AC405" i="1"/>
  <c r="AC438" i="1" s="1"/>
  <c r="Z372" i="1"/>
  <c r="Y372" i="1" s="1"/>
  <c r="I372" i="1"/>
  <c r="AF78" i="1"/>
  <c r="AK61" i="1" s="1"/>
  <c r="AF380" i="1"/>
  <c r="AE380" i="1" s="1"/>
  <c r="AF396" i="1"/>
  <c r="AE396" i="1" s="1"/>
  <c r="AF372" i="1"/>
  <c r="AE372" i="1" s="1"/>
  <c r="AF363" i="1"/>
  <c r="AE363" i="1" s="1"/>
  <c r="AF388" i="1"/>
  <c r="AE388" i="1" s="1"/>
  <c r="AF289" i="1"/>
  <c r="AE289" i="1" s="1"/>
  <c r="AF322" i="1"/>
  <c r="AE322" i="1" s="1"/>
  <c r="AF149" i="1"/>
  <c r="AF158" i="1"/>
  <c r="AE158" i="1" s="1"/>
  <c r="AF174" i="1"/>
  <c r="AE174" i="1" s="1"/>
  <c r="AF92" i="1"/>
  <c r="AE92" i="1" s="1"/>
  <c r="AF125" i="1"/>
  <c r="AE125" i="1" s="1"/>
  <c r="AF182" i="1"/>
  <c r="AE182" i="1" s="1"/>
  <c r="Z166" i="1"/>
  <c r="Y166" i="1" s="1"/>
  <c r="Z421" i="1"/>
  <c r="Y421" i="1" s="1"/>
  <c r="AF437" i="1"/>
  <c r="AE437" i="1" s="1"/>
  <c r="Z281" i="1"/>
  <c r="Y281" i="1" s="1"/>
  <c r="Z306" i="1"/>
  <c r="Y306" i="1" s="1"/>
  <c r="Z199" i="1"/>
  <c r="Y199" i="1" s="1"/>
  <c r="Z314" i="1"/>
  <c r="Y314" i="1" s="1"/>
  <c r="Z133" i="1"/>
  <c r="Y133" i="1" s="1"/>
  <c r="Z355" i="1"/>
  <c r="Y355" i="1" s="1"/>
  <c r="Z339" i="1"/>
  <c r="Y339" i="1" s="1"/>
  <c r="Z273" i="1"/>
  <c r="Y273" i="1" s="1"/>
  <c r="Z141" i="1"/>
  <c r="Y141" i="1" s="1"/>
  <c r="Z413" i="1"/>
  <c r="Y413" i="1" s="1"/>
  <c r="Y108" i="1"/>
  <c r="Y100" i="1"/>
  <c r="Z347" i="1"/>
  <c r="Y347" i="1" s="1"/>
  <c r="AF42" i="1"/>
  <c r="AE42" i="1" s="1"/>
  <c r="Z34" i="1"/>
  <c r="Y34" i="1" s="1"/>
  <c r="Z26" i="1"/>
  <c r="Y26" i="1" s="1"/>
  <c r="G10" i="1"/>
  <c r="O9" i="1"/>
  <c r="R9" i="1"/>
  <c r="R10" i="1" s="1"/>
  <c r="U9" i="1"/>
  <c r="U10" i="1" s="1"/>
  <c r="AC9" i="1"/>
  <c r="AC45" i="1" s="1"/>
  <c r="X9" i="1"/>
  <c r="X10" i="1" s="1"/>
  <c r="Z401" i="1" l="1"/>
  <c r="AK95" i="1"/>
  <c r="AL95" i="1" s="1"/>
  <c r="AE78" i="1"/>
  <c r="AL61" i="1"/>
  <c r="Z366" i="1"/>
  <c r="Y437" i="1"/>
  <c r="Z438" i="1"/>
  <c r="Z186" i="1"/>
  <c r="AF199" i="1"/>
  <c r="AE199" i="1" s="1"/>
  <c r="Z221" i="1"/>
  <c r="AA405" i="1"/>
  <c r="AA438" i="1" s="1"/>
  <c r="I405" i="1"/>
  <c r="I401" i="1"/>
  <c r="G438" i="1"/>
  <c r="AF339" i="1"/>
  <c r="AE339" i="1" s="1"/>
  <c r="AE149" i="1"/>
  <c r="AF306" i="1"/>
  <c r="AE306" i="1" s="1"/>
  <c r="AF166" i="1"/>
  <c r="AE166" i="1" s="1"/>
  <c r="AF314" i="1"/>
  <c r="AE314" i="1" s="1"/>
  <c r="AF281" i="1"/>
  <c r="AE281" i="1" s="1"/>
  <c r="AF273" i="1"/>
  <c r="AE273" i="1" s="1"/>
  <c r="AF429" i="1"/>
  <c r="AE429" i="1" s="1"/>
  <c r="AF413" i="1"/>
  <c r="AE413" i="1" s="1"/>
  <c r="AF355" i="1"/>
  <c r="AE355" i="1" s="1"/>
  <c r="AF421" i="1"/>
  <c r="AE421" i="1" s="1"/>
  <c r="AF347" i="1"/>
  <c r="AE347" i="1" s="1"/>
  <c r="AF100" i="1"/>
  <c r="AE100" i="1" s="1"/>
  <c r="AF108" i="1"/>
  <c r="AE108" i="1" s="1"/>
  <c r="AF141" i="1"/>
  <c r="AE141" i="1" s="1"/>
  <c r="AF133" i="1"/>
  <c r="AE133" i="1" s="1"/>
  <c r="AF34" i="1"/>
  <c r="AE34" i="1" s="1"/>
  <c r="AF26" i="1"/>
  <c r="O10" i="1"/>
  <c r="L9" i="1"/>
  <c r="L10" i="1" s="1"/>
  <c r="O18" i="1"/>
  <c r="X18" i="1"/>
  <c r="R18" i="1"/>
  <c r="U18" i="1"/>
  <c r="AC18" i="1"/>
  <c r="AD18" i="1"/>
  <c r="AC10" i="1"/>
  <c r="AD10" i="1" s="1"/>
  <c r="K9" i="1"/>
  <c r="K10" i="1" s="1"/>
  <c r="AK278" i="1" l="1"/>
  <c r="AF438" i="1"/>
  <c r="AK415" i="1" s="1"/>
  <c r="AL415" i="1" s="1"/>
  <c r="AK416" i="1"/>
  <c r="AL416" i="1" s="1"/>
  <c r="Y221" i="1"/>
  <c r="AK202" i="1"/>
  <c r="AL202" i="1" s="1"/>
  <c r="AF366" i="1"/>
  <c r="AK349" i="1" s="1"/>
  <c r="AL349" i="1" s="1"/>
  <c r="AK350" i="1"/>
  <c r="AL350" i="1" s="1"/>
  <c r="AK311" i="1" a="1"/>
  <c r="AK311" i="1" s="1"/>
  <c r="AL311" i="1" s="1"/>
  <c r="AK138" i="1" a="1"/>
  <c r="AK138" i="1" s="1"/>
  <c r="AL138" i="1" s="1"/>
  <c r="AK418" i="1" a="1"/>
  <c r="AK418" i="1" s="1"/>
  <c r="AL418" i="1" s="1"/>
  <c r="AK237" i="1" a="1"/>
  <c r="AK237" i="1" s="1"/>
  <c r="AL237" i="1" s="1"/>
  <c r="AK352" i="1" a="1"/>
  <c r="AK352" i="1" s="1"/>
  <c r="AL352" i="1" s="1"/>
  <c r="AL278" i="1"/>
  <c r="AK171" i="1" a="1"/>
  <c r="AK171" i="1" s="1"/>
  <c r="AL171" i="1" s="1"/>
  <c r="AK385" i="1" a="1"/>
  <c r="AK385" i="1" s="1"/>
  <c r="AL385" i="1" s="1"/>
  <c r="AK204" i="1" a="1"/>
  <c r="AK204" i="1" s="1"/>
  <c r="AL204" i="1" s="1"/>
  <c r="AF186" i="1"/>
  <c r="AK169" i="1"/>
  <c r="AL169" i="1" s="1"/>
  <c r="AF401" i="1"/>
  <c r="AK382" i="1" s="1"/>
  <c r="AL382" i="1" s="1"/>
  <c r="AK383" i="1"/>
  <c r="AL383" i="1" s="1"/>
  <c r="Y405" i="1"/>
  <c r="AE438" i="1"/>
  <c r="I438" i="1"/>
  <c r="AF405" i="1"/>
  <c r="AE405" i="1" s="1"/>
  <c r="AE26" i="1"/>
  <c r="K18" i="1"/>
  <c r="H18" i="1"/>
  <c r="I9" i="1"/>
  <c r="I45" i="1" s="1"/>
  <c r="AE186" i="1" l="1"/>
  <c r="AK168" i="1"/>
  <c r="AL168" i="1" s="1"/>
  <c r="AL172" i="1" s="1"/>
  <c r="AL386" i="1"/>
  <c r="AL353" i="1"/>
  <c r="AL419" i="1"/>
  <c r="AC329" i="1"/>
  <c r="AA224" i="1"/>
  <c r="I10" i="1"/>
  <c r="J10" i="1" s="1"/>
  <c r="I18" i="1"/>
  <c r="J9" i="1"/>
  <c r="J18" i="1"/>
  <c r="AC331" i="1" l="1"/>
  <c r="AK25" i="1" a="1"/>
  <c r="AK25" i="1" s="1"/>
  <c r="AL25" i="1" s="1"/>
  <c r="AK97" i="1" a="1"/>
  <c r="AK97" i="1" s="1"/>
  <c r="AL97" i="1" s="1"/>
  <c r="AK64" i="1" a="1"/>
  <c r="AK64" i="1" s="1"/>
  <c r="AL64" i="1" s="1"/>
  <c r="AC224" i="1"/>
  <c r="AF9" i="1"/>
  <c r="AE9" i="1" s="1"/>
  <c r="J45" i="1"/>
  <c r="Z18" i="1"/>
  <c r="Z10" i="1"/>
  <c r="AF10" i="1"/>
  <c r="Z45" i="1" l="1"/>
  <c r="Y18" i="1"/>
  <c r="AF18" i="1"/>
  <c r="Y10" i="1"/>
  <c r="AE10" i="1"/>
  <c r="AF45" i="1" l="1"/>
  <c r="AK22" i="1" s="1"/>
  <c r="AK23" i="1"/>
  <c r="AL23" i="1" s="1"/>
  <c r="AF51" i="1"/>
  <c r="AE18" i="1"/>
  <c r="AL22" i="1"/>
  <c r="AA18" i="1"/>
  <c r="AE51" i="1" l="1"/>
  <c r="Y51" i="1"/>
  <c r="AA329" i="1" l="1"/>
  <c r="AK24" i="1" l="1" a="1"/>
  <c r="AK24" i="1" s="1"/>
  <c r="AL24" i="1" s="1"/>
  <c r="AL26" i="1" s="1"/>
  <c r="AA331" i="1" l="1"/>
  <c r="AL96" i="1"/>
  <c r="AK63" i="1" a="1"/>
  <c r="AK63" i="1" s="1"/>
  <c r="AL63" i="1" s="1"/>
  <c r="AL65" i="1" s="1"/>
  <c r="AE45" i="1"/>
  <c r="G84" i="1"/>
  <c r="AF84" i="1" l="1"/>
  <c r="AE84" i="1" l="1"/>
  <c r="Z117" i="1" l="1"/>
  <c r="AF114" i="1"/>
  <c r="AK94" i="1" s="1"/>
  <c r="AE114" i="1" l="1"/>
  <c r="AL94" i="1"/>
  <c r="AL98" i="1" s="1"/>
  <c r="Y117" i="1"/>
  <c r="AF117" i="1"/>
  <c r="AF150" i="1"/>
  <c r="AE150" i="1" l="1"/>
  <c r="AK135" i="1"/>
  <c r="AL135" i="1" s="1"/>
  <c r="AL139" i="1" s="1"/>
  <c r="AE117" i="1"/>
  <c r="AF221" i="1" l="1"/>
  <c r="AE221" i="1" l="1"/>
  <c r="AK201" i="1"/>
  <c r="AL201" i="1" s="1"/>
  <c r="AL205" i="1" s="1"/>
  <c r="Z224" i="1"/>
  <c r="AF224" i="1" l="1"/>
  <c r="AE224" i="1" s="1"/>
  <c r="Z258" i="1"/>
  <c r="Y224" i="1"/>
  <c r="AF258" i="1" l="1"/>
  <c r="AK234" i="1" s="1"/>
  <c r="AL234" i="1" s="1"/>
  <c r="AK235" i="1"/>
  <c r="AL235" i="1" s="1"/>
  <c r="Z265" i="1"/>
  <c r="AE258" i="1"/>
  <c r="AL238" i="1" l="1"/>
  <c r="AF265" i="1"/>
  <c r="AE265" i="1" s="1"/>
  <c r="Y265" i="1"/>
  <c r="Z294" i="1"/>
  <c r="AF294" i="1" l="1"/>
  <c r="AK276" i="1"/>
  <c r="AL276" i="1" s="1"/>
  <c r="I329" i="1"/>
  <c r="Z298" i="1"/>
  <c r="Z329" i="1" s="1"/>
  <c r="AF329" i="1" l="1"/>
  <c r="AK308" i="1" s="1"/>
  <c r="AL308" i="1" s="1"/>
  <c r="AK309" i="1"/>
  <c r="AL309" i="1" s="1"/>
  <c r="AE294" i="1"/>
  <c r="AK275" i="1"/>
  <c r="AL275" i="1" s="1"/>
  <c r="AL279" i="1" s="1"/>
  <c r="AF298" i="1"/>
  <c r="AE298" i="1" s="1"/>
  <c r="Y298" i="1"/>
  <c r="I331" i="1"/>
  <c r="AL312" i="1" l="1"/>
  <c r="Z331" i="1"/>
  <c r="Y331" i="1" s="1"/>
  <c r="AE329" i="1"/>
  <c r="AF331" i="1" l="1"/>
  <c r="AE331" i="1" s="1"/>
  <c r="AE366" i="1" l="1"/>
  <c r="AE401" i="1" l="1"/>
  <c r="G150" i="1"/>
  <c r="G258" i="1" l="1"/>
  <c r="G329" i="1" l="1"/>
  <c r="G331" i="1"/>
</calcChain>
</file>

<file path=xl/comments1.xml><?xml version="1.0" encoding="utf-8"?>
<comments xmlns="http://schemas.openxmlformats.org/spreadsheetml/2006/main">
  <authors>
    <author>sweet zed</author>
  </authors>
  <commentList>
    <comment ref="E4" authorId="0" shapeId="0">
      <text>
        <r>
          <rPr>
            <sz val="12"/>
            <color indexed="81"/>
            <rFont val="Tahoma"/>
            <family val="2"/>
          </rPr>
          <t xml:space="preserve">
Mettre que le nombre d'heures sans les lettres " HR"</t>
        </r>
        <r>
          <rPr>
            <sz val="9"/>
            <color indexed="81"/>
            <rFont val="Tahoma"/>
            <family val="2"/>
          </rPr>
          <t xml:space="preserve">
</t>
        </r>
      </text>
    </comment>
  </commentList>
</comments>
</file>

<file path=xl/sharedStrings.xml><?xml version="1.0" encoding="utf-8"?>
<sst xmlns="http://schemas.openxmlformats.org/spreadsheetml/2006/main" count="249" uniqueCount="139">
  <si>
    <t>Année</t>
  </si>
  <si>
    <t xml:space="preserve">Taux horaire </t>
  </si>
  <si>
    <t>Maj H Sup</t>
  </si>
  <si>
    <t>Heures travaillées(payées)</t>
  </si>
  <si>
    <t>JOURNEE</t>
  </si>
  <si>
    <t>Total journée</t>
  </si>
  <si>
    <t>Heures travaillées  en centième</t>
  </si>
  <si>
    <t>PAUSE 1</t>
  </si>
  <si>
    <t>Total</t>
  </si>
  <si>
    <t xml:space="preserve">PAUSE DEJEUNER </t>
  </si>
  <si>
    <t>PAUSE 2</t>
  </si>
  <si>
    <t>PAUSE 3</t>
  </si>
  <si>
    <t xml:space="preserve">HEURES  SUP </t>
  </si>
  <si>
    <t>HEURES  SUP  en centième</t>
  </si>
  <si>
    <t>HEURES  NORMALES</t>
  </si>
  <si>
    <t>Début</t>
  </si>
  <si>
    <t>Fin</t>
  </si>
  <si>
    <t>Premier de l'An</t>
  </si>
  <si>
    <t>Dimanche de Pâques</t>
  </si>
  <si>
    <t>Lundi de Pâques</t>
  </si>
  <si>
    <t>Fête du travail</t>
  </si>
  <si>
    <t>Victoire 1945</t>
  </si>
  <si>
    <t>Ascension</t>
  </si>
  <si>
    <t>Dimanche de Pentecôte</t>
  </si>
  <si>
    <t>Lundi de Pentecôte</t>
  </si>
  <si>
    <t>Fête Nationale</t>
  </si>
  <si>
    <t>Assomption</t>
  </si>
  <si>
    <t>Toussaint</t>
  </si>
  <si>
    <t>Armistice de 19</t>
  </si>
  <si>
    <t>Noël</t>
  </si>
  <si>
    <t>SEM</t>
  </si>
  <si>
    <t>Total de la journée en centième</t>
  </si>
  <si>
    <t>Heures NON  payées en centème(total des pauses)</t>
  </si>
  <si>
    <t xml:space="preserve">Plage heures de nuit 1 à partir de </t>
  </si>
  <si>
    <t xml:space="preserve"> *Renseignez  les colonnes blanches intitulées "Début" et "Fin" pour rentrer vos horaires de travail et pauses</t>
  </si>
  <si>
    <t>DATES</t>
  </si>
  <si>
    <t>*Les Dimanches et jours feriés sont mis en surbrillance</t>
  </si>
  <si>
    <t>JOURS FERIES 2017</t>
  </si>
  <si>
    <t>Maj H N 1</t>
  </si>
  <si>
    <t>Maj H N 2</t>
  </si>
  <si>
    <t>HEURES  de NUIT  1</t>
  </si>
  <si>
    <t>HEURES  de NUIT 2</t>
  </si>
  <si>
    <t xml:space="preserve">Plage heures de nuit 2 à partir de </t>
  </si>
  <si>
    <t>HEURES  N 1 en centième</t>
  </si>
  <si>
    <t>HEURES  de N 2 en centième</t>
  </si>
  <si>
    <t>*Si l'heure de fin depasse minuit: Ex l'heure de fin  est de 1 heure du matin , mettre dans la case "Fin" 25:00, et pour 2 heures du matin mettre 26:00 etc…</t>
  </si>
  <si>
    <t>N° de semaine</t>
  </si>
  <si>
    <t>JANVIER</t>
  </si>
  <si>
    <t>FEVRIER</t>
  </si>
  <si>
    <t>MARS</t>
  </si>
  <si>
    <t>AVRIL</t>
  </si>
  <si>
    <t>MAI</t>
  </si>
  <si>
    <t>JUIN</t>
  </si>
  <si>
    <t>JUILLET</t>
  </si>
  <si>
    <t>AOUT</t>
  </si>
  <si>
    <t>SEPTEMBRE</t>
  </si>
  <si>
    <t>OCTOBRE</t>
  </si>
  <si>
    <t>NOVEMBRE</t>
  </si>
  <si>
    <t>DECEMBRE</t>
  </si>
  <si>
    <t>Total heures payées</t>
  </si>
  <si>
    <t>Nbre</t>
  </si>
  <si>
    <t>Montant</t>
  </si>
  <si>
    <t>MOIS</t>
  </si>
  <si>
    <t>*Avant de rentrer vos horaires ,renseignez les  paramètres correspondants au contrat de travail ,dans le tableau superieur des paramètres</t>
  </si>
  <si>
    <r>
      <t>Régime</t>
    </r>
    <r>
      <rPr>
        <sz val="14"/>
        <color theme="1"/>
        <rFont val="Arial"/>
        <family val="2"/>
      </rPr>
      <t>(mettre juste 35 pour 35 hrs)</t>
    </r>
  </si>
  <si>
    <t>Heures NON  payées   (total des pauses)</t>
  </si>
  <si>
    <t>*Faites défiler les mois avec la roulette de la souris ou  utilisez l'ascenseur de défilement,</t>
  </si>
  <si>
    <r>
      <rPr>
        <b/>
        <sz val="12"/>
        <color theme="1"/>
        <rFont val="Arial"/>
        <family val="2"/>
      </rPr>
      <t>HEURES  NORMALES</t>
    </r>
    <r>
      <rPr>
        <b/>
        <sz val="14"/>
        <color theme="1"/>
        <rFont val="Arial"/>
        <family val="2"/>
      </rPr>
      <t xml:space="preserve"> en centième</t>
    </r>
  </si>
  <si>
    <t xml:space="preserve">Totaux JANVIER </t>
  </si>
  <si>
    <t>Totaux FEVRIER</t>
  </si>
  <si>
    <t>Totaux MARS</t>
  </si>
  <si>
    <t>Totaux  AVRIL</t>
  </si>
  <si>
    <t>Totaux MAI</t>
  </si>
  <si>
    <t>Totaux JUIN</t>
  </si>
  <si>
    <t>Totaux JUILLET</t>
  </si>
  <si>
    <t>Totaux AOUT</t>
  </si>
  <si>
    <t>Totaux SEPTEMBRE</t>
  </si>
  <si>
    <t>Totaux OCTOBRE</t>
  </si>
  <si>
    <t>Totaux NOVEMBRE</t>
  </si>
  <si>
    <t>TotauxDECEMBRE</t>
  </si>
  <si>
    <t>TOTAL SEMAINE 1</t>
  </si>
  <si>
    <t>TOTAL SEMAINE 2</t>
  </si>
  <si>
    <t>TOTAL SEMAINE 3</t>
  </si>
  <si>
    <t>TOTAL SEMAINE 4</t>
  </si>
  <si>
    <t>TOTAL SEMAINE 5</t>
  </si>
  <si>
    <t>TOTAL SEMAINE 6</t>
  </si>
  <si>
    <t>TOTAL SEMAINE 7</t>
  </si>
  <si>
    <t>TOTAL SEMAINE 8</t>
  </si>
  <si>
    <t>TOTAL SEMAINE 9</t>
  </si>
  <si>
    <t>TOTAL SEMAINE 10</t>
  </si>
  <si>
    <t>TOTAL SEMAINE 11</t>
  </si>
  <si>
    <t>TOTAL SEMAINE 12</t>
  </si>
  <si>
    <t>TOTAL SEMAINE 13</t>
  </si>
  <si>
    <t>TOTAL SEMAINE 14</t>
  </si>
  <si>
    <t>TOTAL SEMAINE 15</t>
  </si>
  <si>
    <t>TOTAL SEMAINE 16</t>
  </si>
  <si>
    <t>TOTAL SEMAINE  17</t>
  </si>
  <si>
    <t>TOTAL SEMAINE 18</t>
  </si>
  <si>
    <t>TOTAL SEMAINE 19</t>
  </si>
  <si>
    <t>TOTAL SEMAINE 20</t>
  </si>
  <si>
    <t>TOTAL SEMAINE 21</t>
  </si>
  <si>
    <t>TOTAL SEMAINE 22</t>
  </si>
  <si>
    <t>TOTAL SEMAINE 23</t>
  </si>
  <si>
    <t>TOTAL SEMAINE 24</t>
  </si>
  <si>
    <t>TOTAL SEMAINE 25</t>
  </si>
  <si>
    <t>TOTAL SEMAINE 26</t>
  </si>
  <si>
    <t>TOTAL SEMAINE 27</t>
  </si>
  <si>
    <t>TOTAL SEMAINE 28</t>
  </si>
  <si>
    <t>TOTAL SEMAINE 29</t>
  </si>
  <si>
    <t>TOTAL SEMAINE 30</t>
  </si>
  <si>
    <t>TOTAL SEMAINE 31</t>
  </si>
  <si>
    <t>TOTAL SEMAINE 32</t>
  </si>
  <si>
    <t>TOTAL SEMAINE 33</t>
  </si>
  <si>
    <t>TOTAL SEMAINE 34</t>
  </si>
  <si>
    <t>TOTAL SEMAINE 35</t>
  </si>
  <si>
    <t>TOTAL SEMAINE 36</t>
  </si>
  <si>
    <t>TOTAL SEMAINE 38</t>
  </si>
  <si>
    <t>TOTAL SEMAINE 37</t>
  </si>
  <si>
    <t>TOTAL SEMAINE 39</t>
  </si>
  <si>
    <t>TOTAL SEMAINE 40</t>
  </si>
  <si>
    <t>TOTAL SEMAINE 41</t>
  </si>
  <si>
    <t>TOTAL SEMAINE 42</t>
  </si>
  <si>
    <t>TOTAL SEMAINE 43</t>
  </si>
  <si>
    <t>TOTAL SEMAINE 44</t>
  </si>
  <si>
    <t>TOTAL SEMAINE 45</t>
  </si>
  <si>
    <t>TOTAL SEMAINE 46</t>
  </si>
  <si>
    <t>TOTAL SEMAINE 47</t>
  </si>
  <si>
    <t>TOTAL SEMAINE 48</t>
  </si>
  <si>
    <t>TOTAL SEMAINE 49</t>
  </si>
  <si>
    <t>TOTAL SEMAINE 50</t>
  </si>
  <si>
    <t>TOTAL SEMAINE 51</t>
  </si>
  <si>
    <t>TOTAL SEMAINE 52</t>
  </si>
  <si>
    <t>TOTAL SEMAINE 53</t>
  </si>
  <si>
    <t>Les heures sup des semaines  chevauchées entre deux mois sont comptabilisées dans le mois suivant ,</t>
  </si>
  <si>
    <t>Heures normales</t>
  </si>
  <si>
    <t>Heures suplémentaires</t>
  </si>
  <si>
    <t>Dont</t>
  </si>
  <si>
    <t>Heures de nuit 1</t>
  </si>
  <si>
    <t>Heures de nuit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</si>
</sst>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dddd"/>
    <numFmt numFmtId="165" formatCode="#,##0.00\ &quot;€&quot;"/>
    <numFmt numFmtId="166" formatCode="General\ &quot;hr&quot;"/>
    <numFmt numFmtId="167" formatCode="[$-F800]dddd\,\ mmmm\ dd\,\ yyyy"/>
    <numFmt numFmtId="168" formatCode="[hh]:mm"/>
    <numFmt numFmtId="169" formatCode="&quot;+&quot;General&quot; €/hr&quot;"/>
  </numFmts>
  <fonts count="57" x14ac:knownFonts="1">
    <font>
      <sz val="12"/>
      <color theme="1"/>
      <name val="Calibri"/>
      <family val="2"/>
      <scheme val="minor"/>
    </font>
    <font>
      <b/>
      <sz val="12"/>
      <color theme="1"/>
      <name val="Calibri"/>
      <family val="2"/>
      <scheme val="minor"/>
    </font>
    <font>
      <sz val="12"/>
      <color theme="0"/>
      <name val="Calibri"/>
      <family val="2"/>
      <scheme val="minor"/>
    </font>
    <font>
      <b/>
      <sz val="16"/>
      <color theme="1"/>
      <name val="Calibri"/>
      <family val="2"/>
      <scheme val="minor"/>
    </font>
    <font>
      <i/>
      <sz val="12"/>
      <color theme="1"/>
      <name val="Calibri"/>
      <family val="2"/>
      <scheme val="minor"/>
    </font>
    <font>
      <b/>
      <sz val="11"/>
      <color theme="1"/>
      <name val="Calibri"/>
      <family val="2"/>
      <scheme val="minor"/>
    </font>
    <font>
      <sz val="12"/>
      <color theme="1"/>
      <name val="Adobe Myungjo Std M"/>
      <family val="1"/>
      <charset val="128"/>
    </font>
    <font>
      <i/>
      <sz val="12"/>
      <color theme="1"/>
      <name val="Adobe Myungjo Std M"/>
      <family val="1"/>
      <charset val="128"/>
    </font>
    <font>
      <b/>
      <sz val="16"/>
      <color theme="0"/>
      <name val="Adobe Myungjo Std M"/>
      <family val="1"/>
      <charset val="128"/>
    </font>
    <font>
      <b/>
      <i/>
      <sz val="14"/>
      <color theme="1"/>
      <name val="Calibri"/>
      <family val="2"/>
      <scheme val="minor"/>
    </font>
    <font>
      <b/>
      <sz val="16"/>
      <color theme="1"/>
      <name val="Adobe Myungjo Std M"/>
      <family val="1"/>
      <charset val="128"/>
    </font>
    <font>
      <sz val="16"/>
      <color theme="1"/>
      <name val="Adobe Myungjo Std M"/>
      <family val="1"/>
      <charset val="128"/>
    </font>
    <font>
      <b/>
      <i/>
      <sz val="14"/>
      <color theme="1"/>
      <name val="Adobe Myungjo Std M"/>
      <family val="1"/>
      <charset val="128"/>
    </font>
    <font>
      <sz val="11"/>
      <color rgb="FF333333"/>
      <name val="Arial"/>
      <family val="2"/>
    </font>
    <font>
      <b/>
      <sz val="11"/>
      <color rgb="FFCC234C"/>
      <name val="Arial"/>
      <family val="2"/>
    </font>
    <font>
      <b/>
      <sz val="18"/>
      <color theme="1"/>
      <name val="Calibri"/>
      <family val="2"/>
      <scheme val="minor"/>
    </font>
    <font>
      <sz val="9"/>
      <color indexed="81"/>
      <name val="Tahoma"/>
      <family val="2"/>
    </font>
    <font>
      <b/>
      <sz val="12"/>
      <color rgb="FFFF0000"/>
      <name val="Calibri"/>
      <family val="2"/>
      <scheme val="minor"/>
    </font>
    <font>
      <sz val="48"/>
      <color theme="1"/>
      <name val="Calibri"/>
      <family val="2"/>
      <scheme val="minor"/>
    </font>
    <font>
      <i/>
      <sz val="48"/>
      <color theme="1"/>
      <name val="Calibri"/>
      <family val="2"/>
      <scheme val="minor"/>
    </font>
    <font>
      <sz val="48"/>
      <color theme="0"/>
      <name val="Calibri"/>
      <family val="2"/>
      <scheme val="minor"/>
    </font>
    <font>
      <b/>
      <sz val="26"/>
      <color theme="1"/>
      <name val="Calibri"/>
      <family val="2"/>
      <scheme val="minor"/>
    </font>
    <font>
      <b/>
      <sz val="28"/>
      <color theme="1"/>
      <name val="Calibri"/>
      <family val="2"/>
      <scheme val="minor"/>
    </font>
    <font>
      <i/>
      <sz val="16"/>
      <color theme="1"/>
      <name val="Adobe Myungjo Std M"/>
      <family val="1"/>
      <charset val="128"/>
    </font>
    <font>
      <b/>
      <i/>
      <sz val="16"/>
      <color theme="1"/>
      <name val="Adobe Myungjo Std M"/>
      <family val="1"/>
      <charset val="128"/>
    </font>
    <font>
      <sz val="11"/>
      <color rgb="FF303030"/>
      <name val="Arial"/>
      <family val="2"/>
    </font>
    <font>
      <sz val="16"/>
      <color theme="0"/>
      <name val="Adobe Myungjo Std M"/>
      <family val="1"/>
      <charset val="128"/>
    </font>
    <font>
      <b/>
      <i/>
      <sz val="14"/>
      <color theme="0"/>
      <name val="Calibri"/>
      <family val="2"/>
      <scheme val="minor"/>
    </font>
    <font>
      <sz val="12"/>
      <color theme="0"/>
      <name val="Adobe Myungjo Std M"/>
      <family val="1"/>
      <charset val="128"/>
    </font>
    <font>
      <b/>
      <i/>
      <sz val="14"/>
      <color theme="0"/>
      <name val="Adobe Myungjo Std M"/>
      <family val="1"/>
      <charset val="128"/>
    </font>
    <font>
      <b/>
      <i/>
      <sz val="16"/>
      <color theme="0"/>
      <name val="Calibri"/>
      <family val="2"/>
      <scheme val="minor"/>
    </font>
    <font>
      <b/>
      <i/>
      <sz val="16"/>
      <color theme="1"/>
      <name val="Calibri"/>
      <family val="2"/>
      <scheme val="minor"/>
    </font>
    <font>
      <b/>
      <i/>
      <sz val="16"/>
      <color theme="0"/>
      <name val="Adobe Myungjo Std M"/>
      <family val="1"/>
      <charset val="128"/>
    </font>
    <font>
      <sz val="16"/>
      <color theme="0"/>
      <name val="Calibri"/>
      <family val="2"/>
      <scheme val="minor"/>
    </font>
    <font>
      <b/>
      <sz val="16"/>
      <color theme="1"/>
      <name val="Arial"/>
      <family val="2"/>
    </font>
    <font>
      <b/>
      <sz val="14"/>
      <color theme="1"/>
      <name val="Arial"/>
      <family val="2"/>
    </font>
    <font>
      <sz val="14"/>
      <color theme="1"/>
      <name val="Arial"/>
      <family val="2"/>
    </font>
    <font>
      <b/>
      <sz val="12"/>
      <color theme="1"/>
      <name val="Arial"/>
      <family val="2"/>
    </font>
    <font>
      <sz val="12"/>
      <color theme="1"/>
      <name val="Arial"/>
      <family val="2"/>
    </font>
    <font>
      <b/>
      <sz val="14"/>
      <color rgb="FFFF0000"/>
      <name val="Arial"/>
      <family val="2"/>
    </font>
    <font>
      <b/>
      <sz val="16"/>
      <color rgb="FFFF0000"/>
      <name val="Arial"/>
      <family val="2"/>
    </font>
    <font>
      <sz val="12"/>
      <color rgb="FFFF0000"/>
      <name val="Arial"/>
      <family val="2"/>
    </font>
    <font>
      <sz val="16"/>
      <color theme="1"/>
      <name val="Book Antiqua"/>
      <family val="1"/>
    </font>
    <font>
      <b/>
      <sz val="14"/>
      <color theme="0"/>
      <name val="Arial"/>
      <family val="2"/>
    </font>
    <font>
      <b/>
      <sz val="14"/>
      <color theme="9" tint="-0.249977111117893"/>
      <name val="Arial"/>
      <family val="2"/>
    </font>
    <font>
      <b/>
      <i/>
      <sz val="14"/>
      <color theme="1"/>
      <name val="Arial"/>
      <family val="2"/>
    </font>
    <font>
      <sz val="28"/>
      <color theme="1"/>
      <name val="Calibri"/>
      <family val="2"/>
      <scheme val="minor"/>
    </font>
    <font>
      <b/>
      <sz val="16"/>
      <color theme="0"/>
      <name val="Calibri"/>
      <family val="2"/>
      <scheme val="minor"/>
    </font>
    <font>
      <b/>
      <sz val="12"/>
      <color theme="0"/>
      <name val="Calibri"/>
      <family val="2"/>
      <scheme val="minor"/>
    </font>
    <font>
      <sz val="12"/>
      <color indexed="81"/>
      <name val="Tahoma"/>
      <family val="2"/>
    </font>
    <font>
      <b/>
      <i/>
      <sz val="18"/>
      <color theme="1"/>
      <name val="Calibri"/>
      <family val="2"/>
      <scheme val="minor"/>
    </font>
    <font>
      <b/>
      <i/>
      <sz val="18"/>
      <color theme="0"/>
      <name val="Calibri"/>
      <family val="2"/>
      <scheme val="minor"/>
    </font>
    <font>
      <b/>
      <sz val="16"/>
      <color theme="0"/>
      <name val="Arial Rounded MT Bold"/>
      <family val="2"/>
    </font>
    <font>
      <b/>
      <sz val="16"/>
      <color theme="1"/>
      <name val="Arial Rounded MT Bold"/>
      <family val="2"/>
    </font>
    <font>
      <b/>
      <sz val="18"/>
      <color theme="1"/>
      <name val="Calibri Light"/>
      <family val="2"/>
      <scheme val="major"/>
    </font>
    <font>
      <b/>
      <sz val="18"/>
      <color theme="0"/>
      <name val="Calibri Light"/>
      <family val="2"/>
      <scheme val="major"/>
    </font>
    <font>
      <b/>
      <sz val="22"/>
      <color rgb="FFFF0000"/>
      <name val="Adobe Myungjo Std M"/>
      <family val="1"/>
      <charset val="128"/>
    </font>
  </fonts>
  <fills count="37">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theme="2" tint="-9.9978637043366805E-2"/>
        <bgColor indexed="64"/>
      </patternFill>
    </fill>
    <fill>
      <patternFill patternType="solid">
        <fgColor rgb="FF00B0F0"/>
        <bgColor indexed="64"/>
      </patternFill>
    </fill>
    <fill>
      <patternFill patternType="solid">
        <fgColor theme="7" tint="0.59999389629810485"/>
        <bgColor indexed="64"/>
      </patternFill>
    </fill>
    <fill>
      <patternFill patternType="solid">
        <fgColor rgb="FF99D359"/>
        <bgColor indexed="64"/>
      </patternFill>
    </fill>
    <fill>
      <patternFill patternType="solid">
        <fgColor rgb="FF0070C0"/>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FFF"/>
        <bgColor indexed="64"/>
      </patternFill>
    </fill>
    <fill>
      <patternFill patternType="solid">
        <fgColor theme="1"/>
        <bgColor indexed="64"/>
      </patternFill>
    </fill>
    <fill>
      <patternFill patternType="solid">
        <fgColor rgb="FFFDECE3"/>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
      <patternFill patternType="solid">
        <fgColor rgb="FFFFC000"/>
        <bgColor indexed="64"/>
      </patternFill>
    </fill>
    <fill>
      <patternFill patternType="solid">
        <fgColor rgb="FF92D050"/>
        <bgColor indexed="64"/>
      </patternFill>
    </fill>
    <fill>
      <patternFill patternType="solid">
        <fgColor rgb="FFCCCCFF"/>
        <bgColor indexed="64"/>
      </patternFill>
    </fill>
    <fill>
      <patternFill patternType="solid">
        <fgColor theme="2" tint="-0.249977111117893"/>
        <bgColor indexed="64"/>
      </patternFill>
    </fill>
    <fill>
      <patternFill patternType="solid">
        <fgColor theme="7" tint="-0.249977111117893"/>
        <bgColor indexed="64"/>
      </patternFill>
    </fill>
    <fill>
      <patternFill patternType="solid">
        <fgColor theme="9" tint="0.39997558519241921"/>
        <bgColor indexed="64"/>
      </patternFill>
    </fill>
    <fill>
      <patternFill patternType="solid">
        <fgColor rgb="FF4F87E3"/>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00FFFF"/>
        <bgColor indexed="64"/>
      </patternFill>
    </fill>
    <fill>
      <patternFill patternType="solid">
        <fgColor theme="3" tint="-0.499984740745262"/>
        <bgColor indexed="64"/>
      </patternFill>
    </fill>
    <fill>
      <patternFill patternType="solid">
        <fgColor theme="2" tint="-0.89999084444715716"/>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CCFF66"/>
        <bgColor indexed="64"/>
      </patternFill>
    </fill>
    <fill>
      <patternFill patternType="solid">
        <fgColor theme="0" tint="-0.34998626667073579"/>
        <bgColor indexed="64"/>
      </patternFill>
    </fill>
  </fills>
  <borders count="192">
    <border>
      <left/>
      <right/>
      <top/>
      <bottom/>
      <diagonal/>
    </border>
    <border>
      <left style="medium">
        <color indexed="64"/>
      </left>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theme="1"/>
      </left>
      <right/>
      <top/>
      <bottom style="medium">
        <color indexed="64"/>
      </bottom>
      <diagonal/>
    </border>
    <border>
      <left style="medium">
        <color theme="1"/>
      </left>
      <right/>
      <top/>
      <bottom/>
      <diagonal/>
    </border>
    <border>
      <left/>
      <right style="medium">
        <color theme="1"/>
      </right>
      <top/>
      <bottom/>
      <diagonal/>
    </border>
    <border>
      <left/>
      <right style="medium">
        <color theme="1"/>
      </right>
      <top style="medium">
        <color indexed="64"/>
      </top>
      <bottom style="thin">
        <color indexed="64"/>
      </bottom>
      <diagonal/>
    </border>
    <border>
      <left/>
      <right style="medium">
        <color theme="1"/>
      </right>
      <top style="thin">
        <color indexed="64"/>
      </top>
      <bottom style="thin">
        <color indexed="64"/>
      </bottom>
      <diagonal/>
    </border>
    <border>
      <left/>
      <right style="medium">
        <color theme="1"/>
      </right>
      <top style="thin">
        <color indexed="64"/>
      </top>
      <bottom style="medium">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right style="medium">
        <color theme="1"/>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medium">
        <color theme="1"/>
      </left>
      <right style="medium">
        <color theme="1"/>
      </right>
      <top style="medium">
        <color theme="1"/>
      </top>
      <bottom/>
      <diagonal/>
    </border>
    <border>
      <left style="medium">
        <color theme="1"/>
      </left>
      <right style="medium">
        <color theme="1"/>
      </right>
      <top/>
      <bottom style="medium">
        <color theme="1"/>
      </bottom>
      <diagonal/>
    </border>
    <border>
      <left style="thin">
        <color indexed="64"/>
      </left>
      <right/>
      <top style="thin">
        <color indexed="64"/>
      </top>
      <bottom style="thin">
        <color indexed="64"/>
      </bottom>
      <diagonal/>
    </border>
    <border>
      <left style="medium">
        <color theme="1"/>
      </left>
      <right style="medium">
        <color theme="1"/>
      </right>
      <top/>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theme="1"/>
      </right>
      <top/>
      <bottom style="thin">
        <color indexed="64"/>
      </bottom>
      <diagonal/>
    </border>
    <border>
      <left style="medium">
        <color indexed="64"/>
      </left>
      <right/>
      <top style="thin">
        <color indexed="64"/>
      </top>
      <bottom/>
      <diagonal/>
    </border>
    <border>
      <left/>
      <right style="medium">
        <color theme="1"/>
      </right>
      <top style="thin">
        <color indexed="64"/>
      </top>
      <bottom/>
      <diagonal/>
    </border>
    <border>
      <left style="medium">
        <color indexed="64"/>
      </left>
      <right/>
      <top style="mediumDashed">
        <color theme="1"/>
      </top>
      <bottom style="thin">
        <color indexed="64"/>
      </bottom>
      <diagonal/>
    </border>
    <border>
      <left/>
      <right style="medium">
        <color theme="1"/>
      </right>
      <top style="mediumDashed">
        <color theme="1"/>
      </top>
      <bottom style="thin">
        <color indexed="64"/>
      </bottom>
      <diagonal/>
    </border>
    <border>
      <left style="thin">
        <color indexed="64"/>
      </left>
      <right style="thin">
        <color indexed="64"/>
      </right>
      <top style="mediumDashed">
        <color theme="1"/>
      </top>
      <bottom style="thin">
        <color indexed="64"/>
      </bottom>
      <diagonal/>
    </border>
    <border>
      <left style="thin">
        <color indexed="64"/>
      </left>
      <right style="thin">
        <color indexed="64"/>
      </right>
      <top style="thin">
        <color indexed="64"/>
      </top>
      <bottom style="mediumDashed">
        <color theme="1"/>
      </bottom>
      <diagonal/>
    </border>
    <border>
      <left style="thin">
        <color indexed="64"/>
      </left>
      <right style="medium">
        <color theme="1"/>
      </right>
      <top style="thin">
        <color indexed="64"/>
      </top>
      <bottom style="mediumDashed">
        <color theme="1"/>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mediumDashed">
        <color theme="1"/>
      </bottom>
      <diagonal/>
    </border>
    <border>
      <left style="medium">
        <color indexed="64"/>
      </left>
      <right/>
      <top style="thin">
        <color indexed="64"/>
      </top>
      <bottom style="mediumDashed">
        <color theme="1"/>
      </bottom>
      <diagonal/>
    </border>
    <border>
      <left/>
      <right style="medium">
        <color theme="1"/>
      </right>
      <top style="thin">
        <color indexed="64"/>
      </top>
      <bottom style="mediumDashed">
        <color theme="1"/>
      </bottom>
      <diagonal/>
    </border>
    <border>
      <left style="medium">
        <color indexed="64"/>
      </left>
      <right/>
      <top/>
      <bottom style="medium">
        <color indexed="64"/>
      </bottom>
      <diagonal/>
    </border>
    <border>
      <left style="thin">
        <color indexed="64"/>
      </left>
      <right style="medium">
        <color theme="1"/>
      </right>
      <top style="mediumDashed">
        <color theme="1"/>
      </top>
      <bottom style="medium">
        <color indexed="64"/>
      </bottom>
      <diagonal/>
    </border>
    <border>
      <left style="thin">
        <color indexed="64"/>
      </left>
      <right style="medium">
        <color theme="1"/>
      </right>
      <top style="mediumDashed">
        <color theme="1"/>
      </top>
      <bottom style="thin">
        <color indexed="64"/>
      </bottom>
      <diagonal/>
    </border>
    <border>
      <left/>
      <right style="medium">
        <color theme="1"/>
      </right>
      <top style="medium">
        <color indexed="64"/>
      </top>
      <bottom/>
      <diagonal/>
    </border>
    <border>
      <left style="thin">
        <color indexed="64"/>
      </left>
      <right style="thin">
        <color indexed="64"/>
      </right>
      <top style="medium">
        <color indexed="64"/>
      </top>
      <bottom style="mediumDashed">
        <color theme="1"/>
      </bottom>
      <diagonal/>
    </border>
    <border>
      <left style="thin">
        <color indexed="64"/>
      </left>
      <right style="thin">
        <color indexed="64"/>
      </right>
      <top style="medium">
        <color indexed="64"/>
      </top>
      <bottom/>
      <diagonal/>
    </border>
    <border>
      <left style="thin">
        <color indexed="64"/>
      </left>
      <right style="medium">
        <color theme="1"/>
      </right>
      <top style="medium">
        <color indexed="64"/>
      </top>
      <bottom style="mediumDashed">
        <color theme="1"/>
      </bottom>
      <diagonal/>
    </border>
    <border>
      <left style="medium">
        <color theme="1"/>
      </left>
      <right style="medium">
        <color theme="1"/>
      </right>
      <top/>
      <bottom style="mediumDashed">
        <color theme="1"/>
      </bottom>
      <diagonal/>
    </border>
    <border>
      <left style="thin">
        <color indexed="64"/>
      </left>
      <right style="thin">
        <color indexed="64"/>
      </right>
      <top/>
      <bottom style="mediumDashed">
        <color theme="1"/>
      </bottom>
      <diagonal/>
    </border>
    <border>
      <left style="thin">
        <color indexed="64"/>
      </left>
      <right style="medium">
        <color indexed="64"/>
      </right>
      <top/>
      <bottom style="mediumDashed">
        <color theme="1"/>
      </bottom>
      <diagonal/>
    </border>
    <border>
      <left style="medium">
        <color theme="1"/>
      </left>
      <right style="thin">
        <color theme="1"/>
      </right>
      <top style="medium">
        <color theme="1"/>
      </top>
      <bottom/>
      <diagonal/>
    </border>
    <border>
      <left/>
      <right style="thin">
        <color theme="1"/>
      </right>
      <top style="medium">
        <color theme="1"/>
      </top>
      <bottom/>
      <diagonal/>
    </border>
    <border>
      <left/>
      <right style="medium">
        <color theme="1"/>
      </right>
      <top style="medium">
        <color theme="1"/>
      </top>
      <bottom/>
      <diagonal/>
    </border>
    <border>
      <left style="thin">
        <color theme="1"/>
      </left>
      <right style="medium">
        <color theme="1"/>
      </right>
      <top style="thin">
        <color theme="1"/>
      </top>
      <bottom style="thin">
        <color theme="1"/>
      </bottom>
      <diagonal/>
    </border>
    <border>
      <left/>
      <right style="medium">
        <color theme="1"/>
      </right>
      <top/>
      <bottom style="medium">
        <color theme="1"/>
      </bottom>
      <diagonal/>
    </border>
    <border>
      <left style="medium">
        <color theme="1"/>
      </left>
      <right/>
      <top style="medium">
        <color indexed="64"/>
      </top>
      <bottom style="medium">
        <color indexed="64"/>
      </bottom>
      <diagonal/>
    </border>
    <border>
      <left/>
      <right style="medium">
        <color theme="1"/>
      </right>
      <top style="medium">
        <color indexed="64"/>
      </top>
      <bottom style="medium">
        <color indexed="64"/>
      </bottom>
      <diagonal/>
    </border>
    <border>
      <left/>
      <right/>
      <top style="medium">
        <color indexed="64"/>
      </top>
      <bottom/>
      <diagonal/>
    </border>
    <border>
      <left style="medium">
        <color theme="1"/>
      </left>
      <right/>
      <top style="medium">
        <color indexed="64"/>
      </top>
      <bottom/>
      <diagonal/>
    </border>
    <border>
      <left style="medium">
        <color theme="1"/>
      </left>
      <right style="medium">
        <color indexed="64"/>
      </right>
      <top style="medium">
        <color indexed="64"/>
      </top>
      <bottom/>
      <diagonal/>
    </border>
    <border>
      <left style="medium">
        <color theme="1"/>
      </left>
      <right style="medium">
        <color indexed="64"/>
      </right>
      <top/>
      <bottom style="medium">
        <color indexed="64"/>
      </bottom>
      <diagonal/>
    </border>
    <border>
      <left style="medium">
        <color theme="1"/>
      </left>
      <right style="thin">
        <color indexed="64"/>
      </right>
      <top/>
      <bottom style="medium">
        <color theme="1"/>
      </bottom>
      <diagonal/>
    </border>
    <border>
      <left style="thin">
        <color indexed="64"/>
      </left>
      <right style="thin">
        <color indexed="64"/>
      </right>
      <top/>
      <bottom style="medium">
        <color theme="1"/>
      </bottom>
      <diagonal/>
    </border>
    <border>
      <left style="thin">
        <color indexed="64"/>
      </left>
      <right/>
      <top/>
      <bottom style="medium">
        <color theme="1"/>
      </bottom>
      <diagonal/>
    </border>
    <border>
      <left style="medium">
        <color theme="1"/>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medium">
        <color indexed="64"/>
      </left>
      <right style="thin">
        <color indexed="64"/>
      </right>
      <top/>
      <bottom/>
      <diagonal/>
    </border>
    <border>
      <left style="thin">
        <color indexed="64"/>
      </left>
      <right/>
      <top/>
      <bottom/>
      <diagonal/>
    </border>
    <border>
      <left style="thin">
        <color indexed="64"/>
      </left>
      <right/>
      <top style="double">
        <color indexed="64"/>
      </top>
      <bottom style="double">
        <color indexed="64"/>
      </bottom>
      <diagonal/>
    </border>
    <border>
      <left style="double">
        <color indexed="64"/>
      </left>
      <right/>
      <top style="double">
        <color indexed="64"/>
      </top>
      <bottom style="double">
        <color indexed="64"/>
      </bottom>
      <diagonal/>
    </border>
    <border>
      <left style="thin">
        <color indexed="64"/>
      </left>
      <right/>
      <top style="double">
        <color indexed="64"/>
      </top>
      <bottom style="thick">
        <color indexed="64"/>
      </bottom>
      <diagonal/>
    </border>
    <border>
      <left style="double">
        <color indexed="64"/>
      </left>
      <right style="double">
        <color indexed="64"/>
      </right>
      <top style="double">
        <color indexed="64"/>
      </top>
      <bottom style="thick">
        <color indexed="64"/>
      </bottom>
      <diagonal/>
    </border>
    <border>
      <left style="medium">
        <color indexed="64"/>
      </left>
      <right style="thin">
        <color indexed="64"/>
      </right>
      <top style="double">
        <color indexed="64"/>
      </top>
      <bottom style="thick">
        <color indexed="64"/>
      </bottom>
      <diagonal/>
    </border>
    <border>
      <left style="thin">
        <color indexed="64"/>
      </left>
      <right style="thin">
        <color indexed="64"/>
      </right>
      <top style="double">
        <color indexed="64"/>
      </top>
      <bottom style="thick">
        <color indexed="64"/>
      </bottom>
      <diagonal/>
    </border>
    <border>
      <left style="double">
        <color indexed="64"/>
      </left>
      <right style="thick">
        <color indexed="64"/>
      </right>
      <top style="double">
        <color indexed="64"/>
      </top>
      <bottom style="double">
        <color indexed="64"/>
      </bottom>
      <diagonal/>
    </border>
    <border>
      <left style="double">
        <color indexed="64"/>
      </left>
      <right style="thick">
        <color indexed="64"/>
      </right>
      <top style="double">
        <color indexed="64"/>
      </top>
      <bottom style="thick">
        <color indexed="64"/>
      </bottom>
      <diagonal/>
    </border>
    <border>
      <left/>
      <right style="thick">
        <color indexed="64"/>
      </right>
      <top/>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style="thick">
        <color indexed="64"/>
      </left>
      <right/>
      <top style="double">
        <color indexed="64"/>
      </top>
      <bottom style="thick">
        <color indexed="64"/>
      </bottom>
      <diagonal/>
    </border>
    <border>
      <left style="double">
        <color indexed="64"/>
      </left>
      <right/>
      <top style="double">
        <color indexed="64"/>
      </top>
      <bottom style="thick">
        <color indexed="64"/>
      </bottom>
      <diagonal/>
    </border>
    <border>
      <left style="medium">
        <color indexed="64"/>
      </left>
      <right style="medium">
        <color theme="1"/>
      </right>
      <top style="medium">
        <color indexed="64"/>
      </top>
      <bottom/>
      <diagonal/>
    </border>
    <border>
      <left style="medium">
        <color indexed="64"/>
      </left>
      <right style="medium">
        <color theme="1"/>
      </right>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style="mediumDashed">
        <color indexed="64"/>
      </bottom>
      <diagonal/>
    </border>
    <border>
      <left style="thick">
        <color indexed="64"/>
      </left>
      <right style="thin">
        <color indexed="64"/>
      </right>
      <top style="thick">
        <color indexed="64"/>
      </top>
      <bottom style="thick">
        <color indexed="64"/>
      </bottom>
      <diagonal/>
    </border>
    <border>
      <left style="medium">
        <color indexed="64"/>
      </left>
      <right style="thin">
        <color indexed="64"/>
      </right>
      <top style="thin">
        <color indexed="64"/>
      </top>
      <bottom style="mediumDashed">
        <color indexed="64"/>
      </bottom>
      <diagonal/>
    </border>
    <border>
      <left style="thin">
        <color indexed="64"/>
      </left>
      <right style="thin">
        <color indexed="64"/>
      </right>
      <top style="mediumDashed">
        <color indexed="64"/>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style="mediumDashed">
        <color indexed="64"/>
      </top>
      <bottom style="thick">
        <color indexed="64"/>
      </bottom>
      <diagonal/>
    </border>
    <border>
      <left style="thin">
        <color indexed="64"/>
      </left>
      <right style="thin">
        <color indexed="64"/>
      </right>
      <top style="thick">
        <color indexed="64"/>
      </top>
      <bottom style="thin">
        <color indexed="64"/>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style="medium">
        <color theme="1"/>
      </right>
      <top style="medium">
        <color theme="1"/>
      </top>
      <bottom style="medium">
        <color theme="1"/>
      </bottom>
      <diagonal/>
    </border>
    <border>
      <left/>
      <right style="thin">
        <color indexed="64"/>
      </right>
      <top style="medium">
        <color theme="1"/>
      </top>
      <bottom style="medium">
        <color theme="1"/>
      </bottom>
      <diagonal/>
    </border>
    <border>
      <left style="thin">
        <color indexed="64"/>
      </left>
      <right style="thin">
        <color indexed="64"/>
      </right>
      <top style="medium">
        <color theme="1"/>
      </top>
      <bottom style="medium">
        <color theme="1"/>
      </bottom>
      <diagonal/>
    </border>
    <border>
      <left style="thin">
        <color indexed="64"/>
      </left>
      <right style="medium">
        <color theme="1"/>
      </right>
      <top style="medium">
        <color theme="1"/>
      </top>
      <bottom style="medium">
        <color theme="1"/>
      </bottom>
      <diagonal/>
    </border>
    <border>
      <left style="thin">
        <color indexed="64"/>
      </left>
      <right style="thin">
        <color indexed="64"/>
      </right>
      <top style="mediumDashed">
        <color theme="1"/>
      </top>
      <bottom style="thick">
        <color indexed="64"/>
      </bottom>
      <diagonal/>
    </border>
    <border>
      <left style="mediumDashed">
        <color theme="1"/>
      </left>
      <right style="mediumDashed">
        <color theme="1"/>
      </right>
      <top style="mediumDashed">
        <color theme="1"/>
      </top>
      <bottom style="mediumDashed">
        <color theme="1"/>
      </bottom>
      <diagonal/>
    </border>
    <border>
      <left style="medium">
        <color theme="1"/>
      </left>
      <right style="thin">
        <color theme="1"/>
      </right>
      <top style="thin">
        <color theme="1"/>
      </top>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right/>
      <top style="medium">
        <color theme="1"/>
      </top>
      <bottom style="medium">
        <color theme="1"/>
      </bottom>
      <diagonal/>
    </border>
    <border>
      <left style="medium">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thick">
        <color indexed="64"/>
      </left>
      <right/>
      <top style="mediumDashed">
        <color indexed="64"/>
      </top>
      <bottom style="thick">
        <color indexed="64"/>
      </bottom>
      <diagonal/>
    </border>
    <border>
      <left/>
      <right style="thick">
        <color indexed="64"/>
      </right>
      <top style="mediumDashed">
        <color indexed="64"/>
      </top>
      <bottom style="thick">
        <color indexed="64"/>
      </bottom>
      <diagonal/>
    </border>
    <border>
      <left/>
      <right/>
      <top/>
      <bottom style="thin">
        <color indexed="64"/>
      </bottom>
      <diagonal/>
    </border>
    <border>
      <left/>
      <right/>
      <top style="thin">
        <color indexed="64"/>
      </top>
      <bottom style="medium">
        <color indexed="64"/>
      </bottom>
      <diagonal/>
    </border>
    <border>
      <left style="thin">
        <color indexed="64"/>
      </left>
      <right style="thin">
        <color indexed="64"/>
      </right>
      <top style="thick">
        <color theme="1"/>
      </top>
      <bottom style="thin">
        <color indexed="64"/>
      </bottom>
      <diagonal/>
    </border>
    <border>
      <left style="thin">
        <color indexed="64"/>
      </left>
      <right style="thin">
        <color indexed="64"/>
      </right>
      <top style="mediumDashed">
        <color theme="1"/>
      </top>
      <bottom style="thick">
        <color theme="1"/>
      </bottom>
      <diagonal/>
    </border>
    <border>
      <left style="thin">
        <color indexed="64"/>
      </left>
      <right style="thin">
        <color indexed="64"/>
      </right>
      <top/>
      <bottom style="thick">
        <color theme="1"/>
      </bottom>
      <diagonal/>
    </border>
    <border>
      <left style="thick">
        <color indexed="64"/>
      </left>
      <right/>
      <top style="mediumDashed">
        <color theme="1"/>
      </top>
      <bottom style="thick">
        <color indexed="64"/>
      </bottom>
      <diagonal/>
    </border>
    <border>
      <left/>
      <right style="thick">
        <color indexed="64"/>
      </right>
      <top style="mediumDashed">
        <color theme="1"/>
      </top>
      <bottom style="thick">
        <color indexed="64"/>
      </bottom>
      <diagonal/>
    </border>
    <border>
      <left style="thin">
        <color indexed="64"/>
      </left>
      <right style="thin">
        <color indexed="64"/>
      </right>
      <top style="medium">
        <color indexed="64"/>
      </top>
      <bottom style="medium">
        <color theme="0"/>
      </bottom>
      <diagonal/>
    </border>
    <border>
      <left style="medium">
        <color indexed="64"/>
      </left>
      <right/>
      <top style="medium">
        <color theme="0"/>
      </top>
      <bottom style="thin">
        <color indexed="64"/>
      </bottom>
      <diagonal/>
    </border>
    <border>
      <left/>
      <right style="medium">
        <color theme="1"/>
      </right>
      <top style="medium">
        <color theme="0"/>
      </top>
      <bottom style="thin">
        <color indexed="64"/>
      </bottom>
      <diagonal/>
    </border>
    <border>
      <left/>
      <right style="medium">
        <color theme="1"/>
      </right>
      <top style="medium">
        <color indexed="64"/>
      </top>
      <bottom style="medium">
        <color theme="0"/>
      </bottom>
      <diagonal/>
    </border>
    <border>
      <left/>
      <right/>
      <top style="medium">
        <color indexed="64"/>
      </top>
      <bottom style="medium">
        <color theme="0"/>
      </bottom>
      <diagonal/>
    </border>
    <border>
      <left style="thin">
        <color indexed="64"/>
      </left>
      <right style="thin">
        <color indexed="64"/>
      </right>
      <top style="medium">
        <color theme="0"/>
      </top>
      <bottom style="thin">
        <color indexed="64"/>
      </bottom>
      <diagonal/>
    </border>
    <border>
      <left style="thin">
        <color indexed="64"/>
      </left>
      <right style="thin">
        <color indexed="64"/>
      </right>
      <top style="thin">
        <color indexed="64"/>
      </top>
      <bottom style="medium">
        <color theme="0"/>
      </bottom>
      <diagonal/>
    </border>
    <border>
      <left/>
      <right style="thin">
        <color theme="1"/>
      </right>
      <top/>
      <bottom style="thin">
        <color theme="1"/>
      </bottom>
      <diagonal/>
    </border>
    <border>
      <left/>
      <right style="thin">
        <color theme="1"/>
      </right>
      <top style="medium">
        <color theme="1"/>
      </top>
      <bottom style="thin">
        <color theme="1"/>
      </bottom>
      <diagonal/>
    </border>
    <border>
      <left/>
      <right style="thin">
        <color theme="1"/>
      </right>
      <top style="thin">
        <color theme="1"/>
      </top>
      <bottom style="medium">
        <color theme="1"/>
      </bottom>
      <diagonal/>
    </border>
    <border>
      <left style="medium">
        <color theme="1"/>
      </left>
      <right style="thin">
        <color theme="1"/>
      </right>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medium">
        <color theme="1"/>
      </right>
      <top style="medium">
        <color theme="1"/>
      </top>
      <bottom style="thin">
        <color theme="1"/>
      </bottom>
      <diagonal/>
    </border>
    <border>
      <left/>
      <right style="medium">
        <color theme="1"/>
      </right>
      <top style="thin">
        <color theme="1"/>
      </top>
      <bottom style="medium">
        <color theme="1"/>
      </bottom>
      <diagonal/>
    </border>
    <border>
      <left style="thin">
        <color indexed="64"/>
      </left>
      <right style="thin">
        <color indexed="64"/>
      </right>
      <top style="thick">
        <color theme="1"/>
      </top>
      <bottom style="medium">
        <color indexed="64"/>
      </bottom>
      <diagonal/>
    </border>
    <border>
      <left style="medium">
        <color theme="1"/>
      </left>
      <right/>
      <top style="medium">
        <color theme="1"/>
      </top>
      <bottom style="thin">
        <color theme="1"/>
      </bottom>
      <diagonal/>
    </border>
    <border>
      <left style="medium">
        <color theme="1"/>
      </left>
      <right/>
      <top style="thin">
        <color theme="1"/>
      </top>
      <bottom style="medium">
        <color theme="1"/>
      </bottom>
      <diagonal/>
    </border>
    <border>
      <left/>
      <right style="thin">
        <color theme="1"/>
      </right>
      <top style="thin">
        <color theme="1"/>
      </top>
      <bottom/>
      <diagonal/>
    </border>
    <border>
      <left/>
      <right style="thin">
        <color theme="1"/>
      </right>
      <top/>
      <bottom style="medium">
        <color theme="1"/>
      </bottom>
      <diagonal/>
    </border>
    <border>
      <left/>
      <right/>
      <top style="thin">
        <color theme="1"/>
      </top>
      <bottom style="medium">
        <color theme="1"/>
      </bottom>
      <diagonal/>
    </border>
    <border>
      <left/>
      <right/>
      <top style="medium">
        <color theme="1"/>
      </top>
      <bottom style="thin">
        <color theme="1"/>
      </bottom>
      <diagonal/>
    </border>
    <border>
      <left style="mediumDashed">
        <color theme="1"/>
      </left>
      <right style="thin">
        <color indexed="64"/>
      </right>
      <top style="mediumDashed">
        <color theme="1"/>
      </top>
      <bottom style="mediumDashed">
        <color theme="1"/>
      </bottom>
      <diagonal/>
    </border>
    <border>
      <left style="thin">
        <color indexed="64"/>
      </left>
      <right style="mediumDashed">
        <color theme="1"/>
      </right>
      <top style="mediumDashed">
        <color theme="1"/>
      </top>
      <bottom style="mediumDashed">
        <color theme="1"/>
      </bottom>
      <diagonal/>
    </border>
    <border>
      <left style="mediumDashed">
        <color theme="1"/>
      </left>
      <right/>
      <top style="mediumDashed">
        <color theme="1"/>
      </top>
      <bottom style="mediumDashed">
        <color theme="1"/>
      </bottom>
      <diagonal/>
    </border>
    <border>
      <left/>
      <right/>
      <top style="mediumDashed">
        <color theme="1"/>
      </top>
      <bottom style="mediumDashed">
        <color theme="1"/>
      </bottom>
      <diagonal/>
    </border>
    <border>
      <left/>
      <right style="mediumDashed">
        <color theme="1"/>
      </right>
      <top style="mediumDashed">
        <color theme="1"/>
      </top>
      <bottom style="mediumDashed">
        <color theme="1"/>
      </bottom>
      <diagonal/>
    </border>
    <border>
      <left style="thin">
        <color indexed="64"/>
      </left>
      <right style="thin">
        <color indexed="64"/>
      </right>
      <top style="mediumDashed">
        <color theme="1"/>
      </top>
      <bottom style="mediumDashed">
        <color theme="1"/>
      </bottom>
      <diagonal/>
    </border>
    <border>
      <left/>
      <right style="thin">
        <color indexed="64"/>
      </right>
      <top style="mediumDashed">
        <color theme="1"/>
      </top>
      <bottom style="mediumDashed">
        <color theme="1"/>
      </bottom>
      <diagonal/>
    </border>
    <border>
      <left style="thin">
        <color indexed="64"/>
      </left>
      <right/>
      <top style="mediumDashed">
        <color theme="1"/>
      </top>
      <bottom style="mediumDashed">
        <color theme="1"/>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1">
    <xf numFmtId="0" fontId="0" fillId="0" borderId="0"/>
  </cellStyleXfs>
  <cellXfs count="1010">
    <xf numFmtId="0" fontId="0" fillId="0" borderId="0" xfId="0"/>
    <xf numFmtId="0" fontId="0" fillId="0" borderId="0" xfId="0" applyAlignment="1" applyProtection="1">
      <alignment horizontal="center" vertical="center"/>
      <protection locked="0"/>
    </xf>
    <xf numFmtId="0" fontId="6" fillId="0" borderId="0" xfId="0" applyFont="1" applyAlignment="1" applyProtection="1">
      <alignment horizontal="center" vertical="center"/>
      <protection locked="0"/>
    </xf>
    <xf numFmtId="2" fontId="6" fillId="0" borderId="0" xfId="0" applyNumberFormat="1" applyFont="1" applyAlignment="1" applyProtection="1">
      <alignment horizontal="center" vertical="center"/>
      <protection locked="0"/>
    </xf>
    <xf numFmtId="0" fontId="0" fillId="0" borderId="0" xfId="0" applyProtection="1">
      <protection locked="0"/>
    </xf>
    <xf numFmtId="0" fontId="0" fillId="0" borderId="0" xfId="0" applyAlignment="1" applyProtection="1">
      <alignment wrapText="1"/>
      <protection locked="0"/>
    </xf>
    <xf numFmtId="0" fontId="4" fillId="0" borderId="0" xfId="0" applyFont="1" applyProtection="1">
      <protection locked="0"/>
    </xf>
    <xf numFmtId="0" fontId="0" fillId="0" borderId="0" xfId="0" applyAlignment="1" applyProtection="1">
      <alignment horizontal="center" vertical="center"/>
    </xf>
    <xf numFmtId="2" fontId="6" fillId="0" borderId="0" xfId="0" applyNumberFormat="1" applyFont="1" applyAlignment="1" applyProtection="1">
      <alignment horizontal="center" vertical="center"/>
    </xf>
    <xf numFmtId="0" fontId="5" fillId="0" borderId="0" xfId="0" applyFont="1" applyFill="1" applyBorder="1" applyAlignment="1" applyProtection="1">
      <alignment vertical="center"/>
    </xf>
    <xf numFmtId="0" fontId="9" fillId="0" borderId="0" xfId="0" applyFont="1" applyProtection="1">
      <protection locked="0"/>
    </xf>
    <xf numFmtId="0" fontId="0" fillId="0" borderId="0" xfId="0" applyAlignment="1" applyProtection="1">
      <alignment vertical="center"/>
      <protection locked="0"/>
    </xf>
    <xf numFmtId="20" fontId="1" fillId="0" borderId="16" xfId="0" applyNumberFormat="1" applyFont="1" applyBorder="1" applyAlignment="1" applyProtection="1">
      <alignment horizontal="center" vertical="center"/>
      <protection locked="0"/>
    </xf>
    <xf numFmtId="20" fontId="1" fillId="6" borderId="16" xfId="0" applyNumberFormat="1" applyFont="1" applyFill="1" applyBorder="1" applyAlignment="1" applyProtection="1">
      <alignment horizontal="center" vertical="center"/>
    </xf>
    <xf numFmtId="2" fontId="6" fillId="4" borderId="16" xfId="0" applyNumberFormat="1" applyFont="1" applyFill="1" applyBorder="1" applyAlignment="1" applyProtection="1">
      <alignment horizontal="center" vertical="center"/>
    </xf>
    <xf numFmtId="20" fontId="0" fillId="9" borderId="16" xfId="0" applyNumberFormat="1" applyFill="1" applyBorder="1" applyAlignment="1" applyProtection="1">
      <alignment horizontal="center" vertical="center"/>
    </xf>
    <xf numFmtId="20" fontId="0" fillId="0" borderId="16" xfId="0" applyNumberFormat="1" applyBorder="1" applyAlignment="1" applyProtection="1">
      <alignment horizontal="center" vertical="center"/>
      <protection locked="0"/>
    </xf>
    <xf numFmtId="20" fontId="0" fillId="3" borderId="16" xfId="0" applyNumberFormat="1" applyFill="1" applyBorder="1" applyAlignment="1" applyProtection="1">
      <alignment horizontal="center" vertical="center"/>
    </xf>
    <xf numFmtId="20" fontId="2" fillId="5" borderId="16" xfId="0" applyNumberFormat="1" applyFont="1" applyFill="1" applyBorder="1" applyAlignment="1" applyProtection="1">
      <alignment horizontal="center" vertical="center"/>
    </xf>
    <xf numFmtId="20" fontId="2" fillId="8" borderId="16" xfId="0" applyNumberFormat="1" applyFont="1" applyFill="1" applyBorder="1" applyAlignment="1" applyProtection="1">
      <alignment horizontal="center" vertical="center"/>
    </xf>
    <xf numFmtId="20" fontId="0" fillId="12" borderId="16" xfId="0" applyNumberFormat="1" applyFont="1" applyFill="1" applyBorder="1" applyAlignment="1" applyProtection="1">
      <alignment horizontal="center" vertical="center"/>
    </xf>
    <xf numFmtId="20" fontId="1" fillId="6" borderId="19" xfId="0" applyNumberFormat="1" applyFont="1" applyFill="1" applyBorder="1" applyAlignment="1" applyProtection="1">
      <alignment horizontal="center" vertical="center"/>
    </xf>
    <xf numFmtId="2" fontId="6" fillId="4" borderId="19" xfId="0" applyNumberFormat="1" applyFont="1" applyFill="1" applyBorder="1" applyAlignment="1" applyProtection="1">
      <alignment horizontal="center" vertical="center"/>
    </xf>
    <xf numFmtId="20" fontId="0" fillId="9" borderId="19" xfId="0" applyNumberFormat="1" applyFill="1" applyBorder="1" applyAlignment="1" applyProtection="1">
      <alignment horizontal="center" vertical="center"/>
    </xf>
    <xf numFmtId="20" fontId="0" fillId="0" borderId="19" xfId="0" applyNumberFormat="1" applyBorder="1" applyAlignment="1" applyProtection="1">
      <alignment horizontal="center" vertical="center"/>
      <protection locked="0"/>
    </xf>
    <xf numFmtId="20" fontId="0" fillId="3" borderId="19" xfId="0" applyNumberFormat="1" applyFill="1" applyBorder="1" applyAlignment="1" applyProtection="1">
      <alignment horizontal="center" vertical="center"/>
    </xf>
    <xf numFmtId="20" fontId="2" fillId="5" borderId="19" xfId="0" applyNumberFormat="1" applyFont="1" applyFill="1" applyBorder="1" applyAlignment="1" applyProtection="1">
      <alignment horizontal="center" vertical="center"/>
    </xf>
    <xf numFmtId="20" fontId="2" fillId="8" borderId="19" xfId="0" applyNumberFormat="1" applyFont="1" applyFill="1" applyBorder="1" applyAlignment="1" applyProtection="1">
      <alignment horizontal="center" vertical="center"/>
    </xf>
    <xf numFmtId="2" fontId="7" fillId="4" borderId="19" xfId="0" applyNumberFormat="1" applyFont="1" applyFill="1" applyBorder="1" applyAlignment="1" applyProtection="1">
      <alignment horizontal="center" vertical="center"/>
    </xf>
    <xf numFmtId="20" fontId="0" fillId="12" borderId="19" xfId="0" applyNumberFormat="1" applyFont="1" applyFill="1" applyBorder="1" applyAlignment="1" applyProtection="1">
      <alignment horizontal="center" vertical="center"/>
    </xf>
    <xf numFmtId="20" fontId="1" fillId="0" borderId="22" xfId="0" applyNumberFormat="1" applyFont="1" applyBorder="1" applyAlignment="1" applyProtection="1">
      <alignment horizontal="center" vertical="center"/>
      <protection locked="0"/>
    </xf>
    <xf numFmtId="20" fontId="1" fillId="6" borderId="22" xfId="0" applyNumberFormat="1" applyFont="1" applyFill="1" applyBorder="1" applyAlignment="1" applyProtection="1">
      <alignment horizontal="center" vertical="center"/>
    </xf>
    <xf numFmtId="2" fontId="6" fillId="4" borderId="22" xfId="0" applyNumberFormat="1" applyFont="1" applyFill="1" applyBorder="1" applyAlignment="1" applyProtection="1">
      <alignment horizontal="center" vertical="center"/>
    </xf>
    <xf numFmtId="20" fontId="0" fillId="9" borderId="22" xfId="0" applyNumberFormat="1" applyFill="1" applyBorder="1" applyAlignment="1" applyProtection="1">
      <alignment horizontal="center" vertical="center"/>
    </xf>
    <xf numFmtId="20" fontId="0" fillId="0" borderId="22" xfId="0" applyNumberFormat="1" applyBorder="1" applyAlignment="1" applyProtection="1">
      <alignment horizontal="center" vertical="center"/>
      <protection locked="0"/>
    </xf>
    <xf numFmtId="0" fontId="0" fillId="0" borderId="0" xfId="0" applyAlignment="1" applyProtection="1">
      <protection locked="0"/>
    </xf>
    <xf numFmtId="0" fontId="0" fillId="2" borderId="0" xfId="0" applyFill="1" applyAlignment="1" applyProtection="1">
      <alignment horizontal="center" vertical="center"/>
      <protection locked="0"/>
    </xf>
    <xf numFmtId="20" fontId="0" fillId="17" borderId="19" xfId="0" applyNumberFormat="1" applyFill="1" applyBorder="1" applyAlignment="1" applyProtection="1">
      <alignment horizontal="center" vertical="center"/>
    </xf>
    <xf numFmtId="20" fontId="0" fillId="17" borderId="16" xfId="0" applyNumberFormat="1" applyFill="1" applyBorder="1" applyAlignment="1" applyProtection="1">
      <alignment horizontal="center" vertical="center"/>
    </xf>
    <xf numFmtId="20" fontId="0" fillId="17" borderId="22" xfId="0" applyNumberFormat="1" applyFill="1" applyBorder="1" applyAlignment="1" applyProtection="1">
      <alignment horizontal="center" vertical="center"/>
    </xf>
    <xf numFmtId="0" fontId="13" fillId="13" borderId="29" xfId="0" applyFont="1" applyFill="1" applyBorder="1" applyAlignment="1">
      <alignment vertical="center" wrapText="1"/>
    </xf>
    <xf numFmtId="0" fontId="0" fillId="0" borderId="29" xfId="0" applyBorder="1"/>
    <xf numFmtId="167" fontId="14" fillId="13" borderId="29" xfId="0" applyNumberFormat="1" applyFont="1" applyFill="1" applyBorder="1" applyAlignment="1">
      <alignment horizontal="left" vertical="center" wrapText="1" indent="1"/>
    </xf>
    <xf numFmtId="167" fontId="0" fillId="0" borderId="29" xfId="0" applyNumberFormat="1" applyBorder="1"/>
    <xf numFmtId="2" fontId="0" fillId="17" borderId="19" xfId="0" applyNumberFormat="1" applyFont="1" applyFill="1" applyBorder="1" applyAlignment="1" applyProtection="1">
      <alignment horizontal="center" vertical="center"/>
    </xf>
    <xf numFmtId="2" fontId="0" fillId="17" borderId="16" xfId="0" applyNumberFormat="1" applyFont="1" applyFill="1" applyBorder="1" applyAlignment="1" applyProtection="1">
      <alignment horizontal="center" vertical="center"/>
    </xf>
    <xf numFmtId="2" fontId="0" fillId="17" borderId="22" xfId="0" applyNumberFormat="1" applyFont="1" applyFill="1" applyBorder="1" applyAlignment="1" applyProtection="1">
      <alignment horizontal="center" vertical="center"/>
    </xf>
    <xf numFmtId="2" fontId="7" fillId="4" borderId="4" xfId="0" applyNumberFormat="1" applyFont="1" applyFill="1" applyBorder="1" applyAlignment="1" applyProtection="1">
      <alignment horizontal="center" vertical="center"/>
    </xf>
    <xf numFmtId="2" fontId="7" fillId="4" borderId="4" xfId="0" quotePrefix="1" applyNumberFormat="1" applyFont="1" applyFill="1" applyBorder="1" applyAlignment="1" applyProtection="1">
      <alignment horizontal="center" vertical="center"/>
    </xf>
    <xf numFmtId="20" fontId="1" fillId="0" borderId="20" xfId="0" applyNumberFormat="1" applyFont="1" applyBorder="1" applyAlignment="1" applyProtection="1">
      <alignment horizontal="center" vertical="center"/>
      <protection locked="0"/>
    </xf>
    <xf numFmtId="2" fontId="0" fillId="17" borderId="20" xfId="0" applyNumberFormat="1" applyFont="1" applyFill="1" applyBorder="1" applyAlignment="1" applyProtection="1">
      <alignment horizontal="center" vertical="center"/>
    </xf>
    <xf numFmtId="20" fontId="1" fillId="6" borderId="20" xfId="0" applyNumberFormat="1" applyFont="1" applyFill="1" applyBorder="1" applyAlignment="1" applyProtection="1">
      <alignment horizontal="center" vertical="center"/>
    </xf>
    <xf numFmtId="2" fontId="6" fillId="4" borderId="20" xfId="0" applyNumberFormat="1" applyFont="1" applyFill="1" applyBorder="1" applyAlignment="1" applyProtection="1">
      <alignment horizontal="center" vertical="center"/>
    </xf>
    <xf numFmtId="20" fontId="0" fillId="9" borderId="20" xfId="0" applyNumberFormat="1" applyFill="1" applyBorder="1" applyAlignment="1" applyProtection="1">
      <alignment horizontal="center" vertical="center"/>
    </xf>
    <xf numFmtId="20" fontId="0" fillId="17" borderId="20" xfId="0" applyNumberFormat="1" applyFill="1" applyBorder="1" applyAlignment="1" applyProtection="1">
      <alignment horizontal="center" vertical="center"/>
    </xf>
    <xf numFmtId="20" fontId="0" fillId="0" borderId="20" xfId="0" applyNumberFormat="1" applyBorder="1" applyAlignment="1" applyProtection="1">
      <alignment horizontal="center" vertical="center"/>
      <protection locked="0"/>
    </xf>
    <xf numFmtId="20" fontId="0" fillId="3" borderId="20" xfId="0" applyNumberFormat="1" applyFill="1" applyBorder="1" applyAlignment="1" applyProtection="1">
      <alignment horizontal="center" vertical="center"/>
    </xf>
    <xf numFmtId="20" fontId="2" fillId="5" borderId="20" xfId="0" applyNumberFormat="1" applyFont="1" applyFill="1" applyBorder="1" applyAlignment="1" applyProtection="1">
      <alignment horizontal="center" vertical="center"/>
    </xf>
    <xf numFmtId="20" fontId="2" fillId="8" borderId="20" xfId="0" applyNumberFormat="1" applyFont="1" applyFill="1" applyBorder="1" applyAlignment="1" applyProtection="1">
      <alignment horizontal="center" vertical="center"/>
    </xf>
    <xf numFmtId="20" fontId="0" fillId="12" borderId="20" xfId="0" applyNumberFormat="1" applyFont="1" applyFill="1" applyBorder="1" applyAlignment="1" applyProtection="1">
      <alignment horizontal="center" vertical="center"/>
    </xf>
    <xf numFmtId="2" fontId="7" fillId="4" borderId="5" xfId="0" quotePrefix="1" applyNumberFormat="1" applyFont="1" applyFill="1" applyBorder="1" applyAlignment="1" applyProtection="1">
      <alignment horizontal="center" vertical="center"/>
    </xf>
    <xf numFmtId="2" fontId="7" fillId="4" borderId="40" xfId="0" quotePrefix="1" applyNumberFormat="1" applyFont="1" applyFill="1" applyBorder="1" applyAlignment="1" applyProtection="1">
      <alignment horizontal="center" vertical="center"/>
    </xf>
    <xf numFmtId="20" fontId="1" fillId="0" borderId="18" xfId="0" applyNumberFormat="1" applyFont="1" applyBorder="1" applyAlignment="1" applyProtection="1">
      <alignment horizontal="center" vertical="center"/>
      <protection locked="0"/>
    </xf>
    <xf numFmtId="2" fontId="0" fillId="17" borderId="18" xfId="0" applyNumberFormat="1" applyFont="1" applyFill="1" applyBorder="1" applyAlignment="1" applyProtection="1">
      <alignment horizontal="center" vertical="center"/>
    </xf>
    <xf numFmtId="20" fontId="1" fillId="6" borderId="18" xfId="0" applyNumberFormat="1" applyFont="1" applyFill="1" applyBorder="1" applyAlignment="1" applyProtection="1">
      <alignment horizontal="center" vertical="center"/>
    </xf>
    <xf numFmtId="2" fontId="6" fillId="4" borderId="18" xfId="0" applyNumberFormat="1" applyFont="1" applyFill="1" applyBorder="1" applyAlignment="1" applyProtection="1">
      <alignment horizontal="center" vertical="center"/>
    </xf>
    <xf numFmtId="20" fontId="0" fillId="9" borderId="18" xfId="0" applyNumberFormat="1" applyFill="1" applyBorder="1" applyAlignment="1" applyProtection="1">
      <alignment horizontal="center" vertical="center"/>
    </xf>
    <xf numFmtId="20" fontId="0" fillId="17" borderId="18" xfId="0" applyNumberFormat="1" applyFill="1" applyBorder="1" applyAlignment="1" applyProtection="1">
      <alignment horizontal="center" vertical="center"/>
    </xf>
    <xf numFmtId="20" fontId="0" fillId="0" borderId="18" xfId="0" applyNumberFormat="1" applyBorder="1" applyAlignment="1" applyProtection="1">
      <alignment horizontal="center" vertical="center"/>
      <protection locked="0"/>
    </xf>
    <xf numFmtId="20" fontId="0" fillId="3" borderId="18" xfId="0" applyNumberFormat="1" applyFill="1" applyBorder="1" applyAlignment="1" applyProtection="1">
      <alignment horizontal="center" vertical="center"/>
    </xf>
    <xf numFmtId="20" fontId="2" fillId="5" borderId="18" xfId="0" applyNumberFormat="1" applyFont="1" applyFill="1" applyBorder="1" applyAlignment="1" applyProtection="1">
      <alignment horizontal="center" vertical="center"/>
    </xf>
    <xf numFmtId="20" fontId="2" fillId="8" borderId="18" xfId="0" applyNumberFormat="1" applyFont="1" applyFill="1" applyBorder="1" applyAlignment="1" applyProtection="1">
      <alignment horizontal="center" vertical="center"/>
    </xf>
    <xf numFmtId="2" fontId="7" fillId="4" borderId="18" xfId="0" applyNumberFormat="1" applyFont="1" applyFill="1" applyBorder="1" applyAlignment="1" applyProtection="1">
      <alignment horizontal="center" vertical="center"/>
    </xf>
    <xf numFmtId="20" fontId="0" fillId="12" borderId="18" xfId="0" applyNumberFormat="1" applyFont="1" applyFill="1" applyBorder="1" applyAlignment="1" applyProtection="1">
      <alignment horizontal="center" vertical="center"/>
    </xf>
    <xf numFmtId="2" fontId="7" fillId="4" borderId="42" xfId="0" applyNumberFormat="1" applyFont="1" applyFill="1" applyBorder="1" applyAlignment="1" applyProtection="1">
      <alignment horizontal="center" vertical="center"/>
    </xf>
    <xf numFmtId="20" fontId="1" fillId="0" borderId="49" xfId="0" applyNumberFormat="1" applyFont="1" applyBorder="1" applyAlignment="1" applyProtection="1">
      <alignment horizontal="center" vertical="center"/>
      <protection locked="0"/>
    </xf>
    <xf numFmtId="20" fontId="1" fillId="0" borderId="50" xfId="0" applyNumberFormat="1" applyFont="1" applyBorder="1" applyAlignment="1" applyProtection="1">
      <alignment horizontal="center" vertical="center"/>
      <protection locked="0"/>
    </xf>
    <xf numFmtId="2" fontId="0" fillId="17" borderId="50" xfId="0" applyNumberFormat="1" applyFont="1" applyFill="1" applyBorder="1" applyAlignment="1" applyProtection="1">
      <alignment horizontal="center" vertical="center"/>
    </xf>
    <xf numFmtId="20" fontId="1" fillId="6" borderId="50" xfId="0" applyNumberFormat="1" applyFont="1" applyFill="1" applyBorder="1" applyAlignment="1" applyProtection="1">
      <alignment horizontal="center" vertical="center"/>
    </xf>
    <xf numFmtId="2" fontId="6" fillId="4" borderId="50" xfId="0" applyNumberFormat="1" applyFont="1" applyFill="1" applyBorder="1" applyAlignment="1" applyProtection="1">
      <alignment horizontal="center" vertical="center"/>
    </xf>
    <xf numFmtId="20" fontId="0" fillId="9" borderId="50" xfId="0" applyNumberFormat="1" applyFill="1" applyBorder="1" applyAlignment="1" applyProtection="1">
      <alignment horizontal="center" vertical="center"/>
    </xf>
    <xf numFmtId="20" fontId="0" fillId="17" borderId="50" xfId="0" applyNumberFormat="1" applyFill="1" applyBorder="1" applyAlignment="1" applyProtection="1">
      <alignment horizontal="center" vertical="center"/>
    </xf>
    <xf numFmtId="20" fontId="0" fillId="0" borderId="50" xfId="0" applyNumberFormat="1" applyBorder="1" applyAlignment="1" applyProtection="1">
      <alignment horizontal="center" vertical="center"/>
      <protection locked="0"/>
    </xf>
    <xf numFmtId="20" fontId="0" fillId="3" borderId="50" xfId="0" applyNumberFormat="1" applyFill="1" applyBorder="1" applyAlignment="1" applyProtection="1">
      <alignment horizontal="center" vertical="center"/>
    </xf>
    <xf numFmtId="20" fontId="2" fillId="5" borderId="50" xfId="0" applyNumberFormat="1" applyFont="1" applyFill="1" applyBorder="1" applyAlignment="1" applyProtection="1">
      <alignment horizontal="center" vertical="center"/>
    </xf>
    <xf numFmtId="20" fontId="2" fillId="8" borderId="50" xfId="0" applyNumberFormat="1" applyFont="1" applyFill="1" applyBorder="1" applyAlignment="1" applyProtection="1">
      <alignment horizontal="center" vertical="center"/>
    </xf>
    <xf numFmtId="20" fontId="0" fillId="12" borderId="50" xfId="0" applyNumberFormat="1" applyFont="1" applyFill="1" applyBorder="1" applyAlignment="1" applyProtection="1">
      <alignment horizontal="center" vertical="center"/>
    </xf>
    <xf numFmtId="2" fontId="7" fillId="4" borderId="52" xfId="0" quotePrefix="1" applyNumberFormat="1" applyFont="1" applyFill="1" applyBorder="1" applyAlignment="1" applyProtection="1">
      <alignment horizontal="center" vertical="center"/>
    </xf>
    <xf numFmtId="2" fontId="7" fillId="4" borderId="51" xfId="0" quotePrefix="1" applyNumberFormat="1" applyFont="1" applyFill="1" applyBorder="1" applyAlignment="1" applyProtection="1">
      <alignment horizontal="center" vertical="center"/>
    </xf>
    <xf numFmtId="20" fontId="1" fillId="0" borderId="36" xfId="0" applyNumberFormat="1" applyFont="1" applyBorder="1" applyAlignment="1" applyProtection="1">
      <alignment horizontal="center" vertical="center"/>
      <protection locked="0"/>
    </xf>
    <xf numFmtId="2" fontId="0" fillId="17" borderId="36" xfId="0" applyNumberFormat="1" applyFont="1" applyFill="1" applyBorder="1" applyAlignment="1" applyProtection="1">
      <alignment horizontal="center" vertical="center"/>
    </xf>
    <xf numFmtId="20" fontId="1" fillId="6" borderId="36" xfId="0" applyNumberFormat="1" applyFont="1" applyFill="1" applyBorder="1" applyAlignment="1" applyProtection="1">
      <alignment horizontal="center" vertical="center"/>
    </xf>
    <xf numFmtId="2" fontId="6" fillId="4" borderId="36" xfId="0" applyNumberFormat="1" applyFont="1" applyFill="1" applyBorder="1" applyAlignment="1" applyProtection="1">
      <alignment horizontal="center" vertical="center"/>
    </xf>
    <xf numFmtId="20" fontId="0" fillId="9" borderId="36" xfId="0" applyNumberFormat="1" applyFill="1" applyBorder="1" applyAlignment="1" applyProtection="1">
      <alignment horizontal="center" vertical="center"/>
    </xf>
    <xf numFmtId="20" fontId="0" fillId="17" borderId="36" xfId="0" applyNumberFormat="1" applyFill="1" applyBorder="1" applyAlignment="1" applyProtection="1">
      <alignment horizontal="center" vertical="center"/>
    </xf>
    <xf numFmtId="20" fontId="0" fillId="0" borderId="36" xfId="0" applyNumberFormat="1" applyBorder="1" applyAlignment="1" applyProtection="1">
      <alignment horizontal="center" vertical="center"/>
      <protection locked="0"/>
    </xf>
    <xf numFmtId="20" fontId="0" fillId="3" borderId="36" xfId="0" applyNumberFormat="1" applyFill="1" applyBorder="1" applyAlignment="1" applyProtection="1">
      <alignment horizontal="center" vertical="center"/>
    </xf>
    <xf numFmtId="20" fontId="2" fillId="5" borderId="36" xfId="0" applyNumberFormat="1" applyFont="1" applyFill="1" applyBorder="1" applyAlignment="1" applyProtection="1">
      <alignment horizontal="center" vertical="center"/>
    </xf>
    <xf numFmtId="20" fontId="2" fillId="8" borderId="36" xfId="0" applyNumberFormat="1" applyFont="1" applyFill="1" applyBorder="1" applyAlignment="1" applyProtection="1">
      <alignment horizontal="center" vertical="center"/>
    </xf>
    <xf numFmtId="20" fontId="0" fillId="12" borderId="36" xfId="0" applyNumberFormat="1" applyFont="1" applyFill="1" applyBorder="1" applyAlignment="1" applyProtection="1">
      <alignment horizontal="center" vertical="center"/>
    </xf>
    <xf numFmtId="2" fontId="7" fillId="4" borderId="17" xfId="0" quotePrefix="1" applyNumberFormat="1" applyFont="1" applyFill="1" applyBorder="1" applyAlignment="1" applyProtection="1">
      <alignment horizontal="center" vertical="center"/>
    </xf>
    <xf numFmtId="2" fontId="7" fillId="4" borderId="58" xfId="0" quotePrefix="1" applyNumberFormat="1" applyFont="1" applyFill="1" applyBorder="1" applyAlignment="1" applyProtection="1">
      <alignment horizontal="center" vertical="center"/>
    </xf>
    <xf numFmtId="2" fontId="7" fillId="4" borderId="59" xfId="0" quotePrefix="1" applyNumberFormat="1" applyFont="1" applyFill="1" applyBorder="1" applyAlignment="1" applyProtection="1">
      <alignment horizontal="center" vertical="center"/>
    </xf>
    <xf numFmtId="2" fontId="0" fillId="17" borderId="61" xfId="0" applyNumberFormat="1" applyFont="1" applyFill="1" applyBorder="1" applyAlignment="1" applyProtection="1">
      <alignment horizontal="center" vertical="center"/>
    </xf>
    <xf numFmtId="20" fontId="1" fillId="6" borderId="61" xfId="0" applyNumberFormat="1" applyFont="1" applyFill="1" applyBorder="1" applyAlignment="1" applyProtection="1">
      <alignment horizontal="center" vertical="center"/>
    </xf>
    <xf numFmtId="2" fontId="6" fillId="4" borderId="61" xfId="0" applyNumberFormat="1" applyFont="1" applyFill="1" applyBorder="1" applyAlignment="1" applyProtection="1">
      <alignment horizontal="center" vertical="center"/>
    </xf>
    <xf numFmtId="20" fontId="0" fillId="9" borderId="62" xfId="0" applyNumberFormat="1" applyFill="1" applyBorder="1" applyAlignment="1" applyProtection="1">
      <alignment horizontal="center" vertical="center"/>
    </xf>
    <xf numFmtId="20" fontId="0" fillId="9" borderId="49" xfId="0" applyNumberFormat="1" applyFill="1" applyBorder="1" applyAlignment="1" applyProtection="1">
      <alignment horizontal="center" vertical="center"/>
    </xf>
    <xf numFmtId="20" fontId="0" fillId="17" borderId="61" xfId="0" applyNumberFormat="1" applyFill="1" applyBorder="1" applyAlignment="1" applyProtection="1">
      <alignment horizontal="center" vertical="center"/>
    </xf>
    <xf numFmtId="20" fontId="0" fillId="0" borderId="61" xfId="0" applyNumberFormat="1" applyBorder="1" applyAlignment="1" applyProtection="1">
      <alignment horizontal="center" vertical="center"/>
      <protection locked="0"/>
    </xf>
    <xf numFmtId="20" fontId="2" fillId="5" borderId="61" xfId="0" applyNumberFormat="1" applyFont="1" applyFill="1" applyBorder="1" applyAlignment="1" applyProtection="1">
      <alignment horizontal="center" vertical="center"/>
    </xf>
    <xf numFmtId="20" fontId="2" fillId="8" borderId="61" xfId="0" applyNumberFormat="1" applyFont="1" applyFill="1" applyBorder="1" applyAlignment="1" applyProtection="1">
      <alignment horizontal="center" vertical="center"/>
    </xf>
    <xf numFmtId="2" fontId="7" fillId="4" borderId="61" xfId="0" applyNumberFormat="1" applyFont="1" applyFill="1" applyBorder="1" applyAlignment="1" applyProtection="1">
      <alignment horizontal="center" vertical="center"/>
    </xf>
    <xf numFmtId="20" fontId="0" fillId="12" borderId="61" xfId="0" applyNumberFormat="1" applyFont="1" applyFill="1" applyBorder="1" applyAlignment="1" applyProtection="1">
      <alignment horizontal="center" vertical="center"/>
    </xf>
    <xf numFmtId="2" fontId="7" fillId="4" borderId="63" xfId="0" applyNumberFormat="1" applyFont="1" applyFill="1" applyBorder="1" applyAlignment="1" applyProtection="1">
      <alignment horizontal="center" vertical="center"/>
    </xf>
    <xf numFmtId="20" fontId="0" fillId="17" borderId="49" xfId="0" applyNumberFormat="1" applyFill="1" applyBorder="1" applyAlignment="1" applyProtection="1">
      <alignment horizontal="center" vertical="center"/>
    </xf>
    <xf numFmtId="20" fontId="0" fillId="0" borderId="49" xfId="0" applyNumberFormat="1" applyBorder="1" applyAlignment="1" applyProtection="1">
      <alignment horizontal="center" vertical="center"/>
      <protection locked="0"/>
    </xf>
    <xf numFmtId="2" fontId="0" fillId="17" borderId="49" xfId="0" applyNumberFormat="1" applyFont="1" applyFill="1" applyBorder="1" applyAlignment="1" applyProtection="1">
      <alignment horizontal="center" vertical="center"/>
    </xf>
    <xf numFmtId="20" fontId="1" fillId="6" borderId="49" xfId="0" applyNumberFormat="1" applyFont="1" applyFill="1" applyBorder="1" applyAlignment="1" applyProtection="1">
      <alignment horizontal="center" vertical="center"/>
    </xf>
    <xf numFmtId="2" fontId="6" fillId="4" borderId="49" xfId="0" applyNumberFormat="1" applyFont="1" applyFill="1" applyBorder="1" applyAlignment="1" applyProtection="1">
      <alignment horizontal="center" vertical="center"/>
    </xf>
    <xf numFmtId="2" fontId="7" fillId="4" borderId="52" xfId="0" applyNumberFormat="1" applyFont="1" applyFill="1" applyBorder="1" applyAlignment="1" applyProtection="1">
      <alignment horizontal="center" vertical="center"/>
    </xf>
    <xf numFmtId="0" fontId="18" fillId="0" borderId="0" xfId="0" applyFont="1" applyAlignment="1" applyProtection="1">
      <alignment horizontal="center" vertical="center"/>
      <protection locked="0"/>
    </xf>
    <xf numFmtId="0" fontId="1" fillId="0" borderId="0" xfId="0" applyFont="1" applyProtection="1">
      <protection locked="0"/>
    </xf>
    <xf numFmtId="0" fontId="0" fillId="0" borderId="0" xfId="0" applyFont="1" applyProtection="1">
      <protection locked="0"/>
    </xf>
    <xf numFmtId="0" fontId="11" fillId="0" borderId="0" xfId="0" applyFont="1" applyProtection="1">
      <protection locked="0"/>
    </xf>
    <xf numFmtId="0" fontId="23" fillId="0" borderId="0" xfId="0" applyFont="1" applyProtection="1">
      <protection locked="0"/>
    </xf>
    <xf numFmtId="0" fontId="0" fillId="0" borderId="0" xfId="0" applyBorder="1" applyProtection="1">
      <protection locked="0"/>
    </xf>
    <xf numFmtId="0" fontId="0" fillId="0" borderId="0" xfId="0" applyBorder="1" applyAlignment="1" applyProtection="1">
      <alignment horizontal="center" vertical="center"/>
      <protection locked="0"/>
    </xf>
    <xf numFmtId="2" fontId="11" fillId="0" borderId="0" xfId="0" applyNumberFormat="1" applyFont="1" applyAlignment="1" applyProtection="1">
      <alignment horizontal="right" vertical="center"/>
      <protection locked="0"/>
    </xf>
    <xf numFmtId="2" fontId="0" fillId="0" borderId="0" xfId="0" applyNumberFormat="1" applyBorder="1" applyProtection="1">
      <protection locked="0"/>
    </xf>
    <xf numFmtId="2" fontId="0" fillId="0" borderId="0" xfId="0" applyNumberFormat="1" applyBorder="1" applyAlignment="1" applyProtection="1">
      <alignment horizontal="center" vertical="center"/>
      <protection locked="0"/>
    </xf>
    <xf numFmtId="2" fontId="0" fillId="0" borderId="0" xfId="0" applyNumberFormat="1" applyBorder="1" applyAlignment="1" applyProtection="1">
      <alignment wrapText="1"/>
      <protection locked="0"/>
    </xf>
    <xf numFmtId="2" fontId="6" fillId="17" borderId="19" xfId="0" applyNumberFormat="1" applyFont="1" applyFill="1" applyBorder="1" applyAlignment="1" applyProtection="1">
      <alignment horizontal="center" vertical="center"/>
    </xf>
    <xf numFmtId="168" fontId="9" fillId="30" borderId="36" xfId="0" applyNumberFormat="1" applyFont="1" applyFill="1" applyBorder="1" applyAlignment="1" applyProtection="1">
      <alignment horizontal="center" vertical="center"/>
    </xf>
    <xf numFmtId="2" fontId="12" fillId="30" borderId="36" xfId="0" applyNumberFormat="1" applyFont="1" applyFill="1" applyBorder="1" applyAlignment="1" applyProtection="1">
      <alignment horizontal="center" vertical="center"/>
    </xf>
    <xf numFmtId="168" fontId="9" fillId="30" borderId="61" xfId="0" applyNumberFormat="1" applyFont="1" applyFill="1" applyBorder="1" applyAlignment="1" applyProtection="1">
      <alignment horizontal="center" vertical="center"/>
    </xf>
    <xf numFmtId="2" fontId="12" fillId="30" borderId="61" xfId="0" applyNumberFormat="1" applyFont="1" applyFill="1" applyBorder="1" applyAlignment="1" applyProtection="1">
      <alignment horizontal="center" vertical="center"/>
    </xf>
    <xf numFmtId="168" fontId="9" fillId="30" borderId="65" xfId="0" applyNumberFormat="1" applyFont="1" applyFill="1" applyBorder="1" applyAlignment="1" applyProtection="1">
      <alignment horizontal="center" vertical="center"/>
    </xf>
    <xf numFmtId="2" fontId="12" fillId="30" borderId="65"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Protection="1"/>
    <xf numFmtId="0" fontId="1" fillId="0" borderId="0" xfId="0" applyFont="1" applyAlignment="1" applyProtection="1">
      <alignment horizontal="center" vertical="center"/>
    </xf>
    <xf numFmtId="0" fontId="1" fillId="0" borderId="0" xfId="0" applyFont="1" applyProtection="1"/>
    <xf numFmtId="0" fontId="3" fillId="16" borderId="12" xfId="0" applyFont="1" applyFill="1" applyBorder="1" applyAlignment="1" applyProtection="1">
      <alignment horizontal="center" vertical="center"/>
    </xf>
    <xf numFmtId="2" fontId="11" fillId="0" borderId="0" xfId="0" applyNumberFormat="1" applyFont="1" applyBorder="1" applyAlignment="1" applyProtection="1">
      <alignment horizontal="right" vertical="center"/>
    </xf>
    <xf numFmtId="0" fontId="11" fillId="0" borderId="0" xfId="0" applyFont="1" applyBorder="1" applyProtection="1"/>
    <xf numFmtId="0" fontId="11" fillId="0" borderId="0" xfId="0" applyFont="1" applyProtection="1"/>
    <xf numFmtId="2" fontId="11" fillId="0" borderId="0" xfId="0" applyNumberFormat="1" applyFont="1" applyAlignment="1" applyProtection="1">
      <alignment horizontal="right" vertical="center"/>
    </xf>
    <xf numFmtId="20" fontId="2" fillId="30" borderId="18" xfId="0" applyNumberFormat="1" applyFont="1" applyFill="1" applyBorder="1" applyAlignment="1" applyProtection="1">
      <alignment horizontal="center" vertical="center"/>
    </xf>
    <xf numFmtId="20" fontId="2" fillId="30" borderId="16" xfId="0" applyNumberFormat="1" applyFont="1" applyFill="1" applyBorder="1" applyAlignment="1" applyProtection="1">
      <alignment horizontal="center" vertical="center"/>
    </xf>
    <xf numFmtId="20" fontId="2" fillId="30" borderId="20" xfId="0" applyNumberFormat="1" applyFont="1" applyFill="1" applyBorder="1" applyAlignment="1" applyProtection="1">
      <alignment horizontal="center" vertical="center"/>
    </xf>
    <xf numFmtId="20" fontId="2" fillId="30" borderId="19" xfId="0" applyNumberFormat="1" applyFont="1" applyFill="1" applyBorder="1" applyAlignment="1" applyProtection="1">
      <alignment horizontal="center" vertical="center"/>
    </xf>
    <xf numFmtId="20" fontId="2" fillId="30" borderId="50" xfId="0" applyNumberFormat="1" applyFont="1" applyFill="1" applyBorder="1" applyAlignment="1" applyProtection="1">
      <alignment horizontal="center" vertical="center"/>
    </xf>
    <xf numFmtId="20" fontId="2" fillId="30" borderId="61" xfId="0" applyNumberFormat="1" applyFont="1" applyFill="1" applyBorder="1" applyAlignment="1" applyProtection="1">
      <alignment horizontal="center" vertical="center"/>
    </xf>
    <xf numFmtId="20" fontId="2" fillId="30" borderId="36" xfId="0" applyNumberFormat="1" applyFont="1" applyFill="1" applyBorder="1" applyAlignment="1" applyProtection="1">
      <alignment horizontal="center" vertical="center"/>
    </xf>
    <xf numFmtId="2" fontId="6" fillId="5" borderId="16" xfId="0" applyNumberFormat="1" applyFont="1" applyFill="1" applyBorder="1" applyAlignment="1" applyProtection="1">
      <alignment horizontal="center" vertical="center"/>
    </xf>
    <xf numFmtId="168" fontId="9" fillId="5" borderId="36" xfId="0" applyNumberFormat="1" applyFont="1" applyFill="1" applyBorder="1" applyAlignment="1" applyProtection="1">
      <alignment horizontal="center" vertical="center"/>
    </xf>
    <xf numFmtId="20" fontId="2" fillId="5" borderId="22" xfId="0" applyNumberFormat="1" applyFont="1" applyFill="1" applyBorder="1" applyAlignment="1" applyProtection="1">
      <alignment horizontal="center" vertical="center"/>
    </xf>
    <xf numFmtId="168" fontId="9" fillId="5" borderId="65" xfId="0" applyNumberFormat="1" applyFont="1" applyFill="1" applyBorder="1" applyAlignment="1" applyProtection="1">
      <alignment horizontal="center" vertical="center"/>
    </xf>
    <xf numFmtId="20" fontId="2" fillId="31" borderId="20" xfId="0" applyNumberFormat="1" applyFont="1" applyFill="1" applyBorder="1" applyAlignment="1" applyProtection="1">
      <alignment horizontal="center" vertical="center"/>
    </xf>
    <xf numFmtId="168" fontId="9" fillId="8" borderId="36" xfId="0" applyNumberFormat="1" applyFont="1" applyFill="1" applyBorder="1" applyAlignment="1" applyProtection="1">
      <alignment horizontal="center" vertical="center"/>
    </xf>
    <xf numFmtId="168" fontId="9" fillId="8" borderId="65" xfId="0" applyNumberFormat="1" applyFont="1" applyFill="1" applyBorder="1" applyAlignment="1" applyProtection="1">
      <alignment horizontal="center" vertical="center"/>
    </xf>
    <xf numFmtId="2" fontId="28" fillId="4" borderId="16" xfId="0" applyNumberFormat="1" applyFont="1" applyFill="1" applyBorder="1" applyAlignment="1" applyProtection="1">
      <alignment horizontal="center" vertical="center"/>
    </xf>
    <xf numFmtId="2" fontId="29" fillId="5" borderId="36" xfId="0" applyNumberFormat="1" applyFont="1" applyFill="1" applyBorder="1" applyAlignment="1" applyProtection="1">
      <alignment horizontal="center" vertical="center"/>
    </xf>
    <xf numFmtId="2" fontId="29" fillId="8" borderId="36" xfId="0" applyNumberFormat="1" applyFont="1" applyFill="1" applyBorder="1" applyAlignment="1" applyProtection="1">
      <alignment horizontal="center" vertical="center"/>
    </xf>
    <xf numFmtId="2" fontId="29" fillId="5" borderId="65" xfId="0" applyNumberFormat="1" applyFont="1" applyFill="1" applyBorder="1" applyAlignment="1" applyProtection="1">
      <alignment horizontal="center" vertical="center"/>
    </xf>
    <xf numFmtId="2" fontId="29" fillId="8" borderId="65" xfId="0" applyNumberFormat="1" applyFont="1" applyFill="1" applyBorder="1" applyAlignment="1" applyProtection="1">
      <alignment horizontal="center" vertical="center"/>
    </xf>
    <xf numFmtId="20" fontId="1" fillId="10" borderId="20" xfId="0" applyNumberFormat="1" applyFont="1" applyFill="1" applyBorder="1" applyAlignment="1" applyProtection="1">
      <alignment horizontal="center" vertical="center"/>
    </xf>
    <xf numFmtId="168" fontId="9" fillId="6" borderId="36" xfId="0" applyNumberFormat="1" applyFont="1" applyFill="1" applyBorder="1" applyAlignment="1" applyProtection="1">
      <alignment horizontal="center" vertical="center"/>
    </xf>
    <xf numFmtId="2" fontId="12" fillId="6" borderId="36" xfId="0" applyNumberFormat="1" applyFont="1" applyFill="1" applyBorder="1" applyAlignment="1" applyProtection="1">
      <alignment horizontal="center" vertical="center"/>
    </xf>
    <xf numFmtId="2" fontId="12" fillId="6" borderId="61" xfId="0" applyNumberFormat="1" applyFont="1" applyFill="1" applyBorder="1" applyAlignment="1" applyProtection="1">
      <alignment horizontal="center" vertical="center"/>
    </xf>
    <xf numFmtId="168" fontId="9" fillId="6" borderId="61" xfId="0" applyNumberFormat="1" applyFont="1" applyFill="1" applyBorder="1" applyAlignment="1" applyProtection="1">
      <alignment horizontal="center" vertical="center"/>
    </xf>
    <xf numFmtId="2" fontId="12" fillId="20" borderId="36" xfId="0" applyNumberFormat="1" applyFont="1" applyFill="1" applyBorder="1" applyAlignment="1" applyProtection="1">
      <alignment horizontal="center" vertical="center"/>
    </xf>
    <xf numFmtId="2" fontId="26" fillId="4" borderId="16" xfId="0" applyNumberFormat="1" applyFont="1" applyFill="1" applyBorder="1" applyAlignment="1" applyProtection="1">
      <alignment horizontal="center" vertical="center"/>
    </xf>
    <xf numFmtId="20" fontId="33" fillId="30" borderId="16" xfId="0" applyNumberFormat="1" applyFont="1" applyFill="1" applyBorder="1" applyAlignment="1" applyProtection="1">
      <alignment horizontal="center" vertical="center"/>
    </xf>
    <xf numFmtId="168" fontId="9" fillId="12" borderId="36" xfId="0" applyNumberFormat="1" applyFont="1" applyFill="1" applyBorder="1" applyAlignment="1" applyProtection="1">
      <alignment horizontal="center" vertical="center"/>
    </xf>
    <xf numFmtId="2" fontId="12" fillId="12" borderId="33" xfId="0" applyNumberFormat="1" applyFont="1" applyFill="1" applyBorder="1" applyAlignment="1" applyProtection="1">
      <alignment horizontal="center" vertical="center"/>
    </xf>
    <xf numFmtId="168" fontId="9" fillId="12" borderId="65" xfId="0" applyNumberFormat="1" applyFont="1" applyFill="1" applyBorder="1" applyAlignment="1" applyProtection="1">
      <alignment horizontal="center" vertical="center"/>
    </xf>
    <xf numFmtId="2" fontId="12" fillId="12" borderId="66" xfId="0" applyNumberFormat="1" applyFont="1" applyFill="1" applyBorder="1" applyAlignment="1" applyProtection="1">
      <alignment horizontal="center" vertical="center"/>
    </xf>
    <xf numFmtId="2" fontId="7" fillId="12" borderId="4" xfId="0" quotePrefix="1" applyNumberFormat="1" applyFont="1" applyFill="1" applyBorder="1" applyAlignment="1" applyProtection="1">
      <alignment horizontal="center" vertical="center"/>
    </xf>
    <xf numFmtId="20" fontId="9" fillId="30" borderId="79" xfId="0" applyNumberFormat="1" applyFont="1" applyFill="1" applyBorder="1" applyAlignment="1" applyProtection="1">
      <alignment horizontal="center" vertical="center"/>
    </xf>
    <xf numFmtId="20" fontId="9" fillId="6" borderId="79" xfId="0" applyNumberFormat="1" applyFont="1" applyFill="1" applyBorder="1" applyAlignment="1" applyProtection="1">
      <alignment horizontal="center" vertical="center"/>
    </xf>
    <xf numFmtId="2" fontId="12" fillId="6" borderId="79" xfId="0" applyNumberFormat="1" applyFont="1" applyFill="1" applyBorder="1" applyAlignment="1" applyProtection="1">
      <alignment horizontal="center" vertical="center"/>
    </xf>
    <xf numFmtId="2" fontId="12" fillId="30" borderId="79" xfId="0" applyNumberFormat="1" applyFont="1" applyFill="1" applyBorder="1" applyAlignment="1" applyProtection="1">
      <alignment horizontal="center" vertical="center"/>
    </xf>
    <xf numFmtId="20" fontId="9" fillId="5" borderId="79" xfId="0" applyNumberFormat="1" applyFont="1" applyFill="1" applyBorder="1" applyAlignment="1" applyProtection="1">
      <alignment horizontal="center" vertical="center"/>
    </xf>
    <xf numFmtId="2" fontId="29" fillId="5" borderId="79" xfId="0" applyNumberFormat="1" applyFont="1" applyFill="1" applyBorder="1" applyAlignment="1" applyProtection="1">
      <alignment horizontal="center" vertical="center"/>
    </xf>
    <xf numFmtId="20" fontId="9" fillId="8" borderId="79" xfId="0" applyNumberFormat="1" applyFont="1" applyFill="1" applyBorder="1" applyAlignment="1" applyProtection="1">
      <alignment horizontal="center" vertical="center"/>
    </xf>
    <xf numFmtId="2" fontId="29" fillId="8" borderId="79" xfId="0" applyNumberFormat="1" applyFont="1" applyFill="1" applyBorder="1" applyAlignment="1" applyProtection="1">
      <alignment horizontal="center" vertical="center"/>
    </xf>
    <xf numFmtId="20" fontId="9" fillId="12" borderId="79" xfId="0" applyNumberFormat="1" applyFont="1" applyFill="1" applyBorder="1" applyAlignment="1" applyProtection="1">
      <alignment horizontal="center" vertical="center"/>
    </xf>
    <xf numFmtId="2" fontId="12" fillId="12" borderId="80" xfId="0" applyNumberFormat="1" applyFont="1" applyFill="1" applyBorder="1" applyAlignment="1" applyProtection="1">
      <alignment horizontal="center" vertical="center"/>
    </xf>
    <xf numFmtId="20" fontId="1" fillId="0" borderId="81" xfId="0" applyNumberFormat="1" applyFont="1" applyBorder="1" applyAlignment="1" applyProtection="1">
      <alignment horizontal="center" vertical="center"/>
      <protection locked="0"/>
    </xf>
    <xf numFmtId="20" fontId="1" fillId="0" borderId="82" xfId="0" applyNumberFormat="1" applyFont="1" applyBorder="1" applyAlignment="1" applyProtection="1">
      <alignment horizontal="center" vertical="center"/>
      <protection locked="0"/>
    </xf>
    <xf numFmtId="2" fontId="0" fillId="17" borderId="82" xfId="0" applyNumberFormat="1" applyFont="1" applyFill="1" applyBorder="1" applyAlignment="1" applyProtection="1">
      <alignment horizontal="center" vertical="center"/>
    </xf>
    <xf numFmtId="20" fontId="1" fillId="6" borderId="82" xfId="0" applyNumberFormat="1" applyFont="1" applyFill="1" applyBorder="1" applyAlignment="1" applyProtection="1">
      <alignment horizontal="center" vertical="center"/>
    </xf>
    <xf numFmtId="2" fontId="6" fillId="4" borderId="82" xfId="0" applyNumberFormat="1" applyFont="1" applyFill="1" applyBorder="1" applyAlignment="1" applyProtection="1">
      <alignment horizontal="center" vertical="center"/>
    </xf>
    <xf numFmtId="20" fontId="0" fillId="9" borderId="82" xfId="0" applyNumberFormat="1" applyFill="1" applyBorder="1" applyAlignment="1" applyProtection="1">
      <alignment horizontal="center" vertical="center"/>
    </xf>
    <xf numFmtId="2" fontId="0" fillId="17" borderId="82" xfId="0" applyNumberFormat="1" applyFill="1" applyBorder="1" applyAlignment="1" applyProtection="1">
      <alignment horizontal="center" vertical="center"/>
    </xf>
    <xf numFmtId="20" fontId="0" fillId="0" borderId="82" xfId="0" applyNumberFormat="1" applyBorder="1" applyAlignment="1" applyProtection="1">
      <alignment horizontal="center" vertical="center"/>
      <protection locked="0"/>
    </xf>
    <xf numFmtId="20" fontId="0" fillId="3" borderId="82" xfId="0" applyNumberFormat="1" applyFill="1" applyBorder="1" applyAlignment="1" applyProtection="1">
      <alignment horizontal="center" vertical="center"/>
    </xf>
    <xf numFmtId="20" fontId="2" fillId="5" borderId="82" xfId="0" applyNumberFormat="1" applyFont="1" applyFill="1" applyBorder="1" applyAlignment="1" applyProtection="1">
      <alignment horizontal="center" vertical="center"/>
    </xf>
    <xf numFmtId="2" fontId="6" fillId="4" borderId="82" xfId="0" quotePrefix="1" applyNumberFormat="1" applyFont="1" applyFill="1" applyBorder="1" applyAlignment="1" applyProtection="1">
      <alignment horizontal="center" vertical="center"/>
    </xf>
    <xf numFmtId="2" fontId="7" fillId="4" borderId="82" xfId="0" quotePrefix="1" applyNumberFormat="1" applyFont="1" applyFill="1" applyBorder="1" applyAlignment="1" applyProtection="1">
      <alignment horizontal="center" vertical="center"/>
    </xf>
    <xf numFmtId="20" fontId="2" fillId="8" borderId="82" xfId="0" applyNumberFormat="1" applyFont="1" applyFill="1" applyBorder="1" applyAlignment="1" applyProtection="1">
      <alignment horizontal="center" vertical="center"/>
    </xf>
    <xf numFmtId="20" fontId="0" fillId="12" borderId="82" xfId="0" applyNumberFormat="1" applyFont="1" applyFill="1" applyBorder="1" applyAlignment="1" applyProtection="1">
      <alignment horizontal="center" vertical="center"/>
    </xf>
    <xf numFmtId="2" fontId="7" fillId="4" borderId="83" xfId="0" quotePrefix="1" applyNumberFormat="1" applyFont="1" applyFill="1" applyBorder="1" applyAlignment="1" applyProtection="1">
      <alignment horizontal="center" vertical="center"/>
    </xf>
    <xf numFmtId="165" fontId="34" fillId="2" borderId="86" xfId="0" applyNumberFormat="1" applyFont="1" applyFill="1" applyBorder="1" applyAlignment="1" applyProtection="1">
      <alignment horizontal="center" vertical="center"/>
      <protection locked="0"/>
    </xf>
    <xf numFmtId="166" fontId="35" fillId="2" borderId="98" xfId="0" applyNumberFormat="1" applyFont="1" applyFill="1" applyBorder="1" applyAlignment="1" applyProtection="1">
      <alignment horizontal="center" vertical="center"/>
      <protection locked="0"/>
    </xf>
    <xf numFmtId="0" fontId="0" fillId="0" borderId="100" xfId="0" applyBorder="1" applyAlignment="1" applyProtection="1">
      <alignment horizontal="center" vertical="center"/>
    </xf>
    <xf numFmtId="0" fontId="1" fillId="0" borderId="15" xfId="0" applyFont="1" applyBorder="1" applyProtection="1"/>
    <xf numFmtId="166" fontId="39" fillId="2" borderId="98" xfId="0" applyNumberFormat="1" applyFont="1" applyFill="1" applyBorder="1" applyAlignment="1" applyProtection="1">
      <alignment horizontal="center" vertical="center"/>
      <protection locked="0"/>
    </xf>
    <xf numFmtId="0" fontId="35" fillId="17" borderId="94" xfId="0" applyNumberFormat="1" applyFont="1" applyFill="1" applyBorder="1" applyAlignment="1" applyProtection="1">
      <alignment horizontal="center" vertical="center"/>
    </xf>
    <xf numFmtId="0" fontId="35" fillId="17" borderId="98" xfId="0" applyNumberFormat="1" applyFont="1" applyFill="1" applyBorder="1" applyAlignment="1" applyProtection="1">
      <alignment horizontal="center" vertical="center"/>
    </xf>
    <xf numFmtId="0" fontId="34" fillId="17" borderId="103" xfId="0" applyFont="1" applyFill="1" applyBorder="1" applyAlignment="1" applyProtection="1">
      <alignment vertical="center"/>
    </xf>
    <xf numFmtId="0" fontId="35" fillId="17" borderId="104" xfId="0" applyFont="1" applyFill="1" applyBorder="1" applyAlignment="1" applyProtection="1">
      <alignment vertical="center"/>
    </xf>
    <xf numFmtId="0" fontId="39" fillId="17" borderId="110" xfId="0" applyFont="1" applyFill="1" applyBorder="1" applyAlignment="1" applyProtection="1">
      <alignment vertical="center"/>
    </xf>
    <xf numFmtId="165" fontId="34" fillId="17" borderId="86" xfId="0" applyNumberFormat="1" applyFont="1" applyFill="1" applyBorder="1" applyAlignment="1" applyProtection="1">
      <alignment horizontal="center" vertical="center"/>
    </xf>
    <xf numFmtId="169" fontId="38" fillId="17" borderId="98" xfId="0" applyNumberFormat="1" applyFont="1" applyFill="1" applyBorder="1" applyAlignment="1" applyProtection="1">
      <alignment horizontal="left" vertical="center"/>
    </xf>
    <xf numFmtId="165" fontId="34" fillId="17" borderId="93" xfId="0" applyNumberFormat="1" applyFont="1" applyFill="1" applyBorder="1" applyAlignment="1" applyProtection="1">
      <alignment horizontal="center" vertical="center"/>
    </xf>
    <xf numFmtId="165" fontId="40" fillId="17" borderId="111" xfId="0" applyNumberFormat="1" applyFont="1" applyFill="1" applyBorder="1" applyAlignment="1" applyProtection="1">
      <alignment horizontal="center" vertical="center"/>
    </xf>
    <xf numFmtId="169" fontId="41" fillId="17" borderId="99" xfId="0" applyNumberFormat="1" applyFont="1" applyFill="1" applyBorder="1" applyAlignment="1" applyProtection="1">
      <alignment horizontal="left" vertical="center"/>
    </xf>
    <xf numFmtId="0" fontId="38" fillId="17" borderId="98" xfId="0" applyFont="1" applyFill="1" applyBorder="1" applyProtection="1"/>
    <xf numFmtId="0" fontId="34" fillId="17" borderId="92" xfId="0" applyFont="1" applyFill="1" applyBorder="1" applyAlignment="1" applyProtection="1">
      <alignment vertical="center"/>
    </xf>
    <xf numFmtId="0" fontId="35" fillId="0" borderId="74" xfId="0" applyFont="1" applyBorder="1" applyAlignment="1" applyProtection="1">
      <alignment horizontal="center" vertical="center"/>
    </xf>
    <xf numFmtId="0" fontId="35" fillId="0" borderId="15" xfId="0" applyFont="1" applyBorder="1" applyAlignment="1" applyProtection="1">
      <alignment horizontal="center" vertical="center"/>
    </xf>
    <xf numFmtId="0" fontId="45" fillId="11" borderId="57" xfId="0" applyFont="1" applyFill="1" applyBorder="1" applyAlignment="1" applyProtection="1">
      <alignment horizontal="center" vertical="center"/>
    </xf>
    <xf numFmtId="0" fontId="45" fillId="11" borderId="5" xfId="0" applyFont="1" applyFill="1" applyBorder="1" applyAlignment="1" applyProtection="1">
      <alignment horizontal="center" vertical="center"/>
    </xf>
    <xf numFmtId="20" fontId="9" fillId="3" borderId="79" xfId="0" applyNumberFormat="1" applyFont="1" applyFill="1" applyBorder="1" applyAlignment="1" applyProtection="1">
      <alignment horizontal="center" vertical="center"/>
    </xf>
    <xf numFmtId="168" fontId="9" fillId="3" borderId="36" xfId="0" applyNumberFormat="1" applyFont="1" applyFill="1" applyBorder="1" applyAlignment="1" applyProtection="1">
      <alignment horizontal="center" vertical="center"/>
    </xf>
    <xf numFmtId="20" fontId="0" fillId="21" borderId="82" xfId="0" applyNumberFormat="1" applyFill="1" applyBorder="1" applyAlignment="1" applyProtection="1">
      <alignment horizontal="center" vertical="center"/>
    </xf>
    <xf numFmtId="20" fontId="9" fillId="21" borderId="79" xfId="0" applyNumberFormat="1" applyFont="1" applyFill="1" applyBorder="1" applyAlignment="1" applyProtection="1">
      <alignment horizontal="center" vertical="center"/>
    </xf>
    <xf numFmtId="20" fontId="0" fillId="21" borderId="18" xfId="0" applyNumberFormat="1" applyFill="1" applyBorder="1" applyAlignment="1" applyProtection="1">
      <alignment horizontal="center" vertical="center"/>
    </xf>
    <xf numFmtId="20" fontId="0" fillId="21" borderId="16" xfId="0" applyNumberFormat="1" applyFill="1" applyBorder="1" applyAlignment="1" applyProtection="1">
      <alignment horizontal="center" vertical="center"/>
    </xf>
    <xf numFmtId="20" fontId="0" fillId="21" borderId="20" xfId="0" applyNumberFormat="1" applyFill="1" applyBorder="1" applyAlignment="1" applyProtection="1">
      <alignment horizontal="center" vertical="center"/>
    </xf>
    <xf numFmtId="168" fontId="9" fillId="21" borderId="36" xfId="0" applyNumberFormat="1" applyFont="1" applyFill="1" applyBorder="1" applyAlignment="1" applyProtection="1">
      <alignment horizontal="center" vertical="center"/>
    </xf>
    <xf numFmtId="20" fontId="0" fillId="21" borderId="19" xfId="0" applyNumberFormat="1" applyFill="1" applyBorder="1" applyAlignment="1" applyProtection="1">
      <alignment horizontal="center" vertical="center"/>
    </xf>
    <xf numFmtId="20" fontId="0" fillId="21" borderId="50" xfId="0" applyNumberFormat="1" applyFill="1" applyBorder="1" applyAlignment="1" applyProtection="1">
      <alignment horizontal="center" vertical="center"/>
    </xf>
    <xf numFmtId="20" fontId="0" fillId="21" borderId="61" xfId="0" applyNumberFormat="1" applyFill="1" applyBorder="1" applyAlignment="1" applyProtection="1">
      <alignment horizontal="center" vertical="center"/>
    </xf>
    <xf numFmtId="20" fontId="0" fillId="21" borderId="36" xfId="0" applyNumberFormat="1" applyFill="1" applyBorder="1" applyAlignment="1" applyProtection="1">
      <alignment horizontal="center" vertical="center"/>
    </xf>
    <xf numFmtId="20" fontId="0" fillId="35" borderId="82" xfId="0" applyNumberFormat="1" applyFill="1" applyBorder="1" applyAlignment="1" applyProtection="1">
      <alignment horizontal="center" vertical="center"/>
    </xf>
    <xf numFmtId="20" fontId="9" fillId="35" borderId="79" xfId="0" applyNumberFormat="1" applyFont="1" applyFill="1" applyBorder="1" applyAlignment="1" applyProtection="1">
      <alignment horizontal="center" vertical="center"/>
    </xf>
    <xf numFmtId="20" fontId="0" fillId="35" borderId="18" xfId="0" applyNumberFormat="1" applyFill="1" applyBorder="1" applyAlignment="1" applyProtection="1">
      <alignment horizontal="center" vertical="center"/>
    </xf>
    <xf numFmtId="20" fontId="0" fillId="35" borderId="16" xfId="0" applyNumberFormat="1" applyFill="1" applyBorder="1" applyAlignment="1" applyProtection="1">
      <alignment horizontal="center" vertical="center"/>
    </xf>
    <xf numFmtId="20" fontId="0" fillId="35" borderId="20" xfId="0" applyNumberFormat="1" applyFill="1" applyBorder="1" applyAlignment="1" applyProtection="1">
      <alignment horizontal="center" vertical="center"/>
    </xf>
    <xf numFmtId="168" fontId="9" fillId="35" borderId="36" xfId="0" applyNumberFormat="1" applyFont="1" applyFill="1" applyBorder="1" applyAlignment="1" applyProtection="1">
      <alignment horizontal="center" vertical="center"/>
    </xf>
    <xf numFmtId="20" fontId="0" fillId="35" borderId="19" xfId="0" applyNumberFormat="1" applyFill="1" applyBorder="1" applyAlignment="1" applyProtection="1">
      <alignment horizontal="center" vertical="center"/>
    </xf>
    <xf numFmtId="20" fontId="0" fillId="35" borderId="50" xfId="0" applyNumberFormat="1" applyFill="1" applyBorder="1" applyAlignment="1" applyProtection="1">
      <alignment horizontal="center" vertical="center"/>
    </xf>
    <xf numFmtId="20" fontId="0" fillId="35" borderId="61" xfId="0" applyNumberFormat="1" applyFill="1" applyBorder="1" applyAlignment="1" applyProtection="1">
      <alignment horizontal="center" vertical="center"/>
    </xf>
    <xf numFmtId="20" fontId="0" fillId="35" borderId="36" xfId="0" applyNumberFormat="1" applyFill="1" applyBorder="1" applyAlignment="1" applyProtection="1">
      <alignment horizontal="center" vertical="center"/>
    </xf>
    <xf numFmtId="168" fontId="9" fillId="35" borderId="61" xfId="0" applyNumberFormat="1" applyFont="1" applyFill="1" applyBorder="1" applyAlignment="1" applyProtection="1">
      <alignment horizontal="center" vertical="center"/>
    </xf>
    <xf numFmtId="20" fontId="0" fillId="34" borderId="82" xfId="0" applyNumberFormat="1" applyFill="1" applyBorder="1" applyAlignment="1" applyProtection="1">
      <alignment horizontal="center" vertical="center"/>
    </xf>
    <xf numFmtId="20" fontId="9" fillId="34" borderId="79" xfId="0" applyNumberFormat="1" applyFont="1" applyFill="1" applyBorder="1" applyAlignment="1" applyProtection="1">
      <alignment horizontal="center" vertical="center"/>
    </xf>
    <xf numFmtId="20" fontId="0" fillId="34" borderId="18" xfId="0" applyNumberFormat="1" applyFill="1" applyBorder="1" applyAlignment="1" applyProtection="1">
      <alignment horizontal="center" vertical="center"/>
    </xf>
    <xf numFmtId="20" fontId="0" fillId="34" borderId="16" xfId="0" applyNumberFormat="1" applyFill="1" applyBorder="1" applyAlignment="1" applyProtection="1">
      <alignment horizontal="center" vertical="center"/>
    </xf>
    <xf numFmtId="20" fontId="0" fillId="34" borderId="20" xfId="0" applyNumberFormat="1" applyFill="1" applyBorder="1" applyAlignment="1" applyProtection="1">
      <alignment horizontal="center" vertical="center"/>
    </xf>
    <xf numFmtId="168" fontId="9" fillId="34" borderId="36" xfId="0" applyNumberFormat="1" applyFont="1" applyFill="1" applyBorder="1" applyAlignment="1" applyProtection="1">
      <alignment horizontal="center" vertical="center"/>
    </xf>
    <xf numFmtId="20" fontId="0" fillId="34" borderId="19" xfId="0" applyNumberFormat="1" applyFill="1" applyBorder="1" applyAlignment="1" applyProtection="1">
      <alignment horizontal="center" vertical="center"/>
    </xf>
    <xf numFmtId="20" fontId="0" fillId="34" borderId="50" xfId="0" applyNumberFormat="1" applyFill="1" applyBorder="1" applyAlignment="1" applyProtection="1">
      <alignment horizontal="center" vertical="center"/>
    </xf>
    <xf numFmtId="168" fontId="9" fillId="34" borderId="21" xfId="0" applyNumberFormat="1" applyFont="1" applyFill="1" applyBorder="1" applyAlignment="1" applyProtection="1">
      <alignment horizontal="center" vertical="center"/>
    </xf>
    <xf numFmtId="20" fontId="0" fillId="34" borderId="49" xfId="0" applyNumberFormat="1" applyFill="1" applyBorder="1" applyAlignment="1" applyProtection="1">
      <alignment horizontal="center" vertical="center"/>
    </xf>
    <xf numFmtId="20" fontId="0" fillId="34" borderId="22" xfId="0" applyNumberFormat="1" applyFill="1" applyBorder="1" applyAlignment="1" applyProtection="1">
      <alignment horizontal="center" vertical="center"/>
    </xf>
    <xf numFmtId="20" fontId="0" fillId="34" borderId="61" xfId="0" applyNumberFormat="1" applyFill="1" applyBorder="1" applyAlignment="1" applyProtection="1">
      <alignment horizontal="center" vertical="center"/>
    </xf>
    <xf numFmtId="20" fontId="0" fillId="34" borderId="36" xfId="0" applyNumberFormat="1" applyFill="1" applyBorder="1" applyAlignment="1" applyProtection="1">
      <alignment horizontal="center" vertical="center"/>
    </xf>
    <xf numFmtId="20" fontId="2" fillId="3" borderId="18" xfId="0" applyNumberFormat="1" applyFont="1" applyFill="1" applyBorder="1" applyAlignment="1" applyProtection="1">
      <alignment horizontal="center" vertical="center"/>
    </xf>
    <xf numFmtId="20" fontId="2" fillId="3" borderId="16" xfId="0" applyNumberFormat="1" applyFont="1" applyFill="1" applyBorder="1" applyAlignment="1" applyProtection="1">
      <alignment horizontal="center" vertical="center"/>
    </xf>
    <xf numFmtId="20" fontId="2" fillId="3" borderId="20" xfId="0" applyNumberFormat="1" applyFont="1" applyFill="1" applyBorder="1" applyAlignment="1" applyProtection="1">
      <alignment horizontal="center" vertical="center"/>
    </xf>
    <xf numFmtId="168" fontId="30" fillId="3" borderId="36" xfId="0" applyNumberFormat="1" applyFont="1" applyFill="1" applyBorder="1" applyAlignment="1" applyProtection="1">
      <alignment horizontal="center" vertical="center"/>
    </xf>
    <xf numFmtId="20" fontId="2" fillId="3" borderId="19" xfId="0" applyNumberFormat="1" applyFont="1" applyFill="1" applyBorder="1" applyAlignment="1" applyProtection="1">
      <alignment horizontal="center" vertical="center"/>
    </xf>
    <xf numFmtId="20" fontId="0" fillId="18" borderId="82" xfId="0" applyNumberFormat="1" applyFont="1" applyFill="1" applyBorder="1" applyAlignment="1" applyProtection="1">
      <alignment horizontal="center" vertical="center"/>
    </xf>
    <xf numFmtId="20" fontId="31" fillId="18" borderId="79" xfId="0" applyNumberFormat="1" applyFont="1" applyFill="1" applyBorder="1" applyAlignment="1" applyProtection="1">
      <alignment horizontal="center" vertical="center"/>
    </xf>
    <xf numFmtId="20" fontId="0" fillId="18" borderId="18" xfId="0" applyNumberFormat="1" applyFont="1" applyFill="1" applyBorder="1" applyAlignment="1" applyProtection="1">
      <alignment horizontal="center" vertical="center"/>
    </xf>
    <xf numFmtId="20" fontId="0" fillId="18" borderId="16" xfId="0" applyNumberFormat="1" applyFont="1" applyFill="1" applyBorder="1" applyAlignment="1" applyProtection="1">
      <alignment horizontal="center" vertical="center"/>
    </xf>
    <xf numFmtId="20" fontId="0" fillId="18" borderId="20" xfId="0" applyNumberFormat="1" applyFont="1" applyFill="1" applyBorder="1" applyAlignment="1" applyProtection="1">
      <alignment horizontal="center" vertical="center"/>
    </xf>
    <xf numFmtId="168" fontId="31" fillId="18" borderId="36" xfId="0" applyNumberFormat="1" applyFont="1" applyFill="1" applyBorder="1" applyAlignment="1" applyProtection="1">
      <alignment horizontal="center" vertical="center"/>
    </xf>
    <xf numFmtId="20" fontId="0" fillId="18" borderId="19" xfId="0" applyNumberFormat="1" applyFont="1" applyFill="1" applyBorder="1" applyAlignment="1" applyProtection="1">
      <alignment horizontal="center" vertical="center"/>
    </xf>
    <xf numFmtId="20" fontId="0" fillId="25" borderId="18" xfId="0" applyNumberFormat="1" applyFont="1" applyFill="1" applyBorder="1" applyAlignment="1" applyProtection="1">
      <alignment horizontal="center" vertical="center"/>
    </xf>
    <xf numFmtId="20" fontId="2" fillId="24" borderId="16" xfId="0" applyNumberFormat="1" applyFont="1" applyFill="1" applyBorder="1" applyAlignment="1" applyProtection="1">
      <alignment horizontal="center" vertical="center"/>
    </xf>
    <xf numFmtId="20" fontId="2" fillId="24" borderId="20" xfId="0" applyNumberFormat="1" applyFont="1" applyFill="1" applyBorder="1" applyAlignment="1" applyProtection="1">
      <alignment horizontal="center" vertical="center"/>
    </xf>
    <xf numFmtId="168" fontId="30" fillId="24" borderId="36" xfId="0" applyNumberFormat="1" applyFont="1" applyFill="1" applyBorder="1" applyAlignment="1" applyProtection="1">
      <alignment horizontal="center" vertical="center"/>
    </xf>
    <xf numFmtId="20" fontId="2" fillId="24" borderId="19" xfId="0" applyNumberFormat="1" applyFont="1" applyFill="1" applyBorder="1" applyAlignment="1" applyProtection="1">
      <alignment horizontal="center" vertical="center"/>
    </xf>
    <xf numFmtId="20" fontId="2" fillId="24" borderId="50" xfId="0" applyNumberFormat="1" applyFont="1" applyFill="1" applyBorder="1" applyAlignment="1" applyProtection="1">
      <alignment horizontal="center" vertical="center"/>
    </xf>
    <xf numFmtId="20" fontId="2" fillId="26" borderId="16" xfId="0" applyNumberFormat="1" applyFont="1" applyFill="1" applyBorder="1" applyAlignment="1" applyProtection="1">
      <alignment horizontal="center" vertical="center"/>
    </xf>
    <xf numFmtId="20" fontId="2" fillId="26" borderId="20" xfId="0" applyNumberFormat="1" applyFont="1" applyFill="1" applyBorder="1" applyAlignment="1" applyProtection="1">
      <alignment horizontal="center" vertical="center"/>
    </xf>
    <xf numFmtId="168" fontId="30" fillId="26" borderId="36" xfId="0" applyNumberFormat="1" applyFont="1" applyFill="1" applyBorder="1" applyAlignment="1" applyProtection="1">
      <alignment horizontal="center" vertical="center"/>
    </xf>
    <xf numFmtId="20" fontId="2" fillId="26" borderId="19" xfId="0" applyNumberFormat="1" applyFont="1" applyFill="1" applyBorder="1" applyAlignment="1" applyProtection="1">
      <alignment horizontal="center" vertical="center"/>
    </xf>
    <xf numFmtId="20" fontId="2" fillId="26" borderId="50" xfId="0" applyNumberFormat="1" applyFont="1" applyFill="1" applyBorder="1" applyAlignment="1" applyProtection="1">
      <alignment horizontal="center" vertical="center"/>
    </xf>
    <xf numFmtId="168" fontId="30" fillId="3" borderId="61" xfId="0" applyNumberFormat="1" applyFont="1" applyFill="1" applyBorder="1" applyAlignment="1" applyProtection="1">
      <alignment horizontal="center" vertical="center"/>
    </xf>
    <xf numFmtId="20" fontId="2" fillId="24" borderId="18" xfId="0" applyNumberFormat="1" applyFont="1" applyFill="1" applyBorder="1" applyAlignment="1" applyProtection="1">
      <alignment horizontal="center" vertical="center"/>
    </xf>
    <xf numFmtId="2" fontId="12" fillId="29" borderId="36" xfId="0" applyNumberFormat="1" applyFont="1" applyFill="1" applyBorder="1" applyAlignment="1" applyProtection="1">
      <alignment horizontal="center" vertical="center"/>
    </xf>
    <xf numFmtId="2" fontId="29" fillId="26" borderId="36" xfId="0" applyNumberFormat="1" applyFont="1" applyFill="1" applyBorder="1" applyAlignment="1" applyProtection="1">
      <alignment horizontal="center" vertical="center"/>
    </xf>
    <xf numFmtId="168" fontId="31" fillId="22" borderId="36" xfId="0" applyNumberFormat="1" applyFont="1" applyFill="1" applyBorder="1" applyAlignment="1" applyProtection="1">
      <alignment horizontal="center" vertical="center"/>
    </xf>
    <xf numFmtId="2" fontId="12" fillId="22" borderId="36" xfId="0" applyNumberFormat="1" applyFont="1" applyFill="1" applyBorder="1" applyAlignment="1" applyProtection="1">
      <alignment horizontal="center" vertical="center"/>
    </xf>
    <xf numFmtId="2" fontId="29" fillId="24" borderId="36" xfId="0" applyNumberFormat="1" applyFont="1" applyFill="1" applyBorder="1" applyAlignment="1" applyProtection="1">
      <alignment horizontal="center" vertical="center"/>
    </xf>
    <xf numFmtId="168" fontId="31" fillId="20" borderId="36" xfId="0" applyNumberFormat="1" applyFont="1" applyFill="1" applyBorder="1" applyAlignment="1" applyProtection="1">
      <alignment horizontal="center" vertical="center"/>
    </xf>
    <xf numFmtId="168" fontId="31" fillId="6" borderId="36" xfId="0" applyNumberFormat="1" applyFont="1" applyFill="1" applyBorder="1" applyAlignment="1" applyProtection="1">
      <alignment horizontal="center" vertical="center"/>
    </xf>
    <xf numFmtId="2" fontId="12" fillId="18" borderId="36" xfId="0" applyNumberFormat="1" applyFont="1" applyFill="1" applyBorder="1" applyAlignment="1" applyProtection="1">
      <alignment horizontal="center" vertical="center"/>
    </xf>
    <xf numFmtId="168" fontId="31" fillId="28" borderId="36" xfId="0" applyNumberFormat="1" applyFont="1" applyFill="1" applyBorder="1" applyAlignment="1" applyProtection="1">
      <alignment horizontal="center" vertical="center"/>
    </xf>
    <xf numFmtId="2" fontId="12" fillId="28" borderId="36" xfId="0" applyNumberFormat="1" applyFont="1" applyFill="1" applyBorder="1" applyAlignment="1" applyProtection="1">
      <alignment horizontal="center" vertical="center"/>
    </xf>
    <xf numFmtId="2" fontId="29" fillId="3" borderId="61" xfId="0" applyNumberFormat="1" applyFont="1" applyFill="1" applyBorder="1" applyAlignment="1" applyProtection="1">
      <alignment horizontal="center" vertical="center"/>
    </xf>
    <xf numFmtId="2" fontId="32" fillId="3" borderId="36" xfId="0" applyNumberFormat="1" applyFont="1" applyFill="1" applyBorder="1" applyAlignment="1" applyProtection="1">
      <alignment horizontal="center" vertical="center"/>
    </xf>
    <xf numFmtId="2" fontId="24" fillId="22" borderId="36" xfId="0" applyNumberFormat="1" applyFont="1" applyFill="1" applyBorder="1" applyAlignment="1" applyProtection="1">
      <alignment horizontal="center" vertical="center"/>
    </xf>
    <xf numFmtId="168" fontId="31" fillId="25" borderId="36" xfId="0" applyNumberFormat="1" applyFont="1" applyFill="1" applyBorder="1" applyAlignment="1" applyProtection="1">
      <alignment horizontal="center" vertical="center"/>
    </xf>
    <xf numFmtId="2" fontId="12" fillId="25" borderId="36" xfId="0" applyNumberFormat="1" applyFont="1" applyFill="1" applyBorder="1" applyAlignment="1" applyProtection="1">
      <alignment horizontal="center" vertical="center"/>
    </xf>
    <xf numFmtId="2" fontId="12" fillId="18" borderId="79" xfId="0" applyNumberFormat="1" applyFont="1" applyFill="1" applyBorder="1" applyAlignment="1" applyProtection="1">
      <alignment horizontal="center" vertical="center"/>
    </xf>
    <xf numFmtId="164" fontId="9" fillId="18" borderId="1" xfId="0" applyNumberFormat="1" applyFont="1" applyFill="1" applyBorder="1" applyAlignment="1" applyProtection="1">
      <alignment horizontal="center" vertical="center"/>
    </xf>
    <xf numFmtId="164" fontId="9" fillId="18" borderId="72" xfId="0" applyNumberFormat="1" applyFont="1" applyFill="1" applyBorder="1" applyAlignment="1" applyProtection="1">
      <alignment vertical="center"/>
    </xf>
    <xf numFmtId="0" fontId="0" fillId="18" borderId="0" xfId="0" applyFill="1" applyAlignment="1" applyProtection="1">
      <alignment horizontal="center" vertical="center"/>
    </xf>
    <xf numFmtId="0" fontId="0" fillId="25" borderId="0" xfId="0" applyFill="1" applyAlignment="1" applyProtection="1">
      <alignment horizontal="center" vertical="center"/>
    </xf>
    <xf numFmtId="0" fontId="0" fillId="26" borderId="0" xfId="0" applyFill="1" applyAlignment="1" applyProtection="1">
      <alignment horizontal="center" vertical="center"/>
    </xf>
    <xf numFmtId="164" fontId="9" fillId="26" borderId="72" xfId="0" applyNumberFormat="1" applyFont="1" applyFill="1" applyBorder="1" applyAlignment="1" applyProtection="1">
      <alignment vertical="center"/>
    </xf>
    <xf numFmtId="0" fontId="0" fillId="22" borderId="0" xfId="0" applyFill="1" applyAlignment="1" applyProtection="1">
      <alignment horizontal="center" vertical="center"/>
    </xf>
    <xf numFmtId="0" fontId="0" fillId="3" borderId="0" xfId="0" applyFill="1" applyAlignment="1" applyProtection="1">
      <alignment horizontal="center" vertical="center"/>
    </xf>
    <xf numFmtId="0" fontId="0" fillId="20" borderId="0" xfId="0" applyFill="1" applyAlignment="1" applyProtection="1">
      <alignment horizontal="center" vertical="center"/>
    </xf>
    <xf numFmtId="164" fontId="9" fillId="20" borderId="72" xfId="0" applyNumberFormat="1" applyFont="1" applyFill="1" applyBorder="1" applyAlignment="1" applyProtection="1">
      <alignment vertical="center"/>
    </xf>
    <xf numFmtId="0" fontId="0" fillId="28" borderId="0" xfId="0" applyFill="1" applyAlignment="1" applyProtection="1">
      <alignment horizontal="center" vertical="center"/>
    </xf>
    <xf numFmtId="164" fontId="9" fillId="6" borderId="72" xfId="0" applyNumberFormat="1" applyFont="1" applyFill="1" applyBorder="1" applyAlignment="1" applyProtection="1">
      <alignment vertical="center"/>
    </xf>
    <xf numFmtId="0" fontId="0" fillId="6" borderId="0" xfId="0" applyFill="1" applyAlignment="1" applyProtection="1">
      <alignment horizontal="center" vertical="center"/>
    </xf>
    <xf numFmtId="0" fontId="0" fillId="24" borderId="0" xfId="0" applyFill="1" applyAlignment="1" applyProtection="1">
      <alignment horizontal="center" vertical="center"/>
    </xf>
    <xf numFmtId="0" fontId="0" fillId="32" borderId="0" xfId="0" applyFill="1" applyAlignment="1" applyProtection="1">
      <alignment horizontal="center" vertical="center"/>
    </xf>
    <xf numFmtId="20" fontId="0" fillId="18" borderId="22" xfId="0" applyNumberFormat="1" applyFont="1" applyFill="1" applyBorder="1" applyAlignment="1" applyProtection="1">
      <alignment horizontal="center" vertical="center"/>
    </xf>
    <xf numFmtId="20" fontId="0" fillId="35" borderId="22" xfId="0" applyNumberFormat="1" applyFill="1" applyBorder="1" applyAlignment="1" applyProtection="1">
      <alignment horizontal="center" vertical="center"/>
    </xf>
    <xf numFmtId="20" fontId="0" fillId="21" borderId="22" xfId="0" applyNumberFormat="1" applyFill="1" applyBorder="1" applyAlignment="1" applyProtection="1">
      <alignment horizontal="center" vertical="center"/>
    </xf>
    <xf numFmtId="20" fontId="0" fillId="3" borderId="22" xfId="0" applyNumberFormat="1" applyFill="1" applyBorder="1" applyAlignment="1" applyProtection="1">
      <alignment horizontal="center" vertical="center"/>
    </xf>
    <xf numFmtId="20" fontId="2" fillId="30" borderId="22" xfId="0" applyNumberFormat="1" applyFont="1" applyFill="1" applyBorder="1" applyAlignment="1" applyProtection="1">
      <alignment horizontal="center" vertical="center"/>
    </xf>
    <xf numFmtId="2" fontId="6" fillId="4" borderId="21" xfId="0" applyNumberFormat="1" applyFont="1" applyFill="1" applyBorder="1" applyAlignment="1" applyProtection="1">
      <alignment horizontal="center" vertical="center"/>
    </xf>
    <xf numFmtId="20" fontId="2" fillId="8" borderId="22" xfId="0" applyNumberFormat="1" applyFont="1" applyFill="1" applyBorder="1" applyAlignment="1" applyProtection="1">
      <alignment horizontal="center" vertical="center"/>
    </xf>
    <xf numFmtId="20" fontId="0" fillId="12" borderId="22" xfId="0" applyNumberFormat="1" applyFont="1" applyFill="1" applyBorder="1" applyAlignment="1" applyProtection="1">
      <alignment horizontal="center" vertical="center"/>
    </xf>
    <xf numFmtId="2" fontId="7" fillId="4" borderId="114" xfId="0" quotePrefix="1" applyNumberFormat="1" applyFont="1" applyFill="1" applyBorder="1" applyAlignment="1" applyProtection="1">
      <alignment horizontal="center" vertical="center"/>
    </xf>
    <xf numFmtId="168" fontId="31" fillId="18" borderId="82" xfId="0" applyNumberFormat="1" applyFont="1" applyFill="1" applyBorder="1" applyAlignment="1" applyProtection="1">
      <alignment horizontal="center" vertical="center"/>
    </xf>
    <xf numFmtId="2" fontId="12" fillId="18" borderId="82" xfId="0" applyNumberFormat="1" applyFont="1" applyFill="1" applyBorder="1" applyAlignment="1" applyProtection="1">
      <alignment horizontal="center" vertical="center"/>
    </xf>
    <xf numFmtId="168" fontId="9" fillId="6" borderId="82" xfId="0" applyNumberFormat="1" applyFont="1" applyFill="1" applyBorder="1" applyAlignment="1" applyProtection="1">
      <alignment horizontal="center" vertical="center"/>
    </xf>
    <xf numFmtId="2" fontId="12" fillId="6" borderId="82" xfId="0" applyNumberFormat="1" applyFont="1" applyFill="1" applyBorder="1" applyAlignment="1" applyProtection="1">
      <alignment horizontal="center" vertical="center"/>
    </xf>
    <xf numFmtId="168" fontId="9" fillId="30" borderId="82" xfId="0" applyNumberFormat="1" applyFont="1" applyFill="1" applyBorder="1" applyAlignment="1" applyProtection="1">
      <alignment horizontal="center" vertical="center"/>
    </xf>
    <xf numFmtId="2" fontId="12" fillId="30" borderId="82" xfId="0" applyNumberFormat="1" applyFont="1" applyFill="1" applyBorder="1" applyAlignment="1" applyProtection="1">
      <alignment horizontal="center" vertical="center"/>
    </xf>
    <xf numFmtId="168" fontId="9" fillId="34" borderId="82" xfId="0" applyNumberFormat="1" applyFont="1" applyFill="1" applyBorder="1" applyAlignment="1" applyProtection="1">
      <alignment horizontal="center" vertical="center"/>
    </xf>
    <xf numFmtId="168" fontId="9" fillId="35" borderId="82" xfId="0" applyNumberFormat="1" applyFont="1" applyFill="1" applyBorder="1" applyAlignment="1" applyProtection="1">
      <alignment horizontal="center" vertical="center"/>
    </xf>
    <xf numFmtId="168" fontId="9" fillId="21" borderId="82" xfId="0" applyNumberFormat="1" applyFont="1" applyFill="1" applyBorder="1" applyAlignment="1" applyProtection="1">
      <alignment horizontal="center" vertical="center"/>
    </xf>
    <xf numFmtId="168" fontId="9" fillId="3" borderId="82" xfId="0" applyNumberFormat="1" applyFont="1" applyFill="1" applyBorder="1" applyAlignment="1" applyProtection="1">
      <alignment horizontal="center" vertical="center"/>
    </xf>
    <xf numFmtId="168" fontId="9" fillId="5" borderId="82" xfId="0" applyNumberFormat="1" applyFont="1" applyFill="1" applyBorder="1" applyAlignment="1" applyProtection="1">
      <alignment horizontal="center" vertical="center"/>
    </xf>
    <xf numFmtId="2" fontId="29" fillId="5" borderId="82" xfId="0" applyNumberFormat="1" applyFont="1" applyFill="1" applyBorder="1" applyAlignment="1" applyProtection="1">
      <alignment horizontal="center" vertical="center"/>
    </xf>
    <xf numFmtId="168" fontId="9" fillId="8" borderId="82" xfId="0" applyNumberFormat="1" applyFont="1" applyFill="1" applyBorder="1" applyAlignment="1" applyProtection="1">
      <alignment horizontal="center" vertical="center"/>
    </xf>
    <xf numFmtId="2" fontId="29" fillId="8" borderId="82" xfId="0" applyNumberFormat="1" applyFont="1" applyFill="1" applyBorder="1" applyAlignment="1" applyProtection="1">
      <alignment horizontal="center" vertical="center"/>
    </xf>
    <xf numFmtId="168" fontId="9" fillId="12" borderId="82" xfId="0" applyNumberFormat="1" applyFont="1" applyFill="1" applyBorder="1" applyAlignment="1" applyProtection="1">
      <alignment horizontal="center" vertical="center"/>
    </xf>
    <xf numFmtId="2" fontId="12" fillId="12" borderId="83" xfId="0" applyNumberFormat="1" applyFont="1" applyFill="1" applyBorder="1" applyAlignment="1" applyProtection="1">
      <alignment horizontal="center" vertical="center"/>
    </xf>
    <xf numFmtId="168" fontId="9" fillId="6" borderId="21" xfId="0" applyNumberFormat="1" applyFont="1" applyFill="1" applyBorder="1" applyAlignment="1" applyProtection="1">
      <alignment horizontal="center" vertical="center"/>
    </xf>
    <xf numFmtId="2" fontId="12" fillId="6" borderId="21" xfId="0" applyNumberFormat="1" applyFont="1" applyFill="1" applyBorder="1" applyAlignment="1" applyProtection="1">
      <alignment horizontal="center" vertical="center"/>
    </xf>
    <xf numFmtId="168" fontId="9" fillId="30" borderId="21" xfId="0" applyNumberFormat="1" applyFont="1" applyFill="1" applyBorder="1" applyAlignment="1" applyProtection="1">
      <alignment horizontal="center" vertical="center"/>
    </xf>
    <xf numFmtId="2" fontId="12" fillId="30" borderId="21" xfId="0" applyNumberFormat="1" applyFont="1" applyFill="1" applyBorder="1" applyAlignment="1" applyProtection="1">
      <alignment horizontal="center" vertical="center"/>
    </xf>
    <xf numFmtId="168" fontId="9" fillId="35" borderId="21" xfId="0" applyNumberFormat="1" applyFont="1" applyFill="1" applyBorder="1" applyAlignment="1" applyProtection="1">
      <alignment horizontal="center" vertical="center"/>
    </xf>
    <xf numFmtId="168" fontId="9" fillId="21" borderId="21" xfId="0" applyNumberFormat="1" applyFont="1" applyFill="1" applyBorder="1" applyAlignment="1" applyProtection="1">
      <alignment horizontal="center" vertical="center"/>
    </xf>
    <xf numFmtId="168" fontId="9" fillId="3" borderId="21" xfId="0" applyNumberFormat="1" applyFont="1" applyFill="1" applyBorder="1" applyAlignment="1" applyProtection="1">
      <alignment horizontal="center" vertical="center"/>
    </xf>
    <xf numFmtId="168" fontId="9" fillId="5" borderId="21" xfId="0" applyNumberFormat="1" applyFont="1" applyFill="1" applyBorder="1" applyAlignment="1" applyProtection="1">
      <alignment horizontal="center" vertical="center"/>
    </xf>
    <xf numFmtId="2" fontId="29" fillId="5" borderId="21" xfId="0" applyNumberFormat="1" applyFont="1" applyFill="1" applyBorder="1" applyAlignment="1" applyProtection="1">
      <alignment horizontal="center" vertical="center"/>
    </xf>
    <xf numFmtId="168" fontId="9" fillId="8" borderId="21" xfId="0" applyNumberFormat="1" applyFont="1" applyFill="1" applyBorder="1" applyAlignment="1" applyProtection="1">
      <alignment horizontal="center" vertical="center"/>
    </xf>
    <xf numFmtId="2" fontId="29" fillId="8" borderId="21" xfId="0" applyNumberFormat="1" applyFont="1" applyFill="1" applyBorder="1" applyAlignment="1" applyProtection="1">
      <alignment horizontal="center" vertical="center"/>
    </xf>
    <xf numFmtId="168" fontId="9" fillId="12" borderId="21" xfId="0" applyNumberFormat="1" applyFont="1" applyFill="1" applyBorder="1" applyAlignment="1" applyProtection="1">
      <alignment horizontal="center" vertical="center"/>
    </xf>
    <xf numFmtId="2" fontId="12" fillId="12" borderId="117" xfId="0" applyNumberFormat="1" applyFont="1" applyFill="1" applyBorder="1" applyAlignment="1" applyProtection="1">
      <alignment horizontal="center" vertical="center"/>
    </xf>
    <xf numFmtId="20" fontId="1" fillId="6" borderId="118" xfId="0" applyNumberFormat="1" applyFont="1" applyFill="1" applyBorder="1" applyAlignment="1" applyProtection="1">
      <alignment horizontal="center" vertical="center"/>
    </xf>
    <xf numFmtId="20" fontId="2" fillId="8" borderId="118" xfId="0" applyNumberFormat="1" applyFont="1" applyFill="1" applyBorder="1" applyAlignment="1" applyProtection="1">
      <alignment horizontal="center" vertical="center"/>
    </xf>
    <xf numFmtId="20" fontId="0" fillId="12" borderId="118" xfId="0" applyNumberFormat="1" applyFont="1" applyFill="1" applyBorder="1" applyAlignment="1" applyProtection="1">
      <alignment horizontal="center" vertical="center"/>
    </xf>
    <xf numFmtId="2" fontId="7" fillId="4" borderId="118" xfId="0" applyNumberFormat="1" applyFont="1" applyFill="1" applyBorder="1" applyAlignment="1" applyProtection="1">
      <alignment horizontal="center" vertical="center"/>
    </xf>
    <xf numFmtId="2" fontId="6" fillId="4" borderId="124" xfId="0" applyNumberFormat="1" applyFont="1" applyFill="1" applyBorder="1" applyAlignment="1" applyProtection="1">
      <alignment horizontal="center" vertical="center"/>
    </xf>
    <xf numFmtId="20" fontId="2" fillId="5" borderId="124" xfId="0" applyNumberFormat="1" applyFont="1" applyFill="1" applyBorder="1" applyAlignment="1" applyProtection="1">
      <alignment horizontal="center" vertical="center"/>
    </xf>
    <xf numFmtId="0" fontId="0" fillId="18" borderId="128" xfId="0" applyFill="1" applyBorder="1" applyAlignment="1" applyProtection="1">
      <alignment horizontal="center" vertical="center"/>
    </xf>
    <xf numFmtId="168" fontId="31" fillId="18" borderId="131" xfId="0" applyNumberFormat="1" applyFont="1" applyFill="1" applyBorder="1" applyAlignment="1" applyProtection="1">
      <alignment horizontal="center" vertical="center"/>
    </xf>
    <xf numFmtId="2" fontId="12" fillId="18" borderId="131" xfId="0" applyNumberFormat="1" applyFont="1" applyFill="1" applyBorder="1" applyAlignment="1" applyProtection="1">
      <alignment horizontal="center" vertical="center"/>
    </xf>
    <xf numFmtId="168" fontId="9" fillId="6" borderId="131" xfId="0" applyNumberFormat="1" applyFont="1" applyFill="1" applyBorder="1" applyAlignment="1" applyProtection="1">
      <alignment horizontal="center" vertical="center"/>
    </xf>
    <xf numFmtId="2" fontId="12" fillId="6" borderId="131" xfId="0" applyNumberFormat="1" applyFont="1" applyFill="1" applyBorder="1" applyAlignment="1" applyProtection="1">
      <alignment horizontal="center" vertical="center"/>
    </xf>
    <xf numFmtId="168" fontId="9" fillId="30" borderId="131" xfId="0" applyNumberFormat="1" applyFont="1" applyFill="1" applyBorder="1" applyAlignment="1" applyProtection="1">
      <alignment horizontal="center" vertical="center"/>
    </xf>
    <xf numFmtId="2" fontId="12" fillId="30" borderId="131" xfId="0" applyNumberFormat="1" applyFont="1" applyFill="1" applyBorder="1" applyAlignment="1" applyProtection="1">
      <alignment horizontal="center" vertical="center"/>
    </xf>
    <xf numFmtId="168" fontId="9" fillId="34" borderId="131" xfId="0" applyNumberFormat="1" applyFont="1" applyFill="1" applyBorder="1" applyAlignment="1" applyProtection="1">
      <alignment horizontal="center" vertical="center"/>
    </xf>
    <xf numFmtId="168" fontId="9" fillId="35" borderId="131" xfId="0" applyNumberFormat="1" applyFont="1" applyFill="1" applyBorder="1" applyAlignment="1" applyProtection="1">
      <alignment horizontal="center" vertical="center"/>
    </xf>
    <xf numFmtId="168" fontId="9" fillId="21" borderId="131" xfId="0" applyNumberFormat="1" applyFont="1" applyFill="1" applyBorder="1" applyAlignment="1" applyProtection="1">
      <alignment horizontal="center" vertical="center"/>
    </xf>
    <xf numFmtId="168" fontId="9" fillId="3" borderId="131" xfId="0" applyNumberFormat="1" applyFont="1" applyFill="1" applyBorder="1" applyAlignment="1" applyProtection="1">
      <alignment horizontal="center" vertical="center"/>
    </xf>
    <xf numFmtId="168" fontId="9" fillId="5" borderId="131" xfId="0" applyNumberFormat="1" applyFont="1" applyFill="1" applyBorder="1" applyAlignment="1" applyProtection="1">
      <alignment horizontal="center" vertical="center"/>
    </xf>
    <xf numFmtId="2" fontId="29" fillId="5" borderId="131" xfId="0" applyNumberFormat="1" applyFont="1" applyFill="1" applyBorder="1" applyAlignment="1" applyProtection="1">
      <alignment horizontal="center" vertical="center"/>
    </xf>
    <xf numFmtId="168" fontId="9" fillId="8" borderId="131" xfId="0" applyNumberFormat="1" applyFont="1" applyFill="1" applyBorder="1" applyAlignment="1" applyProtection="1">
      <alignment horizontal="center" vertical="center"/>
    </xf>
    <xf numFmtId="2" fontId="29" fillId="8" borderId="131" xfId="0" applyNumberFormat="1" applyFont="1" applyFill="1" applyBorder="1" applyAlignment="1" applyProtection="1">
      <alignment horizontal="center" vertical="center"/>
    </xf>
    <xf numFmtId="168" fontId="9" fillId="12" borderId="131" xfId="0" applyNumberFormat="1" applyFont="1" applyFill="1" applyBorder="1" applyAlignment="1" applyProtection="1">
      <alignment horizontal="center" vertical="center"/>
    </xf>
    <xf numFmtId="2" fontId="12" fillId="12" borderId="132" xfId="0" applyNumberFormat="1" applyFont="1" applyFill="1" applyBorder="1" applyAlignment="1" applyProtection="1">
      <alignment horizontal="center" vertical="center"/>
    </xf>
    <xf numFmtId="166" fontId="35" fillId="2" borderId="99" xfId="0" applyNumberFormat="1" applyFont="1" applyFill="1" applyBorder="1" applyAlignment="1" applyProtection="1">
      <alignment horizontal="center" vertical="center"/>
      <protection locked="0"/>
    </xf>
    <xf numFmtId="20" fontId="0" fillId="22" borderId="19" xfId="0" applyNumberFormat="1" applyFont="1" applyFill="1" applyBorder="1" applyAlignment="1" applyProtection="1">
      <alignment horizontal="center" vertical="center"/>
    </xf>
    <xf numFmtId="20" fontId="0" fillId="22" borderId="16" xfId="0" applyNumberFormat="1" applyFont="1" applyFill="1" applyBorder="1" applyAlignment="1" applyProtection="1">
      <alignment horizontal="center" vertical="center"/>
    </xf>
    <xf numFmtId="20" fontId="0" fillId="22" borderId="50" xfId="0" applyNumberFormat="1" applyFont="1" applyFill="1" applyBorder="1" applyAlignment="1" applyProtection="1">
      <alignment horizontal="center" vertical="center"/>
    </xf>
    <xf numFmtId="20" fontId="0" fillId="26" borderId="36" xfId="0" applyNumberFormat="1" applyFont="1" applyFill="1" applyBorder="1" applyAlignment="1" applyProtection="1">
      <alignment horizontal="center" vertical="center"/>
    </xf>
    <xf numFmtId="20" fontId="0" fillId="22" borderId="20" xfId="0" applyNumberFormat="1" applyFont="1" applyFill="1" applyBorder="1" applyAlignment="1" applyProtection="1">
      <alignment horizontal="center" vertical="center"/>
    </xf>
    <xf numFmtId="20" fontId="0" fillId="22" borderId="18" xfId="0" applyNumberFormat="1" applyFont="1" applyFill="1" applyBorder="1" applyAlignment="1" applyProtection="1">
      <alignment horizontal="center" vertical="center"/>
    </xf>
    <xf numFmtId="20" fontId="0" fillId="28" borderId="18" xfId="0" applyNumberFormat="1" applyFont="1" applyFill="1" applyBorder="1" applyAlignment="1" applyProtection="1">
      <alignment horizontal="center" vertical="center"/>
    </xf>
    <xf numFmtId="20" fontId="0" fillId="28" borderId="16" xfId="0" applyNumberFormat="1" applyFont="1" applyFill="1" applyBorder="1" applyAlignment="1" applyProtection="1">
      <alignment horizontal="center" vertical="center"/>
    </xf>
    <xf numFmtId="20" fontId="0" fillId="28" borderId="20" xfId="0" applyNumberFormat="1" applyFont="1" applyFill="1" applyBorder="1" applyAlignment="1" applyProtection="1">
      <alignment horizontal="center" vertical="center"/>
    </xf>
    <xf numFmtId="20" fontId="0" fillId="28" borderId="19" xfId="0" applyNumberFormat="1" applyFont="1" applyFill="1" applyBorder="1" applyAlignment="1" applyProtection="1">
      <alignment horizontal="center" vertical="center"/>
    </xf>
    <xf numFmtId="20" fontId="0" fillId="19" borderId="20" xfId="0" applyNumberFormat="1" applyFont="1" applyFill="1" applyBorder="1" applyAlignment="1" applyProtection="1">
      <alignment horizontal="center" vertical="center"/>
    </xf>
    <xf numFmtId="20" fontId="0" fillId="28" borderId="22" xfId="0" applyNumberFormat="1" applyFont="1" applyFill="1" applyBorder="1" applyAlignment="1" applyProtection="1">
      <alignment horizontal="center" vertical="center"/>
    </xf>
    <xf numFmtId="20" fontId="0" fillId="6" borderId="49" xfId="0" applyNumberFormat="1" applyFont="1" applyFill="1" applyBorder="1" applyAlignment="1" applyProtection="1">
      <alignment horizontal="center" vertical="center"/>
    </xf>
    <xf numFmtId="20" fontId="0" fillId="6" borderId="16" xfId="0" applyNumberFormat="1" applyFont="1" applyFill="1" applyBorder="1" applyAlignment="1" applyProtection="1">
      <alignment horizontal="center" vertical="center"/>
    </xf>
    <xf numFmtId="20" fontId="0" fillId="6" borderId="20" xfId="0" applyNumberFormat="1" applyFont="1" applyFill="1" applyBorder="1" applyAlignment="1" applyProtection="1">
      <alignment horizontal="center" vertical="center"/>
    </xf>
    <xf numFmtId="20" fontId="0" fillId="6" borderId="19" xfId="0" applyNumberFormat="1" applyFont="1" applyFill="1" applyBorder="1" applyAlignment="1" applyProtection="1">
      <alignment horizontal="center" vertical="center"/>
    </xf>
    <xf numFmtId="20" fontId="0" fillId="6" borderId="50" xfId="0" applyNumberFormat="1" applyFont="1" applyFill="1" applyBorder="1" applyAlignment="1" applyProtection="1">
      <alignment horizontal="center" vertical="center"/>
    </xf>
    <xf numFmtId="20" fontId="0" fillId="20" borderId="18" xfId="0" applyNumberFormat="1" applyFont="1" applyFill="1" applyBorder="1" applyAlignment="1" applyProtection="1">
      <alignment horizontal="center" vertical="center"/>
    </xf>
    <xf numFmtId="20" fontId="0" fillId="20" borderId="20" xfId="0" applyNumberFormat="1" applyFont="1" applyFill="1" applyBorder="1" applyAlignment="1" applyProtection="1">
      <alignment horizontal="center" vertical="center"/>
    </xf>
    <xf numFmtId="20" fontId="0" fillId="20" borderId="19" xfId="0" applyNumberFormat="1" applyFont="1" applyFill="1" applyBorder="1" applyAlignment="1" applyProtection="1">
      <alignment horizontal="center" vertical="center"/>
    </xf>
    <xf numFmtId="20" fontId="0" fillId="20" borderId="16" xfId="0" applyNumberFormat="1" applyFont="1" applyFill="1" applyBorder="1" applyAlignment="1" applyProtection="1">
      <alignment horizontal="center" vertical="center"/>
    </xf>
    <xf numFmtId="20" fontId="0" fillId="20" borderId="61" xfId="0" applyNumberFormat="1" applyFont="1" applyFill="1" applyBorder="1" applyAlignment="1" applyProtection="1">
      <alignment horizontal="center" vertical="center"/>
    </xf>
    <xf numFmtId="20" fontId="0" fillId="25" borderId="20" xfId="0" applyNumberFormat="1" applyFont="1" applyFill="1" applyBorder="1" applyAlignment="1" applyProtection="1">
      <alignment horizontal="center" vertical="center"/>
    </xf>
    <xf numFmtId="20" fontId="0" fillId="25" borderId="19" xfId="0" applyNumberFormat="1" applyFont="1" applyFill="1" applyBorder="1" applyAlignment="1" applyProtection="1">
      <alignment horizontal="center" vertical="center"/>
    </xf>
    <xf numFmtId="20" fontId="0" fillId="25" borderId="16" xfId="0" applyNumberFormat="1" applyFont="1" applyFill="1" applyBorder="1" applyAlignment="1" applyProtection="1">
      <alignment horizontal="center" vertical="center"/>
    </xf>
    <xf numFmtId="20" fontId="0" fillId="25" borderId="50" xfId="0" applyNumberFormat="1" applyFont="1" applyFill="1" applyBorder="1" applyAlignment="1" applyProtection="1">
      <alignment horizontal="center" vertical="center"/>
    </xf>
    <xf numFmtId="168" fontId="3" fillId="2" borderId="121" xfId="0" applyNumberFormat="1" applyFont="1" applyFill="1" applyBorder="1" applyAlignment="1" applyProtection="1">
      <alignment horizontal="center" vertical="center"/>
    </xf>
    <xf numFmtId="2" fontId="3" fillId="2" borderId="121" xfId="0" applyNumberFormat="1" applyFont="1" applyFill="1" applyBorder="1" applyAlignment="1" applyProtection="1">
      <alignment horizontal="center" vertical="center"/>
    </xf>
    <xf numFmtId="168" fontId="3" fillId="2" borderId="122" xfId="0" applyNumberFormat="1" applyFont="1" applyFill="1" applyBorder="1" applyAlignment="1" applyProtection="1">
      <alignment horizontal="center" vertical="center"/>
    </xf>
    <xf numFmtId="2" fontId="10" fillId="2" borderId="121" xfId="0" applyNumberFormat="1" applyFont="1" applyFill="1" applyBorder="1" applyAlignment="1" applyProtection="1">
      <alignment horizontal="center" vertical="center"/>
    </xf>
    <xf numFmtId="20" fontId="47" fillId="2" borderId="133" xfId="0" applyNumberFormat="1" applyFont="1" applyFill="1" applyBorder="1" applyAlignment="1" applyProtection="1">
      <alignment horizontal="center" vertical="center"/>
    </xf>
    <xf numFmtId="168" fontId="9" fillId="2" borderId="133" xfId="0" applyNumberFormat="1" applyFont="1" applyFill="1" applyBorder="1" applyAlignment="1" applyProtection="1">
      <alignment horizontal="center" vertical="center"/>
    </xf>
    <xf numFmtId="2" fontId="29" fillId="2" borderId="21" xfId="0" applyNumberFormat="1" applyFont="1" applyFill="1" applyBorder="1" applyAlignment="1" applyProtection="1">
      <alignment horizontal="center" vertical="center"/>
    </xf>
    <xf numFmtId="168" fontId="9" fillId="2" borderId="121" xfId="0" applyNumberFormat="1" applyFont="1" applyFill="1" applyBorder="1" applyAlignment="1" applyProtection="1">
      <alignment horizontal="center" vertical="center"/>
    </xf>
    <xf numFmtId="0" fontId="0" fillId="2" borderId="0" xfId="0" applyFill="1" applyAlignment="1" applyProtection="1">
      <alignment horizontal="center" vertical="center"/>
    </xf>
    <xf numFmtId="0" fontId="22" fillId="2" borderId="41" xfId="0" applyNumberFormat="1" applyFont="1" applyFill="1" applyBorder="1" applyAlignment="1" applyProtection="1">
      <alignment horizontal="center" vertical="center"/>
    </xf>
    <xf numFmtId="20" fontId="1" fillId="0" borderId="147" xfId="0" applyNumberFormat="1" applyFont="1" applyBorder="1" applyAlignment="1" applyProtection="1">
      <alignment horizontal="center" vertical="center"/>
      <protection locked="0"/>
    </xf>
    <xf numFmtId="20" fontId="1" fillId="2" borderId="22" xfId="0" applyNumberFormat="1" applyFont="1" applyFill="1" applyBorder="1" applyAlignment="1" applyProtection="1">
      <alignment horizontal="center" vertical="center"/>
      <protection locked="0"/>
    </xf>
    <xf numFmtId="2" fontId="6" fillId="4" borderId="147" xfId="0" applyNumberFormat="1" applyFont="1" applyFill="1" applyBorder="1" applyAlignment="1" applyProtection="1">
      <alignment horizontal="center" vertical="center"/>
    </xf>
    <xf numFmtId="2" fontId="29" fillId="2" borderId="148" xfId="0" applyNumberFormat="1" applyFont="1" applyFill="1" applyBorder="1" applyAlignment="1" applyProtection="1">
      <alignment horizontal="center" vertical="center"/>
    </xf>
    <xf numFmtId="2" fontId="7" fillId="4" borderId="147" xfId="0" applyNumberFormat="1" applyFont="1" applyFill="1" applyBorder="1" applyAlignment="1" applyProtection="1">
      <alignment horizontal="center" vertical="center"/>
    </xf>
    <xf numFmtId="20" fontId="1" fillId="2" borderId="148" xfId="0" applyNumberFormat="1" applyFont="1" applyFill="1" applyBorder="1" applyAlignment="1" applyProtection="1">
      <alignment horizontal="center" vertical="center"/>
      <protection locked="0"/>
    </xf>
    <xf numFmtId="20" fontId="1" fillId="2" borderId="149" xfId="0" applyNumberFormat="1" applyFont="1" applyFill="1" applyBorder="1" applyAlignment="1" applyProtection="1">
      <alignment horizontal="center" vertical="center"/>
      <protection locked="0"/>
    </xf>
    <xf numFmtId="20" fontId="1" fillId="0" borderId="148" xfId="0" applyNumberFormat="1" applyFont="1" applyBorder="1" applyAlignment="1" applyProtection="1">
      <alignment horizontal="center" vertical="center"/>
      <protection locked="0"/>
    </xf>
    <xf numFmtId="0" fontId="20" fillId="21" borderId="128" xfId="0" applyFont="1" applyFill="1" applyBorder="1" applyAlignment="1" applyProtection="1">
      <alignment horizontal="center" vertical="center" textRotation="180"/>
    </xf>
    <xf numFmtId="0" fontId="20" fillId="21" borderId="138" xfId="0" applyFont="1" applyFill="1" applyBorder="1" applyAlignment="1" applyProtection="1">
      <alignment horizontal="center" vertical="center" textRotation="180"/>
    </xf>
    <xf numFmtId="0" fontId="20" fillId="21" borderId="129" xfId="0" applyFont="1" applyFill="1" applyBorder="1" applyAlignment="1" applyProtection="1">
      <alignment horizontal="center" vertical="center" textRotation="180"/>
    </xf>
    <xf numFmtId="20" fontId="1" fillId="18" borderId="16" xfId="0" applyNumberFormat="1" applyFont="1" applyFill="1" applyBorder="1" applyAlignment="1" applyProtection="1">
      <alignment horizontal="center" vertical="center"/>
    </xf>
    <xf numFmtId="2" fontId="0" fillId="17" borderId="157" xfId="0" applyNumberFormat="1" applyFont="1" applyFill="1" applyBorder="1" applyAlignment="1" applyProtection="1">
      <alignment horizontal="center" vertical="center"/>
    </xf>
    <xf numFmtId="20" fontId="1" fillId="0" borderId="157" xfId="0" applyNumberFormat="1" applyFont="1" applyBorder="1" applyAlignment="1" applyProtection="1">
      <alignment horizontal="center" vertical="center"/>
      <protection locked="0"/>
    </xf>
    <xf numFmtId="0" fontId="0" fillId="32" borderId="156" xfId="0" applyFill="1" applyBorder="1" applyAlignment="1" applyProtection="1">
      <alignment horizontal="center" vertical="center"/>
    </xf>
    <xf numFmtId="20" fontId="48" fillId="0" borderId="16" xfId="0" applyNumberFormat="1" applyFont="1" applyBorder="1" applyAlignment="1" applyProtection="1">
      <alignment horizontal="center" vertical="center"/>
      <protection locked="0"/>
    </xf>
    <xf numFmtId="2" fontId="29" fillId="14" borderId="123" xfId="0" applyNumberFormat="1" applyFont="1" applyFill="1" applyBorder="1" applyAlignment="1" applyProtection="1">
      <alignment horizontal="center" vertical="center"/>
    </xf>
    <xf numFmtId="165" fontId="10" fillId="18" borderId="127" xfId="0" applyNumberFormat="1" applyFont="1" applyFill="1" applyBorder="1" applyAlignment="1" applyProtection="1">
      <alignment horizontal="center" vertical="center"/>
    </xf>
    <xf numFmtId="165" fontId="10" fillId="30" borderId="164" xfId="0" applyNumberFormat="1" applyFont="1" applyFill="1" applyBorder="1" applyProtection="1"/>
    <xf numFmtId="165" fontId="10" fillId="5" borderId="164" xfId="0" applyNumberFormat="1" applyFont="1" applyFill="1" applyBorder="1" applyProtection="1"/>
    <xf numFmtId="165" fontId="10" fillId="8" borderId="165" xfId="0" applyNumberFormat="1" applyFont="1" applyFill="1" applyBorder="1" applyProtection="1"/>
    <xf numFmtId="2" fontId="10" fillId="30" borderId="164" xfId="0" applyNumberFormat="1" applyFont="1" applyFill="1" applyBorder="1" applyAlignment="1" applyProtection="1">
      <alignment horizontal="right" vertical="center"/>
    </xf>
    <xf numFmtId="2" fontId="10" fillId="5" borderId="164" xfId="0" applyNumberFormat="1" applyFont="1" applyFill="1" applyBorder="1" applyAlignment="1" applyProtection="1">
      <alignment horizontal="right" vertical="center"/>
    </xf>
    <xf numFmtId="2" fontId="10" fillId="8" borderId="165" xfId="0" applyNumberFormat="1" applyFont="1" applyFill="1" applyBorder="1" applyAlignment="1" applyProtection="1">
      <alignment horizontal="right" vertical="center"/>
    </xf>
    <xf numFmtId="2" fontId="10" fillId="12" borderId="166" xfId="0" applyNumberFormat="1" applyFont="1" applyFill="1" applyBorder="1" applyAlignment="1" applyProtection="1">
      <alignment horizontal="right" vertical="center"/>
    </xf>
    <xf numFmtId="165" fontId="10" fillId="12" borderId="166" xfId="0" applyNumberFormat="1" applyFont="1" applyFill="1" applyBorder="1" applyProtection="1"/>
    <xf numFmtId="165" fontId="10" fillId="3" borderId="127" xfId="0" applyNumberFormat="1" applyFont="1" applyFill="1" applyBorder="1" applyAlignment="1" applyProtection="1">
      <alignment horizontal="center" vertical="center"/>
    </xf>
    <xf numFmtId="165" fontId="10" fillId="21" borderId="127" xfId="0" applyNumberFormat="1" applyFont="1" applyFill="1" applyBorder="1" applyAlignment="1" applyProtection="1">
      <alignment horizontal="center" vertical="center"/>
    </xf>
    <xf numFmtId="0" fontId="10" fillId="12" borderId="137" xfId="0" applyFont="1" applyFill="1" applyBorder="1" applyAlignment="1" applyProtection="1">
      <alignment vertical="center"/>
    </xf>
    <xf numFmtId="0" fontId="10" fillId="30" borderId="70" xfId="0" applyFont="1" applyFill="1" applyBorder="1" applyAlignment="1" applyProtection="1">
      <alignment vertical="center"/>
    </xf>
    <xf numFmtId="0" fontId="10" fillId="5" borderId="70" xfId="0" applyFont="1" applyFill="1" applyBorder="1" applyAlignment="1" applyProtection="1">
      <alignment vertical="center"/>
    </xf>
    <xf numFmtId="0" fontId="10" fillId="8" borderId="142" xfId="0" applyFont="1" applyFill="1" applyBorder="1" applyAlignment="1" applyProtection="1">
      <alignment vertical="center"/>
    </xf>
    <xf numFmtId="165" fontId="10" fillId="22" borderId="127" xfId="0" applyNumberFormat="1" applyFont="1" applyFill="1" applyBorder="1" applyAlignment="1" applyProtection="1">
      <alignment horizontal="center" vertical="center"/>
    </xf>
    <xf numFmtId="2" fontId="6" fillId="4" borderId="169" xfId="0" applyNumberFormat="1" applyFont="1" applyFill="1" applyBorder="1" applyAlignment="1" applyProtection="1">
      <alignment horizontal="center" vertical="center"/>
    </xf>
    <xf numFmtId="20" fontId="2" fillId="33" borderId="18" xfId="0" applyNumberFormat="1" applyFont="1" applyFill="1" applyBorder="1" applyAlignment="1" applyProtection="1">
      <alignment horizontal="center" vertical="center"/>
    </xf>
    <xf numFmtId="20" fontId="2" fillId="33" borderId="16" xfId="0" applyNumberFormat="1" applyFont="1" applyFill="1" applyBorder="1" applyAlignment="1" applyProtection="1">
      <alignment horizontal="center" vertical="center"/>
    </xf>
    <xf numFmtId="20" fontId="2" fillId="33" borderId="20" xfId="0" applyNumberFormat="1" applyFont="1" applyFill="1" applyBorder="1" applyAlignment="1" applyProtection="1">
      <alignment horizontal="center" vertical="center"/>
    </xf>
    <xf numFmtId="168" fontId="30" fillId="33" borderId="36" xfId="0" applyNumberFormat="1" applyFont="1" applyFill="1" applyBorder="1" applyAlignment="1" applyProtection="1">
      <alignment horizontal="center" vertical="center"/>
    </xf>
    <xf numFmtId="20" fontId="2" fillId="33" borderId="19" xfId="0" applyNumberFormat="1" applyFont="1" applyFill="1" applyBorder="1" applyAlignment="1" applyProtection="1">
      <alignment horizontal="center" vertical="center"/>
    </xf>
    <xf numFmtId="20" fontId="2" fillId="33" borderId="50" xfId="0" applyNumberFormat="1" applyFont="1" applyFill="1" applyBorder="1" applyAlignment="1" applyProtection="1">
      <alignment horizontal="center" vertical="center"/>
    </xf>
    <xf numFmtId="2" fontId="29" fillId="33" borderId="36" xfId="0" applyNumberFormat="1" applyFont="1" applyFill="1" applyBorder="1" applyAlignment="1" applyProtection="1">
      <alignment horizontal="center" vertical="center"/>
    </xf>
    <xf numFmtId="0" fontId="0" fillId="33" borderId="0" xfId="0" applyFont="1" applyFill="1" applyAlignment="1" applyProtection="1">
      <alignment horizontal="center" vertical="center"/>
    </xf>
    <xf numFmtId="165" fontId="10" fillId="24" borderId="127" xfId="0" applyNumberFormat="1" applyFont="1" applyFill="1" applyBorder="1" applyAlignment="1" applyProtection="1">
      <alignment horizontal="center" vertical="center"/>
    </xf>
    <xf numFmtId="165" fontId="10" fillId="28" borderId="127" xfId="0" applyNumberFormat="1" applyFont="1" applyFill="1" applyBorder="1" applyAlignment="1" applyProtection="1">
      <alignment horizontal="center" vertical="center"/>
    </xf>
    <xf numFmtId="0" fontId="11" fillId="0" borderId="0" xfId="0" applyFont="1" applyAlignment="1" applyProtection="1">
      <alignment horizontal="center" wrapText="1"/>
    </xf>
    <xf numFmtId="165" fontId="10" fillId="36" borderId="127" xfId="0" applyNumberFormat="1" applyFont="1" applyFill="1" applyBorder="1" applyAlignment="1" applyProtection="1">
      <alignment horizontal="center" vertical="center"/>
    </xf>
    <xf numFmtId="165" fontId="10" fillId="20" borderId="127" xfId="0" applyNumberFormat="1" applyFont="1" applyFill="1" applyBorder="1" applyAlignment="1" applyProtection="1">
      <alignment horizontal="center" vertical="center"/>
    </xf>
    <xf numFmtId="165" fontId="8" fillId="8" borderId="127" xfId="0" applyNumberFormat="1" applyFont="1" applyFill="1" applyBorder="1" applyAlignment="1" applyProtection="1">
      <alignment horizontal="center" vertical="center"/>
    </xf>
    <xf numFmtId="165" fontId="10" fillId="6" borderId="127" xfId="0" applyNumberFormat="1" applyFont="1" applyFill="1" applyBorder="1" applyAlignment="1" applyProtection="1">
      <alignment horizontal="center" vertical="center"/>
    </xf>
    <xf numFmtId="165" fontId="8" fillId="14" borderId="127" xfId="0" applyNumberFormat="1" applyFont="1" applyFill="1" applyBorder="1" applyAlignment="1" applyProtection="1">
      <alignment horizontal="center" vertical="center"/>
    </xf>
    <xf numFmtId="168" fontId="30" fillId="14" borderId="152" xfId="0" applyNumberFormat="1" applyFont="1" applyFill="1" applyBorder="1" applyAlignment="1" applyProtection="1">
      <alignment horizontal="center" vertical="center"/>
    </xf>
    <xf numFmtId="20" fontId="2" fillId="14" borderId="18" xfId="0" applyNumberFormat="1" applyFont="1" applyFill="1" applyBorder="1" applyAlignment="1" applyProtection="1">
      <alignment horizontal="center" vertical="center"/>
    </xf>
    <xf numFmtId="20" fontId="2" fillId="14" borderId="16" xfId="0" applyNumberFormat="1" applyFont="1" applyFill="1" applyBorder="1" applyAlignment="1" applyProtection="1">
      <alignment horizontal="center" vertical="center"/>
    </xf>
    <xf numFmtId="20" fontId="2" fillId="14" borderId="20" xfId="0" applyNumberFormat="1" applyFont="1" applyFill="1" applyBorder="1" applyAlignment="1" applyProtection="1">
      <alignment horizontal="center" vertical="center"/>
    </xf>
    <xf numFmtId="168" fontId="30" fillId="14" borderId="21" xfId="0" applyNumberFormat="1" applyFont="1" applyFill="1" applyBorder="1" applyAlignment="1" applyProtection="1">
      <alignment horizontal="center" vertical="center"/>
    </xf>
    <xf numFmtId="20" fontId="2" fillId="14" borderId="157" xfId="0" applyNumberFormat="1" applyFont="1" applyFill="1" applyBorder="1" applyAlignment="1" applyProtection="1">
      <alignment horizontal="center" vertical="center"/>
    </xf>
    <xf numFmtId="2" fontId="29" fillId="14" borderId="152" xfId="0" applyNumberFormat="1" applyFont="1" applyFill="1" applyBorder="1" applyAlignment="1" applyProtection="1">
      <alignment horizontal="center" vertical="center"/>
    </xf>
    <xf numFmtId="2" fontId="29" fillId="14" borderId="21" xfId="0" applyNumberFormat="1" applyFont="1" applyFill="1" applyBorder="1" applyAlignment="1" applyProtection="1">
      <alignment horizontal="center" vertical="center"/>
    </xf>
    <xf numFmtId="20" fontId="3" fillId="2" borderId="122" xfId="0" applyNumberFormat="1" applyFont="1" applyFill="1" applyBorder="1" applyAlignment="1" applyProtection="1">
      <alignment horizontal="center" vertical="center"/>
    </xf>
    <xf numFmtId="20" fontId="3" fillId="2" borderId="122" xfId="0" applyNumberFormat="1" applyFont="1" applyFill="1" applyBorder="1" applyAlignment="1" applyProtection="1">
      <alignment horizontal="center" vertical="center"/>
      <protection locked="0"/>
    </xf>
    <xf numFmtId="20" fontId="3" fillId="2" borderId="133" xfId="0" applyNumberFormat="1" applyFont="1" applyFill="1" applyBorder="1" applyAlignment="1" applyProtection="1">
      <alignment horizontal="center" vertical="center"/>
    </xf>
    <xf numFmtId="168" fontId="9" fillId="34" borderId="61" xfId="0" applyNumberFormat="1" applyFont="1" applyFill="1" applyBorder="1" applyAlignment="1" applyProtection="1">
      <alignment horizontal="center" vertical="center"/>
    </xf>
    <xf numFmtId="168" fontId="9" fillId="21" borderId="61" xfId="0" applyNumberFormat="1" applyFont="1" applyFill="1" applyBorder="1" applyAlignment="1" applyProtection="1">
      <alignment horizontal="center" vertical="center"/>
    </xf>
    <xf numFmtId="168" fontId="9" fillId="3" borderId="61" xfId="0" applyNumberFormat="1" applyFont="1" applyFill="1" applyBorder="1" applyAlignment="1" applyProtection="1">
      <alignment horizontal="center" vertical="center"/>
    </xf>
    <xf numFmtId="168" fontId="3" fillId="2" borderId="133" xfId="0" applyNumberFormat="1" applyFont="1" applyFill="1" applyBorder="1" applyAlignment="1" applyProtection="1">
      <alignment horizontal="center" vertical="center"/>
    </xf>
    <xf numFmtId="20" fontId="47" fillId="2" borderId="122" xfId="0" applyNumberFormat="1" applyFont="1" applyFill="1" applyBorder="1" applyAlignment="1" applyProtection="1">
      <alignment horizontal="center" vertical="center"/>
    </xf>
    <xf numFmtId="20" fontId="0" fillId="3" borderId="62" xfId="0" applyNumberFormat="1" applyFill="1" applyBorder="1" applyAlignment="1" applyProtection="1">
      <alignment horizontal="center" vertical="center"/>
    </xf>
    <xf numFmtId="20" fontId="0" fillId="0" borderId="62" xfId="0" applyNumberFormat="1" applyBorder="1" applyAlignment="1" applyProtection="1">
      <alignment horizontal="center" vertical="center"/>
      <protection locked="0"/>
    </xf>
    <xf numFmtId="20" fontId="3" fillId="2" borderId="133" xfId="0" applyNumberFormat="1" applyFont="1" applyFill="1" applyBorder="1" applyAlignment="1" applyProtection="1">
      <alignment horizontal="center" vertical="center"/>
      <protection locked="0"/>
    </xf>
    <xf numFmtId="2" fontId="10" fillId="2" borderId="176" xfId="0" applyNumberFormat="1" applyFont="1" applyFill="1" applyBorder="1" applyAlignment="1" applyProtection="1">
      <alignment horizontal="center" vertical="center"/>
    </xf>
    <xf numFmtId="20" fontId="3" fillId="2" borderId="177" xfId="0" applyNumberFormat="1" applyFont="1" applyFill="1" applyBorder="1" applyAlignment="1" applyProtection="1">
      <alignment horizontal="center" vertical="center"/>
    </xf>
    <xf numFmtId="2" fontId="10" fillId="2" borderId="122" xfId="0" applyNumberFormat="1" applyFont="1" applyFill="1" applyBorder="1" applyAlignment="1" applyProtection="1">
      <alignment horizontal="center" vertical="center"/>
    </xf>
    <xf numFmtId="20" fontId="3" fillId="2" borderId="181" xfId="0" applyNumberFormat="1" applyFont="1" applyFill="1" applyBorder="1" applyAlignment="1" applyProtection="1">
      <alignment horizontal="center" vertical="center"/>
    </xf>
    <xf numFmtId="20" fontId="3" fillId="2" borderId="181" xfId="0" applyNumberFormat="1" applyFont="1" applyFill="1" applyBorder="1" applyAlignment="1" applyProtection="1">
      <alignment horizontal="center" vertical="center"/>
      <protection locked="0"/>
    </xf>
    <xf numFmtId="20" fontId="47" fillId="2" borderId="181" xfId="0" applyNumberFormat="1" applyFont="1" applyFill="1" applyBorder="1" applyAlignment="1" applyProtection="1">
      <alignment horizontal="center" vertical="center"/>
    </xf>
    <xf numFmtId="2" fontId="10" fillId="2" borderId="181" xfId="0" applyNumberFormat="1" applyFont="1" applyFill="1" applyBorder="1" applyAlignment="1" applyProtection="1">
      <alignment horizontal="center" vertical="center"/>
    </xf>
    <xf numFmtId="168" fontId="9" fillId="2" borderId="181" xfId="0" applyNumberFormat="1" applyFont="1" applyFill="1" applyBorder="1" applyAlignment="1" applyProtection="1">
      <alignment horizontal="center" vertical="center"/>
    </xf>
    <xf numFmtId="2" fontId="29" fillId="2" borderId="181" xfId="0" applyNumberFormat="1" applyFont="1" applyFill="1" applyBorder="1" applyAlignment="1" applyProtection="1">
      <alignment horizontal="center" vertical="center"/>
    </xf>
    <xf numFmtId="20" fontId="3" fillId="2" borderId="182" xfId="0" applyNumberFormat="1" applyFont="1" applyFill="1" applyBorder="1" applyAlignment="1" applyProtection="1">
      <alignment horizontal="center" vertical="center"/>
    </xf>
    <xf numFmtId="168" fontId="27" fillId="14" borderId="21" xfId="0" applyNumberFormat="1" applyFont="1" applyFill="1" applyBorder="1" applyAlignment="1" applyProtection="1">
      <alignment horizontal="center" vertical="center"/>
    </xf>
    <xf numFmtId="20" fontId="1" fillId="2" borderId="181" xfId="0" applyNumberFormat="1" applyFont="1" applyFill="1" applyBorder="1" applyAlignment="1" applyProtection="1">
      <alignment horizontal="center" vertical="center"/>
      <protection locked="0"/>
    </xf>
    <xf numFmtId="168" fontId="3" fillId="2" borderId="181" xfId="0" applyNumberFormat="1" applyFont="1" applyFill="1" applyBorder="1" applyAlignment="1" applyProtection="1">
      <alignment horizontal="center" vertical="center"/>
    </xf>
    <xf numFmtId="2" fontId="3" fillId="2" borderId="181" xfId="0" applyNumberFormat="1" applyFont="1" applyFill="1" applyBorder="1" applyAlignment="1" applyProtection="1">
      <alignment horizontal="center" vertical="center"/>
    </xf>
    <xf numFmtId="168" fontId="3" fillId="2" borderId="183" xfId="0" applyNumberFormat="1" applyFont="1" applyFill="1" applyBorder="1" applyAlignment="1" applyProtection="1">
      <alignment horizontal="center" vertical="center"/>
    </xf>
    <xf numFmtId="168" fontId="9" fillId="2" borderId="183" xfId="0" applyNumberFormat="1" applyFont="1" applyFill="1" applyBorder="1" applyAlignment="1" applyProtection="1">
      <alignment horizontal="center" vertical="center"/>
    </xf>
    <xf numFmtId="2" fontId="29" fillId="2" borderId="176" xfId="0" applyNumberFormat="1" applyFont="1" applyFill="1" applyBorder="1" applyAlignment="1" applyProtection="1">
      <alignment horizontal="center" vertical="center"/>
    </xf>
    <xf numFmtId="2" fontId="29" fillId="14" borderId="134" xfId="0" applyNumberFormat="1" applyFont="1" applyFill="1" applyBorder="1" applyAlignment="1" applyProtection="1">
      <alignment horizontal="center" vertical="center"/>
    </xf>
    <xf numFmtId="9" fontId="34" fillId="2" borderId="86" xfId="0" applyNumberFormat="1" applyFont="1" applyFill="1" applyBorder="1" applyAlignment="1" applyProtection="1">
      <alignment horizontal="center" vertical="center"/>
      <protection locked="0"/>
    </xf>
    <xf numFmtId="9" fontId="40" fillId="2" borderId="95" xfId="0" applyNumberFormat="1" applyFont="1" applyFill="1" applyBorder="1" applyAlignment="1" applyProtection="1">
      <alignment horizontal="center" vertical="center"/>
      <protection locked="0"/>
    </xf>
    <xf numFmtId="0" fontId="0" fillId="0" borderId="13" xfId="0" applyBorder="1" applyAlignment="1" applyProtection="1">
      <alignment vertical="center"/>
      <protection locked="0"/>
    </xf>
    <xf numFmtId="0" fontId="0" fillId="18" borderId="15" xfId="0" applyFill="1" applyBorder="1" applyProtection="1">
      <protection locked="0"/>
    </xf>
    <xf numFmtId="20" fontId="9" fillId="18" borderId="78" xfId="0" applyNumberFormat="1" applyFont="1" applyFill="1" applyBorder="1" applyAlignment="1" applyProtection="1">
      <alignment horizontal="center" vertical="center"/>
      <protection locked="0"/>
    </xf>
    <xf numFmtId="20" fontId="9" fillId="18" borderId="79" xfId="0" applyNumberFormat="1" applyFont="1" applyFill="1" applyBorder="1" applyAlignment="1" applyProtection="1">
      <alignment horizontal="center" vertical="center"/>
      <protection locked="0"/>
    </xf>
    <xf numFmtId="20" fontId="9" fillId="30" borderId="79" xfId="0" applyNumberFormat="1" applyFont="1" applyFill="1" applyBorder="1" applyAlignment="1" applyProtection="1">
      <alignment horizontal="center" vertical="center"/>
      <protection locked="0"/>
    </xf>
    <xf numFmtId="0" fontId="0" fillId="0" borderId="8" xfId="0" applyBorder="1" applyProtection="1">
      <protection locked="0"/>
    </xf>
    <xf numFmtId="0" fontId="0" fillId="0" borderId="9" xfId="0" applyBorder="1" applyProtection="1">
      <protection locked="0"/>
    </xf>
    <xf numFmtId="0" fontId="0" fillId="0" borderId="10" xfId="0" applyBorder="1" applyProtection="1">
      <protection locked="0"/>
    </xf>
    <xf numFmtId="20" fontId="9" fillId="18" borderId="115" xfId="0" applyNumberFormat="1" applyFont="1" applyFill="1" applyBorder="1" applyAlignment="1" applyProtection="1">
      <alignment horizontal="center" vertical="center"/>
      <protection locked="0"/>
    </xf>
    <xf numFmtId="20" fontId="9" fillId="18" borderId="82" xfId="0" applyNumberFormat="1" applyFont="1" applyFill="1" applyBorder="1" applyAlignment="1" applyProtection="1">
      <alignment horizontal="center" vertical="center"/>
      <protection locked="0"/>
    </xf>
    <xf numFmtId="20" fontId="9" fillId="30" borderId="82" xfId="0" applyNumberFormat="1" applyFont="1" applyFill="1" applyBorder="1" applyAlignment="1" applyProtection="1">
      <alignment horizontal="center" vertical="center"/>
      <protection locked="0"/>
    </xf>
    <xf numFmtId="14" fontId="0" fillId="0" borderId="0" xfId="0" applyNumberFormat="1" applyProtection="1">
      <protection locked="0"/>
    </xf>
    <xf numFmtId="0" fontId="25" fillId="0" borderId="0" xfId="0" quotePrefix="1" applyFont="1" applyProtection="1">
      <protection locked="0"/>
    </xf>
    <xf numFmtId="0" fontId="0" fillId="18" borderId="35" xfId="0" applyFill="1" applyBorder="1" applyProtection="1">
      <protection locked="0"/>
    </xf>
    <xf numFmtId="20" fontId="9" fillId="18" borderId="36" xfId="0" applyNumberFormat="1" applyFont="1" applyFill="1" applyBorder="1" applyAlignment="1" applyProtection="1">
      <alignment horizontal="center" vertical="center"/>
      <protection locked="0"/>
    </xf>
    <xf numFmtId="20" fontId="9" fillId="30" borderId="36" xfId="0" applyNumberFormat="1" applyFont="1" applyFill="1" applyBorder="1" applyAlignment="1" applyProtection="1">
      <alignment horizontal="center" vertical="center"/>
      <protection locked="0"/>
    </xf>
    <xf numFmtId="2" fontId="0" fillId="0" borderId="0" xfId="0" applyNumberFormat="1" applyProtection="1">
      <protection locked="0"/>
    </xf>
    <xf numFmtId="0" fontId="0" fillId="0" borderId="125" xfId="0" applyBorder="1" applyProtection="1">
      <protection locked="0"/>
    </xf>
    <xf numFmtId="0" fontId="0" fillId="18" borderId="130" xfId="0" applyFill="1" applyBorder="1" applyProtection="1">
      <protection locked="0"/>
    </xf>
    <xf numFmtId="20" fontId="9" fillId="18" borderId="131" xfId="0" applyNumberFormat="1" applyFont="1" applyFill="1" applyBorder="1" applyAlignment="1" applyProtection="1">
      <alignment horizontal="center" vertical="center"/>
      <protection locked="0"/>
    </xf>
    <xf numFmtId="20" fontId="9" fillId="30" borderId="131" xfId="0" applyNumberFormat="1" applyFont="1" applyFill="1" applyBorder="1" applyAlignment="1" applyProtection="1">
      <alignment horizontal="center" vertical="center"/>
      <protection locked="0"/>
    </xf>
    <xf numFmtId="0" fontId="0" fillId="0" borderId="18" xfId="0" applyBorder="1" applyProtection="1">
      <protection locked="0"/>
    </xf>
    <xf numFmtId="0" fontId="0" fillId="0" borderId="22" xfId="0" applyBorder="1" applyProtection="1">
      <protection locked="0"/>
    </xf>
    <xf numFmtId="0" fontId="0" fillId="0" borderId="119" xfId="0" applyBorder="1" applyProtection="1">
      <protection locked="0"/>
    </xf>
    <xf numFmtId="168" fontId="3" fillId="2" borderId="121" xfId="0" applyNumberFormat="1" applyFont="1" applyFill="1" applyBorder="1" applyAlignment="1" applyProtection="1">
      <alignment horizontal="center" vertical="center"/>
      <protection locked="0"/>
    </xf>
    <xf numFmtId="2" fontId="3" fillId="2" borderId="121" xfId="0" applyNumberFormat="1" applyFont="1" applyFill="1" applyBorder="1" applyAlignment="1" applyProtection="1">
      <alignment horizontal="center" vertical="center"/>
      <protection locked="0"/>
    </xf>
    <xf numFmtId="0" fontId="0" fillId="0" borderId="53" xfId="0" applyBorder="1" applyProtection="1">
      <protection locked="0"/>
    </xf>
    <xf numFmtId="0" fontId="0" fillId="25" borderId="35" xfId="0" applyFill="1" applyBorder="1" applyProtection="1">
      <protection locked="0"/>
    </xf>
    <xf numFmtId="20" fontId="9" fillId="25" borderId="36" xfId="0" applyNumberFormat="1" applyFont="1" applyFill="1" applyBorder="1" applyAlignment="1" applyProtection="1">
      <alignment horizontal="center" vertical="center"/>
      <protection locked="0"/>
    </xf>
    <xf numFmtId="0" fontId="0" fillId="2" borderId="119" xfId="0" applyFill="1" applyBorder="1" applyProtection="1">
      <protection locked="0"/>
    </xf>
    <xf numFmtId="20" fontId="9" fillId="22" borderId="36" xfId="0" applyNumberFormat="1" applyFont="1" applyFill="1" applyBorder="1" applyAlignment="1" applyProtection="1">
      <alignment horizontal="center" vertical="center"/>
      <protection locked="0"/>
    </xf>
    <xf numFmtId="0" fontId="0" fillId="30" borderId="35" xfId="0" applyFill="1" applyBorder="1" applyProtection="1">
      <protection locked="0"/>
    </xf>
    <xf numFmtId="20" fontId="9" fillId="3" borderId="36" xfId="0" applyNumberFormat="1" applyFont="1" applyFill="1" applyBorder="1" applyAlignment="1" applyProtection="1">
      <alignment horizontal="center" vertical="center"/>
      <protection locked="0"/>
    </xf>
    <xf numFmtId="20" fontId="9" fillId="3" borderId="21" xfId="0" applyNumberFormat="1" applyFont="1" applyFill="1" applyBorder="1" applyAlignment="1" applyProtection="1">
      <alignment horizontal="center" vertical="center"/>
      <protection locked="0"/>
    </xf>
    <xf numFmtId="20" fontId="9" fillId="3" borderId="61" xfId="0" applyNumberFormat="1" applyFont="1" applyFill="1" applyBorder="1" applyAlignment="1" applyProtection="1">
      <alignment horizontal="center" vertical="center"/>
      <protection locked="0"/>
    </xf>
    <xf numFmtId="20" fontId="9" fillId="30" borderId="61" xfId="0" applyNumberFormat="1" applyFont="1" applyFill="1" applyBorder="1" applyAlignment="1" applyProtection="1">
      <alignment horizontal="center" vertical="center"/>
      <protection locked="0"/>
    </xf>
    <xf numFmtId="0" fontId="0" fillId="2" borderId="0" xfId="0" applyFill="1" applyProtection="1">
      <protection locked="0"/>
    </xf>
    <xf numFmtId="20" fontId="9" fillId="28" borderId="36" xfId="0" applyNumberFormat="1" applyFont="1" applyFill="1" applyBorder="1" applyAlignment="1" applyProtection="1">
      <alignment horizontal="center" vertical="center"/>
      <protection locked="0"/>
    </xf>
    <xf numFmtId="20" fontId="47" fillId="2" borderId="122" xfId="0" applyNumberFormat="1" applyFont="1" applyFill="1" applyBorder="1" applyAlignment="1" applyProtection="1">
      <alignment horizontal="center" vertical="center"/>
      <protection locked="0"/>
    </xf>
    <xf numFmtId="20" fontId="9" fillId="6" borderId="36" xfId="0" applyNumberFormat="1" applyFont="1" applyFill="1" applyBorder="1" applyAlignment="1" applyProtection="1">
      <alignment horizontal="center" vertical="center"/>
      <protection locked="0"/>
    </xf>
    <xf numFmtId="0" fontId="0" fillId="20" borderId="35" xfId="0" applyFill="1" applyBorder="1" applyProtection="1">
      <protection locked="0"/>
    </xf>
    <xf numFmtId="20" fontId="9" fillId="20" borderId="36" xfId="0" applyNumberFormat="1" applyFont="1" applyFill="1" applyBorder="1" applyAlignment="1" applyProtection="1">
      <alignment horizontal="center" vertical="center"/>
      <protection locked="0"/>
    </xf>
    <xf numFmtId="0" fontId="0" fillId="0" borderId="0" xfId="0" applyAlignment="1" applyProtection="1">
      <alignment horizontal="center"/>
      <protection locked="0"/>
    </xf>
    <xf numFmtId="0" fontId="0" fillId="24" borderId="35" xfId="0" applyFill="1" applyBorder="1" applyProtection="1">
      <protection locked="0"/>
    </xf>
    <xf numFmtId="20" fontId="9" fillId="24" borderId="36" xfId="0" applyNumberFormat="1" applyFont="1" applyFill="1" applyBorder="1" applyAlignment="1" applyProtection="1">
      <alignment horizontal="center" vertical="center"/>
      <protection locked="0"/>
    </xf>
    <xf numFmtId="0" fontId="0" fillId="22" borderId="35" xfId="0" applyFill="1" applyBorder="1" applyProtection="1">
      <protection locked="0"/>
    </xf>
    <xf numFmtId="0" fontId="0" fillId="0" borderId="54" xfId="0" applyBorder="1" applyProtection="1">
      <protection locked="0"/>
    </xf>
    <xf numFmtId="0" fontId="0" fillId="0" borderId="35" xfId="0" applyBorder="1" applyProtection="1">
      <protection locked="0"/>
    </xf>
    <xf numFmtId="20" fontId="9" fillId="26" borderId="36" xfId="0" applyNumberFormat="1" applyFont="1" applyFill="1" applyBorder="1" applyAlignment="1" applyProtection="1">
      <alignment horizontal="center" vertical="center"/>
      <protection locked="0"/>
    </xf>
    <xf numFmtId="0" fontId="0" fillId="29" borderId="35" xfId="0" applyFont="1" applyFill="1" applyBorder="1" applyProtection="1">
      <protection locked="0"/>
    </xf>
    <xf numFmtId="20" fontId="9" fillId="33" borderId="36" xfId="0" applyNumberFormat="1" applyFont="1" applyFill="1" applyBorder="1" applyAlignment="1" applyProtection="1">
      <alignment horizontal="center" vertical="center"/>
      <protection locked="0"/>
    </xf>
    <xf numFmtId="0" fontId="0" fillId="32" borderId="35" xfId="0" applyFill="1" applyBorder="1" applyProtection="1">
      <protection locked="0"/>
    </xf>
    <xf numFmtId="20" fontId="9" fillId="32" borderId="21" xfId="0" applyNumberFormat="1" applyFont="1" applyFill="1" applyBorder="1" applyAlignment="1" applyProtection="1">
      <alignment horizontal="center" vertical="center"/>
      <protection locked="0"/>
    </xf>
    <xf numFmtId="20" fontId="9" fillId="32" borderId="152" xfId="0" applyNumberFormat="1" applyFont="1" applyFill="1" applyBorder="1" applyAlignment="1" applyProtection="1">
      <alignment horizontal="center" vertical="center"/>
      <protection locked="0"/>
    </xf>
    <xf numFmtId="20" fontId="9" fillId="32" borderId="158" xfId="0" applyNumberFormat="1" applyFont="1" applyFill="1" applyBorder="1" applyAlignment="1" applyProtection="1">
      <alignment horizontal="center" vertical="center"/>
      <protection locked="0"/>
    </xf>
    <xf numFmtId="0" fontId="0" fillId="32" borderId="116" xfId="0" applyFill="1" applyBorder="1" applyProtection="1">
      <protection locked="0"/>
    </xf>
    <xf numFmtId="20" fontId="9" fillId="30" borderId="21" xfId="0" applyNumberFormat="1" applyFont="1" applyFill="1" applyBorder="1" applyAlignment="1" applyProtection="1">
      <alignment horizontal="center" vertical="center"/>
      <protection locked="0"/>
    </xf>
    <xf numFmtId="0" fontId="0" fillId="2" borderId="176" xfId="0" applyFill="1" applyBorder="1" applyProtection="1">
      <protection locked="0"/>
    </xf>
    <xf numFmtId="0" fontId="18" fillId="0" borderId="0" xfId="0" applyFont="1" applyAlignment="1" applyProtection="1">
      <alignment horizontal="center" vertical="center" wrapText="1"/>
    </xf>
    <xf numFmtId="0" fontId="19" fillId="0" borderId="0" xfId="0" applyFont="1" applyAlignment="1" applyProtection="1">
      <alignment horizontal="center" vertical="center"/>
    </xf>
    <xf numFmtId="0" fontId="23" fillId="0" borderId="0" xfId="0" applyFont="1" applyProtection="1"/>
    <xf numFmtId="2" fontId="23" fillId="0" borderId="0" xfId="0" applyNumberFormat="1" applyFont="1" applyAlignment="1" applyProtection="1">
      <alignment horizontal="right" vertical="center"/>
    </xf>
    <xf numFmtId="0" fontId="18" fillId="0" borderId="0" xfId="0" applyFont="1" applyAlignment="1" applyProtection="1">
      <alignment horizontal="center" vertical="center"/>
    </xf>
    <xf numFmtId="2" fontId="0" fillId="0" borderId="0" xfId="0" applyNumberFormat="1" applyBorder="1" applyAlignment="1" applyProtection="1">
      <alignment vertical="center"/>
    </xf>
    <xf numFmtId="0" fontId="0" fillId="0" borderId="0" xfId="0" applyBorder="1" applyProtection="1"/>
    <xf numFmtId="2" fontId="9" fillId="0" borderId="0" xfId="0" applyNumberFormat="1" applyFont="1" applyBorder="1" applyProtection="1"/>
    <xf numFmtId="2" fontId="0" fillId="0" borderId="0" xfId="0" applyNumberFormat="1" applyBorder="1" applyProtection="1"/>
    <xf numFmtId="0" fontId="53" fillId="3" borderId="67" xfId="0" applyFont="1" applyFill="1" applyBorder="1" applyAlignment="1" applyProtection="1">
      <alignment vertical="center" wrapText="1"/>
    </xf>
    <xf numFmtId="0" fontId="53" fillId="3" borderId="136" xfId="0" applyFont="1" applyFill="1" applyBorder="1" applyAlignment="1" applyProtection="1">
      <alignment vertical="center" wrapText="1"/>
    </xf>
    <xf numFmtId="0" fontId="53" fillId="3" borderId="135" xfId="0" applyFont="1" applyFill="1" applyBorder="1" applyAlignment="1" applyProtection="1">
      <alignment vertical="center" wrapText="1"/>
    </xf>
    <xf numFmtId="0" fontId="53" fillId="3" borderId="162" xfId="0" applyFont="1" applyFill="1" applyBorder="1" applyAlignment="1" applyProtection="1">
      <alignment vertical="center" wrapText="1"/>
    </xf>
    <xf numFmtId="0" fontId="0" fillId="0" borderId="0" xfId="0" applyAlignment="1" applyProtection="1">
      <alignment horizontal="center"/>
    </xf>
    <xf numFmtId="2" fontId="0" fillId="14" borderId="134" xfId="0" applyNumberFormat="1" applyFill="1" applyBorder="1" applyProtection="1"/>
    <xf numFmtId="0" fontId="53" fillId="28" borderId="38" xfId="0" applyFont="1" applyFill="1" applyBorder="1" applyAlignment="1" applyProtection="1">
      <alignment horizontal="center" vertical="center" wrapText="1"/>
    </xf>
    <xf numFmtId="0" fontId="53" fillId="28" borderId="39" xfId="0" applyFont="1" applyFill="1" applyBorder="1" applyAlignment="1" applyProtection="1">
      <alignment horizontal="center" vertical="center" wrapText="1"/>
    </xf>
    <xf numFmtId="0" fontId="53" fillId="6" borderId="38" xfId="0" applyFont="1" applyFill="1" applyBorder="1" applyAlignment="1" applyProtection="1">
      <alignment horizontal="center" vertical="center" wrapText="1"/>
    </xf>
    <xf numFmtId="0" fontId="53" fillId="6" borderId="39" xfId="0" applyFont="1" applyFill="1" applyBorder="1" applyAlignment="1" applyProtection="1">
      <alignment horizontal="center" vertical="center" wrapText="1"/>
    </xf>
    <xf numFmtId="14" fontId="56" fillId="0" borderId="184" xfId="0" applyNumberFormat="1" applyFont="1" applyBorder="1" applyAlignment="1" applyProtection="1">
      <alignment horizontal="center" vertical="center" wrapText="1"/>
    </xf>
    <xf numFmtId="14" fontId="56" fillId="0" borderId="185" xfId="0" applyNumberFormat="1" applyFont="1" applyBorder="1" applyAlignment="1" applyProtection="1">
      <alignment horizontal="center" vertical="center" wrapText="1"/>
    </xf>
    <xf numFmtId="14" fontId="56" fillId="0" borderId="186" xfId="0" applyNumberFormat="1" applyFont="1" applyBorder="1" applyAlignment="1" applyProtection="1">
      <alignment horizontal="center" vertical="center" wrapText="1"/>
    </xf>
    <xf numFmtId="14" fontId="56" fillId="0" borderId="187" xfId="0" applyNumberFormat="1" applyFont="1" applyBorder="1" applyAlignment="1" applyProtection="1">
      <alignment horizontal="center" vertical="center" wrapText="1"/>
    </xf>
    <xf numFmtId="14" fontId="56" fillId="0" borderId="0" xfId="0" applyNumberFormat="1" applyFont="1" applyBorder="1" applyAlignment="1" applyProtection="1">
      <alignment horizontal="center" vertical="center" wrapText="1"/>
    </xf>
    <xf numFmtId="14" fontId="56" fillId="0" borderId="188" xfId="0" applyNumberFormat="1" applyFont="1" applyBorder="1" applyAlignment="1" applyProtection="1">
      <alignment horizontal="center" vertical="center" wrapText="1"/>
    </xf>
    <xf numFmtId="14" fontId="56" fillId="0" borderId="189" xfId="0" applyNumberFormat="1" applyFont="1" applyBorder="1" applyAlignment="1" applyProtection="1">
      <alignment horizontal="center" vertical="center" wrapText="1"/>
    </xf>
    <xf numFmtId="14" fontId="56" fillId="0" borderId="190" xfId="0" applyNumberFormat="1" applyFont="1" applyBorder="1" applyAlignment="1" applyProtection="1">
      <alignment horizontal="center" vertical="center" wrapText="1"/>
    </xf>
    <xf numFmtId="14" fontId="56" fillId="0" borderId="191" xfId="0" applyNumberFormat="1" applyFont="1" applyBorder="1" applyAlignment="1" applyProtection="1">
      <alignment horizontal="center" vertical="center" wrapText="1"/>
    </xf>
    <xf numFmtId="0" fontId="53" fillId="20" borderId="38" xfId="0" applyFont="1" applyFill="1" applyBorder="1" applyAlignment="1" applyProtection="1">
      <alignment horizontal="center" vertical="center" wrapText="1"/>
    </xf>
    <xf numFmtId="0" fontId="53" fillId="20" borderId="39" xfId="0" applyFont="1" applyFill="1" applyBorder="1" applyAlignment="1" applyProtection="1">
      <alignment horizontal="center" vertical="center" wrapText="1"/>
    </xf>
    <xf numFmtId="0" fontId="53" fillId="24" borderId="38" xfId="0" applyFont="1" applyFill="1" applyBorder="1" applyAlignment="1" applyProtection="1">
      <alignment horizontal="center" vertical="center" wrapText="1"/>
    </xf>
    <xf numFmtId="0" fontId="53" fillId="24" borderId="39" xfId="0" applyFont="1" applyFill="1" applyBorder="1" applyAlignment="1" applyProtection="1">
      <alignment horizontal="center" vertical="center" wrapText="1"/>
    </xf>
    <xf numFmtId="0" fontId="52" fillId="14" borderId="38" xfId="0" applyFont="1" applyFill="1" applyBorder="1" applyAlignment="1" applyProtection="1">
      <alignment horizontal="center" vertical="center" wrapText="1"/>
    </xf>
    <xf numFmtId="0" fontId="52" fillId="14" borderId="39" xfId="0" applyFont="1" applyFill="1" applyBorder="1" applyAlignment="1" applyProtection="1">
      <alignment horizontal="center" vertical="center" wrapText="1"/>
    </xf>
    <xf numFmtId="0" fontId="53" fillId="36" borderId="38" xfId="0" applyFont="1" applyFill="1" applyBorder="1" applyAlignment="1" applyProtection="1">
      <alignment horizontal="center" vertical="center" wrapText="1"/>
    </xf>
    <xf numFmtId="0" fontId="53" fillId="36" borderId="39" xfId="0" applyFont="1" applyFill="1" applyBorder="1" applyAlignment="1" applyProtection="1">
      <alignment horizontal="center" vertical="center" wrapText="1"/>
    </xf>
    <xf numFmtId="0" fontId="52" fillId="8" borderId="38" xfId="0" applyFont="1" applyFill="1" applyBorder="1" applyAlignment="1" applyProtection="1">
      <alignment horizontal="center" vertical="center" wrapText="1"/>
    </xf>
    <xf numFmtId="0" fontId="52" fillId="8" borderId="39" xfId="0" applyFont="1" applyFill="1" applyBorder="1" applyAlignment="1" applyProtection="1">
      <alignment horizontal="center" vertical="center" wrapText="1"/>
    </xf>
    <xf numFmtId="0" fontId="53" fillId="22" borderId="38" xfId="0" applyFont="1" applyFill="1" applyBorder="1" applyAlignment="1" applyProtection="1">
      <alignment horizontal="center" vertical="center" wrapText="1"/>
    </xf>
    <xf numFmtId="0" fontId="53" fillId="22" borderId="39" xfId="0" applyFont="1" applyFill="1" applyBorder="1" applyAlignment="1" applyProtection="1">
      <alignment horizontal="center" vertical="center" wrapText="1"/>
    </xf>
    <xf numFmtId="0" fontId="52" fillId="8" borderId="172" xfId="0" applyFont="1" applyFill="1" applyBorder="1" applyAlignment="1" applyProtection="1">
      <alignment horizontal="center" vertical="center" wrapText="1"/>
    </xf>
    <xf numFmtId="0" fontId="52" fillId="8" borderId="173" xfId="0" applyFont="1" applyFill="1" applyBorder="1" applyAlignment="1" applyProtection="1">
      <alignment horizontal="center" vertical="center" wrapText="1"/>
    </xf>
    <xf numFmtId="0" fontId="52" fillId="8" borderId="68" xfId="0" applyFont="1" applyFill="1" applyBorder="1" applyAlignment="1" applyProtection="1">
      <alignment horizontal="center" vertical="center" wrapText="1"/>
    </xf>
    <xf numFmtId="0" fontId="52" fillId="8" borderId="159" xfId="0" applyFont="1" applyFill="1" applyBorder="1" applyAlignment="1" applyProtection="1">
      <alignment horizontal="center" vertical="center" wrapText="1"/>
    </xf>
    <xf numFmtId="0" fontId="55" fillId="8" borderId="174" xfId="0" applyNumberFormat="1" applyFont="1" applyFill="1" applyBorder="1" applyAlignment="1" applyProtection="1">
      <alignment horizontal="center" vertical="center"/>
    </xf>
    <xf numFmtId="0" fontId="55" fillId="8" borderId="168" xfId="0" applyNumberFormat="1" applyFont="1" applyFill="1" applyBorder="1" applyAlignment="1" applyProtection="1">
      <alignment horizontal="center" vertical="center"/>
    </xf>
    <xf numFmtId="0" fontId="8" fillId="8" borderId="175" xfId="0" applyFont="1" applyFill="1" applyBorder="1" applyAlignment="1" applyProtection="1">
      <alignment horizontal="center" vertical="center"/>
    </xf>
    <xf numFmtId="0" fontId="8" fillId="8" borderId="167" xfId="0" applyFont="1" applyFill="1" applyBorder="1" applyAlignment="1" applyProtection="1">
      <alignment horizontal="center" vertical="center"/>
    </xf>
    <xf numFmtId="0" fontId="54" fillId="36" borderId="174" xfId="0" applyNumberFormat="1" applyFont="1" applyFill="1" applyBorder="1" applyAlignment="1" applyProtection="1">
      <alignment horizontal="center" vertical="center" wrapText="1"/>
    </xf>
    <xf numFmtId="0" fontId="54" fillId="36" borderId="168" xfId="0" applyNumberFormat="1" applyFont="1" applyFill="1" applyBorder="1" applyAlignment="1" applyProtection="1">
      <alignment horizontal="center" vertical="center" wrapText="1"/>
    </xf>
    <xf numFmtId="0" fontId="10" fillId="36" borderId="175" xfId="0" applyFont="1" applyFill="1" applyBorder="1" applyAlignment="1" applyProtection="1">
      <alignment horizontal="center" vertical="center" wrapText="1"/>
    </xf>
    <xf numFmtId="0" fontId="10" fillId="36" borderId="167" xfId="0" applyFont="1" applyFill="1" applyBorder="1" applyAlignment="1" applyProtection="1">
      <alignment horizontal="center" vertical="center" wrapText="1"/>
    </xf>
    <xf numFmtId="0" fontId="53" fillId="36" borderId="172" xfId="0" applyFont="1" applyFill="1" applyBorder="1" applyAlignment="1" applyProtection="1">
      <alignment horizontal="center" vertical="center" wrapText="1"/>
    </xf>
    <xf numFmtId="0" fontId="53" fillId="36" borderId="173" xfId="0" applyFont="1" applyFill="1" applyBorder="1" applyAlignment="1" applyProtection="1">
      <alignment horizontal="center" vertical="center" wrapText="1"/>
    </xf>
    <xf numFmtId="0" fontId="53" fillId="36" borderId="68" xfId="0" applyFont="1" applyFill="1" applyBorder="1" applyAlignment="1" applyProtection="1">
      <alignment horizontal="center" vertical="center" wrapText="1"/>
    </xf>
    <xf numFmtId="0" fontId="53" fillId="36" borderId="159" xfId="0" applyFont="1" applyFill="1" applyBorder="1" applyAlignment="1" applyProtection="1">
      <alignment horizontal="center" vertical="center" wrapText="1"/>
    </xf>
    <xf numFmtId="0" fontId="52" fillId="14" borderId="172" xfId="0" applyFont="1" applyFill="1" applyBorder="1" applyAlignment="1" applyProtection="1">
      <alignment horizontal="center" vertical="center" wrapText="1"/>
    </xf>
    <xf numFmtId="0" fontId="52" fillId="14" borderId="173" xfId="0" applyFont="1" applyFill="1" applyBorder="1" applyAlignment="1" applyProtection="1">
      <alignment horizontal="center" vertical="center" wrapText="1"/>
    </xf>
    <xf numFmtId="0" fontId="52" fillId="14" borderId="68" xfId="0" applyFont="1" applyFill="1" applyBorder="1" applyAlignment="1" applyProtection="1">
      <alignment horizontal="center" vertical="center" wrapText="1"/>
    </xf>
    <xf numFmtId="0" fontId="52" fillId="14" borderId="159" xfId="0" applyFont="1" applyFill="1" applyBorder="1" applyAlignment="1" applyProtection="1">
      <alignment horizontal="center" vertical="center" wrapText="1"/>
    </xf>
    <xf numFmtId="0" fontId="55" fillId="14" borderId="174" xfId="0" applyNumberFormat="1" applyFont="1" applyFill="1" applyBorder="1" applyAlignment="1" applyProtection="1">
      <alignment horizontal="center" vertical="center"/>
    </xf>
    <xf numFmtId="0" fontId="55" fillId="14" borderId="168" xfId="0" applyNumberFormat="1" applyFont="1" applyFill="1" applyBorder="1" applyAlignment="1" applyProtection="1">
      <alignment horizontal="center" vertical="center"/>
    </xf>
    <xf numFmtId="0" fontId="8" fillId="14" borderId="175" xfId="0" applyFont="1" applyFill="1" applyBorder="1" applyAlignment="1" applyProtection="1">
      <alignment horizontal="center" vertical="center"/>
    </xf>
    <xf numFmtId="0" fontId="8" fillId="14" borderId="167" xfId="0" applyFont="1" applyFill="1" applyBorder="1" applyAlignment="1" applyProtection="1">
      <alignment horizontal="center" vertical="center"/>
    </xf>
    <xf numFmtId="0" fontId="54" fillId="20" borderId="174" xfId="0" applyNumberFormat="1" applyFont="1" applyFill="1" applyBorder="1" applyAlignment="1" applyProtection="1">
      <alignment horizontal="center" vertical="center"/>
    </xf>
    <xf numFmtId="0" fontId="54" fillId="20" borderId="168" xfId="0" applyNumberFormat="1" applyFont="1" applyFill="1" applyBorder="1" applyAlignment="1" applyProtection="1">
      <alignment horizontal="center" vertical="center"/>
    </xf>
    <xf numFmtId="0" fontId="10" fillId="20" borderId="175" xfId="0" applyFont="1" applyFill="1" applyBorder="1" applyAlignment="1" applyProtection="1">
      <alignment horizontal="center" vertical="center"/>
    </xf>
    <xf numFmtId="0" fontId="10" fillId="20" borderId="167" xfId="0" applyFont="1" applyFill="1" applyBorder="1" applyAlignment="1" applyProtection="1">
      <alignment horizontal="center" vertical="center"/>
    </xf>
    <xf numFmtId="0" fontId="53" fillId="24" borderId="172" xfId="0" applyFont="1" applyFill="1" applyBorder="1" applyAlignment="1" applyProtection="1">
      <alignment horizontal="center" vertical="center" wrapText="1"/>
    </xf>
    <xf numFmtId="0" fontId="53" fillId="24" borderId="173" xfId="0" applyFont="1" applyFill="1" applyBorder="1" applyAlignment="1" applyProtection="1">
      <alignment horizontal="center" vertical="center" wrapText="1"/>
    </xf>
    <xf numFmtId="0" fontId="53" fillId="24" borderId="68" xfId="0" applyFont="1" applyFill="1" applyBorder="1" applyAlignment="1" applyProtection="1">
      <alignment horizontal="center" vertical="center" wrapText="1"/>
    </xf>
    <xf numFmtId="0" fontId="53" fillId="24" borderId="159" xfId="0" applyFont="1" applyFill="1" applyBorder="1" applyAlignment="1" applyProtection="1">
      <alignment horizontal="center" vertical="center" wrapText="1"/>
    </xf>
    <xf numFmtId="0" fontId="54" fillId="24" borderId="174" xfId="0" applyNumberFormat="1" applyFont="1" applyFill="1" applyBorder="1" applyAlignment="1" applyProtection="1">
      <alignment horizontal="center" vertical="center"/>
    </xf>
    <xf numFmtId="0" fontId="54" fillId="24" borderId="168" xfId="0" applyNumberFormat="1" applyFont="1" applyFill="1" applyBorder="1" applyAlignment="1" applyProtection="1">
      <alignment horizontal="center" vertical="center"/>
    </xf>
    <xf numFmtId="0" fontId="10" fillId="24" borderId="175" xfId="0" applyFont="1" applyFill="1" applyBorder="1" applyAlignment="1" applyProtection="1">
      <alignment horizontal="center" vertical="center"/>
    </xf>
    <xf numFmtId="0" fontId="10" fillId="24" borderId="167" xfId="0" applyFont="1" applyFill="1" applyBorder="1" applyAlignment="1" applyProtection="1">
      <alignment horizontal="center" vertical="center"/>
    </xf>
    <xf numFmtId="0" fontId="53" fillId="22" borderId="172" xfId="0" applyFont="1" applyFill="1" applyBorder="1" applyAlignment="1" applyProtection="1">
      <alignment horizontal="center" vertical="center" wrapText="1"/>
    </xf>
    <xf numFmtId="0" fontId="53" fillId="22" borderId="173" xfId="0" applyFont="1" applyFill="1" applyBorder="1" applyAlignment="1" applyProtection="1">
      <alignment horizontal="center" vertical="center" wrapText="1"/>
    </xf>
    <xf numFmtId="0" fontId="53" fillId="22" borderId="68" xfId="0" applyFont="1" applyFill="1" applyBorder="1" applyAlignment="1" applyProtection="1">
      <alignment horizontal="center" vertical="center" wrapText="1"/>
    </xf>
    <xf numFmtId="0" fontId="53" fillId="22" borderId="159" xfId="0" applyFont="1" applyFill="1" applyBorder="1" applyAlignment="1" applyProtection="1">
      <alignment horizontal="center" vertical="center" wrapText="1"/>
    </xf>
    <xf numFmtId="0" fontId="54" fillId="22" borderId="174" xfId="0" applyNumberFormat="1" applyFont="1" applyFill="1" applyBorder="1" applyAlignment="1" applyProtection="1">
      <alignment horizontal="center" vertical="center"/>
    </xf>
    <xf numFmtId="0" fontId="54" fillId="22" borderId="168" xfId="0" applyNumberFormat="1" applyFont="1" applyFill="1" applyBorder="1" applyAlignment="1" applyProtection="1">
      <alignment horizontal="center" vertical="center"/>
    </xf>
    <xf numFmtId="0" fontId="10" fillId="22" borderId="175" xfId="0" applyFont="1" applyFill="1" applyBorder="1" applyAlignment="1" applyProtection="1">
      <alignment horizontal="center" vertical="center"/>
    </xf>
    <xf numFmtId="0" fontId="10" fillId="22" borderId="167" xfId="0" applyFont="1" applyFill="1" applyBorder="1" applyAlignment="1" applyProtection="1">
      <alignment horizontal="center" vertical="center"/>
    </xf>
    <xf numFmtId="0" fontId="53" fillId="22" borderId="163" xfId="0" applyFont="1" applyFill="1" applyBorder="1" applyAlignment="1" applyProtection="1">
      <alignment horizontal="center" vertical="center" wrapText="1"/>
    </xf>
    <xf numFmtId="0" fontId="53" fillId="22" borderId="165" xfId="0" applyFont="1" applyFill="1" applyBorder="1" applyAlignment="1" applyProtection="1">
      <alignment horizontal="center" vertical="center" wrapText="1"/>
    </xf>
    <xf numFmtId="0" fontId="54" fillId="22" borderId="161" xfId="0" applyNumberFormat="1" applyFont="1" applyFill="1" applyBorder="1" applyAlignment="1" applyProtection="1">
      <alignment horizontal="center" vertical="center"/>
    </xf>
    <xf numFmtId="0" fontId="54" fillId="22" borderId="142" xfId="0" applyNumberFormat="1" applyFont="1" applyFill="1" applyBorder="1" applyAlignment="1" applyProtection="1">
      <alignment horizontal="center" vertical="center"/>
    </xf>
    <xf numFmtId="0" fontId="53" fillId="22" borderId="31" xfId="0" applyFont="1" applyFill="1" applyBorder="1" applyAlignment="1" applyProtection="1">
      <alignment horizontal="center" vertical="center" wrapText="1"/>
    </xf>
    <xf numFmtId="0" fontId="53" fillId="22" borderId="161" xfId="0" applyFont="1" applyFill="1" applyBorder="1" applyAlignment="1" applyProtection="1">
      <alignment horizontal="center" vertical="center" wrapText="1"/>
    </xf>
    <xf numFmtId="0" fontId="10" fillId="3" borderId="170" xfId="0" applyFont="1" applyFill="1" applyBorder="1" applyAlignment="1" applyProtection="1">
      <alignment horizontal="center" vertical="center"/>
    </xf>
    <xf numFmtId="0" fontId="10" fillId="3" borderId="167" xfId="0" applyFont="1" applyFill="1" applyBorder="1" applyAlignment="1" applyProtection="1">
      <alignment horizontal="center" vertical="center"/>
    </xf>
    <xf numFmtId="0" fontId="53" fillId="3" borderId="38" xfId="0" applyFont="1" applyFill="1" applyBorder="1" applyAlignment="1" applyProtection="1">
      <alignment horizontal="center" vertical="center"/>
    </xf>
    <xf numFmtId="0" fontId="53" fillId="3" borderId="39" xfId="0" applyFont="1" applyFill="1" applyBorder="1" applyAlignment="1" applyProtection="1">
      <alignment horizontal="center" vertical="center"/>
    </xf>
    <xf numFmtId="0" fontId="54" fillId="3" borderId="171" xfId="0" applyNumberFormat="1" applyFont="1" applyFill="1" applyBorder="1" applyAlignment="1" applyProtection="1">
      <alignment horizontal="center" vertical="center"/>
    </xf>
    <xf numFmtId="0" fontId="54" fillId="3" borderId="168" xfId="0" applyNumberFormat="1" applyFont="1" applyFill="1" applyBorder="1" applyAlignment="1" applyProtection="1">
      <alignment horizontal="center" vertical="center"/>
    </xf>
    <xf numFmtId="0" fontId="53" fillId="18" borderId="163" xfId="0" applyFont="1" applyFill="1" applyBorder="1" applyAlignment="1" applyProtection="1">
      <alignment horizontal="center" vertical="center" wrapText="1"/>
    </xf>
    <xf numFmtId="0" fontId="53" fillId="18" borderId="165" xfId="0" applyFont="1" applyFill="1" applyBorder="1" applyAlignment="1" applyProtection="1">
      <alignment horizontal="center" vertical="center" wrapText="1"/>
    </xf>
    <xf numFmtId="0" fontId="10" fillId="21" borderId="160" xfId="0" applyFont="1" applyFill="1" applyBorder="1" applyAlignment="1" applyProtection="1">
      <alignment horizontal="center" vertical="center"/>
    </xf>
    <xf numFmtId="0" fontId="10" fillId="21" borderId="140" xfId="0" applyFont="1" applyFill="1" applyBorder="1" applyAlignment="1" applyProtection="1">
      <alignment horizontal="center" vertical="center"/>
    </xf>
    <xf numFmtId="0" fontId="53" fillId="21" borderId="163" xfId="0" applyFont="1" applyFill="1" applyBorder="1" applyAlignment="1" applyProtection="1">
      <alignment horizontal="center" vertical="center" wrapText="1"/>
    </xf>
    <xf numFmtId="0" fontId="53" fillId="21" borderId="165" xfId="0" applyFont="1" applyFill="1" applyBorder="1" applyAlignment="1" applyProtection="1">
      <alignment horizontal="center" vertical="center" wrapText="1"/>
    </xf>
    <xf numFmtId="0" fontId="54" fillId="21" borderId="161" xfId="0" applyNumberFormat="1" applyFont="1" applyFill="1" applyBorder="1" applyAlignment="1" applyProtection="1">
      <alignment horizontal="center" vertical="center"/>
    </xf>
    <xf numFmtId="0" fontId="54" fillId="21" borderId="142" xfId="0" applyNumberFormat="1" applyFont="1" applyFill="1" applyBorder="1" applyAlignment="1" applyProtection="1">
      <alignment horizontal="center" vertical="center"/>
    </xf>
    <xf numFmtId="0" fontId="53" fillId="21" borderId="159" xfId="0" applyFont="1" applyFill="1" applyBorder="1" applyAlignment="1" applyProtection="1">
      <alignment horizontal="center" vertical="center" wrapText="1"/>
    </xf>
    <xf numFmtId="0" fontId="53" fillId="21" borderId="31" xfId="0" applyFont="1" applyFill="1" applyBorder="1" applyAlignment="1" applyProtection="1">
      <alignment horizontal="center" vertical="center" wrapText="1"/>
    </xf>
    <xf numFmtId="0" fontId="53" fillId="21" borderId="161" xfId="0" applyFont="1" applyFill="1" applyBorder="1" applyAlignment="1" applyProtection="1">
      <alignment horizontal="center" vertical="center" wrapText="1"/>
    </xf>
    <xf numFmtId="0" fontId="50" fillId="6" borderId="13" xfId="0" applyFont="1" applyFill="1" applyBorder="1" applyAlignment="1" applyProtection="1">
      <alignment horizontal="center" vertical="center"/>
    </xf>
    <xf numFmtId="0" fontId="50" fillId="6" borderId="73" xfId="0" applyFont="1" applyFill="1" applyBorder="1" applyAlignment="1" applyProtection="1">
      <alignment horizontal="center" vertical="center"/>
    </xf>
    <xf numFmtId="0" fontId="50" fillId="33" borderId="13" xfId="0" applyFont="1" applyFill="1" applyBorder="1" applyAlignment="1" applyProtection="1">
      <alignment horizontal="center" vertical="center"/>
    </xf>
    <xf numFmtId="0" fontId="50" fillId="33" borderId="73" xfId="0" applyFont="1" applyFill="1" applyBorder="1" applyAlignment="1" applyProtection="1">
      <alignment horizontal="center" vertical="center"/>
    </xf>
    <xf numFmtId="0" fontId="51" fillId="14" borderId="74" xfId="0" applyFont="1" applyFill="1" applyBorder="1" applyAlignment="1" applyProtection="1">
      <alignment horizontal="center" vertical="center"/>
    </xf>
    <xf numFmtId="0" fontId="51" fillId="14" borderId="60" xfId="0" applyFont="1" applyFill="1" applyBorder="1" applyAlignment="1" applyProtection="1">
      <alignment horizontal="center" vertical="center"/>
    </xf>
    <xf numFmtId="0" fontId="51" fillId="14" borderId="156" xfId="0" applyFont="1" applyFill="1" applyBorder="1" applyAlignment="1" applyProtection="1">
      <alignment horizontal="center" vertical="center"/>
    </xf>
    <xf numFmtId="0" fontId="51" fillId="14" borderId="155" xfId="0" applyFont="1" applyFill="1" applyBorder="1" applyAlignment="1" applyProtection="1">
      <alignment horizontal="center" vertical="center"/>
    </xf>
    <xf numFmtId="0" fontId="10" fillId="18" borderId="139" xfId="0" applyFont="1" applyFill="1" applyBorder="1" applyAlignment="1" applyProtection="1">
      <alignment horizontal="center" vertical="center"/>
    </xf>
    <xf numFmtId="0" fontId="10" fillId="18" borderId="140" xfId="0" applyFont="1" applyFill="1" applyBorder="1" applyAlignment="1" applyProtection="1">
      <alignment horizontal="center" vertical="center"/>
    </xf>
    <xf numFmtId="0" fontId="54" fillId="18" borderId="141" xfId="0" applyNumberFormat="1" applyFont="1" applyFill="1" applyBorder="1" applyAlignment="1" applyProtection="1">
      <alignment horizontal="center" vertical="center"/>
    </xf>
    <xf numFmtId="0" fontId="54" fillId="18" borderId="142" xfId="0" applyNumberFormat="1" applyFont="1" applyFill="1" applyBorder="1" applyAlignment="1" applyProtection="1">
      <alignment horizontal="center" vertical="center"/>
    </xf>
    <xf numFmtId="0" fontId="53" fillId="18" borderId="159" xfId="0" applyFont="1" applyFill="1" applyBorder="1" applyAlignment="1" applyProtection="1">
      <alignment horizontal="center" vertical="center" wrapText="1"/>
    </xf>
    <xf numFmtId="0" fontId="53" fillId="18" borderId="31" xfId="0" applyFont="1" applyFill="1" applyBorder="1" applyAlignment="1" applyProtection="1">
      <alignment horizontal="center" vertical="center" wrapText="1"/>
    </xf>
    <xf numFmtId="0" fontId="53" fillId="18" borderId="161" xfId="0" applyFont="1" applyFill="1" applyBorder="1" applyAlignment="1" applyProtection="1">
      <alignment horizontal="center" vertical="center" wrapText="1"/>
    </xf>
    <xf numFmtId="0" fontId="10" fillId="22" borderId="160" xfId="0" applyFont="1" applyFill="1" applyBorder="1" applyAlignment="1" applyProtection="1">
      <alignment horizontal="center" vertical="center"/>
    </xf>
    <xf numFmtId="0" fontId="10" fillId="22" borderId="140" xfId="0" applyFont="1" applyFill="1" applyBorder="1" applyAlignment="1" applyProtection="1">
      <alignment horizontal="center" vertical="center"/>
    </xf>
    <xf numFmtId="0" fontId="53" fillId="28" borderId="67" xfId="0" applyFont="1" applyFill="1" applyBorder="1" applyAlignment="1" applyProtection="1">
      <alignment horizontal="center" vertical="center" wrapText="1"/>
    </xf>
    <xf numFmtId="0" fontId="53" fillId="28" borderId="136" xfId="0" applyFont="1" applyFill="1" applyBorder="1" applyAlignment="1" applyProtection="1">
      <alignment horizontal="center" vertical="center" wrapText="1"/>
    </xf>
    <xf numFmtId="0" fontId="53" fillId="28" borderId="135" xfId="0" applyFont="1" applyFill="1" applyBorder="1" applyAlignment="1" applyProtection="1">
      <alignment horizontal="center" vertical="center" wrapText="1"/>
    </xf>
    <xf numFmtId="0" fontId="53" fillId="28" borderId="162" xfId="0" applyFont="1" applyFill="1" applyBorder="1" applyAlignment="1" applyProtection="1">
      <alignment horizontal="center" vertical="center" wrapText="1"/>
    </xf>
    <xf numFmtId="0" fontId="10" fillId="28" borderId="170" xfId="0" applyFont="1" applyFill="1" applyBorder="1" applyAlignment="1" applyProtection="1">
      <alignment horizontal="center" vertical="center"/>
    </xf>
    <xf numFmtId="0" fontId="10" fillId="28" borderId="167" xfId="0" applyFont="1" applyFill="1" applyBorder="1" applyAlignment="1" applyProtection="1">
      <alignment horizontal="center" vertical="center"/>
    </xf>
    <xf numFmtId="0" fontId="54" fillId="28" borderId="171" xfId="0" applyNumberFormat="1" applyFont="1" applyFill="1" applyBorder="1" applyAlignment="1" applyProtection="1">
      <alignment horizontal="center" vertical="center"/>
    </xf>
    <xf numFmtId="0" fontId="54" fillId="28" borderId="168" xfId="0" applyNumberFormat="1" applyFont="1" applyFill="1" applyBorder="1" applyAlignment="1" applyProtection="1">
      <alignment horizontal="center" vertical="center"/>
    </xf>
    <xf numFmtId="0" fontId="53" fillId="6" borderId="172" xfId="0" applyFont="1" applyFill="1" applyBorder="1" applyAlignment="1" applyProtection="1">
      <alignment horizontal="center" vertical="center" wrapText="1"/>
    </xf>
    <xf numFmtId="0" fontId="53" fillId="6" borderId="173" xfId="0" applyFont="1" applyFill="1" applyBorder="1" applyAlignment="1" applyProtection="1">
      <alignment horizontal="center" vertical="center" wrapText="1"/>
    </xf>
    <xf numFmtId="0" fontId="53" fillId="6" borderId="68" xfId="0" applyFont="1" applyFill="1" applyBorder="1" applyAlignment="1" applyProtection="1">
      <alignment horizontal="center" vertical="center" wrapText="1"/>
    </xf>
    <xf numFmtId="0" fontId="53" fillId="6" borderId="159" xfId="0" applyFont="1" applyFill="1" applyBorder="1" applyAlignment="1" applyProtection="1">
      <alignment horizontal="center" vertical="center" wrapText="1"/>
    </xf>
    <xf numFmtId="0" fontId="54" fillId="6" borderId="174" xfId="0" applyNumberFormat="1" applyFont="1" applyFill="1" applyBorder="1" applyAlignment="1" applyProtection="1">
      <alignment horizontal="center" vertical="center"/>
    </xf>
    <xf numFmtId="0" fontId="54" fillId="6" borderId="168" xfId="0" applyNumberFormat="1" applyFont="1" applyFill="1" applyBorder="1" applyAlignment="1" applyProtection="1">
      <alignment horizontal="center" vertical="center"/>
    </xf>
    <xf numFmtId="0" fontId="10" fillId="6" borderId="175" xfId="0" applyFont="1" applyFill="1" applyBorder="1" applyAlignment="1" applyProtection="1">
      <alignment horizontal="center" vertical="center"/>
    </xf>
    <xf numFmtId="0" fontId="10" fillId="6" borderId="167" xfId="0" applyFont="1" applyFill="1" applyBorder="1" applyAlignment="1" applyProtection="1">
      <alignment horizontal="center" vertical="center"/>
    </xf>
    <xf numFmtId="0" fontId="53" fillId="20" borderId="172" xfId="0" applyFont="1" applyFill="1" applyBorder="1" applyAlignment="1" applyProtection="1">
      <alignment horizontal="center" vertical="center" wrapText="1"/>
    </xf>
    <xf numFmtId="0" fontId="53" fillId="20" borderId="173" xfId="0" applyFont="1" applyFill="1" applyBorder="1" applyAlignment="1" applyProtection="1">
      <alignment horizontal="center" vertical="center" wrapText="1"/>
    </xf>
    <xf numFmtId="0" fontId="53" fillId="20" borderId="68" xfId="0" applyFont="1" applyFill="1" applyBorder="1" applyAlignment="1" applyProtection="1">
      <alignment horizontal="center" vertical="center" wrapText="1"/>
    </xf>
    <xf numFmtId="0" fontId="53" fillId="20" borderId="159" xfId="0" applyFont="1" applyFill="1" applyBorder="1" applyAlignment="1" applyProtection="1">
      <alignment horizontal="center" vertical="center" wrapText="1"/>
    </xf>
    <xf numFmtId="0" fontId="50" fillId="28" borderId="13" xfId="0" applyFont="1" applyFill="1" applyBorder="1" applyAlignment="1" applyProtection="1">
      <alignment horizontal="center" vertical="center"/>
    </xf>
    <xf numFmtId="0" fontId="50" fillId="28" borderId="73" xfId="0" applyFont="1" applyFill="1" applyBorder="1" applyAlignment="1" applyProtection="1">
      <alignment horizontal="center" vertical="center"/>
    </xf>
    <xf numFmtId="0" fontId="51" fillId="26" borderId="13" xfId="0" applyFont="1" applyFill="1" applyBorder="1" applyAlignment="1" applyProtection="1">
      <alignment horizontal="center" vertical="center"/>
    </xf>
    <xf numFmtId="0" fontId="51" fillId="26" borderId="73" xfId="0" applyFont="1" applyFill="1" applyBorder="1" applyAlignment="1" applyProtection="1">
      <alignment horizontal="center" vertical="center"/>
    </xf>
    <xf numFmtId="0" fontId="50" fillId="22" borderId="13" xfId="0" applyFont="1" applyFill="1" applyBorder="1" applyAlignment="1" applyProtection="1">
      <alignment horizontal="center" vertical="center"/>
    </xf>
    <xf numFmtId="0" fontId="50" fillId="22" borderId="73" xfId="0" applyFont="1" applyFill="1" applyBorder="1" applyAlignment="1" applyProtection="1">
      <alignment horizontal="center" vertical="center"/>
    </xf>
    <xf numFmtId="0" fontId="51" fillId="24" borderId="13" xfId="0" applyFont="1" applyFill="1" applyBorder="1" applyAlignment="1" applyProtection="1">
      <alignment horizontal="center" vertical="center"/>
    </xf>
    <xf numFmtId="0" fontId="51" fillId="24" borderId="73" xfId="0" applyFont="1" applyFill="1" applyBorder="1" applyAlignment="1" applyProtection="1">
      <alignment horizontal="center" vertical="center"/>
    </xf>
    <xf numFmtId="0" fontId="50" fillId="20" borderId="13" xfId="0" applyFont="1" applyFill="1" applyBorder="1" applyAlignment="1" applyProtection="1">
      <alignment horizontal="center" vertical="center"/>
    </xf>
    <xf numFmtId="0" fontId="50" fillId="20" borderId="73" xfId="0" applyFont="1" applyFill="1" applyBorder="1" applyAlignment="1" applyProtection="1">
      <alignment horizontal="center" vertical="center"/>
    </xf>
    <xf numFmtId="167" fontId="46" fillId="2" borderId="178" xfId="0" applyNumberFormat="1" applyFont="1" applyFill="1" applyBorder="1" applyAlignment="1" applyProtection="1">
      <alignment horizontal="center"/>
    </xf>
    <xf numFmtId="167" fontId="46" fillId="2" borderId="180" xfId="0" applyNumberFormat="1" applyFont="1" applyFill="1" applyBorder="1" applyAlignment="1" applyProtection="1">
      <alignment horizontal="center"/>
    </xf>
    <xf numFmtId="0" fontId="11" fillId="18" borderId="138" xfId="0" applyFont="1" applyFill="1" applyBorder="1" applyAlignment="1" applyProtection="1">
      <alignment horizontal="center"/>
    </xf>
    <xf numFmtId="0" fontId="11" fillId="18" borderId="129" xfId="0" applyFont="1" applyFill="1" applyBorder="1" applyAlignment="1" applyProtection="1">
      <alignment horizontal="center"/>
    </xf>
    <xf numFmtId="0" fontId="20" fillId="22" borderId="128" xfId="0" applyFont="1" applyFill="1" applyBorder="1" applyAlignment="1" applyProtection="1">
      <alignment horizontal="center" vertical="center" textRotation="180"/>
    </xf>
    <xf numFmtId="0" fontId="20" fillId="22" borderId="138" xfId="0" applyFont="1" applyFill="1" applyBorder="1" applyAlignment="1" applyProtection="1">
      <alignment horizontal="center" vertical="center" textRotation="180"/>
    </xf>
    <xf numFmtId="0" fontId="20" fillId="22" borderId="129" xfId="0" applyFont="1" applyFill="1" applyBorder="1" applyAlignment="1" applyProtection="1">
      <alignment horizontal="center" vertical="center" textRotation="180"/>
    </xf>
    <xf numFmtId="0" fontId="20" fillId="3" borderId="128" xfId="0" applyFont="1" applyFill="1" applyBorder="1" applyAlignment="1" applyProtection="1">
      <alignment horizontal="center" vertical="center" textRotation="180"/>
    </xf>
    <xf numFmtId="0" fontId="20" fillId="3" borderId="138" xfId="0" applyFont="1" applyFill="1" applyBorder="1" applyAlignment="1" applyProtection="1">
      <alignment horizontal="center" vertical="center" textRotation="180"/>
    </xf>
    <xf numFmtId="0" fontId="20" fillId="3" borderId="129" xfId="0" applyFont="1" applyFill="1" applyBorder="1" applyAlignment="1" applyProtection="1">
      <alignment horizontal="center" vertical="center" textRotation="180"/>
    </xf>
    <xf numFmtId="0" fontId="20" fillId="28" borderId="128" xfId="0" applyFont="1" applyFill="1" applyBorder="1" applyAlignment="1" applyProtection="1">
      <alignment horizontal="center" vertical="center" textRotation="180"/>
    </xf>
    <xf numFmtId="0" fontId="20" fillId="28" borderId="138" xfId="0" applyFont="1" applyFill="1" applyBorder="1" applyAlignment="1" applyProtection="1">
      <alignment horizontal="center" vertical="center" textRotation="180"/>
    </xf>
    <xf numFmtId="0" fontId="20" fillId="28" borderId="129" xfId="0" applyFont="1" applyFill="1" applyBorder="1" applyAlignment="1" applyProtection="1">
      <alignment horizontal="center" vertical="center" textRotation="180"/>
    </xf>
    <xf numFmtId="0" fontId="20" fillId="6" borderId="128" xfId="0" applyFont="1" applyFill="1" applyBorder="1" applyAlignment="1" applyProtection="1">
      <alignment horizontal="center" vertical="center" textRotation="180"/>
    </xf>
    <xf numFmtId="0" fontId="20" fillId="6" borderId="138" xfId="0" applyFont="1" applyFill="1" applyBorder="1" applyAlignment="1" applyProtection="1">
      <alignment horizontal="center" vertical="center" textRotation="180"/>
    </xf>
    <xf numFmtId="0" fontId="20" fillId="6" borderId="129" xfId="0" applyFont="1" applyFill="1" applyBorder="1" applyAlignment="1" applyProtection="1">
      <alignment horizontal="center" vertical="center" textRotation="180"/>
    </xf>
    <xf numFmtId="0" fontId="20" fillId="20" borderId="128" xfId="0" applyFont="1" applyFill="1" applyBorder="1" applyAlignment="1" applyProtection="1">
      <alignment horizontal="center" vertical="center" textRotation="180"/>
    </xf>
    <xf numFmtId="0" fontId="20" fillId="20" borderId="138" xfId="0" applyFont="1" applyFill="1" applyBorder="1" applyAlignment="1" applyProtection="1">
      <alignment horizontal="center" vertical="center" textRotation="180"/>
    </xf>
    <xf numFmtId="0" fontId="20" fillId="20" borderId="129" xfId="0" applyFont="1" applyFill="1" applyBorder="1" applyAlignment="1" applyProtection="1">
      <alignment horizontal="center" vertical="center" textRotation="180"/>
    </xf>
    <xf numFmtId="0" fontId="20" fillId="24" borderId="128" xfId="0" applyFont="1" applyFill="1" applyBorder="1" applyAlignment="1" applyProtection="1">
      <alignment horizontal="center" vertical="center" textRotation="180"/>
    </xf>
    <xf numFmtId="0" fontId="20" fillId="24" borderId="138" xfId="0" applyFont="1" applyFill="1" applyBorder="1" applyAlignment="1" applyProtection="1">
      <alignment horizontal="center" vertical="center" textRotation="180"/>
    </xf>
    <xf numFmtId="0" fontId="20" fillId="24" borderId="129" xfId="0" applyFont="1" applyFill="1" applyBorder="1" applyAlignment="1" applyProtection="1">
      <alignment horizontal="center" vertical="center" textRotation="180"/>
    </xf>
    <xf numFmtId="0" fontId="20" fillId="8" borderId="128" xfId="0" applyFont="1" applyFill="1" applyBorder="1" applyAlignment="1" applyProtection="1">
      <alignment horizontal="center" vertical="center" textRotation="180"/>
    </xf>
    <xf numFmtId="0" fontId="20" fillId="8" borderId="138" xfId="0" applyFont="1" applyFill="1" applyBorder="1" applyAlignment="1" applyProtection="1">
      <alignment horizontal="center" vertical="center" textRotation="180"/>
    </xf>
    <xf numFmtId="0" fontId="20" fillId="8" borderId="129" xfId="0" applyFont="1" applyFill="1" applyBorder="1" applyAlignment="1" applyProtection="1">
      <alignment horizontal="center" vertical="center" textRotation="180"/>
    </xf>
    <xf numFmtId="0" fontId="20" fillId="36" borderId="128" xfId="0" applyFont="1" applyFill="1" applyBorder="1" applyAlignment="1" applyProtection="1">
      <alignment horizontal="center" vertical="center" textRotation="180"/>
    </xf>
    <xf numFmtId="0" fontId="20" fillId="36" borderId="138" xfId="0" applyFont="1" applyFill="1" applyBorder="1" applyAlignment="1" applyProtection="1">
      <alignment horizontal="center" vertical="center" textRotation="180"/>
    </xf>
    <xf numFmtId="0" fontId="20" fillId="36" borderId="129" xfId="0" applyFont="1" applyFill="1" applyBorder="1" applyAlignment="1" applyProtection="1">
      <alignment horizontal="center" vertical="center" textRotation="180"/>
    </xf>
    <xf numFmtId="0" fontId="22" fillId="14" borderId="178" xfId="0" applyNumberFormat="1" applyFont="1" applyFill="1" applyBorder="1" applyAlignment="1" applyProtection="1">
      <alignment horizontal="center" vertical="center"/>
    </xf>
    <xf numFmtId="0" fontId="22" fillId="14" borderId="179" xfId="0" applyNumberFormat="1" applyFont="1" applyFill="1" applyBorder="1" applyAlignment="1" applyProtection="1">
      <alignment horizontal="center" vertical="center"/>
    </xf>
    <xf numFmtId="0" fontId="22" fillId="14" borderId="180" xfId="0" applyNumberFormat="1" applyFont="1" applyFill="1" applyBorder="1" applyAlignment="1" applyProtection="1">
      <alignment horizontal="center" vertical="center"/>
    </xf>
    <xf numFmtId="0" fontId="50" fillId="25" borderId="13" xfId="0" applyFont="1" applyFill="1" applyBorder="1" applyAlignment="1" applyProtection="1">
      <alignment horizontal="center" vertical="center"/>
    </xf>
    <xf numFmtId="0" fontId="50" fillId="25" borderId="73" xfId="0" applyFont="1" applyFill="1" applyBorder="1" applyAlignment="1" applyProtection="1">
      <alignment horizontal="center" vertical="center"/>
    </xf>
    <xf numFmtId="0" fontId="50" fillId="3" borderId="13" xfId="0" applyFont="1" applyFill="1" applyBorder="1" applyAlignment="1" applyProtection="1">
      <alignment horizontal="center" vertical="center"/>
    </xf>
    <xf numFmtId="0" fontId="50" fillId="3" borderId="73" xfId="0" applyFont="1" applyFill="1" applyBorder="1" applyAlignment="1" applyProtection="1">
      <alignment horizontal="center" vertical="center"/>
    </xf>
    <xf numFmtId="167" fontId="46" fillId="2" borderId="143" xfId="0" applyNumberFormat="1" applyFont="1" applyFill="1" applyBorder="1" applyAlignment="1" applyProtection="1">
      <alignment horizontal="center"/>
    </xf>
    <xf numFmtId="167" fontId="46" fillId="2" borderId="144" xfId="0" applyNumberFormat="1" applyFont="1" applyFill="1" applyBorder="1" applyAlignment="1" applyProtection="1">
      <alignment horizontal="center"/>
    </xf>
    <xf numFmtId="167" fontId="46" fillId="2" borderId="150" xfId="0" applyNumberFormat="1" applyFont="1" applyFill="1" applyBorder="1" applyAlignment="1" applyProtection="1">
      <alignment horizontal="center"/>
    </xf>
    <xf numFmtId="167" fontId="46" fillId="2" borderId="151" xfId="0" applyNumberFormat="1" applyFont="1" applyFill="1" applyBorder="1" applyAlignment="1" applyProtection="1">
      <alignment horizontal="center"/>
    </xf>
    <xf numFmtId="0" fontId="50" fillId="18" borderId="13" xfId="0" applyFont="1" applyFill="1" applyBorder="1" applyAlignment="1" applyProtection="1">
      <alignment horizontal="center" vertical="center"/>
    </xf>
    <xf numFmtId="0" fontId="50" fillId="18" borderId="73" xfId="0" applyFont="1" applyFill="1" applyBorder="1" applyAlignment="1" applyProtection="1">
      <alignment horizontal="center" vertical="center"/>
    </xf>
    <xf numFmtId="167" fontId="0" fillId="18" borderId="120" xfId="0" applyNumberFormat="1" applyFill="1" applyBorder="1" applyAlignment="1" applyProtection="1">
      <alignment horizontal="center"/>
    </xf>
    <xf numFmtId="167" fontId="0" fillId="18" borderId="118" xfId="0" applyNumberFormat="1" applyFill="1" applyBorder="1" applyAlignment="1" applyProtection="1">
      <alignment horizontal="center"/>
    </xf>
    <xf numFmtId="0" fontId="22" fillId="0" borderId="38" xfId="0" applyNumberFormat="1" applyFont="1" applyBorder="1" applyAlignment="1" applyProtection="1">
      <alignment horizontal="center" vertical="center"/>
    </xf>
    <xf numFmtId="0" fontId="22" fillId="0" borderId="41" xfId="0" applyNumberFormat="1" applyFont="1" applyBorder="1" applyAlignment="1" applyProtection="1">
      <alignment horizontal="center" vertical="center"/>
    </xf>
    <xf numFmtId="0" fontId="22" fillId="0" borderId="39" xfId="0" applyNumberFormat="1" applyFont="1" applyBorder="1" applyAlignment="1" applyProtection="1">
      <alignment horizontal="center" vertical="center"/>
    </xf>
    <xf numFmtId="2" fontId="18" fillId="18" borderId="38" xfId="0" applyNumberFormat="1" applyFont="1" applyFill="1" applyBorder="1" applyAlignment="1" applyProtection="1">
      <alignment horizontal="center" vertical="center" textRotation="180"/>
    </xf>
    <xf numFmtId="2" fontId="18" fillId="18" borderId="41" xfId="0" applyNumberFormat="1" applyFont="1" applyFill="1" applyBorder="1" applyAlignment="1" applyProtection="1">
      <alignment horizontal="center" vertical="center" textRotation="180"/>
    </xf>
    <xf numFmtId="2" fontId="18" fillId="18" borderId="39" xfId="0" applyNumberFormat="1" applyFont="1" applyFill="1" applyBorder="1" applyAlignment="1" applyProtection="1">
      <alignment horizontal="center" vertical="center" textRotation="180"/>
    </xf>
    <xf numFmtId="0" fontId="20" fillId="21" borderId="38" xfId="0" applyFont="1" applyFill="1" applyBorder="1" applyAlignment="1" applyProtection="1">
      <alignment horizontal="center" vertical="center" textRotation="180"/>
    </xf>
    <xf numFmtId="0" fontId="20" fillId="21" borderId="41" xfId="0" applyFont="1" applyFill="1" applyBorder="1" applyAlignment="1" applyProtection="1">
      <alignment horizontal="center" vertical="center" textRotation="180"/>
    </xf>
    <xf numFmtId="0" fontId="20" fillId="21" borderId="39" xfId="0" applyFont="1" applyFill="1" applyBorder="1" applyAlignment="1" applyProtection="1">
      <alignment horizontal="center" vertical="center" textRotation="180"/>
    </xf>
    <xf numFmtId="0" fontId="18" fillId="22" borderId="38" xfId="0" applyFont="1" applyFill="1" applyBorder="1" applyAlignment="1" applyProtection="1">
      <alignment horizontal="center" vertical="center" textRotation="180"/>
    </xf>
    <xf numFmtId="0" fontId="18" fillId="22" borderId="41" xfId="0" applyFont="1" applyFill="1" applyBorder="1" applyAlignment="1" applyProtection="1">
      <alignment horizontal="center" vertical="center" textRotation="180"/>
    </xf>
    <xf numFmtId="0" fontId="18" fillId="22" borderId="39" xfId="0" applyFont="1" applyFill="1" applyBorder="1" applyAlignment="1" applyProtection="1">
      <alignment horizontal="center" vertical="center" textRotation="180"/>
    </xf>
    <xf numFmtId="0" fontId="20" fillId="3" borderId="38" xfId="0" applyFont="1" applyFill="1" applyBorder="1" applyAlignment="1" applyProtection="1">
      <alignment horizontal="center" vertical="center" textRotation="180"/>
    </xf>
    <xf numFmtId="0" fontId="20" fillId="3" borderId="41" xfId="0" applyFont="1" applyFill="1" applyBorder="1" applyAlignment="1" applyProtection="1">
      <alignment horizontal="center" vertical="center" textRotation="180"/>
    </xf>
    <xf numFmtId="0" fontId="20" fillId="3" borderId="39" xfId="0" applyFont="1" applyFill="1" applyBorder="1" applyAlignment="1" applyProtection="1">
      <alignment horizontal="center" vertical="center" textRotation="180"/>
    </xf>
    <xf numFmtId="0" fontId="18" fillId="28" borderId="38" xfId="0" applyFont="1" applyFill="1" applyBorder="1" applyAlignment="1" applyProtection="1">
      <alignment horizontal="center" vertical="center" textRotation="180"/>
    </xf>
    <xf numFmtId="0" fontId="18" fillId="28" borderId="41" xfId="0" applyFont="1" applyFill="1" applyBorder="1" applyAlignment="1" applyProtection="1">
      <alignment horizontal="center" vertical="center" textRotation="180"/>
    </xf>
    <xf numFmtId="0" fontId="18" fillId="28" borderId="39" xfId="0" applyFont="1" applyFill="1" applyBorder="1" applyAlignment="1" applyProtection="1">
      <alignment horizontal="center" vertical="center" textRotation="180"/>
    </xf>
    <xf numFmtId="0" fontId="18" fillId="6" borderId="38" xfId="0" applyFont="1" applyFill="1" applyBorder="1" applyAlignment="1" applyProtection="1">
      <alignment horizontal="center" vertical="center" textRotation="180"/>
    </xf>
    <xf numFmtId="0" fontId="18" fillId="6" borderId="41" xfId="0" applyFont="1" applyFill="1" applyBorder="1" applyAlignment="1" applyProtection="1">
      <alignment horizontal="center" vertical="center" textRotation="180"/>
    </xf>
    <xf numFmtId="0" fontId="18" fillId="6" borderId="39" xfId="0" applyFont="1" applyFill="1" applyBorder="1" applyAlignment="1" applyProtection="1">
      <alignment horizontal="center" vertical="center" textRotation="180"/>
    </xf>
    <xf numFmtId="0" fontId="18" fillId="20" borderId="38" xfId="0" applyFont="1" applyFill="1" applyBorder="1" applyAlignment="1" applyProtection="1">
      <alignment horizontal="center" vertical="center" textRotation="180"/>
    </xf>
    <xf numFmtId="0" fontId="18" fillId="20" borderId="41" xfId="0" applyFont="1" applyFill="1" applyBorder="1" applyAlignment="1" applyProtection="1">
      <alignment horizontal="center" vertical="center" textRotation="180"/>
    </xf>
    <xf numFmtId="0" fontId="18" fillId="20" borderId="39" xfId="0" applyFont="1" applyFill="1" applyBorder="1" applyAlignment="1" applyProtection="1">
      <alignment horizontal="center" vertical="center" textRotation="180"/>
    </xf>
    <xf numFmtId="0" fontId="20" fillId="24" borderId="38" xfId="0" applyFont="1" applyFill="1" applyBorder="1" applyAlignment="1" applyProtection="1">
      <alignment horizontal="center" vertical="center" textRotation="180"/>
    </xf>
    <xf numFmtId="0" fontId="20" fillId="24" borderId="41" xfId="0" applyFont="1" applyFill="1" applyBorder="1" applyAlignment="1" applyProtection="1">
      <alignment horizontal="center" vertical="center" textRotation="180"/>
    </xf>
    <xf numFmtId="0" fontId="20" fillId="24" borderId="39" xfId="0" applyFont="1" applyFill="1" applyBorder="1" applyAlignment="1" applyProtection="1">
      <alignment horizontal="center" vertical="center" textRotation="180"/>
    </xf>
    <xf numFmtId="0" fontId="20" fillId="8" borderId="38" xfId="0" applyFont="1" applyFill="1" applyBorder="1" applyAlignment="1" applyProtection="1">
      <alignment horizontal="center" vertical="center" textRotation="180"/>
    </xf>
    <xf numFmtId="0" fontId="20" fillId="8" borderId="41" xfId="0" applyFont="1" applyFill="1" applyBorder="1" applyAlignment="1" applyProtection="1">
      <alignment horizontal="center" vertical="center" textRotation="180"/>
    </xf>
    <xf numFmtId="0" fontId="20" fillId="8" borderId="39" xfId="0" applyFont="1" applyFill="1" applyBorder="1" applyAlignment="1" applyProtection="1">
      <alignment horizontal="center" vertical="center" textRotation="180"/>
    </xf>
    <xf numFmtId="0" fontId="18" fillId="23" borderId="38" xfId="0" applyFont="1" applyFill="1" applyBorder="1" applyAlignment="1" applyProtection="1">
      <alignment horizontal="center" vertical="center" textRotation="180"/>
    </xf>
    <xf numFmtId="0" fontId="18" fillId="23" borderId="41" xfId="0" applyFont="1" applyFill="1" applyBorder="1" applyAlignment="1" applyProtection="1">
      <alignment horizontal="center" vertical="center" textRotation="180"/>
    </xf>
    <xf numFmtId="0" fontId="18" fillId="23" borderId="39" xfId="0" applyFont="1" applyFill="1" applyBorder="1" applyAlignment="1" applyProtection="1">
      <alignment horizontal="center" vertical="center" textRotation="180"/>
    </xf>
    <xf numFmtId="0" fontId="20" fillId="14" borderId="38" xfId="0" applyFont="1" applyFill="1" applyBorder="1" applyAlignment="1" applyProtection="1">
      <alignment horizontal="center" vertical="center" textRotation="180"/>
    </xf>
    <xf numFmtId="0" fontId="20" fillId="14" borderId="41" xfId="0" applyFont="1" applyFill="1" applyBorder="1" applyAlignment="1" applyProtection="1">
      <alignment horizontal="center" vertical="center" textRotation="180"/>
    </xf>
    <xf numFmtId="0" fontId="42" fillId="11" borderId="105" xfId="0" applyFont="1" applyFill="1" applyBorder="1" applyAlignment="1" applyProtection="1">
      <alignment horizontal="center" wrapText="1"/>
    </xf>
    <xf numFmtId="0" fontId="42" fillId="11" borderId="84" xfId="0" applyFont="1" applyFill="1" applyBorder="1" applyAlignment="1" applyProtection="1">
      <alignment horizontal="center" wrapText="1"/>
    </xf>
    <xf numFmtId="0" fontId="42" fillId="11" borderId="106" xfId="0" applyFont="1" applyFill="1" applyBorder="1" applyAlignment="1" applyProtection="1">
      <alignment horizontal="center" wrapText="1"/>
    </xf>
    <xf numFmtId="0" fontId="39" fillId="8" borderId="11" xfId="0" applyFont="1" applyFill="1" applyBorder="1" applyAlignment="1" applyProtection="1">
      <alignment horizontal="center" vertical="center" wrapText="1"/>
    </xf>
    <xf numFmtId="0" fontId="39" fillId="8" borderId="32" xfId="0" applyFont="1" applyFill="1" applyBorder="1" applyAlignment="1" applyProtection="1">
      <alignment horizontal="center" vertical="center" wrapText="1"/>
    </xf>
    <xf numFmtId="0" fontId="42" fillId="11" borderId="107" xfId="0" applyFont="1" applyFill="1" applyBorder="1" applyAlignment="1" applyProtection="1">
      <alignment horizontal="center" vertical="center" wrapText="1"/>
    </xf>
    <xf numFmtId="0" fontId="42" fillId="11" borderId="85" xfId="0" applyFont="1" applyFill="1" applyBorder="1" applyAlignment="1" applyProtection="1">
      <alignment horizontal="center" vertical="center" wrapText="1"/>
    </xf>
    <xf numFmtId="0" fontId="42" fillId="11" borderId="108" xfId="0" applyFont="1" applyFill="1" applyBorder="1" applyAlignment="1" applyProtection="1">
      <alignment horizontal="center" vertical="center" wrapText="1"/>
    </xf>
    <xf numFmtId="0" fontId="35" fillId="6" borderId="2" xfId="0" applyFont="1" applyFill="1" applyBorder="1" applyAlignment="1" applyProtection="1">
      <alignment horizontal="center" vertical="center" wrapText="1"/>
    </xf>
    <xf numFmtId="0" fontId="35" fillId="6" borderId="3" xfId="0" applyFont="1" applyFill="1" applyBorder="1" applyAlignment="1" applyProtection="1">
      <alignment horizontal="center" vertical="center" wrapText="1"/>
    </xf>
    <xf numFmtId="0" fontId="22" fillId="0" borderId="24" xfId="0" applyNumberFormat="1" applyFont="1" applyBorder="1" applyAlignment="1" applyProtection="1">
      <alignment horizontal="center" vertical="center"/>
    </xf>
    <xf numFmtId="0" fontId="35" fillId="0" borderId="76" xfId="0" applyFont="1" applyBorder="1" applyAlignment="1" applyProtection="1">
      <alignment horizontal="center" vertical="center" wrapText="1"/>
    </xf>
    <xf numFmtId="0" fontId="35" fillId="0" borderId="77" xfId="0" applyFont="1" applyBorder="1" applyAlignment="1" applyProtection="1">
      <alignment horizontal="center" vertical="center" wrapText="1"/>
    </xf>
    <xf numFmtId="0" fontId="21" fillId="0" borderId="25" xfId="0" applyNumberFormat="1" applyFont="1" applyBorder="1" applyAlignment="1" applyProtection="1">
      <alignment horizontal="center" vertical="center"/>
    </xf>
    <xf numFmtId="0" fontId="21" fillId="0" borderId="39" xfId="0" applyNumberFormat="1" applyFont="1" applyBorder="1" applyAlignment="1" applyProtection="1">
      <alignment horizontal="center" vertical="center"/>
    </xf>
    <xf numFmtId="0" fontId="22" fillId="0" borderId="71" xfId="0" applyNumberFormat="1" applyFont="1" applyBorder="1" applyAlignment="1" applyProtection="1">
      <alignment horizontal="center" vertical="center"/>
    </xf>
    <xf numFmtId="0" fontId="22" fillId="0" borderId="69" xfId="0" applyNumberFormat="1" applyFont="1" applyBorder="1" applyAlignment="1" applyProtection="1">
      <alignment horizontal="center" vertical="center"/>
    </xf>
    <xf numFmtId="0" fontId="22" fillId="0" borderId="25" xfId="0" applyNumberFormat="1" applyFont="1" applyBorder="1" applyAlignment="1" applyProtection="1">
      <alignment horizontal="center" vertical="center"/>
    </xf>
    <xf numFmtId="0" fontId="22" fillId="0" borderId="64" xfId="0" applyNumberFormat="1" applyFont="1" applyBorder="1" applyAlignment="1" applyProtection="1">
      <alignment horizontal="center" vertical="center"/>
    </xf>
    <xf numFmtId="0" fontId="37" fillId="12" borderId="11" xfId="0" applyFont="1" applyFill="1" applyBorder="1" applyAlignment="1" applyProtection="1">
      <alignment horizontal="center" vertical="center" wrapText="1"/>
    </xf>
    <xf numFmtId="0" fontId="35" fillId="12" borderId="32" xfId="0" applyFont="1" applyFill="1" applyBorder="1" applyAlignment="1" applyProtection="1">
      <alignment horizontal="center" vertical="center" wrapText="1"/>
    </xf>
    <xf numFmtId="2" fontId="35" fillId="12" borderId="112" xfId="0" applyNumberFormat="1" applyFont="1" applyFill="1" applyBorder="1" applyAlignment="1" applyProtection="1">
      <alignment horizontal="center" vertical="center" wrapText="1"/>
    </xf>
    <xf numFmtId="2" fontId="35" fillId="12" borderId="113" xfId="0" applyNumberFormat="1" applyFont="1" applyFill="1" applyBorder="1" applyAlignment="1" applyProtection="1">
      <alignment horizontal="center" vertical="center" wrapText="1"/>
    </xf>
    <xf numFmtId="0" fontId="35" fillId="6" borderId="11" xfId="0" applyFont="1" applyFill="1" applyBorder="1" applyAlignment="1" applyProtection="1">
      <alignment horizontal="center" vertical="center" wrapText="1"/>
    </xf>
    <xf numFmtId="0" fontId="35" fillId="6" borderId="32" xfId="0" applyFont="1" applyFill="1" applyBorder="1" applyAlignment="1" applyProtection="1">
      <alignment horizontal="center" vertical="center" wrapText="1"/>
    </xf>
    <xf numFmtId="0" fontId="35" fillId="34" borderId="11" xfId="0" applyFont="1" applyFill="1" applyBorder="1" applyAlignment="1" applyProtection="1">
      <alignment horizontal="center" vertical="center" wrapText="1"/>
    </xf>
    <xf numFmtId="0" fontId="35" fillId="34" borderId="32" xfId="0" applyFont="1" applyFill="1" applyBorder="1" applyAlignment="1" applyProtection="1">
      <alignment horizontal="center" vertical="center" wrapText="1"/>
    </xf>
    <xf numFmtId="0" fontId="35" fillId="35" borderId="11" xfId="0" applyFont="1" applyFill="1" applyBorder="1" applyAlignment="1" applyProtection="1">
      <alignment horizontal="center" vertical="center" wrapText="1"/>
    </xf>
    <xf numFmtId="0" fontId="35" fillId="35" borderId="32" xfId="0" applyFont="1" applyFill="1" applyBorder="1" applyAlignment="1" applyProtection="1">
      <alignment horizontal="center" vertical="center" wrapText="1"/>
    </xf>
    <xf numFmtId="0" fontId="35" fillId="35" borderId="2" xfId="0" applyFont="1" applyFill="1" applyBorder="1" applyAlignment="1" applyProtection="1">
      <alignment horizontal="center" vertical="center" wrapText="1"/>
    </xf>
    <xf numFmtId="0" fontId="35" fillId="35" borderId="3" xfId="0" applyFont="1" applyFill="1" applyBorder="1" applyAlignment="1" applyProtection="1">
      <alignment horizontal="center" vertical="center" wrapText="1"/>
    </xf>
    <xf numFmtId="0" fontId="35" fillId="34" borderId="2" xfId="0" applyFont="1" applyFill="1" applyBorder="1" applyAlignment="1" applyProtection="1">
      <alignment horizontal="center" vertical="center" wrapText="1"/>
    </xf>
    <xf numFmtId="0" fontId="35" fillId="34" borderId="3" xfId="0" applyFont="1" applyFill="1" applyBorder="1" applyAlignment="1" applyProtection="1">
      <alignment horizontal="center" vertical="center" wrapText="1"/>
    </xf>
    <xf numFmtId="0" fontId="35" fillId="5" borderId="11" xfId="0" applyFont="1" applyFill="1" applyBorder="1" applyAlignment="1" applyProtection="1">
      <alignment horizontal="center" vertical="center" wrapText="1"/>
    </xf>
    <xf numFmtId="0" fontId="35" fillId="5" borderId="32" xfId="0" applyFont="1" applyFill="1" applyBorder="1" applyAlignment="1" applyProtection="1">
      <alignment horizontal="center" vertical="center" wrapText="1"/>
    </xf>
    <xf numFmtId="2" fontId="43" fillId="5" borderId="11" xfId="0" applyNumberFormat="1" applyFont="1" applyFill="1" applyBorder="1" applyAlignment="1" applyProtection="1">
      <alignment horizontal="center" vertical="center" wrapText="1"/>
    </xf>
    <xf numFmtId="2" fontId="43" fillId="5" borderId="32" xfId="0" applyNumberFormat="1" applyFont="1" applyFill="1" applyBorder="1" applyAlignment="1" applyProtection="1">
      <alignment horizontal="center" vertical="center" wrapText="1"/>
    </xf>
    <xf numFmtId="2" fontId="43" fillId="8" borderId="11" xfId="0" applyNumberFormat="1" applyFont="1" applyFill="1" applyBorder="1" applyAlignment="1" applyProtection="1">
      <alignment horizontal="center" vertical="center" wrapText="1"/>
    </xf>
    <xf numFmtId="2" fontId="43" fillId="8" borderId="32" xfId="0" applyNumberFormat="1" applyFont="1" applyFill="1" applyBorder="1" applyAlignment="1" applyProtection="1">
      <alignment horizontal="center" vertical="center" wrapText="1"/>
    </xf>
    <xf numFmtId="0" fontId="35" fillId="9" borderId="11" xfId="0" applyFont="1" applyFill="1" applyBorder="1" applyAlignment="1" applyProtection="1">
      <alignment horizontal="center" vertical="center" wrapText="1"/>
    </xf>
    <xf numFmtId="0" fontId="35" fillId="9" borderId="32" xfId="0" applyFont="1" applyFill="1" applyBorder="1" applyAlignment="1" applyProtection="1">
      <alignment horizontal="center" vertical="center" wrapText="1"/>
    </xf>
    <xf numFmtId="0" fontId="35" fillId="7" borderId="2" xfId="0" applyFont="1" applyFill="1" applyBorder="1" applyAlignment="1" applyProtection="1">
      <alignment horizontal="center" vertical="center" wrapText="1"/>
    </xf>
    <xf numFmtId="0" fontId="35" fillId="7" borderId="3" xfId="0" applyFont="1" applyFill="1" applyBorder="1" applyAlignment="1" applyProtection="1">
      <alignment horizontal="center" vertical="center" wrapText="1"/>
    </xf>
    <xf numFmtId="11" fontId="35" fillId="30" borderId="11" xfId="0" applyNumberFormat="1" applyFont="1" applyFill="1" applyBorder="1" applyAlignment="1" applyProtection="1">
      <alignment horizontal="center" vertical="center" wrapText="1"/>
    </xf>
    <xf numFmtId="11" fontId="35" fillId="30" borderId="32" xfId="0" applyNumberFormat="1" applyFont="1" applyFill="1" applyBorder="1" applyAlignment="1" applyProtection="1">
      <alignment horizontal="center" vertical="center" wrapText="1"/>
    </xf>
    <xf numFmtId="0" fontId="35" fillId="3" borderId="11" xfId="0" applyFont="1" applyFill="1" applyBorder="1" applyAlignment="1" applyProtection="1">
      <alignment horizontal="center" vertical="center" wrapText="1"/>
    </xf>
    <xf numFmtId="0" fontId="35" fillId="3" borderId="32" xfId="0" applyFont="1" applyFill="1" applyBorder="1" applyAlignment="1" applyProtection="1">
      <alignment horizontal="center" vertical="center" wrapText="1"/>
    </xf>
    <xf numFmtId="0" fontId="35" fillId="21" borderId="11" xfId="0" applyFont="1" applyFill="1" applyBorder="1" applyAlignment="1" applyProtection="1">
      <alignment horizontal="center" vertical="center" wrapText="1"/>
    </xf>
    <xf numFmtId="0" fontId="35" fillId="21" borderId="32" xfId="0" applyFont="1" applyFill="1" applyBorder="1" applyAlignment="1" applyProtection="1">
      <alignment horizontal="center" vertical="center" wrapText="1"/>
    </xf>
    <xf numFmtId="0" fontId="35" fillId="3" borderId="2" xfId="0" applyFont="1" applyFill="1" applyBorder="1" applyAlignment="1" applyProtection="1">
      <alignment horizontal="center" vertical="center" wrapText="1"/>
    </xf>
    <xf numFmtId="0" fontId="35" fillId="3" borderId="3" xfId="0" applyFont="1" applyFill="1" applyBorder="1" applyAlignment="1" applyProtection="1">
      <alignment horizontal="center" vertical="center" wrapText="1"/>
    </xf>
    <xf numFmtId="11" fontId="44" fillId="30" borderId="11" xfId="0" applyNumberFormat="1" applyFont="1" applyFill="1" applyBorder="1" applyAlignment="1" applyProtection="1">
      <alignment horizontal="center" vertical="center" wrapText="1"/>
    </xf>
    <xf numFmtId="11" fontId="44" fillId="30" borderId="32" xfId="0" applyNumberFormat="1" applyFont="1" applyFill="1" applyBorder="1" applyAlignment="1" applyProtection="1">
      <alignment horizontal="center" vertical="center" wrapText="1"/>
    </xf>
    <xf numFmtId="0" fontId="35" fillId="4" borderId="11" xfId="0" applyFont="1" applyFill="1" applyBorder="1" applyAlignment="1" applyProtection="1">
      <alignment horizontal="center" vertical="center" wrapText="1"/>
    </xf>
    <xf numFmtId="0" fontId="35" fillId="4" borderId="32" xfId="0" applyFont="1" applyFill="1" applyBorder="1" applyAlignment="1" applyProtection="1">
      <alignment horizontal="center" vertical="center" wrapText="1"/>
    </xf>
    <xf numFmtId="0" fontId="34" fillId="17" borderId="87" xfId="0" applyFont="1" applyFill="1" applyBorder="1" applyAlignment="1" applyProtection="1">
      <alignment horizontal="center" vertical="center"/>
    </xf>
    <xf numFmtId="0" fontId="34" fillId="17" borderId="88" xfId="0" applyFont="1" applyFill="1" applyBorder="1" applyAlignment="1" applyProtection="1">
      <alignment horizontal="center" vertical="center"/>
    </xf>
    <xf numFmtId="0" fontId="34" fillId="17" borderId="89" xfId="0" applyFont="1" applyFill="1" applyBorder="1" applyAlignment="1" applyProtection="1">
      <alignment horizontal="center" vertical="center"/>
    </xf>
    <xf numFmtId="0" fontId="35" fillId="17" borderId="90" xfId="0" applyFont="1" applyFill="1" applyBorder="1" applyAlignment="1" applyProtection="1">
      <alignment horizontal="left" vertical="center" wrapText="1"/>
    </xf>
    <xf numFmtId="0" fontId="35" fillId="17" borderId="21" xfId="0" applyFont="1" applyFill="1" applyBorder="1" applyAlignment="1" applyProtection="1">
      <alignment horizontal="left" vertical="center" wrapText="1"/>
    </xf>
    <xf numFmtId="0" fontId="35" fillId="17" borderId="91" xfId="0" applyFont="1" applyFill="1" applyBorder="1" applyAlignment="1" applyProtection="1">
      <alignment horizontal="left" vertical="center" wrapText="1"/>
    </xf>
    <xf numFmtId="0" fontId="35" fillId="17" borderId="87" xfId="0" applyFont="1" applyFill="1" applyBorder="1" applyAlignment="1" applyProtection="1">
      <alignment horizontal="left" vertical="center" wrapText="1"/>
    </xf>
    <xf numFmtId="0" fontId="35" fillId="17" borderId="88" xfId="0" applyFont="1" applyFill="1" applyBorder="1" applyAlignment="1" applyProtection="1">
      <alignment horizontal="left" vertical="center" wrapText="1"/>
    </xf>
    <xf numFmtId="0" fontId="35" fillId="17" borderId="89" xfId="0" applyFont="1" applyFill="1" applyBorder="1" applyAlignment="1" applyProtection="1">
      <alignment horizontal="left" vertical="center" wrapText="1"/>
    </xf>
    <xf numFmtId="167" fontId="0" fillId="18" borderId="7" xfId="0" applyNumberFormat="1" applyFill="1" applyBorder="1" applyAlignment="1" applyProtection="1">
      <alignment horizontal="center"/>
    </xf>
    <xf numFmtId="167" fontId="0" fillId="18" borderId="28" xfId="0" applyNumberFormat="1" applyFill="1" applyBorder="1" applyAlignment="1" applyProtection="1">
      <alignment horizontal="center"/>
    </xf>
    <xf numFmtId="0" fontId="15" fillId="16" borderId="11" xfId="0" applyFont="1" applyFill="1" applyBorder="1" applyAlignment="1" applyProtection="1">
      <alignment horizontal="center" vertical="center"/>
    </xf>
    <xf numFmtId="0" fontId="15" fillId="16" borderId="14" xfId="0" applyFont="1" applyFill="1" applyBorder="1" applyAlignment="1" applyProtection="1">
      <alignment horizontal="center" vertical="center"/>
    </xf>
    <xf numFmtId="0" fontId="15" fillId="16" borderId="32" xfId="0" applyFont="1" applyFill="1" applyBorder="1" applyAlignment="1" applyProtection="1">
      <alignment horizontal="center" vertical="center"/>
    </xf>
    <xf numFmtId="167" fontId="0" fillId="18" borderId="2" xfId="0" applyNumberFormat="1" applyFill="1" applyBorder="1" applyAlignment="1" applyProtection="1">
      <alignment horizontal="center"/>
    </xf>
    <xf numFmtId="167" fontId="0" fillId="18" borderId="26" xfId="0" applyNumberFormat="1" applyFill="1" applyBorder="1" applyAlignment="1" applyProtection="1">
      <alignment horizontal="center"/>
    </xf>
    <xf numFmtId="167" fontId="0" fillId="18" borderId="6" xfId="0" applyNumberFormat="1" applyFill="1" applyBorder="1" applyAlignment="1" applyProtection="1">
      <alignment horizontal="center"/>
    </xf>
    <xf numFmtId="167" fontId="0" fillId="18" borderId="27" xfId="0" applyNumberFormat="1" applyFill="1" applyBorder="1" applyAlignment="1" applyProtection="1">
      <alignment horizontal="center"/>
    </xf>
    <xf numFmtId="0" fontId="35" fillId="17" borderId="96" xfId="0" applyFont="1" applyFill="1" applyBorder="1" applyAlignment="1" applyProtection="1">
      <alignment horizontal="center" vertical="center" wrapText="1"/>
    </xf>
    <xf numFmtId="0" fontId="35" fillId="17" borderId="97" xfId="0" applyFont="1" applyFill="1" applyBorder="1" applyAlignment="1" applyProtection="1">
      <alignment horizontal="center" vertical="center" wrapText="1"/>
    </xf>
    <xf numFmtId="0" fontId="42" fillId="11" borderId="107" xfId="0" applyFont="1" applyFill="1" applyBorder="1" applyAlignment="1" applyProtection="1">
      <alignment horizontal="center" wrapText="1"/>
    </xf>
    <xf numFmtId="0" fontId="42" fillId="11" borderId="85" xfId="0" applyFont="1" applyFill="1" applyBorder="1" applyAlignment="1" applyProtection="1">
      <alignment horizontal="center" wrapText="1"/>
    </xf>
    <xf numFmtId="0" fontId="42" fillId="11" borderId="108" xfId="0" applyFont="1" applyFill="1" applyBorder="1" applyAlignment="1" applyProtection="1">
      <alignment horizontal="center" wrapText="1"/>
    </xf>
    <xf numFmtId="0" fontId="35" fillId="16" borderId="75" xfId="0" applyFont="1" applyFill="1" applyBorder="1" applyAlignment="1" applyProtection="1">
      <alignment horizontal="center" vertical="center"/>
    </xf>
    <xf numFmtId="0" fontId="35" fillId="16" borderId="74" xfId="0" applyFont="1" applyFill="1" applyBorder="1" applyAlignment="1" applyProtection="1">
      <alignment horizontal="center" vertical="center"/>
    </xf>
    <xf numFmtId="0" fontId="35" fillId="16" borderId="23" xfId="0" applyFont="1" applyFill="1" applyBorder="1" applyAlignment="1" applyProtection="1">
      <alignment horizontal="center" vertical="center"/>
    </xf>
    <xf numFmtId="0" fontId="35" fillId="16" borderId="15" xfId="0" applyFont="1" applyFill="1" applyBorder="1" applyAlignment="1" applyProtection="1">
      <alignment horizontal="center" vertical="center"/>
    </xf>
    <xf numFmtId="167" fontId="17" fillId="27" borderId="72" xfId="0" applyNumberFormat="1" applyFont="1" applyFill="1" applyBorder="1" applyAlignment="1" applyProtection="1">
      <alignment horizontal="center" vertical="center"/>
    </xf>
    <xf numFmtId="167" fontId="17" fillId="27" borderId="73" xfId="0" applyNumberFormat="1" applyFont="1" applyFill="1" applyBorder="1" applyAlignment="1" applyProtection="1">
      <alignment horizontal="center" vertical="center"/>
    </xf>
    <xf numFmtId="0" fontId="35" fillId="16" borderId="37" xfId="0" applyFont="1" applyFill="1" applyBorder="1" applyAlignment="1" applyProtection="1">
      <alignment horizontal="center" vertical="center"/>
    </xf>
    <xf numFmtId="0" fontId="35" fillId="16" borderId="57" xfId="0" applyFont="1" applyFill="1" applyBorder="1" applyAlignment="1" applyProtection="1">
      <alignment horizontal="center" vertical="center"/>
    </xf>
    <xf numFmtId="0" fontId="42" fillId="11" borderId="101" xfId="0" applyFont="1" applyFill="1" applyBorder="1" applyAlignment="1" applyProtection="1">
      <alignment horizontal="center" vertical="center" wrapText="1"/>
    </xf>
    <xf numFmtId="0" fontId="42" fillId="11" borderId="102" xfId="0" applyFont="1" applyFill="1" applyBorder="1" applyAlignment="1" applyProtection="1">
      <alignment horizontal="center" vertical="center" wrapText="1"/>
    </xf>
    <xf numFmtId="0" fontId="42" fillId="11" borderId="109" xfId="0" applyFont="1" applyFill="1" applyBorder="1" applyAlignment="1" applyProtection="1">
      <alignment horizontal="center" vertical="center" wrapText="1"/>
    </xf>
    <xf numFmtId="167" fontId="0" fillId="25" borderId="2" xfId="0" applyNumberFormat="1" applyFill="1" applyBorder="1" applyAlignment="1" applyProtection="1">
      <alignment horizontal="center"/>
    </xf>
    <xf numFmtId="167" fontId="0" fillId="25" borderId="26" xfId="0" applyNumberFormat="1" applyFill="1" applyBorder="1" applyAlignment="1" applyProtection="1">
      <alignment horizontal="center"/>
    </xf>
    <xf numFmtId="167" fontId="0" fillId="25" borderId="6" xfId="0" applyNumberFormat="1" applyFill="1" applyBorder="1" applyAlignment="1" applyProtection="1">
      <alignment horizontal="center"/>
    </xf>
    <xf numFmtId="167" fontId="0" fillId="25" borderId="27" xfId="0" applyNumberFormat="1" applyFill="1" applyBorder="1" applyAlignment="1" applyProtection="1">
      <alignment horizontal="center"/>
    </xf>
    <xf numFmtId="167" fontId="0" fillId="25" borderId="7" xfId="0" applyNumberFormat="1" applyFill="1" applyBorder="1" applyAlignment="1" applyProtection="1">
      <alignment horizontal="center"/>
    </xf>
    <xf numFmtId="167" fontId="0" fillId="25" borderId="28" xfId="0" applyNumberFormat="1" applyFill="1" applyBorder="1" applyAlignment="1" applyProtection="1">
      <alignment horizontal="center"/>
    </xf>
    <xf numFmtId="167" fontId="0" fillId="18" borderId="45" xfId="0" applyNumberFormat="1" applyFill="1" applyBorder="1" applyAlignment="1" applyProtection="1">
      <alignment horizontal="center"/>
    </xf>
    <xf numFmtId="167" fontId="0" fillId="18" borderId="46" xfId="0" applyNumberFormat="1" applyFill="1" applyBorder="1" applyAlignment="1" applyProtection="1">
      <alignment horizontal="center"/>
    </xf>
    <xf numFmtId="0" fontId="15" fillId="16" borderId="1" xfId="0" applyFont="1" applyFill="1" applyBorder="1" applyAlignment="1" applyProtection="1">
      <alignment horizontal="center" vertical="center"/>
    </xf>
    <xf numFmtId="167" fontId="0" fillId="18" borderId="126" xfId="0" applyNumberFormat="1" applyFill="1" applyBorder="1" applyAlignment="1" applyProtection="1">
      <alignment horizontal="center"/>
    </xf>
    <xf numFmtId="167" fontId="0" fillId="18" borderId="18" xfId="0" applyNumberFormat="1" applyFill="1" applyBorder="1" applyAlignment="1" applyProtection="1">
      <alignment horizontal="center"/>
    </xf>
    <xf numFmtId="167" fontId="0" fillId="25" borderId="43" xfId="0" applyNumberFormat="1" applyFill="1" applyBorder="1" applyAlignment="1" applyProtection="1">
      <alignment horizontal="center"/>
    </xf>
    <xf numFmtId="167" fontId="0" fillId="25" borderId="44" xfId="0" applyNumberFormat="1" applyFill="1" applyBorder="1" applyAlignment="1" applyProtection="1">
      <alignment horizontal="center"/>
    </xf>
    <xf numFmtId="167" fontId="0" fillId="22" borderId="2" xfId="0" applyNumberFormat="1" applyFill="1" applyBorder="1" applyAlignment="1" applyProtection="1">
      <alignment horizontal="center"/>
    </xf>
    <xf numFmtId="167" fontId="0" fillId="22" borderId="26" xfId="0" applyNumberFormat="1" applyFill="1" applyBorder="1" applyAlignment="1" applyProtection="1">
      <alignment horizontal="center"/>
    </xf>
    <xf numFmtId="167" fontId="0" fillId="22" borderId="6" xfId="0" applyNumberFormat="1" applyFill="1" applyBorder="1" applyAlignment="1" applyProtection="1">
      <alignment horizontal="center"/>
    </xf>
    <xf numFmtId="167" fontId="0" fillId="22" borderId="27" xfId="0" applyNumberFormat="1" applyFill="1" applyBorder="1" applyAlignment="1" applyProtection="1">
      <alignment horizontal="center"/>
    </xf>
    <xf numFmtId="167" fontId="0" fillId="22" borderId="7" xfId="0" applyNumberFormat="1" applyFill="1" applyBorder="1" applyAlignment="1" applyProtection="1">
      <alignment horizontal="center"/>
    </xf>
    <xf numFmtId="167" fontId="0" fillId="22" borderId="28" xfId="0" applyNumberFormat="1" applyFill="1" applyBorder="1" applyAlignment="1" applyProtection="1">
      <alignment horizontal="center"/>
    </xf>
    <xf numFmtId="167" fontId="0" fillId="25" borderId="55" xfId="0" applyNumberFormat="1" applyFill="1" applyBorder="1" applyAlignment="1" applyProtection="1">
      <alignment horizontal="center"/>
    </xf>
    <xf numFmtId="167" fontId="0" fillId="25" borderId="56" xfId="0" applyNumberFormat="1" applyFill="1" applyBorder="1" applyAlignment="1" applyProtection="1">
      <alignment horizontal="center"/>
    </xf>
    <xf numFmtId="167" fontId="0" fillId="22" borderId="43" xfId="0" applyNumberFormat="1" applyFill="1" applyBorder="1" applyAlignment="1" applyProtection="1">
      <alignment horizontal="center"/>
    </xf>
    <xf numFmtId="167" fontId="0" fillId="22" borderId="44" xfId="0" applyNumberFormat="1" applyFill="1" applyBorder="1" applyAlignment="1" applyProtection="1">
      <alignment horizontal="center"/>
    </xf>
    <xf numFmtId="167" fontId="2" fillId="3" borderId="2" xfId="0" applyNumberFormat="1" applyFont="1" applyFill="1" applyBorder="1" applyAlignment="1" applyProtection="1">
      <alignment horizontal="center"/>
    </xf>
    <xf numFmtId="167" fontId="2" fillId="3" borderId="26" xfId="0" applyNumberFormat="1" applyFont="1" applyFill="1" applyBorder="1" applyAlignment="1" applyProtection="1">
      <alignment horizontal="center"/>
    </xf>
    <xf numFmtId="167" fontId="2" fillId="3" borderId="6" xfId="0" applyNumberFormat="1" applyFont="1" applyFill="1" applyBorder="1" applyAlignment="1" applyProtection="1">
      <alignment horizontal="center"/>
    </xf>
    <xf numFmtId="167" fontId="2" fillId="3" borderId="27" xfId="0" applyNumberFormat="1" applyFont="1" applyFill="1" applyBorder="1" applyAlignment="1" applyProtection="1">
      <alignment horizontal="center"/>
    </xf>
    <xf numFmtId="167" fontId="2" fillId="3" borderId="7" xfId="0" applyNumberFormat="1" applyFont="1" applyFill="1" applyBorder="1" applyAlignment="1" applyProtection="1">
      <alignment horizontal="center"/>
    </xf>
    <xf numFmtId="167" fontId="2" fillId="3" borderId="28" xfId="0" applyNumberFormat="1" applyFont="1" applyFill="1" applyBorder="1" applyAlignment="1" applyProtection="1">
      <alignment horizontal="center"/>
    </xf>
    <xf numFmtId="167" fontId="0" fillId="22" borderId="55" xfId="0" applyNumberFormat="1" applyFill="1" applyBorder="1" applyAlignment="1" applyProtection="1">
      <alignment horizontal="center"/>
    </xf>
    <xf numFmtId="167" fontId="0" fillId="22" borderId="56" xfId="0" applyNumberFormat="1" applyFill="1" applyBorder="1" applyAlignment="1" applyProtection="1">
      <alignment horizontal="center"/>
    </xf>
    <xf numFmtId="167" fontId="17" fillId="3" borderId="43" xfId="0" applyNumberFormat="1" applyFont="1" applyFill="1" applyBorder="1" applyAlignment="1" applyProtection="1">
      <alignment horizontal="center"/>
    </xf>
    <xf numFmtId="167" fontId="17" fillId="3" borderId="44" xfId="0" applyNumberFormat="1" applyFont="1" applyFill="1" applyBorder="1" applyAlignment="1" applyProtection="1">
      <alignment horizontal="center"/>
    </xf>
    <xf numFmtId="167" fontId="17" fillId="3" borderId="7" xfId="0" applyNumberFormat="1" applyFont="1" applyFill="1" applyBorder="1" applyAlignment="1" applyProtection="1">
      <alignment horizontal="center"/>
    </xf>
    <xf numFmtId="167" fontId="17" fillId="3" borderId="28" xfId="0" applyNumberFormat="1" applyFont="1" applyFill="1" applyBorder="1" applyAlignment="1" applyProtection="1">
      <alignment horizontal="center"/>
    </xf>
    <xf numFmtId="0" fontId="15" fillId="16" borderId="38" xfId="0" applyFont="1" applyFill="1" applyBorder="1" applyAlignment="1" applyProtection="1">
      <alignment horizontal="center" vertical="center"/>
    </xf>
    <xf numFmtId="0" fontId="15" fillId="16" borderId="41" xfId="0" applyFont="1" applyFill="1" applyBorder="1" applyAlignment="1" applyProtection="1">
      <alignment horizontal="center" vertical="center"/>
    </xf>
    <xf numFmtId="0" fontId="15" fillId="16" borderId="39" xfId="0" applyFont="1" applyFill="1" applyBorder="1" applyAlignment="1" applyProtection="1">
      <alignment horizontal="center" vertical="center"/>
    </xf>
    <xf numFmtId="167" fontId="17" fillId="28" borderId="145" xfId="0" applyNumberFormat="1" applyFont="1" applyFill="1" applyBorder="1" applyAlignment="1" applyProtection="1">
      <alignment horizontal="center"/>
    </xf>
    <xf numFmtId="167" fontId="17" fillId="28" borderId="44" xfId="0" applyNumberFormat="1" applyFont="1" applyFill="1" applyBorder="1" applyAlignment="1" applyProtection="1">
      <alignment horizontal="center"/>
    </xf>
    <xf numFmtId="167" fontId="0" fillId="28" borderId="85" xfId="0" applyNumberFormat="1" applyFill="1" applyBorder="1" applyAlignment="1" applyProtection="1">
      <alignment horizontal="center"/>
    </xf>
    <xf numFmtId="167" fontId="0" fillId="28" borderId="27" xfId="0" applyNumberFormat="1" applyFill="1" applyBorder="1" applyAlignment="1" applyProtection="1">
      <alignment horizontal="center"/>
    </xf>
    <xf numFmtId="167" fontId="0" fillId="28" borderId="146" xfId="0" applyNumberFormat="1" applyFill="1" applyBorder="1" applyAlignment="1" applyProtection="1">
      <alignment horizontal="center"/>
    </xf>
    <xf numFmtId="167" fontId="0" fillId="28" borderId="28" xfId="0" applyNumberFormat="1" applyFill="1" applyBorder="1" applyAlignment="1" applyProtection="1">
      <alignment horizontal="center"/>
    </xf>
    <xf numFmtId="167" fontId="0" fillId="28" borderId="2" xfId="0" applyNumberFormat="1" applyFill="1" applyBorder="1" applyAlignment="1" applyProtection="1">
      <alignment horizontal="center"/>
    </xf>
    <xf numFmtId="167" fontId="0" fillId="28" borderId="26" xfId="0" applyNumberFormat="1" applyFill="1" applyBorder="1" applyAlignment="1" applyProtection="1">
      <alignment horizontal="center"/>
    </xf>
    <xf numFmtId="167" fontId="0" fillId="28" borderId="6" xfId="0" applyNumberFormat="1" applyFill="1" applyBorder="1" applyAlignment="1" applyProtection="1">
      <alignment horizontal="center"/>
    </xf>
    <xf numFmtId="167" fontId="17" fillId="28" borderId="6" xfId="0" applyNumberFormat="1" applyFont="1" applyFill="1" applyBorder="1" applyAlignment="1" applyProtection="1">
      <alignment horizontal="center"/>
    </xf>
    <xf numFmtId="167" fontId="17" fillId="28" borderId="27" xfId="0" applyNumberFormat="1" applyFont="1" applyFill="1" applyBorder="1" applyAlignment="1" applyProtection="1">
      <alignment horizontal="center"/>
    </xf>
    <xf numFmtId="167" fontId="0" fillId="28" borderId="7" xfId="0" applyNumberFormat="1" applyFill="1" applyBorder="1" applyAlignment="1" applyProtection="1">
      <alignment horizontal="center"/>
    </xf>
    <xf numFmtId="167" fontId="17" fillId="28" borderId="2" xfId="0" applyNumberFormat="1" applyFont="1" applyFill="1" applyBorder="1" applyAlignment="1" applyProtection="1">
      <alignment horizontal="center"/>
    </xf>
    <xf numFmtId="167" fontId="17" fillId="28" borderId="26" xfId="0" applyNumberFormat="1" applyFont="1" applyFill="1" applyBorder="1" applyAlignment="1" applyProtection="1">
      <alignment horizontal="center"/>
    </xf>
    <xf numFmtId="167" fontId="0" fillId="28" borderId="55" xfId="0" applyNumberFormat="1" applyFill="1" applyBorder="1" applyAlignment="1" applyProtection="1">
      <alignment horizontal="center"/>
    </xf>
    <xf numFmtId="167" fontId="0" fillId="28" borderId="56" xfId="0" applyNumberFormat="1" applyFill="1" applyBorder="1" applyAlignment="1" applyProtection="1">
      <alignment horizontal="center"/>
    </xf>
    <xf numFmtId="167" fontId="0" fillId="6" borderId="43" xfId="0" applyNumberFormat="1" applyFill="1" applyBorder="1" applyAlignment="1" applyProtection="1">
      <alignment horizontal="center"/>
    </xf>
    <xf numFmtId="167" fontId="0" fillId="6" borderId="44" xfId="0" applyNumberFormat="1" applyFill="1" applyBorder="1" applyAlignment="1" applyProtection="1">
      <alignment horizontal="center"/>
    </xf>
    <xf numFmtId="167" fontId="0" fillId="6" borderId="6" xfId="0" applyNumberFormat="1" applyFill="1" applyBorder="1" applyAlignment="1" applyProtection="1">
      <alignment horizontal="center"/>
    </xf>
    <xf numFmtId="167" fontId="0" fillId="6" borderId="27" xfId="0" applyNumberFormat="1" applyFill="1" applyBorder="1" applyAlignment="1" applyProtection="1">
      <alignment horizontal="center"/>
    </xf>
    <xf numFmtId="167" fontId="0" fillId="6" borderId="7" xfId="0" applyNumberFormat="1" applyFill="1" applyBorder="1" applyAlignment="1" applyProtection="1">
      <alignment horizontal="center"/>
    </xf>
    <xf numFmtId="167" fontId="0" fillId="6" borderId="28" xfId="0" applyNumberFormat="1" applyFill="1" applyBorder="1" applyAlignment="1" applyProtection="1">
      <alignment horizontal="center"/>
    </xf>
    <xf numFmtId="167" fontId="0" fillId="6" borderId="2" xfId="0" applyNumberFormat="1" applyFill="1" applyBorder="1" applyAlignment="1" applyProtection="1">
      <alignment horizontal="center"/>
    </xf>
    <xf numFmtId="167" fontId="0" fillId="6" borderId="26" xfId="0" applyNumberFormat="1" applyFill="1" applyBorder="1" applyAlignment="1" applyProtection="1">
      <alignment horizontal="center"/>
    </xf>
    <xf numFmtId="167" fontId="0" fillId="6" borderId="45" xfId="0" applyNumberFormat="1" applyFill="1" applyBorder="1" applyAlignment="1" applyProtection="1">
      <alignment horizontal="center"/>
    </xf>
    <xf numFmtId="167" fontId="0" fillId="6" borderId="46" xfId="0" applyNumberFormat="1" applyFill="1" applyBorder="1" applyAlignment="1" applyProtection="1">
      <alignment horizontal="center"/>
    </xf>
    <xf numFmtId="167" fontId="0" fillId="20" borderId="47" xfId="0" applyNumberFormat="1" applyFill="1" applyBorder="1" applyAlignment="1" applyProtection="1">
      <alignment horizontal="center"/>
    </xf>
    <xf numFmtId="167" fontId="0" fillId="20" borderId="48" xfId="0" applyNumberFormat="1" applyFill="1" applyBorder="1" applyAlignment="1" applyProtection="1">
      <alignment horizontal="center"/>
    </xf>
    <xf numFmtId="167" fontId="0" fillId="20" borderId="7" xfId="0" applyNumberFormat="1" applyFill="1" applyBorder="1" applyAlignment="1" applyProtection="1">
      <alignment horizontal="center"/>
    </xf>
    <xf numFmtId="167" fontId="0" fillId="20" borderId="28" xfId="0" applyNumberFormat="1" applyFill="1" applyBorder="1" applyAlignment="1" applyProtection="1">
      <alignment horizontal="center"/>
    </xf>
    <xf numFmtId="167" fontId="0" fillId="20" borderId="2" xfId="0" applyNumberFormat="1" applyFill="1" applyBorder="1" applyAlignment="1" applyProtection="1">
      <alignment horizontal="center"/>
    </xf>
    <xf numFmtId="167" fontId="0" fillId="20" borderId="26" xfId="0" applyNumberFormat="1" applyFill="1" applyBorder="1" applyAlignment="1" applyProtection="1">
      <alignment horizontal="center"/>
    </xf>
    <xf numFmtId="167" fontId="0" fillId="20" borderId="6" xfId="0" applyNumberFormat="1" applyFill="1" applyBorder="1" applyAlignment="1" applyProtection="1">
      <alignment horizontal="center"/>
    </xf>
    <xf numFmtId="167" fontId="0" fillId="20" borderId="27" xfId="0" applyNumberFormat="1" applyFill="1" applyBorder="1" applyAlignment="1" applyProtection="1">
      <alignment horizontal="center"/>
    </xf>
    <xf numFmtId="167" fontId="17" fillId="20" borderId="6" xfId="0" applyNumberFormat="1" applyFont="1" applyFill="1" applyBorder="1" applyAlignment="1" applyProtection="1">
      <alignment horizontal="center"/>
    </xf>
    <xf numFmtId="167" fontId="17" fillId="20" borderId="27" xfId="0" applyNumberFormat="1" applyFont="1" applyFill="1" applyBorder="1" applyAlignment="1" applyProtection="1">
      <alignment horizontal="center"/>
    </xf>
    <xf numFmtId="167" fontId="0" fillId="24" borderId="2" xfId="0" applyNumberFormat="1" applyFill="1" applyBorder="1" applyAlignment="1" applyProtection="1">
      <alignment horizontal="center"/>
    </xf>
    <xf numFmtId="167" fontId="0" fillId="24" borderId="26" xfId="0" applyNumberFormat="1" applyFill="1" applyBorder="1" applyAlignment="1" applyProtection="1">
      <alignment horizontal="center"/>
    </xf>
    <xf numFmtId="167" fontId="0" fillId="24" borderId="6" xfId="0" applyNumberFormat="1" applyFill="1" applyBorder="1" applyAlignment="1" applyProtection="1">
      <alignment horizontal="center"/>
    </xf>
    <xf numFmtId="167" fontId="0" fillId="24" borderId="27" xfId="0" applyNumberFormat="1" applyFill="1" applyBorder="1" applyAlignment="1" applyProtection="1">
      <alignment horizontal="center"/>
    </xf>
    <xf numFmtId="167" fontId="0" fillId="24" borderId="7" xfId="0" applyNumberFormat="1" applyFill="1" applyBorder="1" applyAlignment="1" applyProtection="1">
      <alignment horizontal="center"/>
    </xf>
    <xf numFmtId="167" fontId="0" fillId="24" borderId="28" xfId="0" applyNumberFormat="1" applyFill="1" applyBorder="1" applyAlignment="1" applyProtection="1">
      <alignment horizontal="center"/>
    </xf>
    <xf numFmtId="167" fontId="0" fillId="20" borderId="37" xfId="0" applyNumberFormat="1" applyFill="1" applyBorder="1" applyAlignment="1" applyProtection="1">
      <alignment horizontal="center"/>
    </xf>
    <xf numFmtId="167" fontId="0" fillId="20" borderId="60" xfId="0" applyNumberFormat="1" applyFill="1" applyBorder="1" applyAlignment="1" applyProtection="1">
      <alignment horizontal="center"/>
    </xf>
    <xf numFmtId="167" fontId="0" fillId="24" borderId="47" xfId="0" applyNumberFormat="1" applyFill="1" applyBorder="1" applyAlignment="1" applyProtection="1">
      <alignment horizontal="center"/>
    </xf>
    <xf numFmtId="167" fontId="0" fillId="24" borderId="48" xfId="0" applyNumberFormat="1" applyFill="1" applyBorder="1" applyAlignment="1" applyProtection="1">
      <alignment horizontal="center"/>
    </xf>
    <xf numFmtId="167" fontId="17" fillId="24" borderId="6" xfId="0" applyNumberFormat="1" applyFont="1" applyFill="1" applyBorder="1" applyAlignment="1" applyProtection="1">
      <alignment horizontal="center"/>
    </xf>
    <xf numFmtId="167" fontId="17" fillId="24" borderId="27" xfId="0" applyNumberFormat="1" applyFont="1" applyFill="1" applyBorder="1" applyAlignment="1" applyProtection="1">
      <alignment horizontal="center"/>
    </xf>
    <xf numFmtId="167" fontId="0" fillId="24" borderId="45" xfId="0" applyNumberFormat="1" applyFill="1" applyBorder="1" applyAlignment="1" applyProtection="1">
      <alignment horizontal="center"/>
    </xf>
    <xf numFmtId="167" fontId="0" fillId="24" borderId="46" xfId="0" applyNumberFormat="1" applyFill="1" applyBorder="1" applyAlignment="1" applyProtection="1">
      <alignment horizontal="center"/>
    </xf>
    <xf numFmtId="167" fontId="0" fillId="22" borderId="47" xfId="0" applyNumberFormat="1" applyFill="1" applyBorder="1" applyAlignment="1" applyProtection="1">
      <alignment horizontal="center"/>
    </xf>
    <xf numFmtId="167" fontId="0" fillId="22" borderId="48" xfId="0" applyNumberFormat="1" applyFill="1" applyBorder="1" applyAlignment="1" applyProtection="1">
      <alignment horizontal="center"/>
    </xf>
    <xf numFmtId="167" fontId="2" fillId="26" borderId="2" xfId="0" applyNumberFormat="1" applyFont="1" applyFill="1" applyBorder="1" applyAlignment="1" applyProtection="1">
      <alignment horizontal="center"/>
    </xf>
    <xf numFmtId="167" fontId="2" fillId="26" borderId="26" xfId="0" applyNumberFormat="1" applyFont="1" applyFill="1" applyBorder="1" applyAlignment="1" applyProtection="1">
      <alignment horizontal="center"/>
    </xf>
    <xf numFmtId="167" fontId="2" fillId="26" borderId="6" xfId="0" applyNumberFormat="1" applyFont="1" applyFill="1" applyBorder="1" applyAlignment="1" applyProtection="1">
      <alignment horizontal="center"/>
    </xf>
    <xf numFmtId="167" fontId="2" fillId="26" borderId="27" xfId="0" applyNumberFormat="1" applyFont="1" applyFill="1" applyBorder="1" applyAlignment="1" applyProtection="1">
      <alignment horizontal="center"/>
    </xf>
    <xf numFmtId="167" fontId="2" fillId="26" borderId="7" xfId="0" applyNumberFormat="1" applyFont="1" applyFill="1" applyBorder="1" applyAlignment="1" applyProtection="1">
      <alignment horizontal="center"/>
    </xf>
    <xf numFmtId="167" fontId="2" fillId="26" borderId="28" xfId="0" applyNumberFormat="1" applyFont="1" applyFill="1" applyBorder="1" applyAlignment="1" applyProtection="1">
      <alignment horizontal="center"/>
    </xf>
    <xf numFmtId="167" fontId="0" fillId="15" borderId="57" xfId="0" applyNumberFormat="1" applyFill="1" applyBorder="1" applyAlignment="1" applyProtection="1">
      <alignment horizontal="center"/>
    </xf>
    <xf numFmtId="167" fontId="0" fillId="15" borderId="34" xfId="0" applyNumberFormat="1" applyFill="1" applyBorder="1" applyAlignment="1" applyProtection="1">
      <alignment horizontal="center"/>
    </xf>
    <xf numFmtId="167" fontId="2" fillId="26" borderId="55" xfId="0" applyNumberFormat="1" applyFont="1" applyFill="1" applyBorder="1" applyAlignment="1" applyProtection="1">
      <alignment horizontal="center"/>
    </xf>
    <xf numFmtId="167" fontId="2" fillId="26" borderId="56" xfId="0" applyNumberFormat="1" applyFont="1" applyFill="1" applyBorder="1" applyAlignment="1" applyProtection="1">
      <alignment horizontal="center"/>
    </xf>
    <xf numFmtId="167" fontId="17" fillId="33" borderId="43" xfId="0" applyNumberFormat="1" applyFont="1" applyFill="1" applyBorder="1" applyAlignment="1" applyProtection="1">
      <alignment horizontal="center"/>
    </xf>
    <xf numFmtId="167" fontId="17" fillId="33" borderId="44" xfId="0" applyNumberFormat="1" applyFont="1" applyFill="1" applyBorder="1" applyAlignment="1" applyProtection="1">
      <alignment horizontal="center"/>
    </xf>
    <xf numFmtId="167" fontId="0" fillId="33" borderId="6" xfId="0" applyNumberFormat="1" applyFill="1" applyBorder="1" applyAlignment="1" applyProtection="1">
      <alignment horizontal="center"/>
    </xf>
    <xf numFmtId="167" fontId="0" fillId="33" borderId="27" xfId="0" applyNumberFormat="1" applyFill="1" applyBorder="1" applyAlignment="1" applyProtection="1">
      <alignment horizontal="center"/>
    </xf>
    <xf numFmtId="167" fontId="0" fillId="33" borderId="7" xfId="0" applyNumberFormat="1" applyFill="1" applyBorder="1" applyAlignment="1" applyProtection="1">
      <alignment horizontal="center"/>
    </xf>
    <xf numFmtId="167" fontId="0" fillId="33" borderId="28" xfId="0" applyNumberFormat="1" applyFill="1" applyBorder="1" applyAlignment="1" applyProtection="1">
      <alignment horizontal="center"/>
    </xf>
    <xf numFmtId="167" fontId="0" fillId="33" borderId="2" xfId="0" applyNumberFormat="1" applyFill="1" applyBorder="1" applyAlignment="1" applyProtection="1">
      <alignment horizontal="center"/>
    </xf>
    <xf numFmtId="167" fontId="0" fillId="33" borderId="26" xfId="0" applyNumberFormat="1" applyFill="1" applyBorder="1" applyAlignment="1" applyProtection="1">
      <alignment horizontal="center"/>
    </xf>
    <xf numFmtId="167" fontId="17" fillId="33" borderId="6" xfId="0" applyNumberFormat="1" applyFont="1" applyFill="1" applyBorder="1" applyAlignment="1" applyProtection="1">
      <alignment horizontal="center"/>
    </xf>
    <xf numFmtId="167" fontId="17" fillId="33" borderId="27" xfId="0" applyNumberFormat="1" applyFont="1" applyFill="1" applyBorder="1" applyAlignment="1" applyProtection="1">
      <alignment horizontal="center"/>
    </xf>
    <xf numFmtId="167" fontId="0" fillId="33" borderId="45" xfId="0" applyNumberFormat="1" applyFill="1" applyBorder="1" applyAlignment="1" applyProtection="1">
      <alignment horizontal="center"/>
    </xf>
    <xf numFmtId="167" fontId="0" fillId="33" borderId="46" xfId="0" applyNumberFormat="1" applyFill="1" applyBorder="1" applyAlignment="1" applyProtection="1">
      <alignment horizontal="center"/>
    </xf>
    <xf numFmtId="167" fontId="2" fillId="14" borderId="47" xfId="0" applyNumberFormat="1" applyFont="1" applyFill="1" applyBorder="1" applyAlignment="1" applyProtection="1">
      <alignment horizontal="center"/>
    </xf>
    <xf numFmtId="167" fontId="2" fillId="14" borderId="48" xfId="0" applyNumberFormat="1" applyFont="1" applyFill="1" applyBorder="1" applyAlignment="1" applyProtection="1">
      <alignment horizontal="center"/>
    </xf>
    <xf numFmtId="167" fontId="2" fillId="14" borderId="6" xfId="0" applyNumberFormat="1" applyFont="1" applyFill="1" applyBorder="1" applyAlignment="1" applyProtection="1">
      <alignment horizontal="center"/>
    </xf>
    <xf numFmtId="167" fontId="2" fillId="14" borderId="27" xfId="0" applyNumberFormat="1" applyFont="1" applyFill="1" applyBorder="1" applyAlignment="1" applyProtection="1">
      <alignment horizontal="center"/>
    </xf>
    <xf numFmtId="167" fontId="2" fillId="14" borderId="7" xfId="0" applyNumberFormat="1" applyFont="1" applyFill="1" applyBorder="1" applyAlignment="1" applyProtection="1">
      <alignment horizontal="center"/>
    </xf>
    <xf numFmtId="167" fontId="2" fillId="14" borderId="28" xfId="0" applyNumberFormat="1" applyFont="1" applyFill="1" applyBorder="1" applyAlignment="1" applyProtection="1">
      <alignment horizontal="center"/>
    </xf>
    <xf numFmtId="167" fontId="2" fillId="14" borderId="153" xfId="0" applyNumberFormat="1" applyFont="1" applyFill="1" applyBorder="1" applyAlignment="1" applyProtection="1">
      <alignment horizontal="center"/>
    </xf>
    <xf numFmtId="167" fontId="2" fillId="14" borderId="154" xfId="0" applyNumberFormat="1" applyFont="1" applyFill="1" applyBorder="1" applyAlignment="1" applyProtection="1">
      <alignment horizontal="center"/>
    </xf>
    <xf numFmtId="167" fontId="17" fillId="14" borderId="43" xfId="0" applyNumberFormat="1" applyFont="1" applyFill="1" applyBorder="1" applyAlignment="1" applyProtection="1">
      <alignment horizontal="center"/>
    </xf>
    <xf numFmtId="167" fontId="17" fillId="14" borderId="44" xfId="0" applyNumberFormat="1" applyFont="1" applyFill="1" applyBorder="1" applyAlignment="1" applyProtection="1">
      <alignment horizontal="center"/>
    </xf>
    <xf numFmtId="167" fontId="2" fillId="14" borderId="43" xfId="0" applyNumberFormat="1" applyFont="1" applyFill="1" applyBorder="1" applyAlignment="1" applyProtection="1">
      <alignment horizontal="center"/>
    </xf>
    <xf numFmtId="167" fontId="2" fillId="14" borderId="44" xfId="0" applyNumberFormat="1" applyFont="1" applyFill="1" applyBorder="1" applyAlignment="1" applyProtection="1">
      <alignment horizontal="center"/>
    </xf>
    <xf numFmtId="0" fontId="3" fillId="17" borderId="30" xfId="0" applyFont="1" applyFill="1" applyBorder="1" applyAlignment="1">
      <alignment horizontal="center" vertical="center"/>
    </xf>
    <xf numFmtId="0" fontId="3" fillId="17" borderId="31" xfId="0" applyFont="1" applyFill="1" applyBorder="1" applyAlignment="1">
      <alignment horizontal="center" vertical="center"/>
    </xf>
  </cellXfs>
  <cellStyles count="1">
    <cellStyle name="Normal" xfId="0" builtinId="0"/>
  </cellStyles>
  <dxfs count="148">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color rgb="FF00B0F0"/>
      </font>
    </dxf>
    <dxf>
      <font>
        <color theme="0"/>
      </font>
      <fill>
        <patternFill>
          <bgColor theme="2" tint="-0.499984740745262"/>
        </patternFill>
      </fill>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color theme="2" tint="-9.9948118533890809E-2"/>
      </font>
    </dxf>
    <dxf>
      <font>
        <color rgb="FF00B0F0"/>
      </font>
    </dxf>
    <dxf>
      <font>
        <color theme="0"/>
      </font>
      <fill>
        <patternFill>
          <bgColor theme="2" tint="-0.499984740745262"/>
        </patternFill>
      </fill>
    </dxf>
    <dxf>
      <font>
        <b/>
        <i val="0"/>
        <color theme="1"/>
      </font>
      <fill>
        <patternFill>
          <bgColor theme="0" tint="-0.24994659260841701"/>
        </patternFill>
      </fill>
    </dxf>
    <dxf>
      <font>
        <color theme="4" tint="0.79998168889431442"/>
      </font>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color theme="2" tint="-9.9948118533890809E-2"/>
      </font>
    </dxf>
    <dxf>
      <font>
        <color rgb="FF00B0F0"/>
      </font>
    </dxf>
    <dxf>
      <font>
        <color theme="0"/>
      </font>
      <fill>
        <patternFill>
          <bgColor theme="2" tint="-0.499984740745262"/>
        </patternFill>
      </fill>
    </dxf>
    <dxf>
      <font>
        <b/>
        <i val="0"/>
        <color theme="1"/>
      </font>
      <fill>
        <patternFill>
          <bgColor theme="0" tint="-0.24994659260841701"/>
        </patternFill>
      </fill>
    </dxf>
    <dxf>
      <font>
        <color theme="4" tint="0.79998168889431442"/>
      </font>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color theme="2" tint="-9.9948118533890809E-2"/>
      </font>
    </dxf>
    <dxf>
      <font>
        <color rgb="FF00B0F0"/>
      </font>
    </dxf>
    <dxf>
      <font>
        <color theme="0"/>
      </font>
      <fill>
        <patternFill>
          <bgColor theme="2" tint="-0.499984740745262"/>
        </patternFill>
      </fill>
    </dxf>
    <dxf>
      <font>
        <b/>
        <i val="0"/>
        <color theme="1"/>
      </font>
      <fill>
        <patternFill>
          <bgColor theme="0" tint="-0.24994659260841701"/>
        </patternFill>
      </fill>
    </dxf>
    <dxf>
      <font>
        <color theme="4" tint="0.79998168889431442"/>
      </font>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color theme="2" tint="-9.9948118533890809E-2"/>
      </font>
    </dxf>
    <dxf>
      <font>
        <color rgb="FF00B0F0"/>
      </font>
    </dxf>
    <dxf>
      <font>
        <color theme="0"/>
      </font>
      <fill>
        <patternFill>
          <bgColor theme="2" tint="-0.499984740745262"/>
        </patternFill>
      </fill>
    </dxf>
    <dxf>
      <font>
        <b/>
        <i val="0"/>
        <color theme="1"/>
      </font>
      <fill>
        <patternFill>
          <bgColor theme="0" tint="-0.24994659260841701"/>
        </patternFill>
      </fill>
    </dxf>
    <dxf>
      <font>
        <color theme="4" tint="0.79998168889431442"/>
      </font>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color theme="2" tint="-9.9948118533890809E-2"/>
      </font>
    </dxf>
    <dxf>
      <font>
        <color rgb="FF00B0F0"/>
      </font>
    </dxf>
    <dxf>
      <font>
        <color theme="0"/>
      </font>
      <fill>
        <patternFill>
          <bgColor theme="2" tint="-0.499984740745262"/>
        </patternFill>
      </fill>
    </dxf>
    <dxf>
      <font>
        <b/>
        <i val="0"/>
        <color theme="1"/>
      </font>
      <fill>
        <patternFill>
          <bgColor theme="0" tint="-0.24994659260841701"/>
        </patternFill>
      </fill>
    </dxf>
    <dxf>
      <font>
        <color theme="4" tint="0.79998168889431442"/>
      </font>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color theme="2" tint="-9.9948118533890809E-2"/>
      </font>
    </dxf>
    <dxf>
      <font>
        <color rgb="FF00B0F0"/>
      </font>
    </dxf>
    <dxf>
      <font>
        <color theme="0"/>
      </font>
      <fill>
        <patternFill>
          <bgColor theme="2" tint="-0.499984740745262"/>
        </patternFill>
      </fill>
    </dxf>
    <dxf>
      <font>
        <b/>
        <i val="0"/>
        <color theme="1"/>
      </font>
      <fill>
        <patternFill>
          <bgColor theme="0" tint="-0.24994659260841701"/>
        </patternFill>
      </fill>
    </dxf>
    <dxf>
      <font>
        <color theme="4" tint="0.79998168889431442"/>
      </font>
    </dxf>
    <dxf>
      <font>
        <b/>
        <i val="0"/>
        <color theme="1"/>
      </font>
      <fill>
        <patternFill>
          <bgColor theme="0" tint="-0.24994659260841701"/>
        </patternFill>
      </fill>
    </dxf>
    <dxf>
      <font>
        <b/>
        <i val="0"/>
        <color theme="1"/>
      </font>
      <fill>
        <patternFill>
          <bgColor theme="0" tint="-0.24994659260841701"/>
        </patternFill>
      </fill>
    </dxf>
    <dxf>
      <font>
        <b/>
        <i val="0"/>
        <color theme="1"/>
      </font>
      <fill>
        <patternFill>
          <bgColor theme="0" tint="-0.24994659260841701"/>
        </patternFill>
      </fill>
    </dxf>
    <dxf>
      <font>
        <b/>
        <i val="0"/>
        <color theme="1"/>
      </font>
      <fill>
        <patternFill>
          <bgColor theme="0" tint="-0.24994659260841701"/>
        </patternFill>
      </fill>
    </dxf>
    <dxf>
      <font>
        <b/>
        <i val="0"/>
        <color theme="1"/>
      </font>
      <fill>
        <patternFill>
          <bgColor theme="0" tint="-0.24994659260841701"/>
        </patternFill>
      </fill>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color theme="2" tint="-9.9948118533890809E-2"/>
      </font>
    </dxf>
    <dxf>
      <font>
        <color rgb="FF00B0F0"/>
      </font>
    </dxf>
    <dxf>
      <font>
        <color theme="0"/>
      </font>
      <fill>
        <patternFill>
          <bgColor theme="2" tint="-0.499984740745262"/>
        </patternFill>
      </fill>
    </dxf>
    <dxf>
      <font>
        <b/>
        <i val="0"/>
        <color theme="1"/>
      </font>
      <fill>
        <patternFill>
          <bgColor theme="0" tint="-0.24994659260841701"/>
        </patternFill>
      </fill>
    </dxf>
    <dxf>
      <font>
        <color theme="4" tint="0.79998168889431442"/>
      </font>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color theme="2" tint="-9.9948118533890809E-2"/>
      </font>
    </dxf>
    <dxf>
      <font>
        <color rgb="FF00B0F0"/>
      </font>
    </dxf>
    <dxf>
      <font>
        <color theme="0"/>
      </font>
      <fill>
        <patternFill>
          <bgColor theme="2" tint="-0.499984740745262"/>
        </patternFill>
      </fill>
    </dxf>
    <dxf>
      <font>
        <b/>
        <i val="0"/>
        <color theme="1"/>
      </font>
      <fill>
        <patternFill>
          <bgColor theme="0" tint="-0.24994659260841701"/>
        </patternFill>
      </fill>
    </dxf>
    <dxf>
      <font>
        <color theme="4" tint="0.79998168889431442"/>
      </font>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color theme="2" tint="-9.9948118533890809E-2"/>
      </font>
    </dxf>
    <dxf>
      <font>
        <color rgb="FF00B0F0"/>
      </font>
    </dxf>
    <dxf>
      <font>
        <color theme="0"/>
      </font>
      <fill>
        <patternFill>
          <bgColor theme="2" tint="-0.499984740745262"/>
        </patternFill>
      </fill>
    </dxf>
    <dxf>
      <font>
        <b/>
        <i val="0"/>
        <color theme="1"/>
      </font>
      <fill>
        <patternFill>
          <bgColor theme="0" tint="-0.24994659260841701"/>
        </patternFill>
      </fill>
    </dxf>
    <dxf>
      <font>
        <color theme="4" tint="0.79998168889431442"/>
      </font>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color theme="2" tint="-9.9948118533890809E-2"/>
      </font>
    </dxf>
    <dxf>
      <font>
        <color rgb="FF00B0F0"/>
      </font>
    </dxf>
    <dxf>
      <font>
        <color theme="0"/>
      </font>
      <fill>
        <patternFill>
          <bgColor theme="2" tint="-0.499984740745262"/>
        </patternFill>
      </fill>
    </dxf>
    <dxf>
      <font>
        <b/>
        <i val="0"/>
        <color theme="1"/>
      </font>
      <fill>
        <patternFill>
          <bgColor theme="0" tint="-0.24994659260841701"/>
        </patternFill>
      </fill>
    </dxf>
    <dxf>
      <font>
        <color theme="4" tint="0.79998168889431442"/>
      </font>
    </dxf>
    <dxf>
      <font>
        <b/>
        <i val="0"/>
        <color theme="1"/>
      </font>
      <fill>
        <patternFill>
          <bgColor theme="0" tint="-0.24994659260841701"/>
        </patternFill>
      </fill>
    </dxf>
    <dxf>
      <font>
        <b/>
        <i val="0"/>
        <color theme="1"/>
      </font>
      <fill>
        <patternFill>
          <bgColor theme="0" tint="-0.24994659260841701"/>
        </patternFill>
      </fill>
    </dxf>
    <dxf>
      <font>
        <b/>
        <i val="0"/>
        <color theme="1"/>
      </font>
      <fill>
        <patternFill>
          <bgColor theme="0" tint="-0.24994659260841701"/>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b/>
        <i val="0"/>
        <color theme="0"/>
      </font>
      <fill>
        <patternFill>
          <bgColor rgb="FFFF66CC"/>
        </patternFill>
      </fill>
    </dxf>
    <dxf>
      <font>
        <b/>
        <i val="0"/>
        <color theme="0"/>
      </font>
      <fill>
        <patternFill>
          <bgColor rgb="FFE20000"/>
        </patternFill>
      </fill>
    </dxf>
    <dxf>
      <font>
        <b/>
        <i val="0"/>
        <color theme="0"/>
      </font>
      <fill>
        <patternFill>
          <bgColor rgb="FFFF9933"/>
        </patternFill>
      </fill>
    </dxf>
    <dxf>
      <font>
        <b/>
        <i val="0"/>
        <color theme="0"/>
      </font>
      <fill>
        <patternFill>
          <bgColor rgb="FFFF66CC"/>
        </patternFill>
      </fill>
    </dxf>
    <dxf>
      <font>
        <b/>
        <i val="0"/>
        <color theme="1"/>
      </font>
      <fill>
        <patternFill>
          <bgColor theme="0" tint="-0.24994659260841701"/>
        </patternFill>
      </fill>
    </dxf>
    <dxf>
      <font>
        <b/>
        <i val="0"/>
        <color theme="1"/>
      </font>
      <fill>
        <patternFill>
          <bgColor theme="0" tint="-0.24994659260841701"/>
        </patternFill>
      </fill>
    </dxf>
    <dxf>
      <font>
        <color theme="2" tint="-9.9948118533890809E-2"/>
      </font>
    </dxf>
    <dxf>
      <font>
        <color theme="0"/>
      </font>
      <fill>
        <patternFill>
          <bgColor theme="2" tint="-0.499984740745262"/>
        </patternFill>
      </fill>
    </dxf>
    <dxf>
      <font>
        <color theme="2" tint="-0.24994659260841701"/>
      </font>
    </dxf>
    <dxf>
      <font>
        <color theme="0"/>
      </font>
      <fill>
        <patternFill>
          <bgColor theme="2" tint="-0.499984740745262"/>
        </patternFill>
      </fill>
    </dxf>
    <dxf>
      <font>
        <color theme="2" tint="-0.24994659260841701"/>
      </font>
    </dxf>
    <dxf>
      <font>
        <color theme="2" tint="-0.499984740745262"/>
      </font>
    </dxf>
    <dxf>
      <font>
        <color theme="0"/>
      </font>
      <fill>
        <patternFill>
          <bgColor theme="2" tint="-0.499984740745262"/>
        </patternFill>
      </fill>
    </dxf>
    <dxf>
      <font>
        <color rgb="FF00B0F0"/>
      </font>
    </dxf>
    <dxf>
      <font>
        <color theme="0"/>
      </font>
      <fill>
        <patternFill>
          <bgColor theme="2" tint="-0.499984740745262"/>
        </patternFill>
      </fill>
    </dxf>
    <dxf>
      <font>
        <color rgb="FF00B0F0"/>
      </font>
    </dxf>
    <dxf>
      <font>
        <color rgb="FF00B0F0"/>
      </font>
    </dxf>
    <dxf>
      <font>
        <color rgb="FF00B0F0"/>
      </font>
    </dxf>
    <dxf>
      <font>
        <color theme="0"/>
      </font>
      <fill>
        <patternFill>
          <bgColor theme="2" tint="-0.499984740745262"/>
        </patternFill>
      </fill>
    </dxf>
    <dxf>
      <font>
        <color theme="2" tint="-0.499984740745262"/>
      </font>
    </dxf>
    <dxf>
      <font>
        <color theme="2" tint="-0.499984740745262"/>
      </font>
    </dxf>
    <dxf>
      <font>
        <color theme="2" tint="-9.9948118533890809E-2"/>
      </font>
    </dxf>
    <dxf>
      <font>
        <color theme="7" tint="0.79998168889431442"/>
      </font>
    </dxf>
    <dxf>
      <font>
        <color theme="2" tint="-0.499984740745262"/>
      </font>
    </dxf>
    <dxf>
      <font>
        <b/>
        <i val="0"/>
        <color theme="1"/>
      </font>
      <fill>
        <patternFill>
          <bgColor theme="0" tint="-0.24994659260841701"/>
        </patternFill>
      </fill>
    </dxf>
    <dxf>
      <font>
        <color theme="4" tint="0.79998168889431442"/>
      </font>
    </dxf>
    <dxf>
      <font>
        <color theme="2" tint="-9.9948118533890809E-2"/>
      </font>
    </dxf>
    <dxf>
      <font>
        <color rgb="FF0070C0"/>
      </font>
    </dxf>
  </dxfs>
  <tableStyles count="0" defaultTableStyle="TableStyleMedium2" defaultPivotStyle="PivotStyleLight16"/>
  <colors>
    <mruColors>
      <color rgb="FFCCCCFF"/>
      <color rgb="FF4F87E3"/>
      <color rgb="FF8BFFF4"/>
      <color rgb="FFFF0066"/>
      <color rgb="FFFF66CC"/>
      <color rgb="FFE20000"/>
      <color rgb="FFFFFF99"/>
      <color rgb="FFFF9933"/>
      <color rgb="FFFFFF00"/>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U473"/>
  <sheetViews>
    <sheetView tabSelected="1" topLeftCell="M1" zoomScale="55" zoomScaleNormal="55" workbookViewId="0">
      <pane ySplit="8" topLeftCell="A90" activePane="bottomLeft" state="frozen"/>
      <selection pane="bottomLeft" activeCell="AF2" sqref="AF2"/>
    </sheetView>
  </sheetViews>
  <sheetFormatPr baseColWidth="10" defaultColWidth="11" defaultRowHeight="61.5" x14ac:dyDescent="0.25"/>
  <cols>
    <col min="1" max="1" width="5.75" style="1" customWidth="1"/>
    <col min="2" max="2" width="21.625" style="35" customWidth="1"/>
    <col min="3" max="3" width="15.875" style="4" customWidth="1"/>
    <col min="4" max="4" width="2" style="4" hidden="1" customWidth="1"/>
    <col min="5" max="5" width="9.75" style="1" customWidth="1"/>
    <col min="6" max="6" width="9.5" style="1" customWidth="1"/>
    <col min="7" max="7" width="12.875" style="1" customWidth="1"/>
    <col min="8" max="8" width="12.875" style="36" customWidth="1"/>
    <col min="9" max="9" width="11" style="1" customWidth="1"/>
    <col min="10" max="10" width="12.875" style="2" customWidth="1"/>
    <col min="11" max="11" width="12.875" style="1" customWidth="1"/>
    <col min="12" max="12" width="13.75" style="1" customWidth="1"/>
    <col min="13" max="14" width="8.625" style="1" customWidth="1"/>
    <col min="15" max="15" width="11" style="1" customWidth="1"/>
    <col min="16" max="17" width="8.625" style="1" customWidth="1"/>
    <col min="18" max="18" width="11" style="1" customWidth="1"/>
    <col min="19" max="20" width="8.625" style="1" customWidth="1"/>
    <col min="21" max="21" width="10.625" style="1" customWidth="1"/>
    <col min="22" max="23" width="8.625" style="1" customWidth="1"/>
    <col min="24" max="24" width="10.5" style="1" customWidth="1"/>
    <col min="25" max="25" width="11.125" style="1" customWidth="1"/>
    <col min="26" max="26" width="12.25" style="1" customWidth="1"/>
    <col min="27" max="27" width="12" style="1" customWidth="1"/>
    <col min="28" max="28" width="12" style="2" customWidth="1"/>
    <col min="29" max="29" width="12.25" style="1" customWidth="1"/>
    <col min="30" max="30" width="14.875" style="3" customWidth="1"/>
    <col min="31" max="31" width="12" style="4" customWidth="1"/>
    <col min="32" max="32" width="12.125" style="4" customWidth="1"/>
    <col min="33" max="33" width="10.875" style="122" customWidth="1"/>
    <col min="34" max="34" width="8.25" style="121" customWidth="1"/>
    <col min="35" max="35" width="22.5" style="124" customWidth="1"/>
    <col min="36" max="36" width="33.25" style="128" customWidth="1"/>
    <col min="37" max="37" width="14.625" style="124" customWidth="1"/>
    <col min="38" max="38" width="24.375" style="129" customWidth="1"/>
    <col min="39" max="39" width="3.75" style="126" customWidth="1"/>
    <col min="40" max="40" width="6" style="4" customWidth="1"/>
    <col min="41" max="48" width="11" style="4"/>
    <col min="49" max="49" width="11.625" style="4" bestFit="1" customWidth="1"/>
    <col min="50" max="16384" width="11" style="4"/>
  </cols>
  <sheetData>
    <row r="1" spans="1:41" ht="46.5" customHeight="1" thickTop="1" thickBot="1" x14ac:dyDescent="0.4">
      <c r="A1" s="850" t="s">
        <v>0</v>
      </c>
      <c r="B1" s="851"/>
      <c r="C1" s="851"/>
      <c r="D1" s="852"/>
      <c r="E1" s="211">
        <v>2017</v>
      </c>
      <c r="F1" s="795" t="s">
        <v>34</v>
      </c>
      <c r="G1" s="796"/>
      <c r="H1" s="796"/>
      <c r="I1" s="796"/>
      <c r="J1" s="796"/>
      <c r="K1" s="796"/>
      <c r="L1" s="796"/>
      <c r="M1" s="796"/>
      <c r="N1" s="796"/>
      <c r="O1" s="796"/>
      <c r="P1" s="796"/>
      <c r="Q1" s="796"/>
      <c r="R1" s="796"/>
      <c r="S1" s="796"/>
      <c r="T1" s="796"/>
      <c r="U1" s="796"/>
      <c r="V1" s="796"/>
      <c r="W1" s="796"/>
      <c r="X1" s="796"/>
      <c r="Y1" s="796"/>
      <c r="Z1" s="796"/>
      <c r="AA1" s="796"/>
      <c r="AB1" s="796"/>
      <c r="AC1" s="797"/>
      <c r="AD1" s="212" t="s">
        <v>1</v>
      </c>
      <c r="AE1" s="221"/>
      <c r="AF1" s="205">
        <v>9.67</v>
      </c>
      <c r="AG1" s="220"/>
      <c r="AH1" s="567"/>
      <c r="AI1" s="582" t="s">
        <v>133</v>
      </c>
      <c r="AJ1" s="583"/>
      <c r="AK1" s="584"/>
    </row>
    <row r="2" spans="1:41" ht="41.25" customHeight="1" thickTop="1" thickBot="1" x14ac:dyDescent="0.4">
      <c r="A2" s="853" t="s">
        <v>33</v>
      </c>
      <c r="B2" s="854"/>
      <c r="C2" s="854"/>
      <c r="D2" s="855"/>
      <c r="E2" s="206">
        <v>22</v>
      </c>
      <c r="F2" s="870" t="s">
        <v>63</v>
      </c>
      <c r="G2" s="871"/>
      <c r="H2" s="871"/>
      <c r="I2" s="871"/>
      <c r="J2" s="871"/>
      <c r="K2" s="871"/>
      <c r="L2" s="871"/>
      <c r="M2" s="871"/>
      <c r="N2" s="871"/>
      <c r="O2" s="871"/>
      <c r="P2" s="871"/>
      <c r="Q2" s="871"/>
      <c r="R2" s="871"/>
      <c r="S2" s="871"/>
      <c r="T2" s="871"/>
      <c r="U2" s="871"/>
      <c r="V2" s="871"/>
      <c r="W2" s="871"/>
      <c r="X2" s="871"/>
      <c r="Y2" s="871"/>
      <c r="Z2" s="871"/>
      <c r="AA2" s="871"/>
      <c r="AB2" s="871"/>
      <c r="AC2" s="872"/>
      <c r="AD2" s="213" t="s">
        <v>2</v>
      </c>
      <c r="AE2" s="503">
        <v>0.1</v>
      </c>
      <c r="AF2" s="215">
        <f>AF1+AG2</f>
        <v>10.637</v>
      </c>
      <c r="AG2" s="216">
        <f>$AF$1*AE2</f>
        <v>0.96700000000000008</v>
      </c>
      <c r="AH2" s="567"/>
      <c r="AI2" s="585"/>
      <c r="AJ2" s="586"/>
      <c r="AK2" s="587"/>
    </row>
    <row r="3" spans="1:41" ht="39" customHeight="1" thickTop="1" thickBot="1" x14ac:dyDescent="0.4">
      <c r="A3" s="856" t="s">
        <v>42</v>
      </c>
      <c r="B3" s="857"/>
      <c r="C3" s="857"/>
      <c r="D3" s="858"/>
      <c r="E3" s="209">
        <v>24</v>
      </c>
      <c r="F3" s="870" t="s">
        <v>45</v>
      </c>
      <c r="G3" s="871"/>
      <c r="H3" s="871"/>
      <c r="I3" s="871"/>
      <c r="J3" s="871"/>
      <c r="K3" s="871"/>
      <c r="L3" s="871"/>
      <c r="M3" s="871"/>
      <c r="N3" s="871"/>
      <c r="O3" s="871"/>
      <c r="P3" s="871"/>
      <c r="Q3" s="871"/>
      <c r="R3" s="871"/>
      <c r="S3" s="871"/>
      <c r="T3" s="871"/>
      <c r="U3" s="871"/>
      <c r="V3" s="871"/>
      <c r="W3" s="871"/>
      <c r="X3" s="871"/>
      <c r="Y3" s="871"/>
      <c r="Z3" s="871"/>
      <c r="AA3" s="871"/>
      <c r="AB3" s="871"/>
      <c r="AC3" s="872"/>
      <c r="AD3" s="213" t="s">
        <v>38</v>
      </c>
      <c r="AE3" s="503">
        <v>0.25</v>
      </c>
      <c r="AF3" s="217">
        <f>AF1+AG3</f>
        <v>12.0875</v>
      </c>
      <c r="AG3" s="216">
        <f>$AF$1*AE3</f>
        <v>2.4175</v>
      </c>
      <c r="AH3" s="567"/>
      <c r="AI3" s="585"/>
      <c r="AJ3" s="586"/>
      <c r="AK3" s="587"/>
    </row>
    <row r="4" spans="1:41" ht="34.5" customHeight="1" thickTop="1" thickBot="1" x14ac:dyDescent="0.3">
      <c r="A4" s="868" t="s">
        <v>64</v>
      </c>
      <c r="B4" s="869"/>
      <c r="C4" s="869"/>
      <c r="D4" s="210"/>
      <c r="E4" s="379">
        <v>35</v>
      </c>
      <c r="F4" s="800" t="s">
        <v>36</v>
      </c>
      <c r="G4" s="801"/>
      <c r="H4" s="801"/>
      <c r="I4" s="801"/>
      <c r="J4" s="801"/>
      <c r="K4" s="801"/>
      <c r="L4" s="801"/>
      <c r="M4" s="801"/>
      <c r="N4" s="801"/>
      <c r="O4" s="801"/>
      <c r="P4" s="801"/>
      <c r="Q4" s="801"/>
      <c r="R4" s="801"/>
      <c r="S4" s="801"/>
      <c r="T4" s="801"/>
      <c r="U4" s="801"/>
      <c r="V4" s="801"/>
      <c r="W4" s="801"/>
      <c r="X4" s="801"/>
      <c r="Y4" s="801"/>
      <c r="Z4" s="801"/>
      <c r="AA4" s="801"/>
      <c r="AB4" s="801"/>
      <c r="AC4" s="802"/>
      <c r="AD4" s="214" t="s">
        <v>39</v>
      </c>
      <c r="AE4" s="504">
        <v>0.35</v>
      </c>
      <c r="AF4" s="218">
        <f>AF1+AG4</f>
        <v>13.054499999999999</v>
      </c>
      <c r="AG4" s="219">
        <f>$AF$1*AE4</f>
        <v>3.3844999999999996</v>
      </c>
      <c r="AH4" s="567"/>
      <c r="AI4" s="585"/>
      <c r="AJ4" s="586"/>
      <c r="AK4" s="587"/>
    </row>
    <row r="5" spans="1:41" s="1" customFormat="1" ht="36.75" customHeight="1" thickTop="1" thickBot="1" x14ac:dyDescent="0.3">
      <c r="A5" s="7"/>
      <c r="B5" s="139"/>
      <c r="C5" s="139"/>
      <c r="D5" s="9"/>
      <c r="E5" s="207"/>
      <c r="F5" s="881" t="s">
        <v>66</v>
      </c>
      <c r="G5" s="882"/>
      <c r="H5" s="882"/>
      <c r="I5" s="882"/>
      <c r="J5" s="882"/>
      <c r="K5" s="882"/>
      <c r="L5" s="882"/>
      <c r="M5" s="882"/>
      <c r="N5" s="882"/>
      <c r="O5" s="882"/>
      <c r="P5" s="882"/>
      <c r="Q5" s="882"/>
      <c r="R5" s="882"/>
      <c r="S5" s="882"/>
      <c r="T5" s="882"/>
      <c r="U5" s="882"/>
      <c r="V5" s="882"/>
      <c r="W5" s="882"/>
      <c r="X5" s="882"/>
      <c r="Y5" s="882"/>
      <c r="Z5" s="882"/>
      <c r="AA5" s="882"/>
      <c r="AB5" s="882"/>
      <c r="AC5" s="883"/>
      <c r="AD5" s="8"/>
      <c r="AE5" s="140"/>
      <c r="AF5" s="7"/>
      <c r="AG5" s="141"/>
      <c r="AH5" s="567"/>
      <c r="AI5" s="588"/>
      <c r="AJ5" s="589"/>
      <c r="AK5" s="590"/>
      <c r="AL5" s="130"/>
      <c r="AM5" s="127"/>
      <c r="AN5" s="4"/>
    </row>
    <row r="6" spans="1:41" ht="22.5" customHeight="1" thickTop="1" thickBot="1" x14ac:dyDescent="0.3">
      <c r="A6" s="142"/>
      <c r="B6" s="142"/>
      <c r="C6" s="142"/>
      <c r="D6" s="142"/>
      <c r="E6" s="142"/>
      <c r="F6" s="142"/>
      <c r="G6" s="142"/>
      <c r="H6" s="142"/>
      <c r="I6" s="142"/>
      <c r="J6" s="142"/>
      <c r="K6" s="142"/>
      <c r="L6" s="142"/>
      <c r="M6" s="142"/>
      <c r="N6" s="142"/>
      <c r="O6" s="142"/>
      <c r="P6" s="142"/>
      <c r="Q6" s="142"/>
      <c r="R6" s="142"/>
      <c r="S6" s="142"/>
      <c r="T6" s="142"/>
      <c r="U6" s="142"/>
      <c r="V6" s="142"/>
      <c r="W6" s="142"/>
      <c r="X6" s="142"/>
      <c r="Y6" s="208"/>
      <c r="Z6" s="142"/>
      <c r="AA6" s="142"/>
      <c r="AB6" s="142"/>
      <c r="AC6" s="142"/>
      <c r="AD6" s="142"/>
      <c r="AE6" s="142"/>
      <c r="AF6" s="142"/>
      <c r="AG6" s="142"/>
      <c r="AH6" s="567"/>
      <c r="AI6" s="146"/>
      <c r="AJ6" s="147"/>
      <c r="AK6" s="146"/>
    </row>
    <row r="7" spans="1:41" s="5" customFormat="1" ht="34.5" customHeight="1" x14ac:dyDescent="0.25">
      <c r="A7" s="879" t="s">
        <v>30</v>
      </c>
      <c r="B7" s="873" t="s">
        <v>35</v>
      </c>
      <c r="C7" s="874"/>
      <c r="D7" s="222"/>
      <c r="E7" s="803" t="s">
        <v>4</v>
      </c>
      <c r="F7" s="804"/>
      <c r="G7" s="818" t="s">
        <v>5</v>
      </c>
      <c r="H7" s="848" t="s">
        <v>31</v>
      </c>
      <c r="I7" s="818" t="s">
        <v>3</v>
      </c>
      <c r="J7" s="848" t="s">
        <v>6</v>
      </c>
      <c r="K7" s="834" t="s">
        <v>65</v>
      </c>
      <c r="L7" s="848" t="s">
        <v>32</v>
      </c>
      <c r="M7" s="826" t="s">
        <v>7</v>
      </c>
      <c r="N7" s="827"/>
      <c r="O7" s="820" t="s">
        <v>8</v>
      </c>
      <c r="P7" s="824" t="s">
        <v>9</v>
      </c>
      <c r="Q7" s="825"/>
      <c r="R7" s="822" t="s">
        <v>8</v>
      </c>
      <c r="S7" s="836" t="s">
        <v>10</v>
      </c>
      <c r="T7" s="837"/>
      <c r="U7" s="842" t="s">
        <v>8</v>
      </c>
      <c r="V7" s="844" t="s">
        <v>11</v>
      </c>
      <c r="W7" s="845"/>
      <c r="X7" s="840" t="s">
        <v>8</v>
      </c>
      <c r="Y7" s="838" t="s">
        <v>12</v>
      </c>
      <c r="Z7" s="846" t="s">
        <v>13</v>
      </c>
      <c r="AA7" s="828" t="s">
        <v>40</v>
      </c>
      <c r="AB7" s="830" t="s">
        <v>43</v>
      </c>
      <c r="AC7" s="798" t="s">
        <v>41</v>
      </c>
      <c r="AD7" s="832" t="s">
        <v>44</v>
      </c>
      <c r="AE7" s="814" t="s">
        <v>14</v>
      </c>
      <c r="AF7" s="816" t="s">
        <v>67</v>
      </c>
      <c r="AG7" s="806" t="s">
        <v>46</v>
      </c>
      <c r="AH7" s="563"/>
      <c r="AI7" s="146"/>
      <c r="AJ7" s="147"/>
      <c r="AK7" s="146"/>
      <c r="AL7" s="131"/>
      <c r="AM7" s="126"/>
      <c r="AN7" s="4"/>
    </row>
    <row r="8" spans="1:41" s="6" customFormat="1" ht="71.25" customHeight="1" thickBot="1" x14ac:dyDescent="0.3">
      <c r="A8" s="880"/>
      <c r="B8" s="875"/>
      <c r="C8" s="876"/>
      <c r="D8" s="223"/>
      <c r="E8" s="224" t="s">
        <v>15</v>
      </c>
      <c r="F8" s="225" t="s">
        <v>16</v>
      </c>
      <c r="G8" s="819"/>
      <c r="H8" s="849"/>
      <c r="I8" s="819"/>
      <c r="J8" s="849"/>
      <c r="K8" s="835"/>
      <c r="L8" s="849"/>
      <c r="M8" s="224" t="s">
        <v>15</v>
      </c>
      <c r="N8" s="225" t="s">
        <v>16</v>
      </c>
      <c r="O8" s="821"/>
      <c r="P8" s="224" t="s">
        <v>15</v>
      </c>
      <c r="Q8" s="225" t="s">
        <v>16</v>
      </c>
      <c r="R8" s="823"/>
      <c r="S8" s="224" t="s">
        <v>15</v>
      </c>
      <c r="T8" s="225" t="s">
        <v>16</v>
      </c>
      <c r="U8" s="843"/>
      <c r="V8" s="224" t="s">
        <v>15</v>
      </c>
      <c r="W8" s="225" t="s">
        <v>16</v>
      </c>
      <c r="X8" s="841"/>
      <c r="Y8" s="839"/>
      <c r="Z8" s="847"/>
      <c r="AA8" s="829"/>
      <c r="AB8" s="831"/>
      <c r="AC8" s="799"/>
      <c r="AD8" s="833"/>
      <c r="AE8" s="815"/>
      <c r="AF8" s="817"/>
      <c r="AG8" s="807"/>
      <c r="AH8" s="564"/>
      <c r="AI8" s="565"/>
      <c r="AJ8" s="566"/>
      <c r="AK8" s="565"/>
      <c r="AL8" s="125"/>
      <c r="AM8" s="126"/>
      <c r="AN8" s="4"/>
    </row>
    <row r="9" spans="1:41" s="11" customFormat="1" ht="21.75" thickBot="1" x14ac:dyDescent="0.3">
      <c r="A9" s="143">
        <f t="shared" ref="A9:A11" si="0">WEEKNUM(B9,2)</f>
        <v>1</v>
      </c>
      <c r="B9" s="877">
        <v>42736</v>
      </c>
      <c r="C9" s="878"/>
      <c r="D9" s="505"/>
      <c r="E9" s="190"/>
      <c r="F9" s="191"/>
      <c r="G9" s="267" t="str">
        <f>IF(F9="","",F9-E9)</f>
        <v/>
      </c>
      <c r="H9" s="192" t="str">
        <f>IF(G9="","",G9*24)</f>
        <v/>
      </c>
      <c r="I9" s="193" t="str">
        <f>IF(G9="","",G9-K9)</f>
        <v/>
      </c>
      <c r="J9" s="194" t="str">
        <f t="shared" ref="J9:J17" si="1">IF(I9="","",I9*24)</f>
        <v/>
      </c>
      <c r="K9" s="195">
        <f>SUM(O9,R9,U9,X9)</f>
        <v>0</v>
      </c>
      <c r="L9" s="196">
        <f>SUM(O9,R9,U9,X9)*24</f>
        <v>0</v>
      </c>
      <c r="M9" s="197"/>
      <c r="N9" s="197"/>
      <c r="O9" s="249" t="str">
        <f>IF(N9="","",N9-M9)</f>
        <v/>
      </c>
      <c r="P9" s="197"/>
      <c r="Q9" s="197"/>
      <c r="R9" s="238" t="str">
        <f>IF(Q9="","",Q9-P9)</f>
        <v/>
      </c>
      <c r="S9" s="197"/>
      <c r="T9" s="197"/>
      <c r="U9" s="228" t="str">
        <f>IF(T9="","",T9-S9)</f>
        <v/>
      </c>
      <c r="V9" s="197"/>
      <c r="W9" s="197"/>
      <c r="X9" s="198" t="str">
        <f>IF(W9="","",W9-V9)</f>
        <v/>
      </c>
      <c r="Y9" s="199"/>
      <c r="Z9" s="200"/>
      <c r="AA9" s="199">
        <f>IF(AB9="",0,AB9/24)</f>
        <v>0</v>
      </c>
      <c r="AB9" s="201" t="str">
        <f>IF(F9*24&gt;$E$2,F9*24-$E$2-AD9,"")</f>
        <v/>
      </c>
      <c r="AC9" s="202">
        <f>IF(AD9="",0,AD9/24)</f>
        <v>0</v>
      </c>
      <c r="AD9" s="201">
        <f>IF(F9*24&gt;$E$3,F9*24-$E$3,0)</f>
        <v>0</v>
      </c>
      <c r="AE9" s="203" t="str">
        <f>IF(AF9="","",AF9/24)</f>
        <v/>
      </c>
      <c r="AF9" s="204" t="str">
        <f>IFERROR(IF(J9="","",IF(J9&lt;#REF!,J9-AB9-AD9,#REF!)),)</f>
        <v/>
      </c>
      <c r="AG9" s="808">
        <f>A9</f>
        <v>1</v>
      </c>
      <c r="AH9" s="763" t="s">
        <v>47</v>
      </c>
      <c r="AI9" s="568"/>
      <c r="AJ9" s="568"/>
      <c r="AK9" s="568"/>
      <c r="AL9" s="568"/>
      <c r="AM9" s="569"/>
      <c r="AN9" s="140"/>
    </row>
    <row r="10" spans="1:41" s="10" customFormat="1" ht="30.75" customHeight="1" thickBot="1" x14ac:dyDescent="0.35">
      <c r="A10" s="303"/>
      <c r="B10" s="756" t="s">
        <v>80</v>
      </c>
      <c r="C10" s="757"/>
      <c r="D10" s="506"/>
      <c r="E10" s="507"/>
      <c r="F10" s="508"/>
      <c r="G10" s="268">
        <f>SUM(G2:G9)</f>
        <v>0</v>
      </c>
      <c r="H10" s="302">
        <f>+SUM(H9)</f>
        <v>0</v>
      </c>
      <c r="I10" s="181">
        <f>SUM(I2:I9)</f>
        <v>0</v>
      </c>
      <c r="J10" s="182">
        <f t="shared" si="1"/>
        <v>0</v>
      </c>
      <c r="K10" s="180">
        <f>SUM(K9)</f>
        <v>0</v>
      </c>
      <c r="L10" s="183">
        <f>SUM(L9)</f>
        <v>0</v>
      </c>
      <c r="M10" s="509"/>
      <c r="N10" s="509"/>
      <c r="O10" s="250">
        <f>SUM(O9)</f>
        <v>0</v>
      </c>
      <c r="P10" s="509"/>
      <c r="Q10" s="509"/>
      <c r="R10" s="239">
        <f>SUM(R9)</f>
        <v>0</v>
      </c>
      <c r="S10" s="509"/>
      <c r="T10" s="509"/>
      <c r="U10" s="229">
        <f>SUM(U9)</f>
        <v>0</v>
      </c>
      <c r="V10" s="509"/>
      <c r="W10" s="509"/>
      <c r="X10" s="226" t="str">
        <f>X9</f>
        <v/>
      </c>
      <c r="Y10" s="133" t="str">
        <f>IF(Z10="","",(Z10/24))</f>
        <v/>
      </c>
      <c r="Z10" s="134" t="str">
        <f>IF(J10-$E$4&lt;=0,"",SUM(J10-$E$4))</f>
        <v/>
      </c>
      <c r="AA10" s="184">
        <f>SUM(AA9)</f>
        <v>0</v>
      </c>
      <c r="AB10" s="185">
        <f>IF(AA10="","",AA10*24)</f>
        <v>0</v>
      </c>
      <c r="AC10" s="186">
        <f>SUM(AC9)</f>
        <v>0</v>
      </c>
      <c r="AD10" s="187">
        <f>IF(AC10="","",AC10*24)</f>
        <v>0</v>
      </c>
      <c r="AE10" s="188">
        <f>AF10/24</f>
        <v>0</v>
      </c>
      <c r="AF10" s="189">
        <f>IF(J10&gt;$E$4,J10-Z10,J10)</f>
        <v>0</v>
      </c>
      <c r="AG10" s="809"/>
      <c r="AH10" s="764"/>
      <c r="AI10" s="570"/>
      <c r="AJ10" s="570"/>
      <c r="AK10" s="570"/>
      <c r="AL10" s="570"/>
      <c r="AM10" s="569"/>
      <c r="AN10" s="140"/>
    </row>
    <row r="11" spans="1:41" ht="15.75" x14ac:dyDescent="0.25">
      <c r="A11" s="861">
        <f t="shared" si="0"/>
        <v>2</v>
      </c>
      <c r="B11" s="864">
        <v>42737</v>
      </c>
      <c r="C11" s="865"/>
      <c r="D11" s="510"/>
      <c r="E11" s="62"/>
      <c r="F11" s="62"/>
      <c r="G11" s="269" t="str">
        <f t="shared" ref="G11:G17" si="2">IF(F11="","",F11-E11)</f>
        <v/>
      </c>
      <c r="H11" s="63" t="str">
        <f t="shared" ref="H11:H74" si="3">IF(G11="","",G11*24)</f>
        <v/>
      </c>
      <c r="I11" s="64" t="str">
        <f t="shared" ref="I11:I17" si="4">IF(G11="","",G11-K11)</f>
        <v/>
      </c>
      <c r="J11" s="65" t="str">
        <f t="shared" si="1"/>
        <v/>
      </c>
      <c r="K11" s="66">
        <f t="shared" ref="K11:K17" si="5">SUM(O11,R11,U11,X11)</f>
        <v>0</v>
      </c>
      <c r="L11" s="67">
        <f t="shared" ref="L11:L17" si="6">SUM(O11,R11,U11,X11)*24</f>
        <v>0</v>
      </c>
      <c r="M11" s="68"/>
      <c r="N11" s="68"/>
      <c r="O11" s="251" t="str">
        <f t="shared" ref="O11:O17" si="7">IF(N11="","",N11-M11)</f>
        <v/>
      </c>
      <c r="P11" s="68"/>
      <c r="Q11" s="68"/>
      <c r="R11" s="240" t="str">
        <f t="shared" ref="R11:R17" si="8">IF(Q11="","",Q11-P11)</f>
        <v/>
      </c>
      <c r="S11" s="68"/>
      <c r="T11" s="68"/>
      <c r="U11" s="230" t="str">
        <f t="shared" ref="U11:U17" si="9">IF(T11="","",T11-S11)</f>
        <v/>
      </c>
      <c r="V11" s="68"/>
      <c r="W11" s="68"/>
      <c r="X11" s="69" t="str">
        <f t="shared" ref="X11:X17" si="10">IF(W11="","",W11-V11)</f>
        <v/>
      </c>
      <c r="Y11" s="148"/>
      <c r="Z11" s="65"/>
      <c r="AA11" s="70">
        <f t="shared" ref="AA11:AA74" si="11">IF(AB11="",0,AB11/24)</f>
        <v>0</v>
      </c>
      <c r="AB11" s="72" t="str">
        <f t="shared" ref="AB11:AB17" si="12">IF(F11*24&gt;$E$2,F11*24-$E$2-AD11,"")</f>
        <v/>
      </c>
      <c r="AC11" s="71">
        <f t="shared" ref="AC11:AC74" si="13">IF(AD11="",0,AD11/24)</f>
        <v>0</v>
      </c>
      <c r="AD11" s="72">
        <f t="shared" ref="AD11:AD17" si="14">IF(F11*24&gt;$E$3,F11*24-$E$3,0)</f>
        <v>0</v>
      </c>
      <c r="AE11" s="73"/>
      <c r="AF11" s="74"/>
      <c r="AG11" s="761">
        <f>A11</f>
        <v>2</v>
      </c>
      <c r="AH11" s="764"/>
      <c r="AI11" s="571"/>
      <c r="AJ11" s="571"/>
      <c r="AK11" s="571"/>
      <c r="AL11" s="571"/>
      <c r="AM11" s="569"/>
      <c r="AN11" s="140"/>
    </row>
    <row r="12" spans="1:41" ht="15.75" x14ac:dyDescent="0.25">
      <c r="A12" s="862"/>
      <c r="B12" s="866">
        <v>42738</v>
      </c>
      <c r="C12" s="867"/>
      <c r="D12" s="511"/>
      <c r="E12" s="12"/>
      <c r="F12" s="12"/>
      <c r="G12" s="270" t="str">
        <f t="shared" si="2"/>
        <v/>
      </c>
      <c r="H12" s="45" t="str">
        <f t="shared" si="3"/>
        <v/>
      </c>
      <c r="I12" s="13" t="str">
        <f t="shared" si="4"/>
        <v/>
      </c>
      <c r="J12" s="14" t="str">
        <f t="shared" si="1"/>
        <v/>
      </c>
      <c r="K12" s="15">
        <f t="shared" si="5"/>
        <v>0</v>
      </c>
      <c r="L12" s="38">
        <f t="shared" si="6"/>
        <v>0</v>
      </c>
      <c r="M12" s="16"/>
      <c r="N12" s="16"/>
      <c r="O12" s="252" t="str">
        <f t="shared" si="7"/>
        <v/>
      </c>
      <c r="P12" s="16"/>
      <c r="Q12" s="16"/>
      <c r="R12" s="241" t="str">
        <f t="shared" si="8"/>
        <v/>
      </c>
      <c r="S12" s="16"/>
      <c r="T12" s="16"/>
      <c r="U12" s="231" t="str">
        <f t="shared" si="9"/>
        <v/>
      </c>
      <c r="V12" s="16"/>
      <c r="W12" s="16"/>
      <c r="X12" s="17" t="str">
        <f t="shared" si="10"/>
        <v/>
      </c>
      <c r="Y12" s="149"/>
      <c r="Z12" s="65"/>
      <c r="AA12" s="18">
        <f t="shared" si="11"/>
        <v>0</v>
      </c>
      <c r="AB12" s="14" t="str">
        <f t="shared" si="12"/>
        <v/>
      </c>
      <c r="AC12" s="19">
        <f t="shared" si="13"/>
        <v>0</v>
      </c>
      <c r="AD12" s="14">
        <f t="shared" si="14"/>
        <v>0</v>
      </c>
      <c r="AE12" s="20"/>
      <c r="AF12" s="61"/>
      <c r="AG12" s="761"/>
      <c r="AH12" s="764"/>
      <c r="AI12" s="571"/>
      <c r="AJ12" s="571"/>
      <c r="AK12" s="571"/>
      <c r="AL12" s="571"/>
      <c r="AM12" s="569"/>
      <c r="AN12" s="140"/>
    </row>
    <row r="13" spans="1:41" ht="15.75" customHeight="1" x14ac:dyDescent="0.25">
      <c r="A13" s="862"/>
      <c r="B13" s="866">
        <v>42739</v>
      </c>
      <c r="C13" s="867"/>
      <c r="D13" s="511"/>
      <c r="E13" s="12"/>
      <c r="F13" s="12"/>
      <c r="G13" s="270" t="str">
        <f t="shared" si="2"/>
        <v/>
      </c>
      <c r="H13" s="45" t="str">
        <f t="shared" si="3"/>
        <v/>
      </c>
      <c r="I13" s="13" t="str">
        <f t="shared" si="4"/>
        <v/>
      </c>
      <c r="J13" s="14" t="str">
        <f t="shared" si="1"/>
        <v/>
      </c>
      <c r="K13" s="15">
        <f t="shared" si="5"/>
        <v>0</v>
      </c>
      <c r="L13" s="38">
        <f t="shared" si="6"/>
        <v>0</v>
      </c>
      <c r="M13" s="16"/>
      <c r="N13" s="16"/>
      <c r="O13" s="252" t="str">
        <f t="shared" si="7"/>
        <v/>
      </c>
      <c r="P13" s="16"/>
      <c r="Q13" s="16"/>
      <c r="R13" s="241" t="str">
        <f t="shared" si="8"/>
        <v/>
      </c>
      <c r="S13" s="16"/>
      <c r="T13" s="16"/>
      <c r="U13" s="231" t="str">
        <f t="shared" si="9"/>
        <v/>
      </c>
      <c r="V13" s="16"/>
      <c r="W13" s="16"/>
      <c r="X13" s="17" t="str">
        <f t="shared" si="10"/>
        <v/>
      </c>
      <c r="Y13" s="149"/>
      <c r="Z13" s="65"/>
      <c r="AA13" s="18">
        <f t="shared" si="11"/>
        <v>0</v>
      </c>
      <c r="AB13" s="14" t="str">
        <f t="shared" si="12"/>
        <v/>
      </c>
      <c r="AC13" s="19">
        <f t="shared" si="13"/>
        <v>0</v>
      </c>
      <c r="AD13" s="14">
        <f t="shared" si="14"/>
        <v>0</v>
      </c>
      <c r="AE13" s="20"/>
      <c r="AF13" s="61"/>
      <c r="AG13" s="761"/>
      <c r="AH13" s="764"/>
      <c r="AI13" s="571"/>
      <c r="AJ13" s="571"/>
      <c r="AK13" s="571"/>
      <c r="AL13" s="571"/>
      <c r="AM13" s="569"/>
      <c r="AN13" s="140"/>
      <c r="AO13" s="123"/>
    </row>
    <row r="14" spans="1:41" ht="15.75" customHeight="1" x14ac:dyDescent="0.25">
      <c r="A14" s="862"/>
      <c r="B14" s="866">
        <v>42740</v>
      </c>
      <c r="C14" s="867"/>
      <c r="D14" s="511"/>
      <c r="E14" s="12"/>
      <c r="F14" s="12"/>
      <c r="G14" s="270" t="str">
        <f t="shared" si="2"/>
        <v/>
      </c>
      <c r="H14" s="45" t="str">
        <f t="shared" si="3"/>
        <v/>
      </c>
      <c r="I14" s="13" t="str">
        <f t="shared" si="4"/>
        <v/>
      </c>
      <c r="J14" s="14" t="str">
        <f t="shared" si="1"/>
        <v/>
      </c>
      <c r="K14" s="15">
        <f t="shared" si="5"/>
        <v>0</v>
      </c>
      <c r="L14" s="38">
        <f t="shared" si="6"/>
        <v>0</v>
      </c>
      <c r="M14" s="16"/>
      <c r="N14" s="16"/>
      <c r="O14" s="252" t="str">
        <f t="shared" si="7"/>
        <v/>
      </c>
      <c r="P14" s="16"/>
      <c r="Q14" s="16"/>
      <c r="R14" s="241" t="str">
        <f t="shared" si="8"/>
        <v/>
      </c>
      <c r="S14" s="16"/>
      <c r="T14" s="16"/>
      <c r="U14" s="231" t="str">
        <f t="shared" si="9"/>
        <v/>
      </c>
      <c r="V14" s="16"/>
      <c r="W14" s="16"/>
      <c r="X14" s="17" t="str">
        <f t="shared" si="10"/>
        <v/>
      </c>
      <c r="Y14" s="149"/>
      <c r="Z14" s="65"/>
      <c r="AA14" s="18">
        <f t="shared" si="11"/>
        <v>0</v>
      </c>
      <c r="AB14" s="14" t="str">
        <f t="shared" si="12"/>
        <v/>
      </c>
      <c r="AC14" s="19">
        <f t="shared" si="13"/>
        <v>0</v>
      </c>
      <c r="AD14" s="14">
        <f t="shared" si="14"/>
        <v>0</v>
      </c>
      <c r="AE14" s="20"/>
      <c r="AF14" s="61"/>
      <c r="AG14" s="761"/>
      <c r="AH14" s="764"/>
      <c r="AI14" s="571"/>
      <c r="AJ14" s="571"/>
      <c r="AK14" s="571"/>
      <c r="AL14" s="571"/>
      <c r="AM14" s="569"/>
      <c r="AN14" s="140"/>
    </row>
    <row r="15" spans="1:41" ht="15.75" customHeight="1" x14ac:dyDescent="0.25">
      <c r="A15" s="862"/>
      <c r="B15" s="866">
        <v>42741</v>
      </c>
      <c r="C15" s="867"/>
      <c r="D15" s="511"/>
      <c r="E15" s="12"/>
      <c r="F15" s="12"/>
      <c r="G15" s="270" t="str">
        <f t="shared" si="2"/>
        <v/>
      </c>
      <c r="H15" s="45" t="str">
        <f t="shared" si="3"/>
        <v/>
      </c>
      <c r="I15" s="13" t="str">
        <f t="shared" si="4"/>
        <v/>
      </c>
      <c r="J15" s="14" t="str">
        <f t="shared" si="1"/>
        <v/>
      </c>
      <c r="K15" s="15">
        <f t="shared" si="5"/>
        <v>0</v>
      </c>
      <c r="L15" s="38">
        <f t="shared" si="6"/>
        <v>0</v>
      </c>
      <c r="M15" s="16"/>
      <c r="N15" s="16"/>
      <c r="O15" s="252" t="str">
        <f t="shared" si="7"/>
        <v/>
      </c>
      <c r="P15" s="16"/>
      <c r="Q15" s="16"/>
      <c r="R15" s="241" t="str">
        <f t="shared" si="8"/>
        <v/>
      </c>
      <c r="S15" s="16"/>
      <c r="T15" s="16"/>
      <c r="U15" s="231" t="str">
        <f t="shared" si="9"/>
        <v/>
      </c>
      <c r="V15" s="16"/>
      <c r="W15" s="16"/>
      <c r="X15" s="17" t="str">
        <f t="shared" si="10"/>
        <v/>
      </c>
      <c r="Y15" s="149"/>
      <c r="Z15" s="65"/>
      <c r="AA15" s="18">
        <f t="shared" si="11"/>
        <v>0</v>
      </c>
      <c r="AB15" s="14" t="str">
        <f t="shared" si="12"/>
        <v/>
      </c>
      <c r="AC15" s="19">
        <f t="shared" si="13"/>
        <v>0</v>
      </c>
      <c r="AD15" s="14">
        <f t="shared" si="14"/>
        <v>0</v>
      </c>
      <c r="AE15" s="20"/>
      <c r="AF15" s="61"/>
      <c r="AG15" s="761"/>
      <c r="AH15" s="764"/>
      <c r="AI15" s="571"/>
      <c r="AJ15" s="571"/>
      <c r="AK15" s="571"/>
      <c r="AL15" s="571"/>
      <c r="AM15" s="569"/>
      <c r="AN15" s="140"/>
    </row>
    <row r="16" spans="1:41" ht="15.75" customHeight="1" x14ac:dyDescent="0.25">
      <c r="A16" s="862"/>
      <c r="B16" s="866">
        <v>42742</v>
      </c>
      <c r="C16" s="867"/>
      <c r="D16" s="511"/>
      <c r="E16" s="12"/>
      <c r="F16" s="12"/>
      <c r="G16" s="270" t="str">
        <f t="shared" si="2"/>
        <v/>
      </c>
      <c r="H16" s="45" t="str">
        <f t="shared" si="3"/>
        <v/>
      </c>
      <c r="I16" s="13" t="str">
        <f t="shared" si="4"/>
        <v/>
      </c>
      <c r="J16" s="14" t="str">
        <f t="shared" si="1"/>
        <v/>
      </c>
      <c r="K16" s="15">
        <f t="shared" si="5"/>
        <v>0</v>
      </c>
      <c r="L16" s="38">
        <f t="shared" si="6"/>
        <v>0</v>
      </c>
      <c r="M16" s="16"/>
      <c r="N16" s="16"/>
      <c r="O16" s="252" t="str">
        <f t="shared" si="7"/>
        <v/>
      </c>
      <c r="P16" s="16"/>
      <c r="Q16" s="16"/>
      <c r="R16" s="241" t="str">
        <f t="shared" si="8"/>
        <v/>
      </c>
      <c r="S16" s="16"/>
      <c r="T16" s="16"/>
      <c r="U16" s="231" t="str">
        <f t="shared" si="9"/>
        <v/>
      </c>
      <c r="V16" s="16"/>
      <c r="W16" s="16"/>
      <c r="X16" s="17" t="str">
        <f t="shared" si="10"/>
        <v/>
      </c>
      <c r="Y16" s="149"/>
      <c r="Z16" s="65"/>
      <c r="AA16" s="18">
        <f t="shared" si="11"/>
        <v>0</v>
      </c>
      <c r="AB16" s="14" t="str">
        <f t="shared" si="12"/>
        <v/>
      </c>
      <c r="AC16" s="19">
        <f t="shared" si="13"/>
        <v>0</v>
      </c>
      <c r="AD16" s="14">
        <f t="shared" si="14"/>
        <v>0</v>
      </c>
      <c r="AE16" s="20"/>
      <c r="AF16" s="61"/>
      <c r="AG16" s="761"/>
      <c r="AH16" s="764"/>
      <c r="AI16" s="571"/>
      <c r="AJ16" s="571"/>
      <c r="AK16" s="571"/>
      <c r="AL16" s="571"/>
      <c r="AM16" s="569"/>
      <c r="AN16" s="140"/>
    </row>
    <row r="17" spans="1:47" s="10" customFormat="1" ht="15.75" customHeight="1" thickBot="1" x14ac:dyDescent="0.35">
      <c r="A17" s="863"/>
      <c r="B17" s="859">
        <v>42743</v>
      </c>
      <c r="C17" s="860"/>
      <c r="D17" s="512"/>
      <c r="E17" s="30"/>
      <c r="F17" s="30"/>
      <c r="G17" s="318" t="str">
        <f t="shared" si="2"/>
        <v/>
      </c>
      <c r="H17" s="46" t="str">
        <f t="shared" si="3"/>
        <v/>
      </c>
      <c r="I17" s="31" t="str">
        <f t="shared" si="4"/>
        <v/>
      </c>
      <c r="J17" s="32" t="str">
        <f t="shared" si="1"/>
        <v/>
      </c>
      <c r="K17" s="33">
        <f t="shared" si="5"/>
        <v>0</v>
      </c>
      <c r="L17" s="39">
        <f t="shared" si="6"/>
        <v>0</v>
      </c>
      <c r="M17" s="34"/>
      <c r="N17" s="34"/>
      <c r="O17" s="259" t="str">
        <f t="shared" si="7"/>
        <v/>
      </c>
      <c r="P17" s="34"/>
      <c r="Q17" s="34"/>
      <c r="R17" s="319" t="str">
        <f t="shared" si="8"/>
        <v/>
      </c>
      <c r="S17" s="34"/>
      <c r="T17" s="34"/>
      <c r="U17" s="320" t="str">
        <f t="shared" si="9"/>
        <v/>
      </c>
      <c r="V17" s="34"/>
      <c r="W17" s="34"/>
      <c r="X17" s="321" t="str">
        <f t="shared" si="10"/>
        <v/>
      </c>
      <c r="Y17" s="322"/>
      <c r="Z17" s="323"/>
      <c r="AA17" s="157">
        <f t="shared" si="11"/>
        <v>0</v>
      </c>
      <c r="AB17" s="32" t="str">
        <f t="shared" si="12"/>
        <v/>
      </c>
      <c r="AC17" s="324">
        <f t="shared" si="13"/>
        <v>0</v>
      </c>
      <c r="AD17" s="32">
        <f t="shared" si="14"/>
        <v>0</v>
      </c>
      <c r="AE17" s="325"/>
      <c r="AF17" s="326"/>
      <c r="AG17" s="761"/>
      <c r="AH17" s="764"/>
      <c r="AI17" s="570"/>
      <c r="AJ17" s="570"/>
      <c r="AK17" s="570"/>
      <c r="AL17" s="570"/>
      <c r="AM17" s="569"/>
      <c r="AN17" s="140"/>
    </row>
    <row r="18" spans="1:47" s="10" customFormat="1" ht="30.75" customHeight="1" thickBot="1" x14ac:dyDescent="0.35">
      <c r="A18" s="304"/>
      <c r="B18" s="756" t="s">
        <v>81</v>
      </c>
      <c r="C18" s="757"/>
      <c r="D18" s="506"/>
      <c r="E18" s="513"/>
      <c r="F18" s="514"/>
      <c r="G18" s="327">
        <f>SUM(G11:G17)</f>
        <v>0</v>
      </c>
      <c r="H18" s="328">
        <f t="shared" ref="H18:L18" si="15">SUM(H11:H17)</f>
        <v>0</v>
      </c>
      <c r="I18" s="329">
        <f t="shared" si="15"/>
        <v>0</v>
      </c>
      <c r="J18" s="330">
        <f t="shared" si="15"/>
        <v>0</v>
      </c>
      <c r="K18" s="331">
        <f t="shared" si="15"/>
        <v>0</v>
      </c>
      <c r="L18" s="332">
        <f t="shared" si="15"/>
        <v>0</v>
      </c>
      <c r="M18" s="515"/>
      <c r="N18" s="515"/>
      <c r="O18" s="333">
        <f>SUM(O11:O17)</f>
        <v>0</v>
      </c>
      <c r="P18" s="515"/>
      <c r="Q18" s="515"/>
      <c r="R18" s="334">
        <f>SUM(R11:R17)</f>
        <v>0</v>
      </c>
      <c r="S18" s="515"/>
      <c r="T18" s="515"/>
      <c r="U18" s="335">
        <f>SUM(U11:U17)</f>
        <v>0</v>
      </c>
      <c r="V18" s="515"/>
      <c r="W18" s="515"/>
      <c r="X18" s="336">
        <f>SUM(X11:X17)</f>
        <v>0</v>
      </c>
      <c r="Y18" s="331" t="str">
        <f>IF(Z18="","",(Z18/24))</f>
        <v/>
      </c>
      <c r="Z18" s="332" t="str">
        <f>IF(J18-$E$4&lt;=0,"",(J18-$E$4))</f>
        <v/>
      </c>
      <c r="AA18" s="337">
        <f>SUM(AA11:AA17)</f>
        <v>0</v>
      </c>
      <c r="AB18" s="338">
        <f t="shared" ref="AB18:AD18" si="16">SUM(AB11:AB17)</f>
        <v>0</v>
      </c>
      <c r="AC18" s="339">
        <f>SUM(AC11:AC17)</f>
        <v>0</v>
      </c>
      <c r="AD18" s="340">
        <f t="shared" si="16"/>
        <v>0</v>
      </c>
      <c r="AE18" s="341">
        <f>AF18/24</f>
        <v>0</v>
      </c>
      <c r="AF18" s="342">
        <f>IF(J18&gt;$E$4,J18-Z18,J18)</f>
        <v>0</v>
      </c>
      <c r="AG18" s="810"/>
      <c r="AH18" s="764"/>
      <c r="AI18" s="570"/>
      <c r="AJ18" s="570"/>
      <c r="AK18" s="570"/>
      <c r="AL18" s="570"/>
      <c r="AM18" s="569"/>
      <c r="AN18" s="140"/>
    </row>
    <row r="19" spans="1:47" ht="16.5" customHeight="1" thickBot="1" x14ac:dyDescent="0.3">
      <c r="A19" s="861">
        <f t="shared" ref="A19" si="17">WEEKNUM(B19,2)</f>
        <v>3</v>
      </c>
      <c r="B19" s="864">
        <v>42744</v>
      </c>
      <c r="C19" s="865"/>
      <c r="D19" s="510"/>
      <c r="E19" s="62"/>
      <c r="F19" s="62"/>
      <c r="G19" s="269" t="str">
        <f t="shared" ref="G19:G25" si="18">IF(F19="","",F19-E19)</f>
        <v/>
      </c>
      <c r="H19" s="63" t="str">
        <f t="shared" si="3"/>
        <v/>
      </c>
      <c r="I19" s="64" t="str">
        <f t="shared" ref="I19:I25" si="19">IF(G19="","",G19-K19)</f>
        <v/>
      </c>
      <c r="J19" s="65" t="str">
        <f t="shared" ref="J19:J25" si="20">IF(I19="","",I19*24)</f>
        <v/>
      </c>
      <c r="K19" s="66">
        <f t="shared" ref="K19:K25" si="21">SUM(O19,R19,U19,X19)</f>
        <v>0</v>
      </c>
      <c r="L19" s="67">
        <f t="shared" ref="L19:L25" si="22">SUM(O19,R19,U19,X19)*24</f>
        <v>0</v>
      </c>
      <c r="M19" s="68"/>
      <c r="N19" s="68"/>
      <c r="O19" s="251" t="str">
        <f t="shared" ref="O19:O25" si="23">IF(N19="","",N19-M19)</f>
        <v/>
      </c>
      <c r="P19" s="68"/>
      <c r="Q19" s="68"/>
      <c r="R19" s="240" t="str">
        <f t="shared" ref="R19:R25" si="24">IF(Q19="","",Q19-P19)</f>
        <v/>
      </c>
      <c r="S19" s="68"/>
      <c r="T19" s="68"/>
      <c r="U19" s="230" t="str">
        <f t="shared" ref="U19:U25" si="25">IF(T19="","",T19-S19)</f>
        <v/>
      </c>
      <c r="V19" s="68"/>
      <c r="W19" s="68"/>
      <c r="X19" s="69" t="str">
        <f t="shared" ref="X19:X25" si="26">IF(W19="","",W19-V19)</f>
        <v/>
      </c>
      <c r="Y19" s="148"/>
      <c r="Z19" s="65"/>
      <c r="AA19" s="70">
        <f t="shared" si="11"/>
        <v>0</v>
      </c>
      <c r="AB19" s="72" t="str">
        <f t="shared" ref="AB19:AB25" si="27">IF(F19*24&gt;$E$2,F19*24-$E$2-AD19,"")</f>
        <v/>
      </c>
      <c r="AC19" s="71">
        <f t="shared" si="13"/>
        <v>0</v>
      </c>
      <c r="AD19" s="72">
        <f t="shared" ref="AD19:AD25" si="28">IF(F19*24&gt;$E$3,F19*24-$E$3,0)</f>
        <v>0</v>
      </c>
      <c r="AE19" s="73"/>
      <c r="AF19" s="120"/>
      <c r="AG19" s="760">
        <f>A19</f>
        <v>3</v>
      </c>
      <c r="AH19" s="764"/>
      <c r="AI19" s="571"/>
      <c r="AJ19" s="571"/>
      <c r="AK19" s="571"/>
      <c r="AL19" s="571"/>
      <c r="AM19" s="569"/>
      <c r="AN19" s="140"/>
    </row>
    <row r="20" spans="1:47" ht="24" customHeight="1" x14ac:dyDescent="0.25">
      <c r="A20" s="862"/>
      <c r="B20" s="866">
        <v>42745</v>
      </c>
      <c r="C20" s="867"/>
      <c r="D20" s="511"/>
      <c r="E20" s="12"/>
      <c r="F20" s="12"/>
      <c r="G20" s="270" t="str">
        <f t="shared" si="18"/>
        <v/>
      </c>
      <c r="H20" s="45" t="str">
        <f t="shared" si="3"/>
        <v/>
      </c>
      <c r="I20" s="13" t="str">
        <f t="shared" si="19"/>
        <v/>
      </c>
      <c r="J20" s="14" t="str">
        <f t="shared" si="20"/>
        <v/>
      </c>
      <c r="K20" s="15">
        <f t="shared" si="21"/>
        <v>0</v>
      </c>
      <c r="L20" s="38">
        <f t="shared" si="22"/>
        <v>0</v>
      </c>
      <c r="M20" s="16"/>
      <c r="N20" s="16"/>
      <c r="O20" s="252" t="str">
        <f t="shared" si="23"/>
        <v/>
      </c>
      <c r="P20" s="16"/>
      <c r="Q20" s="16"/>
      <c r="R20" s="241" t="str">
        <f t="shared" si="24"/>
        <v/>
      </c>
      <c r="S20" s="16"/>
      <c r="T20" s="16"/>
      <c r="U20" s="231" t="str">
        <f t="shared" si="25"/>
        <v/>
      </c>
      <c r="V20" s="16"/>
      <c r="W20" s="16"/>
      <c r="X20" s="17" t="str">
        <f t="shared" si="26"/>
        <v/>
      </c>
      <c r="Y20" s="149"/>
      <c r="Z20" s="65"/>
      <c r="AA20" s="18">
        <f t="shared" si="11"/>
        <v>0</v>
      </c>
      <c r="AB20" s="14" t="str">
        <f t="shared" si="27"/>
        <v/>
      </c>
      <c r="AC20" s="19">
        <f t="shared" si="13"/>
        <v>0</v>
      </c>
      <c r="AD20" s="14">
        <f t="shared" si="28"/>
        <v>0</v>
      </c>
      <c r="AE20" s="20"/>
      <c r="AF20" s="48"/>
      <c r="AG20" s="761"/>
      <c r="AH20" s="764"/>
      <c r="AI20" s="678" t="s">
        <v>62</v>
      </c>
      <c r="AJ20" s="679"/>
      <c r="AK20" s="659" t="s">
        <v>60</v>
      </c>
      <c r="AL20" s="659" t="s">
        <v>61</v>
      </c>
      <c r="AM20" s="569"/>
      <c r="AN20" s="140"/>
    </row>
    <row r="21" spans="1:47" ht="24" customHeight="1" thickBot="1" x14ac:dyDescent="0.3">
      <c r="A21" s="862"/>
      <c r="B21" s="866">
        <v>42746</v>
      </c>
      <c r="C21" s="867"/>
      <c r="D21" s="511"/>
      <c r="E21" s="12"/>
      <c r="F21" s="12"/>
      <c r="G21" s="270" t="str">
        <f t="shared" si="18"/>
        <v/>
      </c>
      <c r="H21" s="45" t="str">
        <f t="shared" si="3"/>
        <v/>
      </c>
      <c r="I21" s="13" t="str">
        <f t="shared" si="19"/>
        <v/>
      </c>
      <c r="J21" s="14" t="str">
        <f t="shared" si="20"/>
        <v/>
      </c>
      <c r="K21" s="15">
        <f t="shared" si="21"/>
        <v>0</v>
      </c>
      <c r="L21" s="38">
        <f t="shared" si="22"/>
        <v>0</v>
      </c>
      <c r="M21" s="16"/>
      <c r="N21" s="16"/>
      <c r="O21" s="252" t="str">
        <f t="shared" si="23"/>
        <v/>
      </c>
      <c r="P21" s="16"/>
      <c r="Q21" s="16"/>
      <c r="R21" s="241" t="str">
        <f t="shared" si="24"/>
        <v/>
      </c>
      <c r="S21" s="16"/>
      <c r="T21" s="16"/>
      <c r="U21" s="231" t="str">
        <f t="shared" si="25"/>
        <v/>
      </c>
      <c r="V21" s="16"/>
      <c r="W21" s="16"/>
      <c r="X21" s="17" t="str">
        <f t="shared" si="26"/>
        <v/>
      </c>
      <c r="Y21" s="149"/>
      <c r="Z21" s="65"/>
      <c r="AA21" s="18">
        <f t="shared" si="11"/>
        <v>0</v>
      </c>
      <c r="AB21" s="14" t="str">
        <f t="shared" si="27"/>
        <v/>
      </c>
      <c r="AC21" s="19">
        <f t="shared" si="13"/>
        <v>0</v>
      </c>
      <c r="AD21" s="14">
        <f t="shared" si="28"/>
        <v>0</v>
      </c>
      <c r="AE21" s="20"/>
      <c r="AF21" s="48"/>
      <c r="AG21" s="761"/>
      <c r="AH21" s="764"/>
      <c r="AI21" s="680">
        <v>1</v>
      </c>
      <c r="AJ21" s="681"/>
      <c r="AK21" s="660"/>
      <c r="AL21" s="660"/>
      <c r="AM21" s="569"/>
      <c r="AN21" s="140"/>
      <c r="AU21" s="516"/>
    </row>
    <row r="22" spans="1:47" ht="24" customHeight="1" x14ac:dyDescent="0.25">
      <c r="A22" s="862"/>
      <c r="B22" s="866">
        <v>42747</v>
      </c>
      <c r="C22" s="867"/>
      <c r="D22" s="511"/>
      <c r="E22" s="12"/>
      <c r="F22" s="12"/>
      <c r="G22" s="270" t="str">
        <f t="shared" si="18"/>
        <v/>
      </c>
      <c r="H22" s="45" t="str">
        <f t="shared" si="3"/>
        <v/>
      </c>
      <c r="I22" s="13" t="str">
        <f t="shared" si="19"/>
        <v/>
      </c>
      <c r="J22" s="14" t="str">
        <f t="shared" si="20"/>
        <v/>
      </c>
      <c r="K22" s="15">
        <f t="shared" si="21"/>
        <v>0</v>
      </c>
      <c r="L22" s="38">
        <f t="shared" si="22"/>
        <v>0</v>
      </c>
      <c r="M22" s="16"/>
      <c r="N22" s="16"/>
      <c r="O22" s="252" t="str">
        <f t="shared" si="23"/>
        <v/>
      </c>
      <c r="P22" s="16"/>
      <c r="Q22" s="16"/>
      <c r="R22" s="241" t="str">
        <f t="shared" si="24"/>
        <v/>
      </c>
      <c r="S22" s="16"/>
      <c r="T22" s="16"/>
      <c r="U22" s="231" t="str">
        <f t="shared" si="25"/>
        <v/>
      </c>
      <c r="V22" s="16"/>
      <c r="W22" s="16"/>
      <c r="X22" s="17" t="str">
        <f t="shared" si="26"/>
        <v/>
      </c>
      <c r="Y22" s="149"/>
      <c r="Z22" s="65"/>
      <c r="AA22" s="18">
        <f t="shared" si="11"/>
        <v>0</v>
      </c>
      <c r="AB22" s="14" t="str">
        <f t="shared" si="27"/>
        <v/>
      </c>
      <c r="AC22" s="19">
        <f t="shared" si="13"/>
        <v>0</v>
      </c>
      <c r="AD22" s="14">
        <f t="shared" si="28"/>
        <v>0</v>
      </c>
      <c r="AE22" s="20"/>
      <c r="AF22" s="48"/>
      <c r="AG22" s="761"/>
      <c r="AH22" s="764"/>
      <c r="AI22" s="682" t="s">
        <v>59</v>
      </c>
      <c r="AJ22" s="444" t="s">
        <v>134</v>
      </c>
      <c r="AK22" s="440">
        <f>AF45</f>
        <v>0</v>
      </c>
      <c r="AL22" s="441">
        <f>AK22*$AF$1</f>
        <v>0</v>
      </c>
      <c r="AM22" s="569"/>
      <c r="AN22" s="140"/>
      <c r="AQ22" s="517"/>
      <c r="AU22" s="516"/>
    </row>
    <row r="23" spans="1:47" ht="24" customHeight="1" x14ac:dyDescent="0.25">
      <c r="A23" s="862"/>
      <c r="B23" s="866">
        <v>42748</v>
      </c>
      <c r="C23" s="867"/>
      <c r="D23" s="511"/>
      <c r="E23" s="12"/>
      <c r="F23" s="12"/>
      <c r="G23" s="270" t="str">
        <f t="shared" si="18"/>
        <v/>
      </c>
      <c r="H23" s="45" t="str">
        <f t="shared" si="3"/>
        <v/>
      </c>
      <c r="I23" s="13" t="str">
        <f t="shared" si="19"/>
        <v/>
      </c>
      <c r="J23" s="14" t="str">
        <f t="shared" si="20"/>
        <v/>
      </c>
      <c r="K23" s="15">
        <f t="shared" si="21"/>
        <v>0</v>
      </c>
      <c r="L23" s="38">
        <f t="shared" si="22"/>
        <v>0</v>
      </c>
      <c r="M23" s="16"/>
      <c r="N23" s="16"/>
      <c r="O23" s="252" t="str">
        <f t="shared" si="23"/>
        <v/>
      </c>
      <c r="P23" s="16"/>
      <c r="Q23" s="16"/>
      <c r="R23" s="241" t="str">
        <f t="shared" si="24"/>
        <v/>
      </c>
      <c r="S23" s="16"/>
      <c r="T23" s="16"/>
      <c r="U23" s="231" t="str">
        <f t="shared" si="25"/>
        <v/>
      </c>
      <c r="V23" s="16"/>
      <c r="W23" s="16"/>
      <c r="X23" s="17" t="str">
        <f t="shared" si="26"/>
        <v/>
      </c>
      <c r="Y23" s="149"/>
      <c r="Z23" s="65"/>
      <c r="AA23" s="18">
        <f t="shared" si="11"/>
        <v>0</v>
      </c>
      <c r="AB23" s="14" t="str">
        <f t="shared" si="27"/>
        <v/>
      </c>
      <c r="AC23" s="19">
        <f t="shared" si="13"/>
        <v>0</v>
      </c>
      <c r="AD23" s="14">
        <f t="shared" si="28"/>
        <v>0</v>
      </c>
      <c r="AE23" s="20"/>
      <c r="AF23" s="48"/>
      <c r="AG23" s="761"/>
      <c r="AH23" s="764"/>
      <c r="AI23" s="683"/>
      <c r="AJ23" s="445" t="s">
        <v>135</v>
      </c>
      <c r="AK23" s="437">
        <f>Z45</f>
        <v>0</v>
      </c>
      <c r="AL23" s="434">
        <f>AK23*$AF$2</f>
        <v>0</v>
      </c>
      <c r="AM23" s="569"/>
      <c r="AN23" s="140"/>
      <c r="AU23" s="516"/>
    </row>
    <row r="24" spans="1:47" ht="24" customHeight="1" x14ac:dyDescent="0.25">
      <c r="A24" s="862"/>
      <c r="B24" s="866">
        <v>42749</v>
      </c>
      <c r="C24" s="867"/>
      <c r="D24" s="511"/>
      <c r="E24" s="12"/>
      <c r="F24" s="12"/>
      <c r="G24" s="270" t="str">
        <f t="shared" si="18"/>
        <v/>
      </c>
      <c r="H24" s="45" t="str">
        <f t="shared" si="3"/>
        <v/>
      </c>
      <c r="I24" s="13" t="str">
        <f t="shared" si="19"/>
        <v/>
      </c>
      <c r="J24" s="14" t="str">
        <f t="shared" si="20"/>
        <v/>
      </c>
      <c r="K24" s="15">
        <f t="shared" si="21"/>
        <v>0</v>
      </c>
      <c r="L24" s="38">
        <f t="shared" si="22"/>
        <v>0</v>
      </c>
      <c r="M24" s="16"/>
      <c r="N24" s="16"/>
      <c r="O24" s="252" t="str">
        <f t="shared" si="23"/>
        <v/>
      </c>
      <c r="P24" s="16"/>
      <c r="Q24" s="16"/>
      <c r="R24" s="241" t="str">
        <f t="shared" si="24"/>
        <v/>
      </c>
      <c r="S24" s="16"/>
      <c r="T24" s="16"/>
      <c r="U24" s="231" t="str">
        <f t="shared" si="25"/>
        <v/>
      </c>
      <c r="V24" s="16"/>
      <c r="W24" s="16"/>
      <c r="X24" s="17" t="str">
        <f t="shared" si="26"/>
        <v/>
      </c>
      <c r="Y24" s="149"/>
      <c r="Z24" s="65"/>
      <c r="AA24" s="18">
        <f t="shared" si="11"/>
        <v>0</v>
      </c>
      <c r="AB24" s="14" t="str">
        <f t="shared" si="27"/>
        <v/>
      </c>
      <c r="AC24" s="19">
        <f t="shared" si="13"/>
        <v>0</v>
      </c>
      <c r="AD24" s="14">
        <f t="shared" si="28"/>
        <v>0</v>
      </c>
      <c r="AE24" s="20"/>
      <c r="AF24" s="48"/>
      <c r="AG24" s="761"/>
      <c r="AH24" s="764"/>
      <c r="AI24" s="683" t="s">
        <v>136</v>
      </c>
      <c r="AJ24" s="446" t="s">
        <v>137</v>
      </c>
      <c r="AK24" s="438">
        <f t="array" ref="AK24">SUMPRODUCT(IF(ISNUMBER($B$9:$B$436),(MONTH($B$9:$B$436)=MONTH(B25)))*IF($AB$9:$AB$436&lt;&gt;"",$AB$9:$AB$436))</f>
        <v>0</v>
      </c>
      <c r="AL24" s="435">
        <f>AK24*$AF$3</f>
        <v>0</v>
      </c>
      <c r="AM24" s="569"/>
      <c r="AN24" s="140"/>
      <c r="AU24" s="516"/>
    </row>
    <row r="25" spans="1:47" ht="26.25" customHeight="1" thickBot="1" x14ac:dyDescent="0.3">
      <c r="A25" s="863"/>
      <c r="B25" s="859">
        <v>42750</v>
      </c>
      <c r="C25" s="860"/>
      <c r="D25" s="512"/>
      <c r="E25" s="49"/>
      <c r="F25" s="49"/>
      <c r="G25" s="271" t="str">
        <f t="shared" si="18"/>
        <v/>
      </c>
      <c r="H25" s="50" t="str">
        <f t="shared" si="3"/>
        <v/>
      </c>
      <c r="I25" s="51" t="str">
        <f t="shared" si="19"/>
        <v/>
      </c>
      <c r="J25" s="52" t="str">
        <f t="shared" si="20"/>
        <v/>
      </c>
      <c r="K25" s="53">
        <f t="shared" si="21"/>
        <v>0</v>
      </c>
      <c r="L25" s="54">
        <f t="shared" si="22"/>
        <v>0</v>
      </c>
      <c r="M25" s="55"/>
      <c r="N25" s="55"/>
      <c r="O25" s="253" t="str">
        <f t="shared" si="23"/>
        <v/>
      </c>
      <c r="P25" s="55"/>
      <c r="Q25" s="55"/>
      <c r="R25" s="242" t="str">
        <f t="shared" si="24"/>
        <v/>
      </c>
      <c r="S25" s="55"/>
      <c r="T25" s="55"/>
      <c r="U25" s="232" t="str">
        <f t="shared" si="25"/>
        <v/>
      </c>
      <c r="V25" s="55"/>
      <c r="W25" s="55"/>
      <c r="X25" s="56" t="str">
        <f t="shared" si="26"/>
        <v/>
      </c>
      <c r="Y25" s="150"/>
      <c r="Z25" s="65"/>
      <c r="AA25" s="57">
        <f t="shared" si="11"/>
        <v>0</v>
      </c>
      <c r="AB25" s="52" t="str">
        <f t="shared" si="27"/>
        <v/>
      </c>
      <c r="AC25" s="58">
        <f t="shared" si="13"/>
        <v>0</v>
      </c>
      <c r="AD25" s="52">
        <f t="shared" si="28"/>
        <v>0</v>
      </c>
      <c r="AE25" s="59"/>
      <c r="AF25" s="60"/>
      <c r="AG25" s="761"/>
      <c r="AH25" s="764"/>
      <c r="AI25" s="684"/>
      <c r="AJ25" s="447" t="s">
        <v>138</v>
      </c>
      <c r="AK25" s="439">
        <f t="array" ref="AK25">SUMPRODUCT(IF(ISNUMBER($B$9:$B$436),(MONTH($B$9:$B$436)=MONTH(B25)))*IF($AD$9:$AD$436&lt;&gt;"",$AD$9:$AD$436))</f>
        <v>0</v>
      </c>
      <c r="AL25" s="436">
        <f>AK25*$AF$4</f>
        <v>0</v>
      </c>
      <c r="AM25" s="569"/>
      <c r="AN25" s="140"/>
      <c r="AU25" s="516"/>
    </row>
    <row r="26" spans="1:47" ht="30.75" customHeight="1" thickBot="1" x14ac:dyDescent="0.3">
      <c r="A26" s="305"/>
      <c r="B26" s="756" t="s">
        <v>82</v>
      </c>
      <c r="C26" s="757"/>
      <c r="D26" s="518"/>
      <c r="E26" s="519"/>
      <c r="F26" s="519"/>
      <c r="G26" s="272">
        <f t="shared" ref="G26" si="29">SUM(G19:G25)</f>
        <v>0</v>
      </c>
      <c r="H26" s="294">
        <f t="shared" ref="H26" si="30">SUM(H19:H25)</f>
        <v>0</v>
      </c>
      <c r="I26" s="168">
        <f t="shared" ref="I26" si="31">SUM(I19:I25)</f>
        <v>0</v>
      </c>
      <c r="J26" s="169">
        <f t="shared" ref="J26" si="32">SUM(J19:J25)</f>
        <v>0</v>
      </c>
      <c r="K26" s="133">
        <f t="shared" ref="K26" si="33">SUM(K19:K25)</f>
        <v>0</v>
      </c>
      <c r="L26" s="134">
        <f t="shared" ref="L26" si="34">SUM(L19:L25)</f>
        <v>0</v>
      </c>
      <c r="M26" s="520"/>
      <c r="N26" s="520"/>
      <c r="O26" s="254">
        <f t="shared" ref="O26" si="35">SUM(O19:O25)</f>
        <v>0</v>
      </c>
      <c r="P26" s="520"/>
      <c r="Q26" s="520"/>
      <c r="R26" s="243">
        <f t="shared" ref="R26" si="36">SUM(R19:R25)</f>
        <v>0</v>
      </c>
      <c r="S26" s="520"/>
      <c r="T26" s="520"/>
      <c r="U26" s="233">
        <f t="shared" ref="U26" si="37">SUM(U19:U25)</f>
        <v>0</v>
      </c>
      <c r="V26" s="520"/>
      <c r="W26" s="520"/>
      <c r="X26" s="227">
        <f t="shared" ref="X26:AA26" si="38">SUM(X19:X25)</f>
        <v>0</v>
      </c>
      <c r="Y26" s="133" t="str">
        <f>IF(Z26="","",(Z26/24))</f>
        <v/>
      </c>
      <c r="Z26" s="134" t="str">
        <f>IF(J26-$E$4&lt;=0,"",SUM(J26-$E$4))</f>
        <v/>
      </c>
      <c r="AA26" s="156">
        <f t="shared" si="38"/>
        <v>0</v>
      </c>
      <c r="AB26" s="163">
        <f t="shared" ref="AB26:AC26" si="39">SUM(AB19:AB25)</f>
        <v>0</v>
      </c>
      <c r="AC26" s="160">
        <f t="shared" si="39"/>
        <v>0</v>
      </c>
      <c r="AD26" s="164">
        <f t="shared" ref="AD26" si="40">SUM(AD19:AD25)</f>
        <v>0</v>
      </c>
      <c r="AE26" s="175">
        <f>AF26/24</f>
        <v>0</v>
      </c>
      <c r="AF26" s="176">
        <f>IF(J26&gt;$E$4,J26-Z26,J26)</f>
        <v>0</v>
      </c>
      <c r="AG26" s="762"/>
      <c r="AH26" s="764"/>
      <c r="AI26" s="145"/>
      <c r="AJ26" s="571"/>
      <c r="AK26" s="571"/>
      <c r="AL26" s="433">
        <f>SUM(AL22:AL25)</f>
        <v>0</v>
      </c>
      <c r="AM26" s="569"/>
      <c r="AN26" s="140"/>
      <c r="AU26" s="516"/>
    </row>
    <row r="27" spans="1:47" ht="16.5" customHeight="1" x14ac:dyDescent="0.25">
      <c r="A27" s="861">
        <f t="shared" ref="A27" si="41">WEEKNUM(B27,2)</f>
        <v>4</v>
      </c>
      <c r="B27" s="864">
        <v>42751</v>
      </c>
      <c r="C27" s="865"/>
      <c r="D27" s="510"/>
      <c r="E27" s="62"/>
      <c r="F27" s="62"/>
      <c r="G27" s="273" t="str">
        <f t="shared" ref="G27:G33" si="42">IF(F27="","",F27-E27)</f>
        <v/>
      </c>
      <c r="H27" s="44" t="str">
        <f t="shared" si="3"/>
        <v/>
      </c>
      <c r="I27" s="21" t="str">
        <f t="shared" ref="I27:I33" si="43">IF(G27="","",G27-K27)</f>
        <v/>
      </c>
      <c r="J27" s="22" t="str">
        <f t="shared" ref="J27:J33" si="44">IF(I27="","",I27*24)</f>
        <v/>
      </c>
      <c r="K27" s="23">
        <f t="shared" ref="K27:K33" si="45">SUM(O27,R27,U27,X27)</f>
        <v>0</v>
      </c>
      <c r="L27" s="37">
        <f t="shared" ref="L27:L33" si="46">SUM(O27,R27,U27,X27)*24</f>
        <v>0</v>
      </c>
      <c r="M27" s="24"/>
      <c r="N27" s="24"/>
      <c r="O27" s="255" t="str">
        <f t="shared" ref="O27:O33" si="47">IF(N27="","",N27-M27)</f>
        <v/>
      </c>
      <c r="P27" s="24"/>
      <c r="Q27" s="24"/>
      <c r="R27" s="244" t="str">
        <f t="shared" ref="R27:R33" si="48">IF(Q27="","",Q27-P27)</f>
        <v/>
      </c>
      <c r="S27" s="24"/>
      <c r="T27" s="24"/>
      <c r="U27" s="234" t="str">
        <f t="shared" ref="U27:U33" si="49">IF(T27="","",T27-S27)</f>
        <v/>
      </c>
      <c r="V27" s="24"/>
      <c r="W27" s="24"/>
      <c r="X27" s="25" t="str">
        <f t="shared" ref="X27:X33" si="50">IF(W27="","",W27-V27)</f>
        <v/>
      </c>
      <c r="Y27" s="151"/>
      <c r="Z27" s="65"/>
      <c r="AA27" s="26">
        <f t="shared" si="11"/>
        <v>0</v>
      </c>
      <c r="AB27" s="28" t="str">
        <f t="shared" ref="AB27:AB33" si="51">IF(F27*24&gt;$E$2,F27*24-$E$2-AD27,"")</f>
        <v/>
      </c>
      <c r="AC27" s="27">
        <f t="shared" si="13"/>
        <v>0</v>
      </c>
      <c r="AD27" s="28">
        <f t="shared" ref="AD27:AD33" si="52">IF(F27*24&gt;$E$3,F27*24-$E$3,0)</f>
        <v>0</v>
      </c>
      <c r="AE27" s="29"/>
      <c r="AF27" s="47"/>
      <c r="AG27" s="760">
        <f>A27</f>
        <v>4</v>
      </c>
      <c r="AH27" s="764"/>
      <c r="AI27" s="571"/>
      <c r="AJ27" s="571"/>
      <c r="AK27" s="571"/>
      <c r="AL27" s="571"/>
      <c r="AM27" s="569"/>
      <c r="AN27" s="140"/>
      <c r="AU27" s="516"/>
    </row>
    <row r="28" spans="1:47" ht="15.75" customHeight="1" x14ac:dyDescent="0.25">
      <c r="A28" s="862"/>
      <c r="B28" s="866">
        <v>42752</v>
      </c>
      <c r="C28" s="867"/>
      <c r="D28" s="511"/>
      <c r="E28" s="12"/>
      <c r="F28" s="12"/>
      <c r="G28" s="270" t="str">
        <f t="shared" si="42"/>
        <v/>
      </c>
      <c r="H28" s="45" t="str">
        <f t="shared" si="3"/>
        <v/>
      </c>
      <c r="I28" s="13" t="str">
        <f t="shared" si="43"/>
        <v/>
      </c>
      <c r="J28" s="14" t="str">
        <f t="shared" si="44"/>
        <v/>
      </c>
      <c r="K28" s="15">
        <f t="shared" si="45"/>
        <v>0</v>
      </c>
      <c r="L28" s="38">
        <f t="shared" si="46"/>
        <v>0</v>
      </c>
      <c r="M28" s="16"/>
      <c r="N28" s="16"/>
      <c r="O28" s="252" t="str">
        <f t="shared" si="47"/>
        <v/>
      </c>
      <c r="P28" s="16"/>
      <c r="Q28" s="16"/>
      <c r="R28" s="241" t="str">
        <f t="shared" si="48"/>
        <v/>
      </c>
      <c r="S28" s="16"/>
      <c r="T28" s="16"/>
      <c r="U28" s="231" t="str">
        <f t="shared" si="49"/>
        <v/>
      </c>
      <c r="V28" s="16"/>
      <c r="W28" s="16"/>
      <c r="X28" s="17" t="str">
        <f t="shared" si="50"/>
        <v/>
      </c>
      <c r="Y28" s="149"/>
      <c r="Z28" s="65"/>
      <c r="AA28" s="18">
        <f t="shared" si="11"/>
        <v>0</v>
      </c>
      <c r="AB28" s="14" t="str">
        <f t="shared" si="51"/>
        <v/>
      </c>
      <c r="AC28" s="19">
        <f t="shared" si="13"/>
        <v>0</v>
      </c>
      <c r="AD28" s="14">
        <f t="shared" si="52"/>
        <v>0</v>
      </c>
      <c r="AE28" s="20"/>
      <c r="AF28" s="48"/>
      <c r="AG28" s="761"/>
      <c r="AH28" s="764"/>
      <c r="AI28" s="571"/>
      <c r="AJ28" s="571"/>
      <c r="AK28" s="571"/>
      <c r="AL28" s="571"/>
      <c r="AM28" s="569"/>
      <c r="AN28" s="140"/>
      <c r="AU28" s="516"/>
    </row>
    <row r="29" spans="1:47" ht="15.75" customHeight="1" x14ac:dyDescent="0.25">
      <c r="A29" s="862"/>
      <c r="B29" s="866">
        <v>42753</v>
      </c>
      <c r="C29" s="867"/>
      <c r="D29" s="511"/>
      <c r="E29" s="12"/>
      <c r="F29" s="12"/>
      <c r="G29" s="270" t="str">
        <f t="shared" si="42"/>
        <v/>
      </c>
      <c r="H29" s="45" t="str">
        <f t="shared" si="3"/>
        <v/>
      </c>
      <c r="I29" s="13" t="str">
        <f t="shared" si="43"/>
        <v/>
      </c>
      <c r="J29" s="14" t="str">
        <f t="shared" si="44"/>
        <v/>
      </c>
      <c r="K29" s="15">
        <f t="shared" si="45"/>
        <v>0</v>
      </c>
      <c r="L29" s="38">
        <f t="shared" si="46"/>
        <v>0</v>
      </c>
      <c r="M29" s="16"/>
      <c r="N29" s="16"/>
      <c r="O29" s="252" t="str">
        <f t="shared" si="47"/>
        <v/>
      </c>
      <c r="P29" s="16"/>
      <c r="Q29" s="16"/>
      <c r="R29" s="241" t="str">
        <f t="shared" si="48"/>
        <v/>
      </c>
      <c r="S29" s="16"/>
      <c r="T29" s="16"/>
      <c r="U29" s="231" t="str">
        <f t="shared" si="49"/>
        <v/>
      </c>
      <c r="V29" s="16"/>
      <c r="W29" s="16"/>
      <c r="X29" s="17" t="str">
        <f t="shared" si="50"/>
        <v/>
      </c>
      <c r="Y29" s="149"/>
      <c r="Z29" s="65"/>
      <c r="AA29" s="18">
        <f t="shared" si="11"/>
        <v>0</v>
      </c>
      <c r="AB29" s="14" t="str">
        <f t="shared" si="51"/>
        <v/>
      </c>
      <c r="AC29" s="19">
        <f t="shared" si="13"/>
        <v>0</v>
      </c>
      <c r="AD29" s="14">
        <f t="shared" si="52"/>
        <v>0</v>
      </c>
      <c r="AE29" s="20"/>
      <c r="AF29" s="48"/>
      <c r="AG29" s="761"/>
      <c r="AH29" s="764"/>
      <c r="AI29" s="571"/>
      <c r="AJ29" s="571"/>
      <c r="AK29" s="571"/>
      <c r="AL29" s="571"/>
      <c r="AM29" s="569"/>
      <c r="AN29" s="140"/>
      <c r="AU29" s="516"/>
    </row>
    <row r="30" spans="1:47" ht="15.75" customHeight="1" x14ac:dyDescent="0.25">
      <c r="A30" s="862"/>
      <c r="B30" s="866">
        <v>42754</v>
      </c>
      <c r="C30" s="867"/>
      <c r="D30" s="511"/>
      <c r="E30" s="12"/>
      <c r="F30" s="12"/>
      <c r="G30" s="270" t="str">
        <f t="shared" si="42"/>
        <v/>
      </c>
      <c r="H30" s="45" t="str">
        <f t="shared" si="3"/>
        <v/>
      </c>
      <c r="I30" s="13" t="str">
        <f t="shared" si="43"/>
        <v/>
      </c>
      <c r="J30" s="14" t="str">
        <f t="shared" si="44"/>
        <v/>
      </c>
      <c r="K30" s="15">
        <f t="shared" si="45"/>
        <v>0</v>
      </c>
      <c r="L30" s="38">
        <f t="shared" si="46"/>
        <v>0</v>
      </c>
      <c r="M30" s="16"/>
      <c r="N30" s="16"/>
      <c r="O30" s="252" t="str">
        <f t="shared" si="47"/>
        <v/>
      </c>
      <c r="P30" s="16"/>
      <c r="Q30" s="16"/>
      <c r="R30" s="241" t="str">
        <f t="shared" si="48"/>
        <v/>
      </c>
      <c r="S30" s="16"/>
      <c r="T30" s="16"/>
      <c r="U30" s="231" t="str">
        <f t="shared" si="49"/>
        <v/>
      </c>
      <c r="V30" s="16"/>
      <c r="W30" s="16"/>
      <c r="X30" s="17" t="str">
        <f t="shared" si="50"/>
        <v/>
      </c>
      <c r="Y30" s="149"/>
      <c r="Z30" s="65"/>
      <c r="AA30" s="18">
        <f t="shared" si="11"/>
        <v>0</v>
      </c>
      <c r="AB30" s="14" t="str">
        <f t="shared" si="51"/>
        <v/>
      </c>
      <c r="AC30" s="19">
        <f t="shared" si="13"/>
        <v>0</v>
      </c>
      <c r="AD30" s="162">
        <f t="shared" si="52"/>
        <v>0</v>
      </c>
      <c r="AE30" s="20"/>
      <c r="AF30" s="48"/>
      <c r="AG30" s="761"/>
      <c r="AH30" s="764"/>
      <c r="AI30" s="571"/>
      <c r="AJ30" s="571"/>
      <c r="AK30" s="571"/>
      <c r="AL30" s="571"/>
      <c r="AM30" s="569"/>
      <c r="AN30" s="140"/>
      <c r="AU30" s="516"/>
    </row>
    <row r="31" spans="1:47" ht="15.75" customHeight="1" x14ac:dyDescent="0.25">
      <c r="A31" s="862"/>
      <c r="B31" s="866">
        <v>42755</v>
      </c>
      <c r="C31" s="867"/>
      <c r="D31" s="511"/>
      <c r="E31" s="12"/>
      <c r="F31" s="12"/>
      <c r="G31" s="427" t="str">
        <f t="shared" si="42"/>
        <v/>
      </c>
      <c r="H31" s="45" t="str">
        <f t="shared" si="3"/>
        <v/>
      </c>
      <c r="I31" s="13" t="str">
        <f t="shared" si="43"/>
        <v/>
      </c>
      <c r="J31" s="14" t="str">
        <f t="shared" si="44"/>
        <v/>
      </c>
      <c r="K31" s="15">
        <f t="shared" si="45"/>
        <v>0</v>
      </c>
      <c r="L31" s="38">
        <f t="shared" si="46"/>
        <v>0</v>
      </c>
      <c r="M31" s="16"/>
      <c r="N31" s="16"/>
      <c r="O31" s="252" t="str">
        <f t="shared" si="47"/>
        <v/>
      </c>
      <c r="P31" s="16"/>
      <c r="Q31" s="16"/>
      <c r="R31" s="241" t="str">
        <f t="shared" si="48"/>
        <v/>
      </c>
      <c r="S31" s="16"/>
      <c r="T31" s="16"/>
      <c r="U31" s="231" t="str">
        <f t="shared" si="49"/>
        <v/>
      </c>
      <c r="V31" s="16"/>
      <c r="W31" s="16"/>
      <c r="X31" s="17" t="str">
        <f t="shared" si="50"/>
        <v/>
      </c>
      <c r="Y31" s="149"/>
      <c r="Z31" s="65"/>
      <c r="AA31" s="18">
        <f t="shared" si="11"/>
        <v>0</v>
      </c>
      <c r="AB31" s="14" t="str">
        <f t="shared" si="51"/>
        <v/>
      </c>
      <c r="AC31" s="19">
        <f t="shared" si="13"/>
        <v>0</v>
      </c>
      <c r="AD31" s="14">
        <f t="shared" si="52"/>
        <v>0</v>
      </c>
      <c r="AE31" s="20"/>
      <c r="AF31" s="48"/>
      <c r="AG31" s="761"/>
      <c r="AH31" s="764"/>
      <c r="AI31" s="571"/>
      <c r="AJ31" s="571"/>
      <c r="AK31" s="571"/>
      <c r="AL31" s="571"/>
      <c r="AM31" s="569"/>
      <c r="AN31" s="140"/>
      <c r="AO31" s="521"/>
      <c r="AU31" s="516"/>
    </row>
    <row r="32" spans="1:47" ht="15.75" customHeight="1" x14ac:dyDescent="0.25">
      <c r="A32" s="862"/>
      <c r="B32" s="866">
        <v>42756</v>
      </c>
      <c r="C32" s="867"/>
      <c r="D32" s="511"/>
      <c r="E32" s="12"/>
      <c r="F32" s="12"/>
      <c r="G32" s="270" t="str">
        <f t="shared" si="42"/>
        <v/>
      </c>
      <c r="H32" s="45" t="str">
        <f t="shared" si="3"/>
        <v/>
      </c>
      <c r="I32" s="13" t="str">
        <f t="shared" si="43"/>
        <v/>
      </c>
      <c r="J32" s="14" t="str">
        <f t="shared" si="44"/>
        <v/>
      </c>
      <c r="K32" s="15">
        <f t="shared" si="45"/>
        <v>0</v>
      </c>
      <c r="L32" s="38">
        <f t="shared" si="46"/>
        <v>0</v>
      </c>
      <c r="M32" s="16"/>
      <c r="N32" s="16"/>
      <c r="O32" s="252" t="str">
        <f t="shared" si="47"/>
        <v/>
      </c>
      <c r="P32" s="16"/>
      <c r="Q32" s="16"/>
      <c r="R32" s="241" t="str">
        <f t="shared" si="48"/>
        <v/>
      </c>
      <c r="S32" s="16"/>
      <c r="T32" s="16"/>
      <c r="U32" s="231" t="str">
        <f t="shared" si="49"/>
        <v/>
      </c>
      <c r="V32" s="16"/>
      <c r="W32" s="16"/>
      <c r="X32" s="17" t="str">
        <f t="shared" si="50"/>
        <v/>
      </c>
      <c r="Y32" s="149"/>
      <c r="Z32" s="65"/>
      <c r="AA32" s="18">
        <f t="shared" si="11"/>
        <v>0</v>
      </c>
      <c r="AB32" s="14" t="str">
        <f t="shared" si="51"/>
        <v/>
      </c>
      <c r="AC32" s="19">
        <f t="shared" si="13"/>
        <v>0</v>
      </c>
      <c r="AD32" s="14">
        <f t="shared" si="52"/>
        <v>0</v>
      </c>
      <c r="AE32" s="20"/>
      <c r="AF32" s="48"/>
      <c r="AG32" s="761"/>
      <c r="AH32" s="764"/>
      <c r="AI32" s="571"/>
      <c r="AJ32" s="571"/>
      <c r="AK32" s="571"/>
      <c r="AL32" s="571"/>
      <c r="AM32" s="569"/>
      <c r="AN32" s="140"/>
      <c r="AU32" s="516"/>
    </row>
    <row r="33" spans="1:47" ht="16.5" customHeight="1" thickBot="1" x14ac:dyDescent="0.3">
      <c r="A33" s="863"/>
      <c r="B33" s="859">
        <v>42757</v>
      </c>
      <c r="C33" s="860"/>
      <c r="D33" s="512"/>
      <c r="E33" s="12"/>
      <c r="F33" s="12"/>
      <c r="G33" s="271" t="str">
        <f t="shared" si="42"/>
        <v/>
      </c>
      <c r="H33" s="50" t="str">
        <f t="shared" si="3"/>
        <v/>
      </c>
      <c r="I33" s="51" t="str">
        <f t="shared" si="43"/>
        <v/>
      </c>
      <c r="J33" s="52" t="str">
        <f t="shared" si="44"/>
        <v/>
      </c>
      <c r="K33" s="53">
        <f t="shared" si="45"/>
        <v>0</v>
      </c>
      <c r="L33" s="54">
        <f t="shared" si="46"/>
        <v>0</v>
      </c>
      <c r="M33" s="55"/>
      <c r="N33" s="55"/>
      <c r="O33" s="253" t="str">
        <f t="shared" si="47"/>
        <v/>
      </c>
      <c r="P33" s="55"/>
      <c r="Q33" s="55"/>
      <c r="R33" s="242" t="str">
        <f t="shared" si="48"/>
        <v/>
      </c>
      <c r="S33" s="55"/>
      <c r="T33" s="55"/>
      <c r="U33" s="232" t="str">
        <f t="shared" si="49"/>
        <v/>
      </c>
      <c r="V33" s="55"/>
      <c r="W33" s="55"/>
      <c r="X33" s="56" t="str">
        <f t="shared" si="50"/>
        <v/>
      </c>
      <c r="Y33" s="150"/>
      <c r="Z33" s="65"/>
      <c r="AA33" s="57">
        <f t="shared" si="11"/>
        <v>0</v>
      </c>
      <c r="AB33" s="52" t="str">
        <f t="shared" si="51"/>
        <v/>
      </c>
      <c r="AC33" s="58">
        <f t="shared" si="13"/>
        <v>0</v>
      </c>
      <c r="AD33" s="52">
        <f t="shared" si="52"/>
        <v>0</v>
      </c>
      <c r="AE33" s="59"/>
      <c r="AF33" s="60"/>
      <c r="AG33" s="761"/>
      <c r="AH33" s="764"/>
      <c r="AI33" s="571"/>
      <c r="AJ33" s="571"/>
      <c r="AK33" s="571"/>
      <c r="AL33" s="571"/>
      <c r="AM33" s="569"/>
      <c r="AN33" s="140"/>
      <c r="AU33" s="516"/>
    </row>
    <row r="34" spans="1:47" ht="30.75" customHeight="1" thickBot="1" x14ac:dyDescent="0.3">
      <c r="A34" s="305"/>
      <c r="B34" s="756" t="s">
        <v>83</v>
      </c>
      <c r="C34" s="757"/>
      <c r="D34" s="518"/>
      <c r="E34" s="519"/>
      <c r="F34" s="519"/>
      <c r="G34" s="272">
        <f t="shared" ref="G34" si="53">SUM(G27:G33)</f>
        <v>0</v>
      </c>
      <c r="H34" s="294">
        <f t="shared" ref="H34" si="54">SUM(H27:H33)</f>
        <v>0</v>
      </c>
      <c r="I34" s="168">
        <f t="shared" ref="I34" si="55">SUM(I27:I33)</f>
        <v>0</v>
      </c>
      <c r="J34" s="169">
        <f t="shared" ref="J34" si="56">SUM(J27:J33)</f>
        <v>0</v>
      </c>
      <c r="K34" s="133">
        <f t="shared" ref="K34" si="57">SUM(K27:K33)</f>
        <v>0</v>
      </c>
      <c r="L34" s="134">
        <f t="shared" ref="L34" si="58">SUM(L27:L33)</f>
        <v>0</v>
      </c>
      <c r="M34" s="520"/>
      <c r="N34" s="520"/>
      <c r="O34" s="254">
        <f t="shared" ref="O34" si="59">SUM(O27:O33)</f>
        <v>0</v>
      </c>
      <c r="P34" s="520"/>
      <c r="Q34" s="520"/>
      <c r="R34" s="243">
        <f t="shared" ref="R34" si="60">SUM(R27:R33)</f>
        <v>0</v>
      </c>
      <c r="S34" s="520"/>
      <c r="T34" s="520"/>
      <c r="U34" s="233">
        <f t="shared" ref="U34" si="61">SUM(U27:U33)</f>
        <v>0</v>
      </c>
      <c r="V34" s="520"/>
      <c r="W34" s="520"/>
      <c r="X34" s="227">
        <f t="shared" ref="X34:AA34" si="62">SUM(X27:X33)</f>
        <v>0</v>
      </c>
      <c r="Y34" s="133" t="str">
        <f>IF(Z34="","",(Z34/24))</f>
        <v/>
      </c>
      <c r="Z34" s="134" t="str">
        <f>IF(J34-$E$4&lt;=0,"",SUM(J34-$E$4))</f>
        <v/>
      </c>
      <c r="AA34" s="156">
        <f t="shared" si="62"/>
        <v>0</v>
      </c>
      <c r="AB34" s="163">
        <f t="shared" ref="AB34:AC34" si="63">SUM(AB27:AB33)</f>
        <v>0</v>
      </c>
      <c r="AC34" s="160">
        <f t="shared" si="63"/>
        <v>0</v>
      </c>
      <c r="AD34" s="164">
        <f t="shared" ref="AD34" si="64">SUM(AD27:AD33)</f>
        <v>0</v>
      </c>
      <c r="AE34" s="175">
        <f>AF34/24</f>
        <v>0</v>
      </c>
      <c r="AF34" s="176">
        <f>IF(J34&gt;$E$4,J34-Z34,J34)</f>
        <v>0</v>
      </c>
      <c r="AG34" s="762"/>
      <c r="AH34" s="764"/>
      <c r="AI34" s="571"/>
      <c r="AJ34" s="571"/>
      <c r="AK34" s="571"/>
      <c r="AL34" s="571"/>
      <c r="AM34" s="569"/>
      <c r="AN34" s="140"/>
    </row>
    <row r="35" spans="1:47" ht="18" customHeight="1" x14ac:dyDescent="0.25">
      <c r="A35" s="861">
        <f t="shared" ref="A35" si="65">WEEKNUM(B35,2)</f>
        <v>5</v>
      </c>
      <c r="B35" s="864">
        <v>42758</v>
      </c>
      <c r="C35" s="865"/>
      <c r="D35" s="510"/>
      <c r="E35" s="62"/>
      <c r="F35" s="62"/>
      <c r="G35" s="273" t="str">
        <f t="shared" ref="G35:G41" si="66">IF(F35="","",F35-E35)</f>
        <v/>
      </c>
      <c r="H35" s="44" t="str">
        <f t="shared" si="3"/>
        <v/>
      </c>
      <c r="I35" s="21" t="str">
        <f t="shared" ref="I35:I41" si="67">IF(G35="","",G35-K35)</f>
        <v/>
      </c>
      <c r="J35" s="22" t="str">
        <f t="shared" ref="J35:J41" si="68">IF(I35="","",I35*24)</f>
        <v/>
      </c>
      <c r="K35" s="23">
        <f t="shared" ref="K35:K41" si="69">SUM(O35,R35,U35,X35)</f>
        <v>0</v>
      </c>
      <c r="L35" s="37">
        <f t="shared" ref="L35:L41" si="70">SUM(O35,R35,U35,X35)*24</f>
        <v>0</v>
      </c>
      <c r="M35" s="24"/>
      <c r="N35" s="24"/>
      <c r="O35" s="255" t="str">
        <f t="shared" ref="O35:O41" si="71">IF(N35="","",N35-M35)</f>
        <v/>
      </c>
      <c r="P35" s="24"/>
      <c r="Q35" s="24"/>
      <c r="R35" s="244" t="str">
        <f t="shared" ref="R35:R41" si="72">IF(Q35="","",Q35-P35)</f>
        <v/>
      </c>
      <c r="S35" s="24"/>
      <c r="T35" s="24"/>
      <c r="U35" s="234" t="str">
        <f t="shared" ref="U35:U41" si="73">IF(T35="","",T35-S35)</f>
        <v/>
      </c>
      <c r="V35" s="24"/>
      <c r="W35" s="24"/>
      <c r="X35" s="25" t="str">
        <f t="shared" ref="X35:X41" si="74">IF(W35="","",W35-V35)</f>
        <v/>
      </c>
      <c r="Y35" s="151"/>
      <c r="Z35" s="65"/>
      <c r="AA35" s="26">
        <f t="shared" si="11"/>
        <v>0</v>
      </c>
      <c r="AB35" s="28" t="str">
        <f t="shared" ref="AB35:AB41" si="75">IF(F35*24&gt;$E$2,F35*24-$E$2-AD35,"")</f>
        <v/>
      </c>
      <c r="AC35" s="27">
        <f t="shared" si="13"/>
        <v>0</v>
      </c>
      <c r="AD35" s="28">
        <f t="shared" ref="AD35:AD41" si="76">IF(F35*24&gt;$E$3,F35*24-$E$3,0)</f>
        <v>0</v>
      </c>
      <c r="AE35" s="29"/>
      <c r="AF35" s="47"/>
      <c r="AG35" s="760">
        <f>A35</f>
        <v>5</v>
      </c>
      <c r="AH35" s="764"/>
      <c r="AI35" s="571"/>
      <c r="AJ35" s="571"/>
      <c r="AK35" s="571"/>
      <c r="AL35" s="571"/>
      <c r="AM35" s="569"/>
      <c r="AN35" s="140"/>
    </row>
    <row r="36" spans="1:47" ht="15.75" customHeight="1" x14ac:dyDescent="0.25">
      <c r="A36" s="862"/>
      <c r="B36" s="866">
        <v>42759</v>
      </c>
      <c r="C36" s="867"/>
      <c r="D36" s="511"/>
      <c r="E36" s="12"/>
      <c r="F36" s="12"/>
      <c r="G36" s="270" t="str">
        <f t="shared" si="66"/>
        <v/>
      </c>
      <c r="H36" s="45" t="str">
        <f t="shared" si="3"/>
        <v/>
      </c>
      <c r="I36" s="13" t="str">
        <f t="shared" si="67"/>
        <v/>
      </c>
      <c r="J36" s="14" t="str">
        <f t="shared" si="68"/>
        <v/>
      </c>
      <c r="K36" s="15">
        <f t="shared" si="69"/>
        <v>0</v>
      </c>
      <c r="L36" s="38">
        <f t="shared" si="70"/>
        <v>0</v>
      </c>
      <c r="M36" s="16"/>
      <c r="N36" s="16"/>
      <c r="O36" s="252" t="str">
        <f t="shared" si="71"/>
        <v/>
      </c>
      <c r="P36" s="16"/>
      <c r="Q36" s="16"/>
      <c r="R36" s="241" t="str">
        <f t="shared" si="72"/>
        <v/>
      </c>
      <c r="S36" s="16"/>
      <c r="T36" s="16"/>
      <c r="U36" s="231" t="str">
        <f t="shared" si="73"/>
        <v/>
      </c>
      <c r="V36" s="16"/>
      <c r="W36" s="16"/>
      <c r="X36" s="17" t="str">
        <f t="shared" si="74"/>
        <v/>
      </c>
      <c r="Y36" s="149"/>
      <c r="Z36" s="65"/>
      <c r="AA36" s="18">
        <f t="shared" si="11"/>
        <v>0</v>
      </c>
      <c r="AB36" s="14" t="str">
        <f t="shared" si="75"/>
        <v/>
      </c>
      <c r="AC36" s="19">
        <f t="shared" si="13"/>
        <v>0</v>
      </c>
      <c r="AD36" s="14">
        <f t="shared" si="76"/>
        <v>0</v>
      </c>
      <c r="AE36" s="20"/>
      <c r="AF36" s="48"/>
      <c r="AG36" s="761"/>
      <c r="AH36" s="764"/>
      <c r="AI36" s="571"/>
      <c r="AJ36" s="571"/>
      <c r="AK36" s="571"/>
      <c r="AL36" s="571"/>
      <c r="AM36" s="569"/>
      <c r="AN36" s="140"/>
    </row>
    <row r="37" spans="1:47" ht="15.75" customHeight="1" x14ac:dyDescent="0.25">
      <c r="A37" s="862"/>
      <c r="B37" s="866">
        <v>42760</v>
      </c>
      <c r="C37" s="867"/>
      <c r="D37" s="511"/>
      <c r="E37" s="12"/>
      <c r="F37" s="12"/>
      <c r="G37" s="270" t="str">
        <f t="shared" si="66"/>
        <v/>
      </c>
      <c r="H37" s="45" t="str">
        <f t="shared" si="3"/>
        <v/>
      </c>
      <c r="I37" s="13" t="str">
        <f t="shared" si="67"/>
        <v/>
      </c>
      <c r="J37" s="14" t="str">
        <f t="shared" si="68"/>
        <v/>
      </c>
      <c r="K37" s="15">
        <f t="shared" si="69"/>
        <v>0</v>
      </c>
      <c r="L37" s="38">
        <f t="shared" si="70"/>
        <v>0</v>
      </c>
      <c r="M37" s="16"/>
      <c r="N37" s="16"/>
      <c r="O37" s="252" t="str">
        <f t="shared" si="71"/>
        <v/>
      </c>
      <c r="P37" s="16"/>
      <c r="Q37" s="16"/>
      <c r="R37" s="241" t="str">
        <f t="shared" si="72"/>
        <v/>
      </c>
      <c r="S37" s="16"/>
      <c r="T37" s="16"/>
      <c r="U37" s="231" t="str">
        <f t="shared" si="73"/>
        <v/>
      </c>
      <c r="V37" s="16"/>
      <c r="W37" s="16"/>
      <c r="X37" s="17" t="str">
        <f t="shared" si="74"/>
        <v/>
      </c>
      <c r="Y37" s="149"/>
      <c r="Z37" s="65"/>
      <c r="AA37" s="18">
        <f t="shared" si="11"/>
        <v>0</v>
      </c>
      <c r="AB37" s="14" t="str">
        <f t="shared" si="75"/>
        <v/>
      </c>
      <c r="AC37" s="19">
        <f t="shared" si="13"/>
        <v>0</v>
      </c>
      <c r="AD37" s="14">
        <f t="shared" si="76"/>
        <v>0</v>
      </c>
      <c r="AE37" s="20"/>
      <c r="AF37" s="48"/>
      <c r="AG37" s="761"/>
      <c r="AH37" s="764"/>
      <c r="AI37" s="571"/>
      <c r="AJ37" s="571"/>
      <c r="AK37" s="571"/>
      <c r="AL37" s="571"/>
      <c r="AM37" s="569"/>
      <c r="AN37" s="140"/>
    </row>
    <row r="38" spans="1:47" ht="15.75" customHeight="1" x14ac:dyDescent="0.25">
      <c r="A38" s="862"/>
      <c r="B38" s="866">
        <v>42761</v>
      </c>
      <c r="C38" s="867"/>
      <c r="D38" s="511"/>
      <c r="E38" s="12"/>
      <c r="F38" s="12"/>
      <c r="G38" s="270" t="str">
        <f t="shared" si="66"/>
        <v/>
      </c>
      <c r="H38" s="45" t="str">
        <f t="shared" si="3"/>
        <v/>
      </c>
      <c r="I38" s="13" t="str">
        <f t="shared" si="67"/>
        <v/>
      </c>
      <c r="J38" s="14" t="str">
        <f t="shared" si="68"/>
        <v/>
      </c>
      <c r="K38" s="15">
        <f t="shared" si="69"/>
        <v>0</v>
      </c>
      <c r="L38" s="38">
        <f t="shared" si="70"/>
        <v>0</v>
      </c>
      <c r="M38" s="16"/>
      <c r="N38" s="16"/>
      <c r="O38" s="252" t="str">
        <f t="shared" si="71"/>
        <v/>
      </c>
      <c r="P38" s="16"/>
      <c r="Q38" s="16"/>
      <c r="R38" s="241" t="str">
        <f t="shared" si="72"/>
        <v/>
      </c>
      <c r="S38" s="16"/>
      <c r="T38" s="16"/>
      <c r="U38" s="231" t="str">
        <f t="shared" si="73"/>
        <v/>
      </c>
      <c r="V38" s="16"/>
      <c r="W38" s="16"/>
      <c r="X38" s="17" t="str">
        <f t="shared" si="74"/>
        <v/>
      </c>
      <c r="Y38" s="149"/>
      <c r="Z38" s="65"/>
      <c r="AA38" s="18">
        <f t="shared" si="11"/>
        <v>0</v>
      </c>
      <c r="AB38" s="14" t="str">
        <f t="shared" si="75"/>
        <v/>
      </c>
      <c r="AC38" s="19">
        <f t="shared" si="13"/>
        <v>0</v>
      </c>
      <c r="AD38" s="14">
        <f t="shared" si="76"/>
        <v>0</v>
      </c>
      <c r="AE38" s="20"/>
      <c r="AF38" s="48"/>
      <c r="AG38" s="761"/>
      <c r="AH38" s="764"/>
      <c r="AI38" s="571"/>
      <c r="AJ38" s="571"/>
      <c r="AK38" s="571"/>
      <c r="AL38" s="571"/>
      <c r="AM38" s="569"/>
      <c r="AN38" s="140"/>
    </row>
    <row r="39" spans="1:47" ht="15.75" customHeight="1" x14ac:dyDescent="0.25">
      <c r="A39" s="862"/>
      <c r="B39" s="866">
        <v>42762</v>
      </c>
      <c r="C39" s="867"/>
      <c r="D39" s="511"/>
      <c r="E39" s="12"/>
      <c r="F39" s="12"/>
      <c r="G39" s="270" t="str">
        <f t="shared" si="66"/>
        <v/>
      </c>
      <c r="H39" s="45" t="str">
        <f t="shared" si="3"/>
        <v/>
      </c>
      <c r="I39" s="13" t="str">
        <f t="shared" si="67"/>
        <v/>
      </c>
      <c r="J39" s="14" t="str">
        <f t="shared" si="68"/>
        <v/>
      </c>
      <c r="K39" s="15">
        <f t="shared" si="69"/>
        <v>0</v>
      </c>
      <c r="L39" s="38">
        <f t="shared" si="70"/>
        <v>0</v>
      </c>
      <c r="M39" s="16"/>
      <c r="N39" s="16"/>
      <c r="O39" s="252" t="str">
        <f t="shared" si="71"/>
        <v/>
      </c>
      <c r="P39" s="16"/>
      <c r="Q39" s="16"/>
      <c r="R39" s="241" t="str">
        <f t="shared" si="72"/>
        <v/>
      </c>
      <c r="S39" s="16"/>
      <c r="T39" s="16"/>
      <c r="U39" s="231" t="str">
        <f t="shared" si="73"/>
        <v/>
      </c>
      <c r="V39" s="16"/>
      <c r="W39" s="16"/>
      <c r="X39" s="17" t="str">
        <f t="shared" si="74"/>
        <v/>
      </c>
      <c r="Y39" s="149"/>
      <c r="Z39" s="65"/>
      <c r="AA39" s="18">
        <f t="shared" si="11"/>
        <v>0</v>
      </c>
      <c r="AB39" s="14" t="str">
        <f t="shared" si="75"/>
        <v/>
      </c>
      <c r="AC39" s="19">
        <f t="shared" si="13"/>
        <v>0</v>
      </c>
      <c r="AD39" s="14">
        <f t="shared" si="76"/>
        <v>0</v>
      </c>
      <c r="AE39" s="20"/>
      <c r="AF39" s="48"/>
      <c r="AG39" s="761"/>
      <c r="AH39" s="764"/>
      <c r="AI39" s="571"/>
      <c r="AJ39" s="571"/>
      <c r="AK39" s="571"/>
      <c r="AL39" s="571"/>
      <c r="AM39" s="569"/>
      <c r="AN39" s="140"/>
    </row>
    <row r="40" spans="1:47" ht="15.75" customHeight="1" x14ac:dyDescent="0.25">
      <c r="A40" s="862"/>
      <c r="B40" s="866">
        <v>42763</v>
      </c>
      <c r="C40" s="867"/>
      <c r="D40" s="511"/>
      <c r="E40" s="12"/>
      <c r="F40" s="12"/>
      <c r="G40" s="270" t="str">
        <f t="shared" si="66"/>
        <v/>
      </c>
      <c r="H40" s="45" t="str">
        <f t="shared" si="3"/>
        <v/>
      </c>
      <c r="I40" s="13" t="str">
        <f t="shared" si="67"/>
        <v/>
      </c>
      <c r="J40" s="14" t="str">
        <f t="shared" si="68"/>
        <v/>
      </c>
      <c r="K40" s="15">
        <f t="shared" si="69"/>
        <v>0</v>
      </c>
      <c r="L40" s="38">
        <f t="shared" si="70"/>
        <v>0</v>
      </c>
      <c r="M40" s="16"/>
      <c r="N40" s="16"/>
      <c r="O40" s="252" t="str">
        <f t="shared" si="71"/>
        <v/>
      </c>
      <c r="P40" s="16"/>
      <c r="Q40" s="16"/>
      <c r="R40" s="241" t="str">
        <f t="shared" si="72"/>
        <v/>
      </c>
      <c r="S40" s="16"/>
      <c r="T40" s="16"/>
      <c r="U40" s="231" t="str">
        <f t="shared" si="73"/>
        <v/>
      </c>
      <c r="V40" s="16"/>
      <c r="W40" s="16"/>
      <c r="X40" s="17" t="str">
        <f t="shared" si="74"/>
        <v/>
      </c>
      <c r="Y40" s="149"/>
      <c r="Z40" s="65"/>
      <c r="AA40" s="18">
        <f t="shared" si="11"/>
        <v>0</v>
      </c>
      <c r="AB40" s="14" t="str">
        <f t="shared" si="75"/>
        <v/>
      </c>
      <c r="AC40" s="19">
        <f t="shared" si="13"/>
        <v>0</v>
      </c>
      <c r="AD40" s="14">
        <f t="shared" si="76"/>
        <v>0</v>
      </c>
      <c r="AE40" s="20"/>
      <c r="AF40" s="48"/>
      <c r="AG40" s="761"/>
      <c r="AH40" s="764"/>
      <c r="AI40" s="571"/>
      <c r="AJ40" s="571"/>
      <c r="AK40" s="571"/>
      <c r="AL40" s="571"/>
      <c r="AM40" s="569"/>
      <c r="AN40" s="140"/>
    </row>
    <row r="41" spans="1:47" ht="18" customHeight="1" thickBot="1" x14ac:dyDescent="0.3">
      <c r="A41" s="862"/>
      <c r="B41" s="890">
        <v>42764</v>
      </c>
      <c r="C41" s="891"/>
      <c r="D41" s="522"/>
      <c r="E41" s="12"/>
      <c r="F41" s="12"/>
      <c r="G41" s="318" t="str">
        <f t="shared" si="66"/>
        <v/>
      </c>
      <c r="H41" s="46" t="str">
        <f t="shared" si="3"/>
        <v/>
      </c>
      <c r="I41" s="31" t="str">
        <f t="shared" si="67"/>
        <v/>
      </c>
      <c r="J41" s="32" t="str">
        <f t="shared" si="68"/>
        <v/>
      </c>
      <c r="K41" s="33">
        <f t="shared" si="69"/>
        <v>0</v>
      </c>
      <c r="L41" s="39">
        <f t="shared" si="70"/>
        <v>0</v>
      </c>
      <c r="M41" s="34"/>
      <c r="N41" s="34"/>
      <c r="O41" s="259" t="str">
        <f t="shared" si="71"/>
        <v/>
      </c>
      <c r="P41" s="34"/>
      <c r="Q41" s="34"/>
      <c r="R41" s="319" t="str">
        <f t="shared" si="72"/>
        <v/>
      </c>
      <c r="S41" s="34"/>
      <c r="T41" s="34"/>
      <c r="U41" s="320" t="str">
        <f t="shared" si="73"/>
        <v/>
      </c>
      <c r="V41" s="34"/>
      <c r="W41" s="34"/>
      <c r="X41" s="321" t="str">
        <f t="shared" si="74"/>
        <v/>
      </c>
      <c r="Y41" s="322"/>
      <c r="Z41" s="323"/>
      <c r="AA41" s="157">
        <f t="shared" si="11"/>
        <v>0</v>
      </c>
      <c r="AB41" s="32" t="str">
        <f t="shared" si="75"/>
        <v/>
      </c>
      <c r="AC41" s="324">
        <f t="shared" si="13"/>
        <v>0</v>
      </c>
      <c r="AD41" s="32">
        <f t="shared" si="76"/>
        <v>0</v>
      </c>
      <c r="AE41" s="325"/>
      <c r="AF41" s="100"/>
      <c r="AG41" s="761"/>
      <c r="AH41" s="764"/>
      <c r="AI41" s="571"/>
      <c r="AJ41" s="571"/>
      <c r="AK41" s="571"/>
      <c r="AL41" s="571"/>
      <c r="AM41" s="569"/>
      <c r="AN41" s="140"/>
    </row>
    <row r="42" spans="1:47" ht="30.75" customHeight="1" thickBot="1" x14ac:dyDescent="0.3">
      <c r="A42" s="362"/>
      <c r="B42" s="756" t="s">
        <v>84</v>
      </c>
      <c r="C42" s="757"/>
      <c r="D42" s="523"/>
      <c r="E42" s="524"/>
      <c r="F42" s="524"/>
      <c r="G42" s="363">
        <f t="shared" ref="G42" si="77">SUM(G35:G41)</f>
        <v>0</v>
      </c>
      <c r="H42" s="364">
        <f t="shared" ref="H42" si="78">SUM(H35:H41)</f>
        <v>0</v>
      </c>
      <c r="I42" s="365">
        <f t="shared" ref="I42" si="79">SUM(I35:I41)</f>
        <v>0</v>
      </c>
      <c r="J42" s="366">
        <f t="shared" ref="J42" si="80">SUM(J35:J41)</f>
        <v>0</v>
      </c>
      <c r="K42" s="367">
        <f t="shared" ref="K42" si="81">SUM(K35:K41)</f>
        <v>0</v>
      </c>
      <c r="L42" s="368">
        <f t="shared" ref="L42" si="82">SUM(L35:L41)</f>
        <v>0</v>
      </c>
      <c r="M42" s="525"/>
      <c r="N42" s="525"/>
      <c r="O42" s="369">
        <f t="shared" ref="O42" si="83">SUM(O35:O41)</f>
        <v>0</v>
      </c>
      <c r="P42" s="525"/>
      <c r="Q42" s="525"/>
      <c r="R42" s="370">
        <f t="shared" ref="R42" si="84">SUM(R35:R41)</f>
        <v>0</v>
      </c>
      <c r="S42" s="525"/>
      <c r="T42" s="525"/>
      <c r="U42" s="371">
        <f t="shared" ref="U42" si="85">SUM(U35:U41)</f>
        <v>0</v>
      </c>
      <c r="V42" s="525"/>
      <c r="W42" s="525"/>
      <c r="X42" s="372">
        <f t="shared" ref="X42:AA42" si="86">SUM(X35:X41)</f>
        <v>0</v>
      </c>
      <c r="Y42" s="367" t="str">
        <f>IF(Z42="","",(Z42/24))</f>
        <v/>
      </c>
      <c r="Z42" s="368" t="str">
        <f>IF(J42-$E$4&lt;=0,"",SUM(J42-$E$4))</f>
        <v/>
      </c>
      <c r="AA42" s="373">
        <f t="shared" si="86"/>
        <v>0</v>
      </c>
      <c r="AB42" s="374">
        <f t="shared" ref="AB42:AC42" si="87">SUM(AB35:AB41)</f>
        <v>0</v>
      </c>
      <c r="AC42" s="375">
        <f t="shared" si="87"/>
        <v>0</v>
      </c>
      <c r="AD42" s="376">
        <f t="shared" ref="AD42" si="88">SUM(AD35:AD41)</f>
        <v>0</v>
      </c>
      <c r="AE42" s="377">
        <f>AF42/24</f>
        <v>0</v>
      </c>
      <c r="AF42" s="378">
        <f>IF(J42&gt;$E$4,J42-Z42,J42)</f>
        <v>0</v>
      </c>
      <c r="AG42" s="762"/>
      <c r="AH42" s="764"/>
      <c r="AI42" s="571"/>
      <c r="AJ42" s="571"/>
      <c r="AK42" s="571"/>
      <c r="AL42" s="571"/>
      <c r="AM42" s="569"/>
      <c r="AN42" s="140"/>
    </row>
    <row r="43" spans="1:47" ht="17.25" customHeight="1" x14ac:dyDescent="0.25">
      <c r="A43" s="892">
        <f t="shared" ref="A43" si="89">WEEKNUM(B43,2)</f>
        <v>6</v>
      </c>
      <c r="B43" s="893">
        <v>42765</v>
      </c>
      <c r="C43" s="894"/>
      <c r="D43" s="526"/>
      <c r="E43" s="62"/>
      <c r="F43" s="62"/>
      <c r="G43" s="269" t="str">
        <f t="shared" ref="G43:G50" si="90">IF(F43="","",F43-E43)</f>
        <v/>
      </c>
      <c r="H43" s="63" t="str">
        <f t="shared" si="3"/>
        <v/>
      </c>
      <c r="I43" s="64" t="str">
        <f>IF(G43="","",G43-K43)</f>
        <v/>
      </c>
      <c r="J43" s="65" t="str">
        <f>IF(I43="","",I43*24)</f>
        <v/>
      </c>
      <c r="K43" s="66">
        <f t="shared" ref="K43:K50" si="91">SUM(O43,R43,U43,X43)</f>
        <v>0</v>
      </c>
      <c r="L43" s="67">
        <f t="shared" ref="L43:L50" si="92">SUM(O43,R43,U43,X43)*24</f>
        <v>0</v>
      </c>
      <c r="M43" s="68"/>
      <c r="N43" s="68"/>
      <c r="O43" s="251" t="str">
        <f t="shared" ref="O43:O50" si="93">IF(N43="","",N43-M43)</f>
        <v/>
      </c>
      <c r="P43" s="68"/>
      <c r="Q43" s="68"/>
      <c r="R43" s="240" t="str">
        <f t="shared" ref="R43:R50" si="94">IF(Q43="","",Q43-P43)</f>
        <v/>
      </c>
      <c r="S43" s="68"/>
      <c r="T43" s="68"/>
      <c r="U43" s="230" t="str">
        <f t="shared" ref="U43:U50" si="95">IF(T43="","",T43-S43)</f>
        <v/>
      </c>
      <c r="V43" s="68"/>
      <c r="W43" s="68"/>
      <c r="X43" s="69" t="str">
        <f t="shared" ref="X43:X50" si="96">IF(W43="","",W43-V43)</f>
        <v/>
      </c>
      <c r="Y43" s="148"/>
      <c r="Z43" s="65"/>
      <c r="AA43" s="70">
        <f t="shared" si="11"/>
        <v>0</v>
      </c>
      <c r="AB43" s="72" t="str">
        <f>IF(F43*24&gt;$E$2,F43*24-$E$2-AD43,"")</f>
        <v/>
      </c>
      <c r="AC43" s="71">
        <f t="shared" si="13"/>
        <v>0</v>
      </c>
      <c r="AD43" s="72">
        <f>IF(F43*24&gt;$E$3,F43*24-$E$3,0)</f>
        <v>0</v>
      </c>
      <c r="AE43" s="73"/>
      <c r="AF43" s="120"/>
      <c r="AG43" s="811">
        <f>A43</f>
        <v>6</v>
      </c>
      <c r="AH43" s="764"/>
      <c r="AI43" s="571"/>
      <c r="AJ43" s="571"/>
      <c r="AK43" s="571"/>
      <c r="AL43" s="571"/>
      <c r="AM43" s="569"/>
      <c r="AN43" s="140"/>
    </row>
    <row r="44" spans="1:47" ht="17.25" customHeight="1" thickBot="1" x14ac:dyDescent="0.3">
      <c r="A44" s="892"/>
      <c r="B44" s="758">
        <v>42766</v>
      </c>
      <c r="C44" s="759"/>
      <c r="D44" s="527"/>
      <c r="E44" s="30"/>
      <c r="F44" s="30"/>
      <c r="G44" s="318" t="str">
        <f t="shared" ref="G44" si="97">IF(F44="","",F44-E44)</f>
        <v/>
      </c>
      <c r="H44" s="46" t="str">
        <f t="shared" ref="H44" si="98">IF(G44="","",G44*24)</f>
        <v/>
      </c>
      <c r="I44" s="356" t="str">
        <f>IF(G44="","",G44-K44)</f>
        <v/>
      </c>
      <c r="J44" s="32" t="str">
        <f>IF(I44="","",I44*24)</f>
        <v/>
      </c>
      <c r="K44" s="80">
        <f t="shared" ref="K44" si="99">SUM(O44,R44,U44,X44)</f>
        <v>0</v>
      </c>
      <c r="L44" s="81">
        <f t="shared" ref="L44" si="100">SUM(O44,R44,U44,X44)*24</f>
        <v>0</v>
      </c>
      <c r="M44" s="82"/>
      <c r="N44" s="82"/>
      <c r="O44" s="256" t="str">
        <f t="shared" ref="O44" si="101">IF(N44="","",N44-M44)</f>
        <v/>
      </c>
      <c r="P44" s="82"/>
      <c r="Q44" s="82"/>
      <c r="R44" s="245" t="str">
        <f t="shared" ref="R44" si="102">IF(Q44="","",Q44-P44)</f>
        <v/>
      </c>
      <c r="S44" s="82"/>
      <c r="T44" s="82"/>
      <c r="U44" s="235" t="str">
        <f t="shared" ref="U44" si="103">IF(T44="","",T44-S44)</f>
        <v/>
      </c>
      <c r="V44" s="82"/>
      <c r="W44" s="82"/>
      <c r="X44" s="83" t="str">
        <f t="shared" ref="X44" si="104">IF(W44="","",W44-V44)</f>
        <v/>
      </c>
      <c r="Y44" s="322"/>
      <c r="Z44" s="32"/>
      <c r="AA44" s="157">
        <f t="shared" ref="AA44" si="105">IF(AB44="",0,AB44/24)</f>
        <v>0</v>
      </c>
      <c r="AB44" s="359" t="str">
        <f>IF(F44*24&gt;$E$2,F44*24-$E$2-AD44,"")</f>
        <v/>
      </c>
      <c r="AC44" s="357">
        <f t="shared" ref="AC44" si="106">IF(AD44="",0,AD44/24)</f>
        <v>0</v>
      </c>
      <c r="AD44" s="359">
        <f>IF(F44*24&gt;$E$3,F44*24-$E$3,0)</f>
        <v>0</v>
      </c>
      <c r="AE44" s="358"/>
      <c r="AF44" s="48"/>
      <c r="AG44" s="812"/>
      <c r="AH44" s="764"/>
      <c r="AI44" s="571"/>
      <c r="AJ44" s="571"/>
      <c r="AK44" s="571"/>
      <c r="AL44" s="571"/>
      <c r="AM44" s="569"/>
      <c r="AN44" s="140"/>
    </row>
    <row r="45" spans="1:47" ht="32.25" customHeight="1" thickTop="1" thickBot="1" x14ac:dyDescent="0.6">
      <c r="A45" s="892"/>
      <c r="B45" s="752" t="s">
        <v>68</v>
      </c>
      <c r="C45" s="753"/>
      <c r="D45" s="528"/>
      <c r="E45" s="423"/>
      <c r="F45" s="423"/>
      <c r="G45" s="406">
        <f>IF(H45="","",H45/24)</f>
        <v>0</v>
      </c>
      <c r="H45" s="407">
        <f>+SUM(H9,H11:H17,H19:H25,H27:H33,H35:H41,H43:H44)</f>
        <v>0</v>
      </c>
      <c r="I45" s="408">
        <f>+SUM(I9,I11:I17,I19:I25,I27:I33,I35:I41,I43:I44)</f>
        <v>0</v>
      </c>
      <c r="J45" s="409">
        <f>+SUM(J9,J11:J17,J19:J25,J27:J33,J35:J41,J43:J44)</f>
        <v>0</v>
      </c>
      <c r="K45" s="474"/>
      <c r="L45" s="474"/>
      <c r="M45" s="475"/>
      <c r="N45" s="475"/>
      <c r="O45" s="474"/>
      <c r="P45" s="475"/>
      <c r="Q45" s="475"/>
      <c r="R45" s="474"/>
      <c r="S45" s="475"/>
      <c r="T45" s="475"/>
      <c r="U45" s="474"/>
      <c r="V45" s="475"/>
      <c r="W45" s="475"/>
      <c r="X45" s="474"/>
      <c r="Y45" s="410"/>
      <c r="Z45" s="409">
        <f>SUM(Z10,Z18,Z26,Z34,Z42)</f>
        <v>0</v>
      </c>
      <c r="AA45" s="411">
        <f>+SUM(AA9,AA11:AA17,AA19:AA25,AA27:AA33,AA35:AA41,AA43:AA44)</f>
        <v>0</v>
      </c>
      <c r="AB45" s="412">
        <f>+SUM(AB9,AB11:AB17,AB19:AB25,AB27:AB33,AB35:AB41,AB43:AB44)</f>
        <v>0</v>
      </c>
      <c r="AC45" s="413">
        <f>+SUM(AC9,AC11:AC17,AC19:AC25,AC27:AC33,AC35:AC41,AC43:AC44)</f>
        <v>0</v>
      </c>
      <c r="AD45" s="412">
        <f>+SUM(AD9,AD11:AD17,AD19:AD25,AD27:AD33,AD35:AD41,AD43:AD44)</f>
        <v>0</v>
      </c>
      <c r="AE45" s="413">
        <f>IF(AF45="","",AF45/24)</f>
        <v>0</v>
      </c>
      <c r="AF45" s="432">
        <f>J45-Z45</f>
        <v>0</v>
      </c>
      <c r="AG45" s="812"/>
      <c r="AH45" s="765"/>
      <c r="AI45" s="719"/>
      <c r="AJ45" s="719"/>
      <c r="AK45" s="720"/>
      <c r="AL45" s="571"/>
      <c r="AM45" s="569"/>
      <c r="AN45" s="140"/>
    </row>
    <row r="46" spans="1:47" ht="17.25" customHeight="1" thickTop="1" x14ac:dyDescent="0.25">
      <c r="A46" s="862"/>
      <c r="B46" s="895">
        <v>42767</v>
      </c>
      <c r="C46" s="896"/>
      <c r="D46" s="531"/>
      <c r="E46" s="416"/>
      <c r="F46" s="416"/>
      <c r="G46" s="274" t="str">
        <f t="shared" si="90"/>
        <v/>
      </c>
      <c r="H46" s="63" t="str">
        <f t="shared" si="3"/>
        <v/>
      </c>
      <c r="I46" s="64" t="str">
        <f>IF(G46="","",G46-K46)</f>
        <v/>
      </c>
      <c r="J46" s="65" t="str">
        <f>IF(I46="","",I46*24)</f>
        <v/>
      </c>
      <c r="K46" s="66">
        <f t="shared" si="91"/>
        <v>0</v>
      </c>
      <c r="L46" s="67">
        <f t="shared" si="92"/>
        <v>0</v>
      </c>
      <c r="M46" s="68"/>
      <c r="N46" s="68"/>
      <c r="O46" s="251" t="str">
        <f t="shared" si="93"/>
        <v/>
      </c>
      <c r="P46" s="68"/>
      <c r="Q46" s="68"/>
      <c r="R46" s="240" t="str">
        <f t="shared" si="94"/>
        <v/>
      </c>
      <c r="S46" s="68"/>
      <c r="T46" s="68"/>
      <c r="U46" s="230" t="str">
        <f t="shared" si="95"/>
        <v/>
      </c>
      <c r="V46" s="68"/>
      <c r="W46" s="68"/>
      <c r="X46" s="69" t="str">
        <f t="shared" si="96"/>
        <v/>
      </c>
      <c r="Y46" s="148"/>
      <c r="Z46" s="65"/>
      <c r="AA46" s="361">
        <f t="shared" si="11"/>
        <v>0</v>
      </c>
      <c r="AB46" s="360" t="str">
        <f>IF(F46*24&gt;$E$2,F46*24-$E$2-AD46,"")</f>
        <v/>
      </c>
      <c r="AC46" s="71">
        <f t="shared" si="13"/>
        <v>0</v>
      </c>
      <c r="AD46" s="360">
        <f>IF(F46*24&gt;$E$3,F46*24-$E$3,0)</f>
        <v>0</v>
      </c>
      <c r="AE46" s="73"/>
      <c r="AF46" s="87"/>
      <c r="AG46" s="761"/>
      <c r="AH46" s="766" t="s">
        <v>48</v>
      </c>
      <c r="AI46" s="145"/>
      <c r="AJ46" s="571"/>
      <c r="AK46" s="571"/>
      <c r="AL46" s="571"/>
      <c r="AM46" s="569"/>
      <c r="AN46" s="140"/>
    </row>
    <row r="47" spans="1:47" ht="17.25" customHeight="1" x14ac:dyDescent="0.25">
      <c r="A47" s="862"/>
      <c r="B47" s="886">
        <v>42768</v>
      </c>
      <c r="C47" s="887"/>
      <c r="D47" s="511"/>
      <c r="E47" s="12"/>
      <c r="F47" s="12"/>
      <c r="G47" s="274" t="str">
        <f t="shared" si="90"/>
        <v/>
      </c>
      <c r="H47" s="63" t="str">
        <f t="shared" si="3"/>
        <v/>
      </c>
      <c r="I47" s="13" t="str">
        <f>IF(G47="","",G47-K47)</f>
        <v/>
      </c>
      <c r="J47" s="14" t="str">
        <f>IF(I47="","",I47*24)</f>
        <v/>
      </c>
      <c r="K47" s="15">
        <f t="shared" si="91"/>
        <v>0</v>
      </c>
      <c r="L47" s="38">
        <f t="shared" si="92"/>
        <v>0</v>
      </c>
      <c r="M47" s="16"/>
      <c r="N47" s="16"/>
      <c r="O47" s="252" t="str">
        <f t="shared" si="93"/>
        <v/>
      </c>
      <c r="P47" s="16"/>
      <c r="Q47" s="16"/>
      <c r="R47" s="241" t="str">
        <f t="shared" si="94"/>
        <v/>
      </c>
      <c r="S47" s="16"/>
      <c r="T47" s="16"/>
      <c r="U47" s="231" t="str">
        <f t="shared" si="95"/>
        <v/>
      </c>
      <c r="V47" s="16"/>
      <c r="W47" s="16"/>
      <c r="X47" s="17" t="str">
        <f t="shared" si="96"/>
        <v/>
      </c>
      <c r="Y47" s="149"/>
      <c r="Z47" s="65"/>
      <c r="AA47" s="18">
        <f t="shared" si="11"/>
        <v>0</v>
      </c>
      <c r="AB47" s="14" t="str">
        <f>IF(F47*24&gt;$E$2,F47*24-$E$2-AD47,"")</f>
        <v/>
      </c>
      <c r="AC47" s="19">
        <f t="shared" si="13"/>
        <v>0</v>
      </c>
      <c r="AD47" s="14">
        <f>IF(F47*24&gt;$E$3,F47*24-$E$3,0)</f>
        <v>0</v>
      </c>
      <c r="AE47" s="20"/>
      <c r="AF47" s="48"/>
      <c r="AG47" s="761"/>
      <c r="AH47" s="767"/>
      <c r="AI47" s="145"/>
      <c r="AJ47" s="571"/>
      <c r="AK47" s="571"/>
      <c r="AL47" s="571"/>
      <c r="AM47" s="569"/>
      <c r="AN47" s="140"/>
    </row>
    <row r="48" spans="1:47" ht="17.25" customHeight="1" x14ac:dyDescent="0.25">
      <c r="A48" s="862"/>
      <c r="B48" s="886">
        <v>42769</v>
      </c>
      <c r="C48" s="887"/>
      <c r="D48" s="511"/>
      <c r="E48" s="12"/>
      <c r="F48" s="12"/>
      <c r="G48" s="274" t="str">
        <f>IF(F48="","",F48-E48)</f>
        <v/>
      </c>
      <c r="H48" s="45" t="str">
        <f t="shared" si="3"/>
        <v/>
      </c>
      <c r="I48" s="13" t="str">
        <f>IF(G48="","",G48-K48)</f>
        <v/>
      </c>
      <c r="J48" s="14" t="str">
        <f>IF(I48="","",I48*24)</f>
        <v/>
      </c>
      <c r="K48" s="15">
        <f t="shared" si="91"/>
        <v>0</v>
      </c>
      <c r="L48" s="38">
        <f t="shared" si="92"/>
        <v>0</v>
      </c>
      <c r="M48" s="16"/>
      <c r="N48" s="16"/>
      <c r="O48" s="252" t="str">
        <f t="shared" si="93"/>
        <v/>
      </c>
      <c r="P48" s="16"/>
      <c r="Q48" s="16"/>
      <c r="R48" s="241" t="str">
        <f t="shared" si="94"/>
        <v/>
      </c>
      <c r="S48" s="16"/>
      <c r="T48" s="16"/>
      <c r="U48" s="231" t="str">
        <f t="shared" si="95"/>
        <v/>
      </c>
      <c r="V48" s="16"/>
      <c r="W48" s="16"/>
      <c r="X48" s="17" t="str">
        <f t="shared" si="96"/>
        <v/>
      </c>
      <c r="Y48" s="149"/>
      <c r="Z48" s="65"/>
      <c r="AA48" s="18">
        <f t="shared" si="11"/>
        <v>0</v>
      </c>
      <c r="AB48" s="14" t="str">
        <f>IF(F48*24&gt;$E$2,F48*24-$E$2-AD48,"")</f>
        <v/>
      </c>
      <c r="AC48" s="19">
        <f t="shared" si="13"/>
        <v>0</v>
      </c>
      <c r="AD48" s="14">
        <f>IF(F48*24&gt;$E$3,F48*24-$E$3,0)</f>
        <v>0</v>
      </c>
      <c r="AE48" s="20"/>
      <c r="AF48" s="48"/>
      <c r="AG48" s="761"/>
      <c r="AH48" s="767"/>
      <c r="AI48" s="145"/>
      <c r="AJ48" s="571"/>
      <c r="AK48" s="571"/>
      <c r="AL48" s="571"/>
      <c r="AM48" s="569"/>
      <c r="AN48" s="140"/>
    </row>
    <row r="49" spans="1:40" ht="17.25" customHeight="1" x14ac:dyDescent="0.25">
      <c r="A49" s="862"/>
      <c r="B49" s="886">
        <v>42770</v>
      </c>
      <c r="C49" s="887"/>
      <c r="D49" s="511"/>
      <c r="E49" s="12"/>
      <c r="F49" s="12"/>
      <c r="G49" s="274" t="str">
        <f t="shared" si="90"/>
        <v/>
      </c>
      <c r="H49" s="45" t="str">
        <f t="shared" si="3"/>
        <v/>
      </c>
      <c r="I49" s="13" t="str">
        <f>IF(G49="","",G49-K49)</f>
        <v/>
      </c>
      <c r="J49" s="14" t="str">
        <f>IF(I49="","",I49*24)</f>
        <v/>
      </c>
      <c r="K49" s="15">
        <f t="shared" si="91"/>
        <v>0</v>
      </c>
      <c r="L49" s="38">
        <f t="shared" si="92"/>
        <v>0</v>
      </c>
      <c r="M49" s="16"/>
      <c r="N49" s="16"/>
      <c r="O49" s="252" t="str">
        <f t="shared" si="93"/>
        <v/>
      </c>
      <c r="P49" s="16"/>
      <c r="Q49" s="16"/>
      <c r="R49" s="241" t="str">
        <f t="shared" si="94"/>
        <v/>
      </c>
      <c r="S49" s="16"/>
      <c r="T49" s="16"/>
      <c r="U49" s="231" t="str">
        <f t="shared" si="95"/>
        <v/>
      </c>
      <c r="V49" s="16"/>
      <c r="W49" s="16"/>
      <c r="X49" s="17" t="str">
        <f t="shared" si="96"/>
        <v/>
      </c>
      <c r="Y49" s="149"/>
      <c r="Z49" s="65"/>
      <c r="AA49" s="18">
        <f t="shared" si="11"/>
        <v>0</v>
      </c>
      <c r="AB49" s="14" t="str">
        <f>IF(F49*24&gt;$E$2,F49*24-$E$2-AD49,"")</f>
        <v/>
      </c>
      <c r="AC49" s="19">
        <f t="shared" si="13"/>
        <v>0</v>
      </c>
      <c r="AD49" s="14">
        <f>IF(F49*24&gt;$E$3,F49*24-$E$3,0)</f>
        <v>0</v>
      </c>
      <c r="AE49" s="20"/>
      <c r="AF49" s="48"/>
      <c r="AG49" s="761"/>
      <c r="AH49" s="767"/>
      <c r="AI49" s="145"/>
      <c r="AJ49" s="571"/>
      <c r="AK49" s="571"/>
      <c r="AL49" s="571"/>
      <c r="AM49" s="569"/>
      <c r="AN49" s="140"/>
    </row>
    <row r="50" spans="1:40" ht="17.25" customHeight="1" thickBot="1" x14ac:dyDescent="0.3">
      <c r="A50" s="863"/>
      <c r="B50" s="888">
        <v>42771</v>
      </c>
      <c r="C50" s="889"/>
      <c r="D50" s="512"/>
      <c r="E50" s="49"/>
      <c r="F50" s="49"/>
      <c r="G50" s="402" t="str">
        <f t="shared" si="90"/>
        <v/>
      </c>
      <c r="H50" s="50" t="str">
        <f t="shared" si="3"/>
        <v/>
      </c>
      <c r="I50" s="51" t="str">
        <f>IF(G50="","",G50-K50)</f>
        <v/>
      </c>
      <c r="J50" s="52" t="str">
        <f>IF(I50="","",I50*24)</f>
        <v/>
      </c>
      <c r="K50" s="53">
        <f t="shared" si="91"/>
        <v>0</v>
      </c>
      <c r="L50" s="54">
        <f t="shared" si="92"/>
        <v>0</v>
      </c>
      <c r="M50" s="55"/>
      <c r="N50" s="55"/>
      <c r="O50" s="253" t="str">
        <f t="shared" si="93"/>
        <v/>
      </c>
      <c r="P50" s="55"/>
      <c r="Q50" s="55"/>
      <c r="R50" s="242" t="str">
        <f t="shared" si="94"/>
        <v/>
      </c>
      <c r="S50" s="55"/>
      <c r="T50" s="55"/>
      <c r="U50" s="232" t="str">
        <f t="shared" si="95"/>
        <v/>
      </c>
      <c r="V50" s="55"/>
      <c r="W50" s="55"/>
      <c r="X50" s="56" t="str">
        <f t="shared" si="96"/>
        <v/>
      </c>
      <c r="Y50" s="150"/>
      <c r="Z50" s="65"/>
      <c r="AA50" s="57">
        <f t="shared" si="11"/>
        <v>0</v>
      </c>
      <c r="AB50" s="52" t="str">
        <f>IF(F50*24&gt;$E$2,F50*24-$E$2-AD50,"")</f>
        <v/>
      </c>
      <c r="AC50" s="58">
        <f t="shared" si="13"/>
        <v>0</v>
      </c>
      <c r="AD50" s="52">
        <f>IF(F50*24&gt;$E$3,F50*24-$E$3,0)</f>
        <v>0</v>
      </c>
      <c r="AE50" s="59"/>
      <c r="AF50" s="60"/>
      <c r="AG50" s="761"/>
      <c r="AH50" s="767"/>
      <c r="AI50" s="145"/>
      <c r="AJ50" s="571"/>
      <c r="AK50" s="571"/>
      <c r="AL50" s="571"/>
      <c r="AM50" s="569"/>
      <c r="AN50" s="140"/>
    </row>
    <row r="51" spans="1:40" ht="30.75" customHeight="1" thickBot="1" x14ac:dyDescent="0.3">
      <c r="A51" s="306"/>
      <c r="B51" s="748" t="s">
        <v>85</v>
      </c>
      <c r="C51" s="749"/>
      <c r="D51" s="532"/>
      <c r="E51" s="533"/>
      <c r="F51" s="533"/>
      <c r="G51" s="300">
        <f>SUM(G43:G44,G46:G50)</f>
        <v>0</v>
      </c>
      <c r="H51" s="301">
        <f>SUM(H43:H44,H46:H50)</f>
        <v>0</v>
      </c>
      <c r="I51" s="168">
        <f t="shared" ref="I51:J51" si="107">SUM(I43:I44,I46:I50)</f>
        <v>0</v>
      </c>
      <c r="J51" s="169">
        <f t="shared" si="107"/>
        <v>0</v>
      </c>
      <c r="K51" s="133">
        <f t="shared" ref="K51:L51" si="108">SUM(K43:K50)</f>
        <v>0</v>
      </c>
      <c r="L51" s="134">
        <f t="shared" si="108"/>
        <v>0</v>
      </c>
      <c r="M51" s="520"/>
      <c r="N51" s="520"/>
      <c r="O51" s="254">
        <f>SUM(O43:O50)</f>
        <v>0</v>
      </c>
      <c r="P51" s="520"/>
      <c r="Q51" s="520"/>
      <c r="R51" s="243">
        <f>SUM(R43:R50)</f>
        <v>0</v>
      </c>
      <c r="S51" s="520"/>
      <c r="T51" s="520"/>
      <c r="U51" s="233">
        <f>SUM(U43:U50)</f>
        <v>0</v>
      </c>
      <c r="V51" s="520"/>
      <c r="W51" s="520"/>
      <c r="X51" s="227">
        <f>SUM(X43:X50)</f>
        <v>0</v>
      </c>
      <c r="Y51" s="133" t="str">
        <f>IF(Z51="","",(Z51/24))</f>
        <v/>
      </c>
      <c r="Z51" s="134" t="str">
        <f>IF(J51-$E$4&lt;=0,"",SUM(J51-$E$4))</f>
        <v/>
      </c>
      <c r="AA51" s="156">
        <f>IF(AB51="","",AB51/24)</f>
        <v>0</v>
      </c>
      <c r="AB51" s="163">
        <f>SUM(AB46:AB50)</f>
        <v>0</v>
      </c>
      <c r="AC51" s="160">
        <f>IF(AD51="","",AD51/24)</f>
        <v>0</v>
      </c>
      <c r="AD51" s="164">
        <f>SUM(AD46:AD50)</f>
        <v>0</v>
      </c>
      <c r="AE51" s="175">
        <f>AF51/24</f>
        <v>0</v>
      </c>
      <c r="AF51" s="176">
        <f>IF(J51&gt;$E$4,J51-Z51,J51)</f>
        <v>0</v>
      </c>
      <c r="AG51" s="762"/>
      <c r="AH51" s="767"/>
      <c r="AI51" s="145"/>
      <c r="AJ51" s="571"/>
      <c r="AK51" s="571"/>
      <c r="AL51" s="571"/>
      <c r="AM51" s="569"/>
      <c r="AN51" s="140"/>
    </row>
    <row r="52" spans="1:40" ht="15.75" customHeight="1" x14ac:dyDescent="0.25">
      <c r="A52" s="861">
        <f t="shared" ref="A52" si="109">WEEKNUM(B52,2)</f>
        <v>7</v>
      </c>
      <c r="B52" s="884">
        <v>42772</v>
      </c>
      <c r="C52" s="885"/>
      <c r="D52" s="510"/>
      <c r="E52" s="62"/>
      <c r="F52" s="62"/>
      <c r="G52" s="403" t="str">
        <f t="shared" ref="G52:G58" si="110">IF(F52="","",F52-E52)</f>
        <v/>
      </c>
      <c r="H52" s="44" t="str">
        <f t="shared" si="3"/>
        <v/>
      </c>
      <c r="I52" s="21" t="str">
        <f t="shared" ref="I52:I58" si="111">IF(G52="","",G52-K52)</f>
        <v/>
      </c>
      <c r="J52" s="22" t="str">
        <f t="shared" ref="J52:J58" si="112">IF(I52="","",I52*24)</f>
        <v/>
      </c>
      <c r="K52" s="23">
        <f t="shared" ref="K52:K58" si="113">SUM(O52,R52,U52,X52)</f>
        <v>0</v>
      </c>
      <c r="L52" s="37">
        <f t="shared" ref="L52:L58" si="114">SUM(O52,R52,U52,X52)*24</f>
        <v>0</v>
      </c>
      <c r="M52" s="24"/>
      <c r="N52" s="24"/>
      <c r="O52" s="255" t="str">
        <f t="shared" ref="O52:O58" si="115">IF(N52="","",N52-M52)</f>
        <v/>
      </c>
      <c r="P52" s="24"/>
      <c r="Q52" s="24"/>
      <c r="R52" s="244" t="str">
        <f t="shared" ref="R52:R58" si="116">IF(Q52="","",Q52-P52)</f>
        <v/>
      </c>
      <c r="S52" s="24"/>
      <c r="T52" s="24"/>
      <c r="U52" s="234" t="str">
        <f t="shared" ref="U52:U58" si="117">IF(T52="","",T52-S52)</f>
        <v/>
      </c>
      <c r="V52" s="24"/>
      <c r="W52" s="24"/>
      <c r="X52" s="25" t="str">
        <f t="shared" ref="X52:X58" si="118">IF(W52="","",W52-V52)</f>
        <v/>
      </c>
      <c r="Y52" s="151"/>
      <c r="Z52" s="65"/>
      <c r="AA52" s="26">
        <f t="shared" si="11"/>
        <v>0</v>
      </c>
      <c r="AB52" s="28" t="str">
        <f t="shared" ref="AB52:AB58" si="119">IF(F52*24&gt;$E$2,F52*24-$E$2-AD52,"")</f>
        <v/>
      </c>
      <c r="AC52" s="27">
        <f t="shared" si="13"/>
        <v>0</v>
      </c>
      <c r="AD52" s="28">
        <f t="shared" ref="AD52:AD58" si="120">IF(F52*24&gt;$E$3,F52*24-$E$3,0)</f>
        <v>0</v>
      </c>
      <c r="AE52" s="29"/>
      <c r="AF52" s="47"/>
      <c r="AG52" s="760">
        <f>A52</f>
        <v>7</v>
      </c>
      <c r="AH52" s="767"/>
      <c r="AI52" s="145"/>
      <c r="AJ52" s="571"/>
      <c r="AK52" s="571"/>
      <c r="AL52" s="571"/>
      <c r="AM52" s="569"/>
      <c r="AN52" s="140"/>
    </row>
    <row r="53" spans="1:40" ht="15.75" customHeight="1" x14ac:dyDescent="0.25">
      <c r="A53" s="862"/>
      <c r="B53" s="886">
        <v>42773</v>
      </c>
      <c r="C53" s="887"/>
      <c r="D53" s="511"/>
      <c r="E53" s="12"/>
      <c r="F53" s="12"/>
      <c r="G53" s="404" t="str">
        <f t="shared" si="110"/>
        <v/>
      </c>
      <c r="H53" s="45" t="str">
        <f t="shared" si="3"/>
        <v/>
      </c>
      <c r="I53" s="13" t="str">
        <f t="shared" si="111"/>
        <v/>
      </c>
      <c r="J53" s="14" t="str">
        <f t="shared" si="112"/>
        <v/>
      </c>
      <c r="K53" s="15">
        <f t="shared" si="113"/>
        <v>0</v>
      </c>
      <c r="L53" s="38">
        <f t="shared" si="114"/>
        <v>0</v>
      </c>
      <c r="M53" s="16"/>
      <c r="N53" s="16"/>
      <c r="O53" s="252" t="str">
        <f t="shared" si="115"/>
        <v/>
      </c>
      <c r="P53" s="16"/>
      <c r="Q53" s="16"/>
      <c r="R53" s="241" t="str">
        <f t="shared" si="116"/>
        <v/>
      </c>
      <c r="S53" s="16"/>
      <c r="T53" s="16"/>
      <c r="U53" s="231" t="str">
        <f t="shared" si="117"/>
        <v/>
      </c>
      <c r="V53" s="16"/>
      <c r="W53" s="16"/>
      <c r="X53" s="17" t="str">
        <f t="shared" si="118"/>
        <v/>
      </c>
      <c r="Y53" s="149"/>
      <c r="Z53" s="65"/>
      <c r="AA53" s="18">
        <f t="shared" si="11"/>
        <v>0</v>
      </c>
      <c r="AB53" s="14" t="str">
        <f t="shared" si="119"/>
        <v/>
      </c>
      <c r="AC53" s="19">
        <f t="shared" si="13"/>
        <v>0</v>
      </c>
      <c r="AD53" s="14">
        <f t="shared" si="120"/>
        <v>0</v>
      </c>
      <c r="AE53" s="20"/>
      <c r="AF53" s="48"/>
      <c r="AG53" s="761"/>
      <c r="AH53" s="767"/>
      <c r="AI53" s="145"/>
      <c r="AJ53" s="571"/>
      <c r="AK53" s="571"/>
      <c r="AL53" s="571"/>
      <c r="AM53" s="569"/>
      <c r="AN53" s="140"/>
    </row>
    <row r="54" spans="1:40" ht="15.75" customHeight="1" x14ac:dyDescent="0.25">
      <c r="A54" s="862"/>
      <c r="B54" s="886">
        <v>42774</v>
      </c>
      <c r="C54" s="887"/>
      <c r="D54" s="511"/>
      <c r="E54" s="12"/>
      <c r="F54" s="12"/>
      <c r="G54" s="404" t="str">
        <f t="shared" si="110"/>
        <v/>
      </c>
      <c r="H54" s="45" t="str">
        <f t="shared" si="3"/>
        <v/>
      </c>
      <c r="I54" s="13" t="str">
        <f t="shared" si="111"/>
        <v/>
      </c>
      <c r="J54" s="14" t="str">
        <f t="shared" si="112"/>
        <v/>
      </c>
      <c r="K54" s="15">
        <f t="shared" si="113"/>
        <v>0</v>
      </c>
      <c r="L54" s="38">
        <f t="shared" si="114"/>
        <v>0</v>
      </c>
      <c r="M54" s="16"/>
      <c r="N54" s="16"/>
      <c r="O54" s="252" t="str">
        <f t="shared" si="115"/>
        <v/>
      </c>
      <c r="P54" s="16"/>
      <c r="Q54" s="16"/>
      <c r="R54" s="241" t="str">
        <f t="shared" si="116"/>
        <v/>
      </c>
      <c r="S54" s="16"/>
      <c r="T54" s="16"/>
      <c r="U54" s="231" t="str">
        <f t="shared" si="117"/>
        <v/>
      </c>
      <c r="V54" s="16"/>
      <c r="W54" s="16"/>
      <c r="X54" s="17" t="str">
        <f t="shared" si="118"/>
        <v/>
      </c>
      <c r="Y54" s="149"/>
      <c r="Z54" s="65"/>
      <c r="AA54" s="18">
        <f t="shared" si="11"/>
        <v>0</v>
      </c>
      <c r="AB54" s="14" t="str">
        <f t="shared" si="119"/>
        <v/>
      </c>
      <c r="AC54" s="19">
        <f t="shared" si="13"/>
        <v>0</v>
      </c>
      <c r="AD54" s="14">
        <f t="shared" si="120"/>
        <v>0</v>
      </c>
      <c r="AE54" s="20"/>
      <c r="AF54" s="48"/>
      <c r="AG54" s="761"/>
      <c r="AH54" s="767"/>
      <c r="AI54" s="145"/>
      <c r="AJ54" s="571"/>
      <c r="AK54" s="571"/>
      <c r="AL54" s="571"/>
      <c r="AM54" s="569"/>
      <c r="AN54" s="140"/>
    </row>
    <row r="55" spans="1:40" ht="15.75" customHeight="1" x14ac:dyDescent="0.25">
      <c r="A55" s="862"/>
      <c r="B55" s="886">
        <v>42775</v>
      </c>
      <c r="C55" s="887"/>
      <c r="D55" s="511"/>
      <c r="E55" s="12"/>
      <c r="F55" s="12"/>
      <c r="G55" s="404" t="str">
        <f t="shared" si="110"/>
        <v/>
      </c>
      <c r="H55" s="45" t="str">
        <f t="shared" si="3"/>
        <v/>
      </c>
      <c r="I55" s="13" t="str">
        <f t="shared" si="111"/>
        <v/>
      </c>
      <c r="J55" s="14" t="str">
        <f t="shared" si="112"/>
        <v/>
      </c>
      <c r="K55" s="15">
        <f t="shared" si="113"/>
        <v>0</v>
      </c>
      <c r="L55" s="38">
        <f t="shared" si="114"/>
        <v>0</v>
      </c>
      <c r="M55" s="16"/>
      <c r="N55" s="16"/>
      <c r="O55" s="252" t="str">
        <f t="shared" si="115"/>
        <v/>
      </c>
      <c r="P55" s="16"/>
      <c r="Q55" s="16"/>
      <c r="R55" s="241" t="str">
        <f t="shared" si="116"/>
        <v/>
      </c>
      <c r="S55" s="16"/>
      <c r="T55" s="16"/>
      <c r="U55" s="231" t="str">
        <f t="shared" si="117"/>
        <v/>
      </c>
      <c r="V55" s="16"/>
      <c r="W55" s="16"/>
      <c r="X55" s="17" t="str">
        <f t="shared" si="118"/>
        <v/>
      </c>
      <c r="Y55" s="149"/>
      <c r="Z55" s="65"/>
      <c r="AA55" s="18">
        <f t="shared" si="11"/>
        <v>0</v>
      </c>
      <c r="AB55" s="14" t="str">
        <f t="shared" si="119"/>
        <v/>
      </c>
      <c r="AC55" s="19">
        <f t="shared" si="13"/>
        <v>0</v>
      </c>
      <c r="AD55" s="14">
        <f t="shared" si="120"/>
        <v>0</v>
      </c>
      <c r="AE55" s="20"/>
      <c r="AF55" s="48"/>
      <c r="AG55" s="761"/>
      <c r="AH55" s="767"/>
      <c r="AI55" s="145"/>
      <c r="AJ55" s="571"/>
      <c r="AK55" s="571"/>
      <c r="AL55" s="571"/>
      <c r="AM55" s="569"/>
      <c r="AN55" s="140"/>
    </row>
    <row r="56" spans="1:40" ht="15.75" customHeight="1" x14ac:dyDescent="0.25">
      <c r="A56" s="862"/>
      <c r="B56" s="886">
        <v>42776</v>
      </c>
      <c r="C56" s="887"/>
      <c r="D56" s="511"/>
      <c r="E56" s="12"/>
      <c r="F56" s="12"/>
      <c r="G56" s="404" t="str">
        <f t="shared" si="110"/>
        <v/>
      </c>
      <c r="H56" s="45" t="str">
        <f t="shared" si="3"/>
        <v/>
      </c>
      <c r="I56" s="13" t="str">
        <f t="shared" si="111"/>
        <v/>
      </c>
      <c r="J56" s="14" t="str">
        <f t="shared" si="112"/>
        <v/>
      </c>
      <c r="K56" s="15">
        <f t="shared" si="113"/>
        <v>0</v>
      </c>
      <c r="L56" s="38">
        <f t="shared" si="114"/>
        <v>0</v>
      </c>
      <c r="M56" s="16"/>
      <c r="N56" s="16"/>
      <c r="O56" s="252" t="str">
        <f t="shared" si="115"/>
        <v/>
      </c>
      <c r="P56" s="16"/>
      <c r="Q56" s="16"/>
      <c r="R56" s="241" t="str">
        <f t="shared" si="116"/>
        <v/>
      </c>
      <c r="S56" s="16"/>
      <c r="T56" s="16"/>
      <c r="U56" s="231" t="str">
        <f t="shared" si="117"/>
        <v/>
      </c>
      <c r="V56" s="16"/>
      <c r="W56" s="16"/>
      <c r="X56" s="17" t="str">
        <f t="shared" si="118"/>
        <v/>
      </c>
      <c r="Y56" s="149"/>
      <c r="Z56" s="65"/>
      <c r="AA56" s="18">
        <f t="shared" si="11"/>
        <v>0</v>
      </c>
      <c r="AB56" s="14" t="str">
        <f t="shared" si="119"/>
        <v/>
      </c>
      <c r="AC56" s="19">
        <f t="shared" si="13"/>
        <v>0</v>
      </c>
      <c r="AD56" s="14">
        <f t="shared" si="120"/>
        <v>0</v>
      </c>
      <c r="AE56" s="20"/>
      <c r="AF56" s="48"/>
      <c r="AG56" s="761"/>
      <c r="AH56" s="767"/>
      <c r="AI56" s="145"/>
      <c r="AJ56" s="571"/>
      <c r="AK56" s="571"/>
      <c r="AL56" s="571"/>
      <c r="AM56" s="569"/>
      <c r="AN56" s="140"/>
    </row>
    <row r="57" spans="1:40" ht="15.75" customHeight="1" x14ac:dyDescent="0.25">
      <c r="A57" s="862"/>
      <c r="B57" s="886">
        <v>42777</v>
      </c>
      <c r="C57" s="887"/>
      <c r="D57" s="511"/>
      <c r="E57" s="12"/>
      <c r="F57" s="12"/>
      <c r="G57" s="404" t="str">
        <f t="shared" si="110"/>
        <v/>
      </c>
      <c r="H57" s="45" t="str">
        <f t="shared" si="3"/>
        <v/>
      </c>
      <c r="I57" s="13" t="str">
        <f t="shared" si="111"/>
        <v/>
      </c>
      <c r="J57" s="14" t="str">
        <f t="shared" si="112"/>
        <v/>
      </c>
      <c r="K57" s="15">
        <f t="shared" si="113"/>
        <v>0</v>
      </c>
      <c r="L57" s="38">
        <f t="shared" si="114"/>
        <v>0</v>
      </c>
      <c r="M57" s="16"/>
      <c r="N57" s="16"/>
      <c r="O57" s="252" t="str">
        <f t="shared" si="115"/>
        <v/>
      </c>
      <c r="P57" s="16"/>
      <c r="Q57" s="16"/>
      <c r="R57" s="241" t="str">
        <f t="shared" si="116"/>
        <v/>
      </c>
      <c r="S57" s="16"/>
      <c r="T57" s="16"/>
      <c r="U57" s="231" t="str">
        <f t="shared" si="117"/>
        <v/>
      </c>
      <c r="V57" s="16"/>
      <c r="W57" s="16"/>
      <c r="X57" s="17" t="str">
        <f t="shared" si="118"/>
        <v/>
      </c>
      <c r="Y57" s="149"/>
      <c r="Z57" s="65"/>
      <c r="AA57" s="18">
        <f t="shared" si="11"/>
        <v>0</v>
      </c>
      <c r="AB57" s="14" t="str">
        <f t="shared" si="119"/>
        <v/>
      </c>
      <c r="AC57" s="19">
        <f t="shared" si="13"/>
        <v>0</v>
      </c>
      <c r="AD57" s="14">
        <f t="shared" si="120"/>
        <v>0</v>
      </c>
      <c r="AE57" s="20"/>
      <c r="AF57" s="48"/>
      <c r="AG57" s="761"/>
      <c r="AH57" s="767"/>
      <c r="AI57" s="145"/>
      <c r="AJ57" s="571"/>
      <c r="AK57" s="571"/>
      <c r="AL57" s="571"/>
      <c r="AM57" s="569"/>
      <c r="AN57" s="140"/>
    </row>
    <row r="58" spans="1:40" ht="16.5" customHeight="1" thickBot="1" x14ac:dyDescent="0.3">
      <c r="A58" s="863"/>
      <c r="B58" s="888">
        <v>42778</v>
      </c>
      <c r="C58" s="889"/>
      <c r="D58" s="512"/>
      <c r="E58" s="49"/>
      <c r="F58" s="49"/>
      <c r="G58" s="402" t="str">
        <f t="shared" si="110"/>
        <v/>
      </c>
      <c r="H58" s="50" t="str">
        <f t="shared" si="3"/>
        <v/>
      </c>
      <c r="I58" s="51" t="str">
        <f t="shared" si="111"/>
        <v/>
      </c>
      <c r="J58" s="52" t="str">
        <f t="shared" si="112"/>
        <v/>
      </c>
      <c r="K58" s="53">
        <f t="shared" si="113"/>
        <v>0</v>
      </c>
      <c r="L58" s="54">
        <f t="shared" si="114"/>
        <v>0</v>
      </c>
      <c r="M58" s="55"/>
      <c r="N58" s="55"/>
      <c r="O58" s="253" t="str">
        <f t="shared" si="115"/>
        <v/>
      </c>
      <c r="P58" s="55"/>
      <c r="Q58" s="55"/>
      <c r="R58" s="242" t="str">
        <f t="shared" si="116"/>
        <v/>
      </c>
      <c r="S58" s="55"/>
      <c r="T58" s="55"/>
      <c r="U58" s="232" t="str">
        <f t="shared" si="117"/>
        <v/>
      </c>
      <c r="V58" s="55"/>
      <c r="W58" s="55"/>
      <c r="X58" s="56" t="str">
        <f t="shared" si="118"/>
        <v/>
      </c>
      <c r="Y58" s="150"/>
      <c r="Z58" s="65"/>
      <c r="AA58" s="57">
        <f t="shared" si="11"/>
        <v>0</v>
      </c>
      <c r="AB58" s="52" t="str">
        <f t="shared" si="119"/>
        <v/>
      </c>
      <c r="AC58" s="58">
        <f t="shared" si="13"/>
        <v>0</v>
      </c>
      <c r="AD58" s="52">
        <f t="shared" si="120"/>
        <v>0</v>
      </c>
      <c r="AE58" s="59"/>
      <c r="AF58" s="60"/>
      <c r="AG58" s="761"/>
      <c r="AH58" s="767"/>
      <c r="AI58" s="145"/>
      <c r="AJ58" s="571"/>
      <c r="AK58" s="571"/>
      <c r="AL58" s="571"/>
      <c r="AM58" s="569"/>
      <c r="AN58" s="140"/>
    </row>
    <row r="59" spans="1:40" ht="30.75" customHeight="1" thickBot="1" x14ac:dyDescent="0.3">
      <c r="A59" s="306"/>
      <c r="B59" s="748" t="s">
        <v>86</v>
      </c>
      <c r="C59" s="749"/>
      <c r="D59" s="532"/>
      <c r="E59" s="533"/>
      <c r="F59" s="533"/>
      <c r="G59" s="300">
        <f t="shared" ref="G59" si="121">SUM(G52:G58)</f>
        <v>0</v>
      </c>
      <c r="H59" s="301">
        <f t="shared" ref="H59" si="122">SUM(H52:H58)</f>
        <v>0</v>
      </c>
      <c r="I59" s="168">
        <f t="shared" ref="I59" si="123">SUM(I52:I58)</f>
        <v>0</v>
      </c>
      <c r="J59" s="169">
        <f t="shared" ref="J59" si="124">SUM(J52:J58)</f>
        <v>0</v>
      </c>
      <c r="K59" s="133">
        <f t="shared" ref="K59" si="125">SUM(K52:K58)</f>
        <v>0</v>
      </c>
      <c r="L59" s="134">
        <f t="shared" ref="L59" si="126">SUM(L52:L58)</f>
        <v>0</v>
      </c>
      <c r="M59" s="520"/>
      <c r="N59" s="520"/>
      <c r="O59" s="254">
        <f t="shared" ref="O59" si="127">SUM(O52:O58)</f>
        <v>0</v>
      </c>
      <c r="P59" s="520"/>
      <c r="Q59" s="520"/>
      <c r="R59" s="243">
        <f t="shared" ref="R59" si="128">SUM(R52:R58)</f>
        <v>0</v>
      </c>
      <c r="S59" s="520"/>
      <c r="T59" s="520"/>
      <c r="U59" s="233">
        <f t="shared" ref="U59" si="129">SUM(U52:U58)</f>
        <v>0</v>
      </c>
      <c r="V59" s="520"/>
      <c r="W59" s="520"/>
      <c r="X59" s="227">
        <f t="shared" ref="X59:AA59" si="130">SUM(X52:X58)</f>
        <v>0</v>
      </c>
      <c r="Y59" s="133" t="str">
        <f>IF(Z59="","",(Z59/24))</f>
        <v/>
      </c>
      <c r="Z59" s="134" t="str">
        <f>IF(J59-$E$4&lt;=0,"",SUM(J59-$E$4))</f>
        <v/>
      </c>
      <c r="AA59" s="156">
        <f t="shared" si="130"/>
        <v>0</v>
      </c>
      <c r="AB59" s="163">
        <f t="shared" ref="AB59:AC59" si="131">SUM(AB52:AB58)</f>
        <v>0</v>
      </c>
      <c r="AC59" s="160">
        <f t="shared" si="131"/>
        <v>0</v>
      </c>
      <c r="AD59" s="164">
        <f t="shared" ref="AD59" si="132">SUM(AD52:AD58)</f>
        <v>0</v>
      </c>
      <c r="AE59" s="175">
        <f>AF59/24</f>
        <v>0</v>
      </c>
      <c r="AF59" s="176">
        <f>IF(J59&gt;$E$4,J59-Z59,J59)</f>
        <v>0</v>
      </c>
      <c r="AG59" s="762"/>
      <c r="AH59" s="767"/>
      <c r="AI59" s="661" t="s">
        <v>62</v>
      </c>
      <c r="AJ59" s="662"/>
      <c r="AK59" s="663" t="s">
        <v>60</v>
      </c>
      <c r="AL59" s="663" t="s">
        <v>61</v>
      </c>
      <c r="AM59" s="569"/>
      <c r="AN59" s="140"/>
    </row>
    <row r="60" spans="1:40" ht="19.5" customHeight="1" thickBot="1" x14ac:dyDescent="0.3">
      <c r="A60" s="861">
        <f t="shared" ref="A60" si="133">WEEKNUM(B60,2)</f>
        <v>8</v>
      </c>
      <c r="B60" s="884">
        <v>42779</v>
      </c>
      <c r="C60" s="885"/>
      <c r="D60" s="510"/>
      <c r="E60" s="62"/>
      <c r="F60" s="62"/>
      <c r="G60" s="403" t="str">
        <f t="shared" ref="G60:G66" si="134">IF(F60="","",F60-E60)</f>
        <v/>
      </c>
      <c r="H60" s="44" t="str">
        <f t="shared" si="3"/>
        <v/>
      </c>
      <c r="I60" s="21" t="str">
        <f t="shared" ref="I60:I66" si="135">IF(G60="","",G60-K60)</f>
        <v/>
      </c>
      <c r="J60" s="22" t="str">
        <f t="shared" ref="J60:J66" si="136">IF(I60="","",I60*24)</f>
        <v/>
      </c>
      <c r="K60" s="23">
        <f t="shared" ref="K60:K66" si="137">SUM(O60,R60,U60,X60)</f>
        <v>0</v>
      </c>
      <c r="L60" s="37">
        <f t="shared" ref="L60:L66" si="138">SUM(O60,R60,U60,X60)*24</f>
        <v>0</v>
      </c>
      <c r="M60" s="24"/>
      <c r="N60" s="24"/>
      <c r="O60" s="255" t="str">
        <f t="shared" ref="O60:O66" si="139">IF(N60="","",N60-M60)</f>
        <v/>
      </c>
      <c r="P60" s="24"/>
      <c r="Q60" s="24"/>
      <c r="R60" s="244" t="str">
        <f t="shared" ref="R60:R66" si="140">IF(Q60="","",Q60-P60)</f>
        <v/>
      </c>
      <c r="S60" s="24"/>
      <c r="T60" s="24"/>
      <c r="U60" s="234" t="str">
        <f t="shared" ref="U60:U66" si="141">IF(T60="","",T60-S60)</f>
        <v/>
      </c>
      <c r="V60" s="24"/>
      <c r="W60" s="24"/>
      <c r="X60" s="25" t="str">
        <f t="shared" ref="X60:X66" si="142">IF(W60="","",W60-V60)</f>
        <v/>
      </c>
      <c r="Y60" s="151"/>
      <c r="Z60" s="65"/>
      <c r="AA60" s="26">
        <f t="shared" si="11"/>
        <v>0</v>
      </c>
      <c r="AB60" s="28" t="str">
        <f t="shared" ref="AB60:AB66" si="143">IF(F60*24&gt;$E$2,F60*24-$E$2-AD60,"")</f>
        <v/>
      </c>
      <c r="AC60" s="27">
        <f t="shared" si="13"/>
        <v>0</v>
      </c>
      <c r="AD60" s="28">
        <f t="shared" ref="AD60:AD66" si="144">IF(F60*24&gt;$E$3,F60*24-$E$3,0)</f>
        <v>0</v>
      </c>
      <c r="AE60" s="29"/>
      <c r="AF60" s="47"/>
      <c r="AG60" s="760">
        <f>A60</f>
        <v>8</v>
      </c>
      <c r="AH60" s="767"/>
      <c r="AI60" s="665">
        <v>2</v>
      </c>
      <c r="AJ60" s="666"/>
      <c r="AK60" s="664"/>
      <c r="AL60" s="664"/>
      <c r="AM60" s="569"/>
      <c r="AN60" s="140"/>
    </row>
    <row r="61" spans="1:40" ht="18.75" customHeight="1" x14ac:dyDescent="0.25">
      <c r="A61" s="862"/>
      <c r="B61" s="886">
        <v>42780</v>
      </c>
      <c r="C61" s="887"/>
      <c r="D61" s="511"/>
      <c r="E61" s="12"/>
      <c r="F61" s="12"/>
      <c r="G61" s="404" t="str">
        <f t="shared" si="134"/>
        <v/>
      </c>
      <c r="H61" s="45" t="str">
        <f t="shared" si="3"/>
        <v/>
      </c>
      <c r="I61" s="13" t="str">
        <f t="shared" si="135"/>
        <v/>
      </c>
      <c r="J61" s="14" t="str">
        <f t="shared" si="136"/>
        <v/>
      </c>
      <c r="K61" s="15">
        <f t="shared" si="137"/>
        <v>0</v>
      </c>
      <c r="L61" s="38">
        <f t="shared" si="138"/>
        <v>0</v>
      </c>
      <c r="M61" s="16"/>
      <c r="N61" s="16"/>
      <c r="O61" s="252" t="str">
        <f t="shared" si="139"/>
        <v/>
      </c>
      <c r="P61" s="16"/>
      <c r="Q61" s="16"/>
      <c r="R61" s="241" t="str">
        <f t="shared" si="140"/>
        <v/>
      </c>
      <c r="S61" s="16"/>
      <c r="T61" s="16"/>
      <c r="U61" s="231" t="str">
        <f t="shared" si="141"/>
        <v/>
      </c>
      <c r="V61" s="16"/>
      <c r="W61" s="16"/>
      <c r="X61" s="17" t="str">
        <f t="shared" si="142"/>
        <v/>
      </c>
      <c r="Y61" s="149"/>
      <c r="Z61" s="65"/>
      <c r="AA61" s="18">
        <f t="shared" si="11"/>
        <v>0</v>
      </c>
      <c r="AB61" s="14" t="str">
        <f t="shared" si="143"/>
        <v/>
      </c>
      <c r="AC61" s="19">
        <f t="shared" si="13"/>
        <v>0</v>
      </c>
      <c r="AD61" s="14">
        <f t="shared" si="144"/>
        <v>0</v>
      </c>
      <c r="AE61" s="20"/>
      <c r="AF61" s="48"/>
      <c r="AG61" s="761"/>
      <c r="AH61" s="767"/>
      <c r="AI61" s="667" t="s">
        <v>59</v>
      </c>
      <c r="AJ61" s="444" t="s">
        <v>134</v>
      </c>
      <c r="AK61" s="440">
        <f>AF78</f>
        <v>0</v>
      </c>
      <c r="AL61" s="441">
        <f>AK61*$AF$1</f>
        <v>0</v>
      </c>
      <c r="AM61" s="569"/>
      <c r="AN61" s="140"/>
    </row>
    <row r="62" spans="1:40" ht="23.25" customHeight="1" x14ac:dyDescent="0.25">
      <c r="A62" s="862"/>
      <c r="B62" s="886">
        <v>42781</v>
      </c>
      <c r="C62" s="887"/>
      <c r="D62" s="511"/>
      <c r="E62" s="12"/>
      <c r="F62" s="12"/>
      <c r="G62" s="404" t="str">
        <f t="shared" si="134"/>
        <v/>
      </c>
      <c r="H62" s="45" t="str">
        <f t="shared" si="3"/>
        <v/>
      </c>
      <c r="I62" s="13" t="str">
        <f t="shared" si="135"/>
        <v/>
      </c>
      <c r="J62" s="14" t="str">
        <f t="shared" si="136"/>
        <v/>
      </c>
      <c r="K62" s="15">
        <f t="shared" si="137"/>
        <v>0</v>
      </c>
      <c r="L62" s="38">
        <f t="shared" si="138"/>
        <v>0</v>
      </c>
      <c r="M62" s="16"/>
      <c r="N62" s="16"/>
      <c r="O62" s="252" t="str">
        <f t="shared" si="139"/>
        <v/>
      </c>
      <c r="P62" s="16"/>
      <c r="Q62" s="16"/>
      <c r="R62" s="241" t="str">
        <f t="shared" si="140"/>
        <v/>
      </c>
      <c r="S62" s="16"/>
      <c r="T62" s="16"/>
      <c r="U62" s="231" t="str">
        <f t="shared" si="141"/>
        <v/>
      </c>
      <c r="V62" s="16"/>
      <c r="W62" s="16"/>
      <c r="X62" s="17" t="str">
        <f t="shared" si="142"/>
        <v/>
      </c>
      <c r="Y62" s="149"/>
      <c r="Z62" s="65"/>
      <c r="AA62" s="18">
        <f t="shared" si="11"/>
        <v>0</v>
      </c>
      <c r="AB62" s="14" t="str">
        <f t="shared" si="143"/>
        <v/>
      </c>
      <c r="AC62" s="19">
        <f t="shared" si="13"/>
        <v>0</v>
      </c>
      <c r="AD62" s="14">
        <f t="shared" si="144"/>
        <v>0</v>
      </c>
      <c r="AE62" s="20"/>
      <c r="AF62" s="48"/>
      <c r="AG62" s="761"/>
      <c r="AH62" s="767"/>
      <c r="AI62" s="668"/>
      <c r="AJ62" s="445" t="s">
        <v>135</v>
      </c>
      <c r="AK62" s="437">
        <f>Z78</f>
        <v>0</v>
      </c>
      <c r="AL62" s="434">
        <f>AK62*$AF$2</f>
        <v>0</v>
      </c>
      <c r="AM62" s="569"/>
      <c r="AN62" s="140"/>
    </row>
    <row r="63" spans="1:40" ht="18" customHeight="1" x14ac:dyDescent="0.25">
      <c r="A63" s="862"/>
      <c r="B63" s="886">
        <v>42782</v>
      </c>
      <c r="C63" s="887"/>
      <c r="D63" s="511"/>
      <c r="E63" s="12"/>
      <c r="F63" s="12"/>
      <c r="G63" s="404" t="str">
        <f t="shared" si="134"/>
        <v/>
      </c>
      <c r="H63" s="45" t="str">
        <f t="shared" si="3"/>
        <v/>
      </c>
      <c r="I63" s="13" t="str">
        <f t="shared" si="135"/>
        <v/>
      </c>
      <c r="J63" s="14" t="str">
        <f t="shared" si="136"/>
        <v/>
      </c>
      <c r="K63" s="15">
        <f t="shared" si="137"/>
        <v>0</v>
      </c>
      <c r="L63" s="38">
        <f t="shared" si="138"/>
        <v>0</v>
      </c>
      <c r="M63" s="16"/>
      <c r="N63" s="16"/>
      <c r="O63" s="252" t="str">
        <f t="shared" si="139"/>
        <v/>
      </c>
      <c r="P63" s="16"/>
      <c r="Q63" s="16"/>
      <c r="R63" s="241" t="str">
        <f t="shared" si="140"/>
        <v/>
      </c>
      <c r="S63" s="16"/>
      <c r="T63" s="16"/>
      <c r="U63" s="231" t="str">
        <f t="shared" si="141"/>
        <v/>
      </c>
      <c r="V63" s="16"/>
      <c r="W63" s="16"/>
      <c r="X63" s="17" t="str">
        <f t="shared" si="142"/>
        <v/>
      </c>
      <c r="Y63" s="149"/>
      <c r="Z63" s="65"/>
      <c r="AA63" s="18">
        <f t="shared" si="11"/>
        <v>0</v>
      </c>
      <c r="AB63" s="14" t="str">
        <f t="shared" si="143"/>
        <v/>
      </c>
      <c r="AC63" s="19">
        <f t="shared" si="13"/>
        <v>0</v>
      </c>
      <c r="AD63" s="14">
        <f t="shared" si="144"/>
        <v>0</v>
      </c>
      <c r="AE63" s="20"/>
      <c r="AF63" s="48"/>
      <c r="AG63" s="761"/>
      <c r="AH63" s="767"/>
      <c r="AI63" s="668" t="s">
        <v>136</v>
      </c>
      <c r="AJ63" s="446" t="s">
        <v>137</v>
      </c>
      <c r="AK63" s="438">
        <f t="array" ref="AK63">SUMPRODUCT(IF(ISNUMBER($B$9:$B$436),(MONTH($B$9:$B$436)=MONTH(B64)))*IF($AB$9:$AB$436&lt;&gt;"",$AB$9:$AB$436))</f>
        <v>0</v>
      </c>
      <c r="AL63" s="435">
        <f>AK63*$AF$3</f>
        <v>0</v>
      </c>
      <c r="AM63" s="569"/>
      <c r="AN63" s="140"/>
    </row>
    <row r="64" spans="1:40" ht="24.75" customHeight="1" thickBot="1" x14ac:dyDescent="0.3">
      <c r="A64" s="862"/>
      <c r="B64" s="886">
        <v>42783</v>
      </c>
      <c r="C64" s="887"/>
      <c r="D64" s="511"/>
      <c r="E64" s="12"/>
      <c r="F64" s="12"/>
      <c r="G64" s="404" t="str">
        <f t="shared" si="134"/>
        <v/>
      </c>
      <c r="H64" s="45" t="str">
        <f t="shared" si="3"/>
        <v/>
      </c>
      <c r="I64" s="13" t="str">
        <f t="shared" si="135"/>
        <v/>
      </c>
      <c r="J64" s="14" t="str">
        <f t="shared" si="136"/>
        <v/>
      </c>
      <c r="K64" s="15">
        <f t="shared" si="137"/>
        <v>0</v>
      </c>
      <c r="L64" s="38">
        <f t="shared" si="138"/>
        <v>0</v>
      </c>
      <c r="M64" s="16"/>
      <c r="N64" s="16"/>
      <c r="O64" s="252" t="str">
        <f t="shared" si="139"/>
        <v/>
      </c>
      <c r="P64" s="16"/>
      <c r="Q64" s="16"/>
      <c r="R64" s="241" t="str">
        <f t="shared" si="140"/>
        <v/>
      </c>
      <c r="S64" s="16"/>
      <c r="T64" s="16"/>
      <c r="U64" s="231" t="str">
        <f t="shared" si="141"/>
        <v/>
      </c>
      <c r="V64" s="16"/>
      <c r="W64" s="16"/>
      <c r="X64" s="17" t="str">
        <f t="shared" si="142"/>
        <v/>
      </c>
      <c r="Y64" s="149"/>
      <c r="Z64" s="65"/>
      <c r="AA64" s="18">
        <f t="shared" si="11"/>
        <v>0</v>
      </c>
      <c r="AB64" s="14" t="str">
        <f t="shared" si="143"/>
        <v/>
      </c>
      <c r="AC64" s="19">
        <f t="shared" si="13"/>
        <v>0</v>
      </c>
      <c r="AD64" s="14">
        <f t="shared" si="144"/>
        <v>0</v>
      </c>
      <c r="AE64" s="20"/>
      <c r="AF64" s="48"/>
      <c r="AG64" s="761"/>
      <c r="AH64" s="767"/>
      <c r="AI64" s="669"/>
      <c r="AJ64" s="447" t="s">
        <v>138</v>
      </c>
      <c r="AK64" s="439">
        <f t="array" ref="AK64">SUMPRODUCT(IF(ISNUMBER($B$9:$B$436),(MONTH($B$9:$B$436)=MONTH(B64)))*IF($AD$9:$AD$436&lt;&gt;"",$AD$9:$AD$436))</f>
        <v>0</v>
      </c>
      <c r="AL64" s="436">
        <f>AK64*$AF$4</f>
        <v>0</v>
      </c>
      <c r="AM64" s="569"/>
      <c r="AN64" s="140"/>
    </row>
    <row r="65" spans="1:40" ht="27" customHeight="1" thickBot="1" x14ac:dyDescent="0.3">
      <c r="A65" s="862"/>
      <c r="B65" s="886">
        <v>42784</v>
      </c>
      <c r="C65" s="887"/>
      <c r="D65" s="511"/>
      <c r="E65" s="12"/>
      <c r="F65" s="12"/>
      <c r="G65" s="404" t="str">
        <f t="shared" si="134"/>
        <v/>
      </c>
      <c r="H65" s="45" t="str">
        <f t="shared" si="3"/>
        <v/>
      </c>
      <c r="I65" s="13" t="str">
        <f t="shared" si="135"/>
        <v/>
      </c>
      <c r="J65" s="14" t="str">
        <f t="shared" si="136"/>
        <v/>
      </c>
      <c r="K65" s="15">
        <f t="shared" si="137"/>
        <v>0</v>
      </c>
      <c r="L65" s="38">
        <f t="shared" si="138"/>
        <v>0</v>
      </c>
      <c r="M65" s="16"/>
      <c r="N65" s="16"/>
      <c r="O65" s="252" t="str">
        <f t="shared" si="139"/>
        <v/>
      </c>
      <c r="P65" s="16"/>
      <c r="Q65" s="16"/>
      <c r="R65" s="241" t="str">
        <f t="shared" si="140"/>
        <v/>
      </c>
      <c r="S65" s="16"/>
      <c r="T65" s="16"/>
      <c r="U65" s="231" t="str">
        <f t="shared" si="141"/>
        <v/>
      </c>
      <c r="V65" s="16"/>
      <c r="W65" s="16"/>
      <c r="X65" s="17" t="str">
        <f t="shared" si="142"/>
        <v/>
      </c>
      <c r="Y65" s="149"/>
      <c r="Z65" s="65"/>
      <c r="AA65" s="18">
        <f t="shared" si="11"/>
        <v>0</v>
      </c>
      <c r="AB65" s="14" t="str">
        <f t="shared" si="143"/>
        <v/>
      </c>
      <c r="AC65" s="19">
        <f t="shared" si="13"/>
        <v>0</v>
      </c>
      <c r="AD65" s="14">
        <f t="shared" si="144"/>
        <v>0</v>
      </c>
      <c r="AE65" s="20"/>
      <c r="AF65" s="48"/>
      <c r="AG65" s="761"/>
      <c r="AH65" s="767"/>
      <c r="AI65" s="145"/>
      <c r="AJ65" s="571"/>
      <c r="AK65" s="571"/>
      <c r="AL65" s="443">
        <f>SUM(AL61:AL64)</f>
        <v>0</v>
      </c>
      <c r="AM65" s="569"/>
      <c r="AN65" s="140"/>
    </row>
    <row r="66" spans="1:40" ht="23.25" customHeight="1" thickBot="1" x14ac:dyDescent="0.3">
      <c r="A66" s="863"/>
      <c r="B66" s="888">
        <v>42785</v>
      </c>
      <c r="C66" s="889"/>
      <c r="D66" s="512"/>
      <c r="E66" s="49"/>
      <c r="F66" s="49"/>
      <c r="G66" s="402" t="str">
        <f t="shared" si="134"/>
        <v/>
      </c>
      <c r="H66" s="50" t="str">
        <f t="shared" si="3"/>
        <v/>
      </c>
      <c r="I66" s="51" t="str">
        <f t="shared" si="135"/>
        <v/>
      </c>
      <c r="J66" s="52" t="str">
        <f t="shared" si="136"/>
        <v/>
      </c>
      <c r="K66" s="53">
        <f t="shared" si="137"/>
        <v>0</v>
      </c>
      <c r="L66" s="54">
        <f t="shared" si="138"/>
        <v>0</v>
      </c>
      <c r="M66" s="55"/>
      <c r="N66" s="55"/>
      <c r="O66" s="253" t="str">
        <f t="shared" si="139"/>
        <v/>
      </c>
      <c r="P66" s="55"/>
      <c r="Q66" s="55"/>
      <c r="R66" s="242" t="str">
        <f t="shared" si="140"/>
        <v/>
      </c>
      <c r="S66" s="55"/>
      <c r="T66" s="55"/>
      <c r="U66" s="232" t="str">
        <f t="shared" si="141"/>
        <v/>
      </c>
      <c r="V66" s="55"/>
      <c r="W66" s="55"/>
      <c r="X66" s="56" t="str">
        <f t="shared" si="142"/>
        <v/>
      </c>
      <c r="Y66" s="150"/>
      <c r="Z66" s="65"/>
      <c r="AA66" s="57">
        <f t="shared" si="11"/>
        <v>0</v>
      </c>
      <c r="AB66" s="52" t="str">
        <f t="shared" si="143"/>
        <v/>
      </c>
      <c r="AC66" s="58">
        <f t="shared" si="13"/>
        <v>0</v>
      </c>
      <c r="AD66" s="52">
        <f t="shared" si="144"/>
        <v>0</v>
      </c>
      <c r="AE66" s="59"/>
      <c r="AF66" s="60"/>
      <c r="AG66" s="761"/>
      <c r="AH66" s="767"/>
      <c r="AI66" s="146"/>
      <c r="AJ66" s="147"/>
      <c r="AK66" s="146"/>
      <c r="AL66" s="571"/>
      <c r="AM66" s="569"/>
      <c r="AN66" s="140"/>
    </row>
    <row r="67" spans="1:40" ht="30.75" customHeight="1" thickBot="1" x14ac:dyDescent="0.3">
      <c r="A67" s="306"/>
      <c r="B67" s="748" t="s">
        <v>87</v>
      </c>
      <c r="C67" s="749"/>
      <c r="D67" s="532"/>
      <c r="E67" s="533"/>
      <c r="F67" s="533"/>
      <c r="G67" s="300">
        <f t="shared" ref="G67" si="145">SUM(G60:G66)</f>
        <v>0</v>
      </c>
      <c r="H67" s="301">
        <f t="shared" ref="H67" si="146">SUM(H60:H66)</f>
        <v>0</v>
      </c>
      <c r="I67" s="168">
        <f t="shared" ref="I67" si="147">SUM(I60:I66)</f>
        <v>0</v>
      </c>
      <c r="J67" s="169">
        <f t="shared" ref="J67" si="148">SUM(J60:J66)</f>
        <v>0</v>
      </c>
      <c r="K67" s="133">
        <f t="shared" ref="K67" si="149">SUM(K60:K66)</f>
        <v>0</v>
      </c>
      <c r="L67" s="134">
        <f t="shared" ref="L67" si="150">SUM(L60:L66)</f>
        <v>0</v>
      </c>
      <c r="M67" s="520"/>
      <c r="N67" s="520"/>
      <c r="O67" s="254">
        <f t="shared" ref="O67" si="151">SUM(O60:O66)</f>
        <v>0</v>
      </c>
      <c r="P67" s="520"/>
      <c r="Q67" s="520"/>
      <c r="R67" s="243">
        <f t="shared" ref="R67" si="152">SUM(R60:R66)</f>
        <v>0</v>
      </c>
      <c r="S67" s="520"/>
      <c r="T67" s="520"/>
      <c r="U67" s="233">
        <f t="shared" ref="U67" si="153">SUM(U60:U66)</f>
        <v>0</v>
      </c>
      <c r="V67" s="520"/>
      <c r="W67" s="520"/>
      <c r="X67" s="227">
        <f t="shared" ref="X67:AA67" si="154">SUM(X60:X66)</f>
        <v>0</v>
      </c>
      <c r="Y67" s="133" t="str">
        <f>IF(Z67="","",(Z67/24))</f>
        <v/>
      </c>
      <c r="Z67" s="134" t="str">
        <f>IF(J67-$E$4&lt;=0,"",SUM(J67-$E$4))</f>
        <v/>
      </c>
      <c r="AA67" s="156">
        <f t="shared" si="154"/>
        <v>0</v>
      </c>
      <c r="AB67" s="163">
        <f t="shared" ref="AB67:AC67" si="155">SUM(AB60:AB66)</f>
        <v>0</v>
      </c>
      <c r="AC67" s="160">
        <f t="shared" si="155"/>
        <v>0</v>
      </c>
      <c r="AD67" s="164">
        <f t="shared" ref="AD67" si="156">SUM(AD60:AD66)</f>
        <v>0</v>
      </c>
      <c r="AE67" s="175">
        <f>AF67/24</f>
        <v>0</v>
      </c>
      <c r="AF67" s="176">
        <f>IF(J67&gt;$E$4,J67-Z67,J67)</f>
        <v>0</v>
      </c>
      <c r="AG67" s="762"/>
      <c r="AH67" s="767"/>
      <c r="AI67" s="146"/>
      <c r="AJ67" s="147"/>
      <c r="AK67" s="146"/>
      <c r="AL67" s="571"/>
      <c r="AM67" s="569"/>
      <c r="AN67" s="140"/>
    </row>
    <row r="68" spans="1:40" ht="15.75" customHeight="1" x14ac:dyDescent="0.25">
      <c r="A68" s="861">
        <f t="shared" ref="A68" si="157">WEEKNUM(B68,2)</f>
        <v>9</v>
      </c>
      <c r="B68" s="884">
        <v>42786</v>
      </c>
      <c r="C68" s="885"/>
      <c r="D68" s="510"/>
      <c r="E68" s="62"/>
      <c r="F68" s="62"/>
      <c r="G68" s="403" t="str">
        <f t="shared" ref="G68:G74" si="158">IF(F68="","",F68-E68)</f>
        <v/>
      </c>
      <c r="H68" s="44" t="str">
        <f t="shared" si="3"/>
        <v/>
      </c>
      <c r="I68" s="21" t="str">
        <f t="shared" ref="I68:I74" si="159">IF(G68="","",G68-K68)</f>
        <v/>
      </c>
      <c r="J68" s="22" t="str">
        <f t="shared" ref="J68:J74" si="160">IF(I68="","",I68*24)</f>
        <v/>
      </c>
      <c r="K68" s="23">
        <f t="shared" ref="K68:K74" si="161">SUM(O68,R68,U68,X68)</f>
        <v>0</v>
      </c>
      <c r="L68" s="37">
        <f t="shared" ref="L68:L74" si="162">SUM(O68,R68,U68,X68)*24</f>
        <v>0</v>
      </c>
      <c r="M68" s="24"/>
      <c r="N68" s="24"/>
      <c r="O68" s="255" t="str">
        <f t="shared" ref="O68:O74" si="163">IF(N68="","",N68-M68)</f>
        <v/>
      </c>
      <c r="P68" s="24"/>
      <c r="Q68" s="24"/>
      <c r="R68" s="244" t="str">
        <f t="shared" ref="R68:R74" si="164">IF(Q68="","",Q68-P68)</f>
        <v/>
      </c>
      <c r="S68" s="24"/>
      <c r="T68" s="24"/>
      <c r="U68" s="234" t="str">
        <f t="shared" ref="U68:U74" si="165">IF(T68="","",T68-S68)</f>
        <v/>
      </c>
      <c r="V68" s="24"/>
      <c r="W68" s="24"/>
      <c r="X68" s="25" t="str">
        <f t="shared" ref="X68:X74" si="166">IF(W68="","",W68-V68)</f>
        <v/>
      </c>
      <c r="Y68" s="151"/>
      <c r="Z68" s="65"/>
      <c r="AA68" s="26">
        <f t="shared" si="11"/>
        <v>0</v>
      </c>
      <c r="AB68" s="28" t="str">
        <f t="shared" ref="AB68:AB74" si="167">IF(F68*24&gt;$E$2,F68*24-$E$2-AD68,"")</f>
        <v/>
      </c>
      <c r="AC68" s="27">
        <f t="shared" si="13"/>
        <v>0</v>
      </c>
      <c r="AD68" s="28">
        <f t="shared" ref="AD68:AD74" si="168">IF(F68*24&gt;$E$3,F68*24-$E$3,0)</f>
        <v>0</v>
      </c>
      <c r="AE68" s="29"/>
      <c r="AF68" s="47"/>
      <c r="AG68" s="760">
        <f>A68</f>
        <v>9</v>
      </c>
      <c r="AH68" s="767"/>
      <c r="AI68" s="145"/>
      <c r="AJ68" s="571"/>
      <c r="AK68" s="571"/>
      <c r="AL68" s="571"/>
      <c r="AM68" s="569"/>
      <c r="AN68" s="140"/>
    </row>
    <row r="69" spans="1:40" ht="15.75" customHeight="1" x14ac:dyDescent="0.25">
      <c r="A69" s="862"/>
      <c r="B69" s="886">
        <v>42787</v>
      </c>
      <c r="C69" s="887"/>
      <c r="D69" s="511"/>
      <c r="E69" s="12"/>
      <c r="F69" s="12"/>
      <c r="G69" s="404" t="str">
        <f t="shared" si="158"/>
        <v/>
      </c>
      <c r="H69" s="45" t="str">
        <f t="shared" si="3"/>
        <v/>
      </c>
      <c r="I69" s="13" t="str">
        <f t="shared" si="159"/>
        <v/>
      </c>
      <c r="J69" s="14" t="str">
        <f t="shared" si="160"/>
        <v/>
      </c>
      <c r="K69" s="15">
        <f t="shared" si="161"/>
        <v>0</v>
      </c>
      <c r="L69" s="38">
        <f t="shared" si="162"/>
        <v>0</v>
      </c>
      <c r="M69" s="16"/>
      <c r="N69" s="16"/>
      <c r="O69" s="252" t="str">
        <f t="shared" si="163"/>
        <v/>
      </c>
      <c r="P69" s="16"/>
      <c r="Q69" s="16"/>
      <c r="R69" s="241" t="str">
        <f t="shared" si="164"/>
        <v/>
      </c>
      <c r="S69" s="16"/>
      <c r="T69" s="16"/>
      <c r="U69" s="231" t="str">
        <f t="shared" si="165"/>
        <v/>
      </c>
      <c r="V69" s="16"/>
      <c r="W69" s="16"/>
      <c r="X69" s="17" t="str">
        <f t="shared" si="166"/>
        <v/>
      </c>
      <c r="Y69" s="149"/>
      <c r="Z69" s="65"/>
      <c r="AA69" s="18">
        <f t="shared" si="11"/>
        <v>0</v>
      </c>
      <c r="AB69" s="14" t="str">
        <f t="shared" si="167"/>
        <v/>
      </c>
      <c r="AC69" s="19">
        <f t="shared" si="13"/>
        <v>0</v>
      </c>
      <c r="AD69" s="14">
        <f t="shared" si="168"/>
        <v>0</v>
      </c>
      <c r="AE69" s="20"/>
      <c r="AF69" s="48"/>
      <c r="AG69" s="761"/>
      <c r="AH69" s="767"/>
      <c r="AI69" s="145"/>
      <c r="AJ69" s="571"/>
      <c r="AK69" s="571"/>
      <c r="AL69" s="571"/>
      <c r="AM69" s="569"/>
      <c r="AN69" s="140"/>
    </row>
    <row r="70" spans="1:40" ht="15.75" customHeight="1" x14ac:dyDescent="0.25">
      <c r="A70" s="862"/>
      <c r="B70" s="886">
        <v>42788</v>
      </c>
      <c r="C70" s="887"/>
      <c r="D70" s="511"/>
      <c r="E70" s="12"/>
      <c r="F70" s="12"/>
      <c r="G70" s="404" t="str">
        <f t="shared" si="158"/>
        <v/>
      </c>
      <c r="H70" s="45" t="str">
        <f t="shared" si="3"/>
        <v/>
      </c>
      <c r="I70" s="13" t="str">
        <f t="shared" si="159"/>
        <v/>
      </c>
      <c r="J70" s="14" t="str">
        <f t="shared" si="160"/>
        <v/>
      </c>
      <c r="K70" s="15">
        <f t="shared" si="161"/>
        <v>0</v>
      </c>
      <c r="L70" s="38">
        <f t="shared" si="162"/>
        <v>0</v>
      </c>
      <c r="M70" s="16"/>
      <c r="N70" s="16"/>
      <c r="O70" s="252" t="str">
        <f t="shared" si="163"/>
        <v/>
      </c>
      <c r="P70" s="16"/>
      <c r="Q70" s="16"/>
      <c r="R70" s="241" t="str">
        <f t="shared" si="164"/>
        <v/>
      </c>
      <c r="S70" s="16"/>
      <c r="T70" s="16"/>
      <c r="U70" s="231" t="str">
        <f t="shared" si="165"/>
        <v/>
      </c>
      <c r="V70" s="16"/>
      <c r="W70" s="16"/>
      <c r="X70" s="17" t="str">
        <f t="shared" si="166"/>
        <v/>
      </c>
      <c r="Y70" s="149"/>
      <c r="Z70" s="65"/>
      <c r="AA70" s="18">
        <f t="shared" si="11"/>
        <v>0</v>
      </c>
      <c r="AB70" s="14" t="str">
        <f t="shared" si="167"/>
        <v/>
      </c>
      <c r="AC70" s="19">
        <f t="shared" si="13"/>
        <v>0</v>
      </c>
      <c r="AD70" s="14">
        <f t="shared" si="168"/>
        <v>0</v>
      </c>
      <c r="AE70" s="20"/>
      <c r="AF70" s="48"/>
      <c r="AG70" s="761"/>
      <c r="AH70" s="767"/>
      <c r="AI70" s="145"/>
      <c r="AJ70" s="571"/>
      <c r="AK70" s="571"/>
      <c r="AL70" s="571"/>
      <c r="AM70" s="569"/>
      <c r="AN70" s="140"/>
    </row>
    <row r="71" spans="1:40" ht="16.5" customHeight="1" x14ac:dyDescent="0.25">
      <c r="A71" s="862"/>
      <c r="B71" s="886">
        <v>42789</v>
      </c>
      <c r="C71" s="887"/>
      <c r="D71" s="511"/>
      <c r="E71" s="12"/>
      <c r="F71" s="12"/>
      <c r="G71" s="404" t="str">
        <f t="shared" si="158"/>
        <v/>
      </c>
      <c r="H71" s="45" t="str">
        <f t="shared" si="3"/>
        <v/>
      </c>
      <c r="I71" s="13" t="str">
        <f t="shared" si="159"/>
        <v/>
      </c>
      <c r="J71" s="14" t="str">
        <f t="shared" si="160"/>
        <v/>
      </c>
      <c r="K71" s="15">
        <f t="shared" si="161"/>
        <v>0</v>
      </c>
      <c r="L71" s="38">
        <f t="shared" si="162"/>
        <v>0</v>
      </c>
      <c r="M71" s="16"/>
      <c r="N71" s="16"/>
      <c r="O71" s="252" t="str">
        <f t="shared" si="163"/>
        <v/>
      </c>
      <c r="P71" s="16"/>
      <c r="Q71" s="16"/>
      <c r="R71" s="241" t="str">
        <f t="shared" si="164"/>
        <v/>
      </c>
      <c r="S71" s="16"/>
      <c r="T71" s="16"/>
      <c r="U71" s="231" t="str">
        <f t="shared" si="165"/>
        <v/>
      </c>
      <c r="V71" s="16"/>
      <c r="W71" s="16"/>
      <c r="X71" s="17" t="str">
        <f t="shared" si="166"/>
        <v/>
      </c>
      <c r="Y71" s="174"/>
      <c r="Z71" s="65"/>
      <c r="AA71" s="18">
        <f t="shared" si="11"/>
        <v>0</v>
      </c>
      <c r="AB71" s="14" t="str">
        <f t="shared" si="167"/>
        <v/>
      </c>
      <c r="AC71" s="19">
        <f t="shared" si="13"/>
        <v>0</v>
      </c>
      <c r="AD71" s="14">
        <f t="shared" si="168"/>
        <v>0</v>
      </c>
      <c r="AE71" s="20"/>
      <c r="AF71" s="48"/>
      <c r="AG71" s="761"/>
      <c r="AH71" s="767"/>
      <c r="AI71" s="145"/>
      <c r="AJ71" s="571"/>
      <c r="AK71" s="571"/>
      <c r="AL71" s="571"/>
      <c r="AM71" s="569"/>
      <c r="AN71" s="140"/>
    </row>
    <row r="72" spans="1:40" ht="15.75" customHeight="1" x14ac:dyDescent="0.25">
      <c r="A72" s="862"/>
      <c r="B72" s="886">
        <v>42790</v>
      </c>
      <c r="C72" s="887"/>
      <c r="D72" s="511"/>
      <c r="E72" s="12"/>
      <c r="F72" s="12"/>
      <c r="G72" s="404" t="str">
        <f t="shared" si="158"/>
        <v/>
      </c>
      <c r="H72" s="45" t="str">
        <f t="shared" si="3"/>
        <v/>
      </c>
      <c r="I72" s="13" t="str">
        <f t="shared" si="159"/>
        <v/>
      </c>
      <c r="J72" s="14" t="str">
        <f t="shared" si="160"/>
        <v/>
      </c>
      <c r="K72" s="15">
        <f t="shared" si="161"/>
        <v>0</v>
      </c>
      <c r="L72" s="38">
        <f t="shared" si="162"/>
        <v>0</v>
      </c>
      <c r="M72" s="16"/>
      <c r="N72" s="16"/>
      <c r="O72" s="252" t="str">
        <f t="shared" si="163"/>
        <v/>
      </c>
      <c r="P72" s="16"/>
      <c r="Q72" s="16"/>
      <c r="R72" s="241" t="str">
        <f t="shared" si="164"/>
        <v/>
      </c>
      <c r="S72" s="16"/>
      <c r="T72" s="16"/>
      <c r="U72" s="231" t="str">
        <f t="shared" si="165"/>
        <v/>
      </c>
      <c r="V72" s="16"/>
      <c r="W72" s="16"/>
      <c r="X72" s="17" t="str">
        <f t="shared" si="166"/>
        <v/>
      </c>
      <c r="Y72" s="174"/>
      <c r="Z72" s="65"/>
      <c r="AA72" s="18">
        <f t="shared" si="11"/>
        <v>0</v>
      </c>
      <c r="AB72" s="14" t="str">
        <f t="shared" si="167"/>
        <v/>
      </c>
      <c r="AC72" s="19">
        <f t="shared" si="13"/>
        <v>0</v>
      </c>
      <c r="AD72" s="14">
        <f t="shared" si="168"/>
        <v>0</v>
      </c>
      <c r="AE72" s="20"/>
      <c r="AF72" s="48"/>
      <c r="AG72" s="761"/>
      <c r="AH72" s="767"/>
      <c r="AI72" s="145"/>
      <c r="AJ72" s="571"/>
      <c r="AK72" s="571"/>
      <c r="AL72" s="571"/>
      <c r="AM72" s="569"/>
      <c r="AN72" s="140"/>
    </row>
    <row r="73" spans="1:40" ht="15.75" customHeight="1" x14ac:dyDescent="0.25">
      <c r="A73" s="862"/>
      <c r="B73" s="886">
        <v>42791</v>
      </c>
      <c r="C73" s="887"/>
      <c r="D73" s="511"/>
      <c r="E73" s="12"/>
      <c r="F73" s="12"/>
      <c r="G73" s="404" t="str">
        <f t="shared" si="158"/>
        <v/>
      </c>
      <c r="H73" s="45" t="str">
        <f t="shared" si="3"/>
        <v/>
      </c>
      <c r="I73" s="13" t="str">
        <f t="shared" si="159"/>
        <v/>
      </c>
      <c r="J73" s="14" t="str">
        <f t="shared" si="160"/>
        <v/>
      </c>
      <c r="K73" s="15">
        <f t="shared" si="161"/>
        <v>0</v>
      </c>
      <c r="L73" s="38">
        <f t="shared" si="162"/>
        <v>0</v>
      </c>
      <c r="M73" s="16"/>
      <c r="N73" s="16"/>
      <c r="O73" s="252" t="str">
        <f t="shared" si="163"/>
        <v/>
      </c>
      <c r="P73" s="16"/>
      <c r="Q73" s="16"/>
      <c r="R73" s="241" t="str">
        <f t="shared" si="164"/>
        <v/>
      </c>
      <c r="S73" s="16"/>
      <c r="T73" s="16"/>
      <c r="U73" s="231" t="str">
        <f t="shared" si="165"/>
        <v/>
      </c>
      <c r="V73" s="16"/>
      <c r="W73" s="16"/>
      <c r="X73" s="17" t="str">
        <f t="shared" si="166"/>
        <v/>
      </c>
      <c r="Y73" s="174"/>
      <c r="Z73" s="65"/>
      <c r="AA73" s="18">
        <f t="shared" si="11"/>
        <v>0</v>
      </c>
      <c r="AB73" s="14" t="str">
        <f t="shared" si="167"/>
        <v/>
      </c>
      <c r="AC73" s="19">
        <f t="shared" si="13"/>
        <v>0</v>
      </c>
      <c r="AD73" s="14">
        <f t="shared" si="168"/>
        <v>0</v>
      </c>
      <c r="AE73" s="20"/>
      <c r="AF73" s="48"/>
      <c r="AG73" s="761"/>
      <c r="AH73" s="767"/>
      <c r="AI73" s="145"/>
      <c r="AJ73" s="571"/>
      <c r="AK73" s="571"/>
      <c r="AL73" s="571"/>
      <c r="AM73" s="569"/>
      <c r="AN73" s="140"/>
    </row>
    <row r="74" spans="1:40" ht="16.5" customHeight="1" thickBot="1" x14ac:dyDescent="0.3">
      <c r="A74" s="863"/>
      <c r="B74" s="888">
        <v>42792</v>
      </c>
      <c r="C74" s="889"/>
      <c r="D74" s="512"/>
      <c r="E74" s="49"/>
      <c r="F74" s="49"/>
      <c r="G74" s="402" t="str">
        <f t="shared" si="158"/>
        <v/>
      </c>
      <c r="H74" s="50" t="str">
        <f t="shared" si="3"/>
        <v/>
      </c>
      <c r="I74" s="51" t="str">
        <f t="shared" si="159"/>
        <v/>
      </c>
      <c r="J74" s="52" t="str">
        <f t="shared" si="160"/>
        <v/>
      </c>
      <c r="K74" s="53">
        <f t="shared" si="161"/>
        <v>0</v>
      </c>
      <c r="L74" s="54">
        <f t="shared" si="162"/>
        <v>0</v>
      </c>
      <c r="M74" s="55"/>
      <c r="N74" s="55"/>
      <c r="O74" s="253" t="str">
        <f t="shared" si="163"/>
        <v/>
      </c>
      <c r="P74" s="55"/>
      <c r="Q74" s="55"/>
      <c r="R74" s="242" t="str">
        <f t="shared" si="164"/>
        <v/>
      </c>
      <c r="S74" s="55"/>
      <c r="T74" s="55"/>
      <c r="U74" s="232" t="str">
        <f t="shared" si="165"/>
        <v/>
      </c>
      <c r="V74" s="55"/>
      <c r="W74" s="55"/>
      <c r="X74" s="56" t="str">
        <f t="shared" si="166"/>
        <v/>
      </c>
      <c r="Y74" s="150"/>
      <c r="Z74" s="65"/>
      <c r="AA74" s="57">
        <f t="shared" si="11"/>
        <v>0</v>
      </c>
      <c r="AB74" s="52" t="str">
        <f t="shared" si="167"/>
        <v/>
      </c>
      <c r="AC74" s="58">
        <f t="shared" si="13"/>
        <v>0</v>
      </c>
      <c r="AD74" s="52">
        <f t="shared" si="168"/>
        <v>0</v>
      </c>
      <c r="AE74" s="59"/>
      <c r="AF74" s="60"/>
      <c r="AG74" s="761"/>
      <c r="AH74" s="767"/>
      <c r="AI74" s="145"/>
      <c r="AJ74" s="571"/>
      <c r="AK74" s="571"/>
      <c r="AL74" s="140"/>
      <c r="AM74" s="569"/>
      <c r="AN74" s="140"/>
    </row>
    <row r="75" spans="1:40" ht="30.75" customHeight="1" thickBot="1" x14ac:dyDescent="0.3">
      <c r="A75" s="306"/>
      <c r="B75" s="748" t="s">
        <v>88</v>
      </c>
      <c r="C75" s="749"/>
      <c r="D75" s="532"/>
      <c r="E75" s="533"/>
      <c r="F75" s="533"/>
      <c r="G75" s="300">
        <f>SUM(G68:G74)</f>
        <v>0</v>
      </c>
      <c r="H75" s="301">
        <f t="shared" ref="H75:J75" si="169">SUM(H68:H74)</f>
        <v>0</v>
      </c>
      <c r="I75" s="168">
        <f t="shared" si="169"/>
        <v>0</v>
      </c>
      <c r="J75" s="169">
        <f t="shared" si="169"/>
        <v>0</v>
      </c>
      <c r="K75" s="133">
        <f t="shared" ref="K75" si="170">SUM(K68:K74)</f>
        <v>0</v>
      </c>
      <c r="L75" s="134">
        <f t="shared" ref="L75" si="171">SUM(L68:L74)</f>
        <v>0</v>
      </c>
      <c r="M75" s="520"/>
      <c r="N75" s="520"/>
      <c r="O75" s="254">
        <f t="shared" ref="O75" si="172">SUM(O68:O74)</f>
        <v>0</v>
      </c>
      <c r="P75" s="520"/>
      <c r="Q75" s="520"/>
      <c r="R75" s="243">
        <f t="shared" ref="R75" si="173">SUM(R68:R74)</f>
        <v>0</v>
      </c>
      <c r="S75" s="520"/>
      <c r="T75" s="520"/>
      <c r="U75" s="233">
        <f t="shared" ref="U75" si="174">SUM(U68:U74)</f>
        <v>0</v>
      </c>
      <c r="V75" s="520"/>
      <c r="W75" s="520"/>
      <c r="X75" s="227">
        <f t="shared" ref="X75:AA75" si="175">SUM(X68:X74)</f>
        <v>0</v>
      </c>
      <c r="Y75" s="133" t="str">
        <f>IF(Z75="","",(Z75/24))</f>
        <v/>
      </c>
      <c r="Z75" s="134" t="str">
        <f>IF(J75-$E$4&lt;=0,"",SUM(J75-$E$4))</f>
        <v/>
      </c>
      <c r="AA75" s="156">
        <f t="shared" si="175"/>
        <v>0</v>
      </c>
      <c r="AB75" s="163">
        <f t="shared" ref="AB75:AC75" si="176">SUM(AB68:AB74)</f>
        <v>0</v>
      </c>
      <c r="AC75" s="160">
        <f t="shared" si="176"/>
        <v>0</v>
      </c>
      <c r="AD75" s="164">
        <f>SUM(AD68:AD74)</f>
        <v>0</v>
      </c>
      <c r="AE75" s="175">
        <f>AF75/24</f>
        <v>0</v>
      </c>
      <c r="AF75" s="176">
        <f>IF(J75&gt;$E$4,J75-Z75,J75)</f>
        <v>0</v>
      </c>
      <c r="AG75" s="762"/>
      <c r="AH75" s="767"/>
      <c r="AI75" s="145"/>
      <c r="AJ75" s="571"/>
      <c r="AK75" s="571"/>
      <c r="AL75" s="140"/>
      <c r="AM75" s="569"/>
      <c r="AN75" s="140"/>
    </row>
    <row r="76" spans="1:40" ht="15.75" customHeight="1" x14ac:dyDescent="0.25">
      <c r="A76" s="861">
        <f t="shared" ref="A76" si="177">WEEKNUM(B76,2)</f>
        <v>10</v>
      </c>
      <c r="B76" s="884">
        <v>42793</v>
      </c>
      <c r="C76" s="885"/>
      <c r="D76" s="510"/>
      <c r="E76" s="62"/>
      <c r="F76" s="62"/>
      <c r="G76" s="403" t="str">
        <f t="shared" ref="G76:G83" si="178">IF(F76="","",F76-E76)</f>
        <v/>
      </c>
      <c r="H76" s="44" t="str">
        <f t="shared" ref="H76:H140" si="179">IF(G76="","",G76*24)</f>
        <v/>
      </c>
      <c r="I76" s="21" t="str">
        <f>IF(G76="","",G76-K76)</f>
        <v/>
      </c>
      <c r="J76" s="22" t="str">
        <f>IF(I76="","",I76*24)</f>
        <v/>
      </c>
      <c r="K76" s="23">
        <f t="shared" ref="K76:K83" si="180">SUM(O76,R76,U76,X76)</f>
        <v>0</v>
      </c>
      <c r="L76" s="37">
        <f t="shared" ref="L76:L83" si="181">SUM(O76,R76,U76,X76)*24</f>
        <v>0</v>
      </c>
      <c r="M76" s="24"/>
      <c r="N76" s="24"/>
      <c r="O76" s="255" t="str">
        <f t="shared" ref="O76:O83" si="182">IF(N76="","",N76-M76)</f>
        <v/>
      </c>
      <c r="P76" s="24"/>
      <c r="Q76" s="24"/>
      <c r="R76" s="244" t="str">
        <f t="shared" ref="R76:R83" si="183">IF(Q76="","",Q76-P76)</f>
        <v/>
      </c>
      <c r="S76" s="24"/>
      <c r="T76" s="24"/>
      <c r="U76" s="234" t="str">
        <f t="shared" ref="U76:U83" si="184">IF(T76="","",T76-S76)</f>
        <v/>
      </c>
      <c r="V76" s="24"/>
      <c r="W76" s="24"/>
      <c r="X76" s="25" t="str">
        <f t="shared" ref="X76:X83" si="185">IF(W76="","",W76-V76)</f>
        <v/>
      </c>
      <c r="Y76" s="151"/>
      <c r="Z76" s="65"/>
      <c r="AA76" s="26">
        <f t="shared" ref="AA76:AA132" si="186">IF(AB76="",0,AB76/24)</f>
        <v>0</v>
      </c>
      <c r="AB76" s="28" t="str">
        <f>IF(F76*24&gt;$E$2,F76*24-$E$2-AD76,"")</f>
        <v/>
      </c>
      <c r="AC76" s="27">
        <f t="shared" ref="AC76:AC132" si="187">IF(AD76="",0,AD76/24)</f>
        <v>0</v>
      </c>
      <c r="AD76" s="28">
        <f>IF(F76*24&gt;$E$3,F76*24-$E$3,0)</f>
        <v>0</v>
      </c>
      <c r="AE76" s="29"/>
      <c r="AF76" s="47"/>
      <c r="AG76" s="760">
        <f>A76</f>
        <v>10</v>
      </c>
      <c r="AH76" s="767"/>
      <c r="AI76" s="145"/>
      <c r="AJ76" s="571"/>
      <c r="AK76" s="571"/>
      <c r="AL76" s="140"/>
      <c r="AM76" s="569"/>
      <c r="AN76" s="140"/>
    </row>
    <row r="77" spans="1:40" ht="15.75" customHeight="1" thickBot="1" x14ac:dyDescent="0.3">
      <c r="A77" s="862"/>
      <c r="B77" s="903">
        <v>42794</v>
      </c>
      <c r="C77" s="904"/>
      <c r="D77" s="511"/>
      <c r="E77" s="30"/>
      <c r="F77" s="30"/>
      <c r="G77" s="405" t="str">
        <f t="shared" si="178"/>
        <v/>
      </c>
      <c r="H77" s="77" t="str">
        <f t="shared" si="179"/>
        <v/>
      </c>
      <c r="I77" s="78" t="str">
        <f>IF(G77="","",G77-K77)</f>
        <v/>
      </c>
      <c r="J77" s="79" t="str">
        <f>IF(I77="","",I77*24)</f>
        <v/>
      </c>
      <c r="K77" s="33">
        <f t="shared" si="180"/>
        <v>0</v>
      </c>
      <c r="L77" s="39">
        <f t="shared" si="181"/>
        <v>0</v>
      </c>
      <c r="M77" s="82"/>
      <c r="N77" s="82"/>
      <c r="O77" s="256" t="str">
        <f t="shared" si="182"/>
        <v/>
      </c>
      <c r="P77" s="82"/>
      <c r="Q77" s="82"/>
      <c r="R77" s="245" t="str">
        <f t="shared" si="183"/>
        <v/>
      </c>
      <c r="S77" s="82"/>
      <c r="T77" s="82"/>
      <c r="U77" s="235" t="str">
        <f t="shared" si="184"/>
        <v/>
      </c>
      <c r="V77" s="82"/>
      <c r="W77" s="82"/>
      <c r="X77" s="83" t="str">
        <f t="shared" si="185"/>
        <v/>
      </c>
      <c r="Y77" s="152"/>
      <c r="Z77" s="65"/>
      <c r="AA77" s="84">
        <f t="shared" si="186"/>
        <v>0</v>
      </c>
      <c r="AB77" s="79" t="str">
        <f>IF(F77*24&gt;$E$2,F77*24-$E$2-AD77,"")</f>
        <v/>
      </c>
      <c r="AC77" s="85">
        <f t="shared" si="187"/>
        <v>0</v>
      </c>
      <c r="AD77" s="79">
        <f>IF(F77*24&gt;$E$3,F77*24-$E$3,0)</f>
        <v>0</v>
      </c>
      <c r="AE77" s="86"/>
      <c r="AF77" s="88"/>
      <c r="AG77" s="761"/>
      <c r="AH77" s="768"/>
      <c r="AI77" s="145"/>
      <c r="AJ77" s="571"/>
      <c r="AK77" s="571"/>
      <c r="AL77" s="140"/>
      <c r="AM77" s="569"/>
      <c r="AN77" s="140"/>
    </row>
    <row r="78" spans="1:40" ht="32.25" customHeight="1" thickTop="1" thickBot="1" x14ac:dyDescent="0.6">
      <c r="A78" s="862"/>
      <c r="B78" s="752" t="s">
        <v>69</v>
      </c>
      <c r="C78" s="753"/>
      <c r="D78" s="534"/>
      <c r="E78" s="421"/>
      <c r="F78" s="421"/>
      <c r="G78" s="406">
        <f>SUM(G46:G50,G52:G58,G60:G66,G68:G74,G76:G77)</f>
        <v>0</v>
      </c>
      <c r="H78" s="407">
        <f t="shared" ref="H78:J78" si="188">SUM(H46:H50,H52:H58,H60:H66,H68:H74,H76:H77)</f>
        <v>0</v>
      </c>
      <c r="I78" s="408">
        <f t="shared" si="188"/>
        <v>0</v>
      </c>
      <c r="J78" s="409">
        <f t="shared" si="188"/>
        <v>0</v>
      </c>
      <c r="K78" s="476"/>
      <c r="L78" s="476"/>
      <c r="M78" s="475"/>
      <c r="N78" s="475"/>
      <c r="O78" s="474"/>
      <c r="P78" s="475"/>
      <c r="Q78" s="475"/>
      <c r="R78" s="474"/>
      <c r="S78" s="475"/>
      <c r="T78" s="475"/>
      <c r="U78" s="474"/>
      <c r="V78" s="475"/>
      <c r="W78" s="475"/>
      <c r="X78" s="474"/>
      <c r="Y78" s="410">
        <f>IF(Z78="","",(Z78/24))</f>
        <v>0</v>
      </c>
      <c r="Z78" s="409">
        <f>SUM(Z43,Z51,Z59,Z67,Z75)</f>
        <v>0</v>
      </c>
      <c r="AA78" s="411">
        <f>SUM(AA76:AA77,AA68:AA74,AA60:AA66,AA52:AA58,AA46:AA50)</f>
        <v>0</v>
      </c>
      <c r="AB78" s="419">
        <f>SUM(AB76:AB77,AB68:AB74,AB60:AB66,AB52:AB58,AB46:AB50)</f>
        <v>0</v>
      </c>
      <c r="AC78" s="413">
        <f>SUM(AC76:AC77,AC68:AC74,AC60:AC66,AC52:AC58,AC46:AC50)</f>
        <v>0</v>
      </c>
      <c r="AD78" s="412">
        <f>SUM(AD76:AD77,AD68:AD74,AD60:AD66,AD52:AD58,AD46:AD50)</f>
        <v>0</v>
      </c>
      <c r="AE78" s="413">
        <f>IF(AF78="","",AF78/24)</f>
        <v>0</v>
      </c>
      <c r="AF78" s="432">
        <f>J78-Z78</f>
        <v>0</v>
      </c>
      <c r="AG78" s="805"/>
      <c r="AH78" s="424"/>
      <c r="AI78" s="425"/>
      <c r="AJ78" s="425"/>
      <c r="AK78" s="426"/>
      <c r="AL78" s="140"/>
      <c r="AM78" s="569"/>
      <c r="AN78" s="140"/>
    </row>
    <row r="79" spans="1:40" ht="15.75" customHeight="1" thickTop="1" x14ac:dyDescent="0.25">
      <c r="A79" s="862"/>
      <c r="B79" s="905">
        <v>42795</v>
      </c>
      <c r="C79" s="906"/>
      <c r="D79" s="511"/>
      <c r="E79" s="416"/>
      <c r="F79" s="416"/>
      <c r="G79" s="385" t="str">
        <f t="shared" si="178"/>
        <v/>
      </c>
      <c r="H79" s="63" t="str">
        <f t="shared" si="179"/>
        <v/>
      </c>
      <c r="I79" s="64" t="str">
        <f>IF(G79="","",G79-K79)</f>
        <v/>
      </c>
      <c r="J79" s="65" t="str">
        <f>IF(I79="","",I79*24)</f>
        <v/>
      </c>
      <c r="K79" s="66">
        <f t="shared" si="180"/>
        <v>0</v>
      </c>
      <c r="L79" s="67">
        <f t="shared" si="181"/>
        <v>0</v>
      </c>
      <c r="M79" s="68"/>
      <c r="N79" s="68"/>
      <c r="O79" s="251" t="str">
        <f t="shared" si="182"/>
        <v/>
      </c>
      <c r="P79" s="68"/>
      <c r="Q79" s="68"/>
      <c r="R79" s="240" t="str">
        <f t="shared" si="183"/>
        <v/>
      </c>
      <c r="S79" s="68"/>
      <c r="T79" s="68"/>
      <c r="U79" s="230" t="str">
        <f t="shared" si="184"/>
        <v/>
      </c>
      <c r="V79" s="68"/>
      <c r="W79" s="68"/>
      <c r="X79" s="69" t="str">
        <f t="shared" si="185"/>
        <v/>
      </c>
      <c r="Y79" s="148"/>
      <c r="Z79" s="65"/>
      <c r="AA79" s="70">
        <f t="shared" si="186"/>
        <v>0</v>
      </c>
      <c r="AB79" s="65" t="str">
        <f>IF(F79*24&gt;$E$2,F79*24-$E$2-AD79,"")</f>
        <v/>
      </c>
      <c r="AC79" s="71">
        <f t="shared" si="187"/>
        <v>0</v>
      </c>
      <c r="AD79" s="418">
        <f>IF(F79*24&gt;$E$3,F79*24-$E$3,0)</f>
        <v>0</v>
      </c>
      <c r="AE79" s="73"/>
      <c r="AF79" s="87"/>
      <c r="AG79" s="761"/>
      <c r="AH79" s="769" t="s">
        <v>49</v>
      </c>
      <c r="AI79" s="145"/>
      <c r="AJ79" s="144"/>
      <c r="AK79" s="571"/>
      <c r="AL79" s="140"/>
      <c r="AM79" s="569"/>
      <c r="AN79" s="140"/>
    </row>
    <row r="80" spans="1:40" ht="17.25" customHeight="1" x14ac:dyDescent="0.25">
      <c r="A80" s="862"/>
      <c r="B80" s="899">
        <v>42796</v>
      </c>
      <c r="C80" s="900"/>
      <c r="D80" s="511"/>
      <c r="E80" s="12"/>
      <c r="F80" s="12"/>
      <c r="G80" s="381" t="str">
        <f t="shared" si="178"/>
        <v/>
      </c>
      <c r="H80" s="45" t="str">
        <f t="shared" si="179"/>
        <v/>
      </c>
      <c r="I80" s="13" t="str">
        <f>IF(G80="","",G80-K80)</f>
        <v/>
      </c>
      <c r="J80" s="14" t="str">
        <f>IF(I80="","",I80*24)</f>
        <v/>
      </c>
      <c r="K80" s="15">
        <f t="shared" si="180"/>
        <v>0</v>
      </c>
      <c r="L80" s="38">
        <f t="shared" si="181"/>
        <v>0</v>
      </c>
      <c r="M80" s="16"/>
      <c r="N80" s="16"/>
      <c r="O80" s="252" t="str">
        <f t="shared" si="182"/>
        <v/>
      </c>
      <c r="P80" s="16"/>
      <c r="Q80" s="16"/>
      <c r="R80" s="241" t="str">
        <f t="shared" si="183"/>
        <v/>
      </c>
      <c r="S80" s="16"/>
      <c r="T80" s="16"/>
      <c r="U80" s="231" t="str">
        <f t="shared" si="184"/>
        <v/>
      </c>
      <c r="V80" s="16"/>
      <c r="W80" s="16"/>
      <c r="X80" s="17" t="str">
        <f t="shared" si="185"/>
        <v/>
      </c>
      <c r="Y80" s="149"/>
      <c r="Z80" s="65"/>
      <c r="AA80" s="18">
        <f t="shared" si="186"/>
        <v>0</v>
      </c>
      <c r="AB80" s="14" t="str">
        <f>IF(F80*24&gt;$E$2,F80*24-$E$2-AD80,"")</f>
        <v/>
      </c>
      <c r="AC80" s="19">
        <f t="shared" si="187"/>
        <v>0</v>
      </c>
      <c r="AD80" s="14">
        <f>IF(F80*24&gt;$E$3,F80*24-$E$3,0)</f>
        <v>0</v>
      </c>
      <c r="AE80" s="20"/>
      <c r="AF80" s="48"/>
      <c r="AG80" s="761"/>
      <c r="AH80" s="770"/>
      <c r="AI80" s="145"/>
      <c r="AJ80" s="144"/>
      <c r="AK80" s="571"/>
      <c r="AL80" s="140"/>
      <c r="AM80" s="569"/>
      <c r="AN80" s="140"/>
    </row>
    <row r="81" spans="1:40" ht="15.75" customHeight="1" x14ac:dyDescent="0.25">
      <c r="A81" s="862"/>
      <c r="B81" s="899">
        <v>42797</v>
      </c>
      <c r="C81" s="900"/>
      <c r="D81" s="511"/>
      <c r="E81" s="12"/>
      <c r="F81" s="12"/>
      <c r="G81" s="381" t="str">
        <f t="shared" si="178"/>
        <v/>
      </c>
      <c r="H81" s="45" t="str">
        <f t="shared" si="179"/>
        <v/>
      </c>
      <c r="I81" s="13" t="str">
        <f>IF(G81="","",G81-K81)</f>
        <v/>
      </c>
      <c r="J81" s="14" t="str">
        <f>IF(I81="","",I81*24)</f>
        <v/>
      </c>
      <c r="K81" s="15">
        <f t="shared" si="180"/>
        <v>0</v>
      </c>
      <c r="L81" s="38">
        <f t="shared" si="181"/>
        <v>0</v>
      </c>
      <c r="M81" s="16"/>
      <c r="N81" s="16"/>
      <c r="O81" s="252" t="str">
        <f t="shared" si="182"/>
        <v/>
      </c>
      <c r="P81" s="16"/>
      <c r="Q81" s="16"/>
      <c r="R81" s="241" t="str">
        <f t="shared" si="183"/>
        <v/>
      </c>
      <c r="S81" s="16"/>
      <c r="T81" s="16"/>
      <c r="U81" s="231" t="str">
        <f t="shared" si="184"/>
        <v/>
      </c>
      <c r="V81" s="16"/>
      <c r="W81" s="16"/>
      <c r="X81" s="17" t="str">
        <f t="shared" si="185"/>
        <v/>
      </c>
      <c r="Y81" s="149"/>
      <c r="Z81" s="65"/>
      <c r="AA81" s="18">
        <f t="shared" si="186"/>
        <v>0</v>
      </c>
      <c r="AB81" s="14" t="str">
        <f>IF(F81*24&gt;$E$2,F81*24-$E$2-AD81,"")</f>
        <v/>
      </c>
      <c r="AC81" s="19">
        <f t="shared" si="187"/>
        <v>0</v>
      </c>
      <c r="AD81" s="14">
        <f>IF(F81*24&gt;$E$3,F81*24-$E$3,0)</f>
        <v>0</v>
      </c>
      <c r="AE81" s="20"/>
      <c r="AF81" s="48"/>
      <c r="AG81" s="761"/>
      <c r="AH81" s="770"/>
      <c r="AI81" s="145"/>
      <c r="AJ81" s="144"/>
      <c r="AK81" s="571"/>
      <c r="AL81" s="140"/>
      <c r="AM81" s="569"/>
      <c r="AN81" s="140"/>
    </row>
    <row r="82" spans="1:40" ht="15.75" customHeight="1" x14ac:dyDescent="0.25">
      <c r="A82" s="862"/>
      <c r="B82" s="899">
        <v>42798</v>
      </c>
      <c r="C82" s="900"/>
      <c r="D82" s="511"/>
      <c r="E82" s="12"/>
      <c r="F82" s="12"/>
      <c r="G82" s="381" t="str">
        <f t="shared" si="178"/>
        <v/>
      </c>
      <c r="H82" s="45" t="str">
        <f t="shared" si="179"/>
        <v/>
      </c>
      <c r="I82" s="13" t="str">
        <f>IF(G82="","",G82-K82)</f>
        <v/>
      </c>
      <c r="J82" s="14" t="str">
        <f>IF(I82="","",I82*24)</f>
        <v/>
      </c>
      <c r="K82" s="15">
        <f t="shared" si="180"/>
        <v>0</v>
      </c>
      <c r="L82" s="38">
        <f t="shared" si="181"/>
        <v>0</v>
      </c>
      <c r="M82" s="16"/>
      <c r="N82" s="16"/>
      <c r="O82" s="252" t="str">
        <f t="shared" si="182"/>
        <v/>
      </c>
      <c r="P82" s="16"/>
      <c r="Q82" s="16"/>
      <c r="R82" s="241" t="str">
        <f t="shared" si="183"/>
        <v/>
      </c>
      <c r="S82" s="16"/>
      <c r="T82" s="16"/>
      <c r="U82" s="231" t="str">
        <f t="shared" si="184"/>
        <v/>
      </c>
      <c r="V82" s="16"/>
      <c r="W82" s="16"/>
      <c r="X82" s="17" t="str">
        <f t="shared" si="185"/>
        <v/>
      </c>
      <c r="Y82" s="149"/>
      <c r="Z82" s="65"/>
      <c r="AA82" s="18">
        <f t="shared" si="186"/>
        <v>0</v>
      </c>
      <c r="AB82" s="14" t="str">
        <f>IF(F82*24&gt;$E$2,F82*24-$E$2-AD82,"")</f>
        <v/>
      </c>
      <c r="AC82" s="19">
        <f t="shared" si="187"/>
        <v>0</v>
      </c>
      <c r="AD82" s="14">
        <f>IF(F82*24&gt;$E$3,F82*24-$E$3,0)</f>
        <v>0</v>
      </c>
      <c r="AE82" s="20"/>
      <c r="AF82" s="48"/>
      <c r="AG82" s="761"/>
      <c r="AH82" s="770"/>
      <c r="AI82" s="145"/>
      <c r="AJ82" s="144"/>
      <c r="AK82" s="571"/>
      <c r="AL82" s="140"/>
      <c r="AM82" s="569"/>
      <c r="AN82" s="140"/>
    </row>
    <row r="83" spans="1:40" ht="16.5" customHeight="1" thickBot="1" x14ac:dyDescent="0.3">
      <c r="A83" s="863"/>
      <c r="B83" s="901">
        <v>42799</v>
      </c>
      <c r="C83" s="902"/>
      <c r="D83" s="512"/>
      <c r="E83" s="49"/>
      <c r="F83" s="49"/>
      <c r="G83" s="384" t="str">
        <f t="shared" si="178"/>
        <v/>
      </c>
      <c r="H83" s="50" t="str">
        <f t="shared" si="179"/>
        <v/>
      </c>
      <c r="I83" s="51" t="str">
        <f>IF(G83="","",G83-K83)</f>
        <v/>
      </c>
      <c r="J83" s="52" t="str">
        <f>IF(I83="","",I83*24)</f>
        <v/>
      </c>
      <c r="K83" s="53">
        <f t="shared" si="180"/>
        <v>0</v>
      </c>
      <c r="L83" s="54">
        <f t="shared" si="181"/>
        <v>0</v>
      </c>
      <c r="M83" s="55"/>
      <c r="N83" s="55"/>
      <c r="O83" s="253" t="str">
        <f t="shared" si="182"/>
        <v/>
      </c>
      <c r="P83" s="55"/>
      <c r="Q83" s="55"/>
      <c r="R83" s="242" t="str">
        <f t="shared" si="183"/>
        <v/>
      </c>
      <c r="S83" s="55"/>
      <c r="T83" s="55"/>
      <c r="U83" s="232" t="str">
        <f t="shared" si="184"/>
        <v/>
      </c>
      <c r="V83" s="55"/>
      <c r="W83" s="55"/>
      <c r="X83" s="56" t="str">
        <f t="shared" si="185"/>
        <v/>
      </c>
      <c r="Y83" s="150"/>
      <c r="Z83" s="65"/>
      <c r="AA83" s="57">
        <f t="shared" si="186"/>
        <v>0</v>
      </c>
      <c r="AB83" s="52" t="str">
        <f>IF(F83*24&gt;$E$2,F83*24-$E$2-AD83,"")</f>
        <v/>
      </c>
      <c r="AC83" s="58">
        <f t="shared" si="187"/>
        <v>0</v>
      </c>
      <c r="AD83" s="52">
        <f>IF(F83*24&gt;$E$3,F83*24-$E$3,0)</f>
        <v>0</v>
      </c>
      <c r="AE83" s="59"/>
      <c r="AF83" s="60"/>
      <c r="AG83" s="761"/>
      <c r="AH83" s="770"/>
      <c r="AI83" s="145"/>
      <c r="AJ83" s="144"/>
      <c r="AK83" s="571"/>
      <c r="AL83" s="140"/>
      <c r="AM83" s="569"/>
      <c r="AN83" s="140"/>
    </row>
    <row r="84" spans="1:40" ht="30.75" customHeight="1" thickBot="1" x14ac:dyDescent="0.3">
      <c r="A84" s="309"/>
      <c r="B84" s="711" t="s">
        <v>89</v>
      </c>
      <c r="C84" s="712"/>
      <c r="D84" s="532"/>
      <c r="E84" s="535"/>
      <c r="F84" s="535"/>
      <c r="G84" s="289">
        <f>IF(H84="","",H84/24)</f>
        <v>0</v>
      </c>
      <c r="H84" s="290">
        <f>SUM(H76:H77,H79:H83)</f>
        <v>0</v>
      </c>
      <c r="I84" s="168">
        <f>IF(J84="","",J84/24)</f>
        <v>0</v>
      </c>
      <c r="J84" s="169">
        <f>SUM(J76:J77,J79:J83)</f>
        <v>0</v>
      </c>
      <c r="K84" s="133">
        <f>SUM(K76:K83)</f>
        <v>0</v>
      </c>
      <c r="L84" s="134">
        <f>SUM(L76:L83)</f>
        <v>0</v>
      </c>
      <c r="M84" s="520"/>
      <c r="N84" s="520"/>
      <c r="O84" s="254">
        <f>SUM(O76:O83)</f>
        <v>0</v>
      </c>
      <c r="P84" s="520"/>
      <c r="Q84" s="520"/>
      <c r="R84" s="243">
        <f>SUM(R76:R83)</f>
        <v>0</v>
      </c>
      <c r="S84" s="520"/>
      <c r="T84" s="520"/>
      <c r="U84" s="233">
        <f>SUM(U76:U83)</f>
        <v>0</v>
      </c>
      <c r="V84" s="520"/>
      <c r="W84" s="520"/>
      <c r="X84" s="227">
        <f>SUM(X76:X83)</f>
        <v>0</v>
      </c>
      <c r="Y84" s="133">
        <f>IF(Z84="","",(Z84/24))</f>
        <v>0</v>
      </c>
      <c r="Z84" s="134">
        <f>SUM(Z76:Z77,Z79:Z83)</f>
        <v>0</v>
      </c>
      <c r="AA84" s="156">
        <f>IF(AB84="","",(AB84/24))</f>
        <v>0</v>
      </c>
      <c r="AB84" s="163">
        <f>SUM(AB76:AB77,AB79:AB83)</f>
        <v>0</v>
      </c>
      <c r="AC84" s="160">
        <f>IF(AD84="","",(AD84/24))</f>
        <v>0</v>
      </c>
      <c r="AD84" s="164">
        <f>SUM(AD76:AD77,AD79:AD83)</f>
        <v>0</v>
      </c>
      <c r="AE84" s="175">
        <f>AF84/24</f>
        <v>0</v>
      </c>
      <c r="AF84" s="176">
        <f>IF(J84&gt;$E$4,J84-Z84,J84)</f>
        <v>0</v>
      </c>
      <c r="AG84" s="762"/>
      <c r="AH84" s="770"/>
      <c r="AI84" s="145"/>
      <c r="AJ84" s="144"/>
      <c r="AK84" s="571"/>
      <c r="AL84" s="140"/>
      <c r="AM84" s="569"/>
      <c r="AN84" s="140"/>
    </row>
    <row r="85" spans="1:40" ht="16.5" customHeight="1" x14ac:dyDescent="0.25">
      <c r="A85" s="861">
        <f t="shared" ref="A85" si="189">WEEKNUM(B85,2)</f>
        <v>11</v>
      </c>
      <c r="B85" s="897">
        <v>42800</v>
      </c>
      <c r="C85" s="898"/>
      <c r="D85" s="510"/>
      <c r="E85" s="62"/>
      <c r="F85" s="62"/>
      <c r="G85" s="380" t="str">
        <f t="shared" ref="G85:G91" si="190">IF(F85="","",F85-E85)</f>
        <v/>
      </c>
      <c r="H85" s="44" t="str">
        <f t="shared" si="179"/>
        <v/>
      </c>
      <c r="I85" s="21" t="str">
        <f t="shared" ref="I85:I91" si="191">IF(G85="","",G85-K85)</f>
        <v/>
      </c>
      <c r="J85" s="22" t="str">
        <f t="shared" ref="J85:J91" si="192">IF(I85="","",I85*24)</f>
        <v/>
      </c>
      <c r="K85" s="23">
        <f t="shared" ref="K85:K91" si="193">SUM(O85,R85,U85,X85)</f>
        <v>0</v>
      </c>
      <c r="L85" s="37">
        <f t="shared" ref="L85:L91" si="194">SUM(O85,R85,U85,X85)*24</f>
        <v>0</v>
      </c>
      <c r="M85" s="24"/>
      <c r="N85" s="24"/>
      <c r="O85" s="255" t="str">
        <f t="shared" ref="O85:O91" si="195">IF(N85="","",N85-M85)</f>
        <v/>
      </c>
      <c r="P85" s="24"/>
      <c r="Q85" s="24"/>
      <c r="R85" s="244" t="str">
        <f t="shared" ref="R85:R91" si="196">IF(Q85="","",Q85-P85)</f>
        <v/>
      </c>
      <c r="S85" s="24"/>
      <c r="T85" s="24"/>
      <c r="U85" s="234" t="str">
        <f t="shared" ref="U85:U91" si="197">IF(T85="","",T85-S85)</f>
        <v/>
      </c>
      <c r="V85" s="24"/>
      <c r="W85" s="24"/>
      <c r="X85" s="25" t="str">
        <f t="shared" ref="X85:X91" si="198">IF(W85="","",W85-V85)</f>
        <v/>
      </c>
      <c r="Y85" s="151"/>
      <c r="Z85" s="22"/>
      <c r="AA85" s="26">
        <f t="shared" si="186"/>
        <v>0</v>
      </c>
      <c r="AB85" s="28" t="str">
        <f t="shared" ref="AB85:AB91" si="199">IF(F85*24&gt;$E$2,F85*24-$E$2-AD85,"")</f>
        <v/>
      </c>
      <c r="AC85" s="27">
        <f t="shared" si="187"/>
        <v>0</v>
      </c>
      <c r="AD85" s="28">
        <f t="shared" ref="AD85:AD91" si="200">IF(F85*24&gt;$E$3,F85*24-$E$3,0)</f>
        <v>0</v>
      </c>
      <c r="AE85" s="29"/>
      <c r="AF85" s="47"/>
      <c r="AG85" s="760">
        <f>A85</f>
        <v>11</v>
      </c>
      <c r="AH85" s="770"/>
      <c r="AI85" s="145"/>
      <c r="AJ85" s="144"/>
      <c r="AK85" s="571"/>
      <c r="AL85" s="140"/>
      <c r="AM85" s="569"/>
      <c r="AN85" s="140"/>
    </row>
    <row r="86" spans="1:40" ht="16.5" customHeight="1" x14ac:dyDescent="0.25">
      <c r="A86" s="862"/>
      <c r="B86" s="899">
        <v>42801</v>
      </c>
      <c r="C86" s="900"/>
      <c r="D86" s="511"/>
      <c r="E86" s="12"/>
      <c r="F86" s="12"/>
      <c r="G86" s="381" t="str">
        <f t="shared" si="190"/>
        <v/>
      </c>
      <c r="H86" s="45" t="str">
        <f t="shared" si="179"/>
        <v/>
      </c>
      <c r="I86" s="13" t="str">
        <f t="shared" si="191"/>
        <v/>
      </c>
      <c r="J86" s="14" t="str">
        <f t="shared" si="192"/>
        <v/>
      </c>
      <c r="K86" s="15">
        <f t="shared" si="193"/>
        <v>0</v>
      </c>
      <c r="L86" s="38">
        <f t="shared" si="194"/>
        <v>0</v>
      </c>
      <c r="M86" s="16"/>
      <c r="N86" s="16"/>
      <c r="O86" s="252" t="str">
        <f t="shared" si="195"/>
        <v/>
      </c>
      <c r="P86" s="16"/>
      <c r="Q86" s="16"/>
      <c r="R86" s="241" t="str">
        <f t="shared" si="196"/>
        <v/>
      </c>
      <c r="S86" s="16"/>
      <c r="T86" s="16"/>
      <c r="U86" s="231" t="str">
        <f t="shared" si="197"/>
        <v/>
      </c>
      <c r="V86" s="16"/>
      <c r="W86" s="16"/>
      <c r="X86" s="17" t="str">
        <f t="shared" si="198"/>
        <v/>
      </c>
      <c r="Y86" s="149"/>
      <c r="Z86" s="14"/>
      <c r="AA86" s="18">
        <f t="shared" si="186"/>
        <v>0</v>
      </c>
      <c r="AB86" s="14" t="str">
        <f t="shared" si="199"/>
        <v/>
      </c>
      <c r="AC86" s="19">
        <f t="shared" si="187"/>
        <v>0</v>
      </c>
      <c r="AD86" s="14">
        <f t="shared" si="200"/>
        <v>0</v>
      </c>
      <c r="AE86" s="20"/>
      <c r="AF86" s="48"/>
      <c r="AG86" s="761"/>
      <c r="AH86" s="770"/>
      <c r="AI86" s="145"/>
      <c r="AJ86" s="144"/>
      <c r="AK86" s="571"/>
      <c r="AL86" s="140"/>
      <c r="AM86" s="569"/>
      <c r="AN86" s="140"/>
    </row>
    <row r="87" spans="1:40" ht="16.5" customHeight="1" x14ac:dyDescent="0.25">
      <c r="A87" s="862"/>
      <c r="B87" s="899">
        <v>42802</v>
      </c>
      <c r="C87" s="900"/>
      <c r="D87" s="511"/>
      <c r="E87" s="12"/>
      <c r="F87" s="12"/>
      <c r="G87" s="381" t="str">
        <f t="shared" si="190"/>
        <v/>
      </c>
      <c r="H87" s="45" t="str">
        <f t="shared" si="179"/>
        <v/>
      </c>
      <c r="I87" s="13" t="str">
        <f t="shared" si="191"/>
        <v/>
      </c>
      <c r="J87" s="14" t="str">
        <f t="shared" si="192"/>
        <v/>
      </c>
      <c r="K87" s="15">
        <f t="shared" si="193"/>
        <v>0</v>
      </c>
      <c r="L87" s="38">
        <f t="shared" si="194"/>
        <v>0</v>
      </c>
      <c r="M87" s="16"/>
      <c r="N87" s="16"/>
      <c r="O87" s="252" t="str">
        <f t="shared" si="195"/>
        <v/>
      </c>
      <c r="P87" s="16"/>
      <c r="Q87" s="16"/>
      <c r="R87" s="241" t="str">
        <f t="shared" si="196"/>
        <v/>
      </c>
      <c r="S87" s="16"/>
      <c r="T87" s="16"/>
      <c r="U87" s="231" t="str">
        <f t="shared" si="197"/>
        <v/>
      </c>
      <c r="V87" s="16"/>
      <c r="W87" s="16"/>
      <c r="X87" s="17" t="str">
        <f t="shared" si="198"/>
        <v/>
      </c>
      <c r="Y87" s="149"/>
      <c r="Z87" s="14"/>
      <c r="AA87" s="18">
        <f t="shared" si="186"/>
        <v>0</v>
      </c>
      <c r="AB87" s="14" t="str">
        <f t="shared" si="199"/>
        <v/>
      </c>
      <c r="AC87" s="19">
        <f t="shared" si="187"/>
        <v>0</v>
      </c>
      <c r="AD87" s="14">
        <f t="shared" si="200"/>
        <v>0</v>
      </c>
      <c r="AE87" s="20"/>
      <c r="AF87" s="48"/>
      <c r="AG87" s="761"/>
      <c r="AH87" s="770"/>
      <c r="AI87" s="145"/>
      <c r="AJ87" s="144"/>
      <c r="AK87" s="571"/>
      <c r="AL87" s="140"/>
      <c r="AM87" s="569"/>
      <c r="AN87" s="140"/>
    </row>
    <row r="88" spans="1:40" ht="16.5" customHeight="1" x14ac:dyDescent="0.25">
      <c r="A88" s="862"/>
      <c r="B88" s="899">
        <v>42803</v>
      </c>
      <c r="C88" s="900"/>
      <c r="D88" s="511"/>
      <c r="E88" s="12"/>
      <c r="F88" s="12"/>
      <c r="G88" s="381" t="str">
        <f t="shared" si="190"/>
        <v/>
      </c>
      <c r="H88" s="45" t="str">
        <f t="shared" si="179"/>
        <v/>
      </c>
      <c r="I88" s="13" t="str">
        <f t="shared" si="191"/>
        <v/>
      </c>
      <c r="J88" s="14" t="str">
        <f t="shared" si="192"/>
        <v/>
      </c>
      <c r="K88" s="15">
        <f t="shared" si="193"/>
        <v>0</v>
      </c>
      <c r="L88" s="38">
        <f t="shared" si="194"/>
        <v>0</v>
      </c>
      <c r="M88" s="16"/>
      <c r="N88" s="16"/>
      <c r="O88" s="252" t="str">
        <f t="shared" si="195"/>
        <v/>
      </c>
      <c r="P88" s="16"/>
      <c r="Q88" s="16"/>
      <c r="R88" s="241" t="str">
        <f t="shared" si="196"/>
        <v/>
      </c>
      <c r="S88" s="16"/>
      <c r="T88" s="16"/>
      <c r="U88" s="231" t="str">
        <f t="shared" si="197"/>
        <v/>
      </c>
      <c r="V88" s="16"/>
      <c r="W88" s="16"/>
      <c r="X88" s="17" t="str">
        <f t="shared" si="198"/>
        <v/>
      </c>
      <c r="Y88" s="149"/>
      <c r="Z88" s="14"/>
      <c r="AA88" s="18">
        <f t="shared" si="186"/>
        <v>0</v>
      </c>
      <c r="AB88" s="14" t="str">
        <f t="shared" si="199"/>
        <v/>
      </c>
      <c r="AC88" s="19">
        <f t="shared" si="187"/>
        <v>0</v>
      </c>
      <c r="AD88" s="14">
        <f t="shared" si="200"/>
        <v>0</v>
      </c>
      <c r="AE88" s="20"/>
      <c r="AF88" s="48"/>
      <c r="AG88" s="761"/>
      <c r="AH88" s="770"/>
      <c r="AI88" s="145"/>
      <c r="AJ88" s="144"/>
      <c r="AK88" s="571"/>
      <c r="AL88" s="571"/>
      <c r="AM88" s="569"/>
      <c r="AN88" s="140"/>
    </row>
    <row r="89" spans="1:40" ht="16.5" customHeight="1" x14ac:dyDescent="0.25">
      <c r="A89" s="862"/>
      <c r="B89" s="899">
        <v>42804</v>
      </c>
      <c r="C89" s="900"/>
      <c r="D89" s="511"/>
      <c r="E89" s="12"/>
      <c r="F89" s="12"/>
      <c r="G89" s="381" t="str">
        <f t="shared" si="190"/>
        <v/>
      </c>
      <c r="H89" s="45" t="str">
        <f t="shared" si="179"/>
        <v/>
      </c>
      <c r="I89" s="13" t="str">
        <f t="shared" si="191"/>
        <v/>
      </c>
      <c r="J89" s="14" t="str">
        <f t="shared" si="192"/>
        <v/>
      </c>
      <c r="K89" s="15">
        <f t="shared" si="193"/>
        <v>0</v>
      </c>
      <c r="L89" s="38">
        <f t="shared" si="194"/>
        <v>0</v>
      </c>
      <c r="M89" s="16"/>
      <c r="N89" s="16"/>
      <c r="O89" s="252" t="str">
        <f t="shared" si="195"/>
        <v/>
      </c>
      <c r="P89" s="16"/>
      <c r="Q89" s="16"/>
      <c r="R89" s="241" t="str">
        <f t="shared" si="196"/>
        <v/>
      </c>
      <c r="S89" s="16"/>
      <c r="T89" s="16"/>
      <c r="U89" s="231" t="str">
        <f t="shared" si="197"/>
        <v/>
      </c>
      <c r="V89" s="16"/>
      <c r="W89" s="16"/>
      <c r="X89" s="17" t="str">
        <f t="shared" si="198"/>
        <v/>
      </c>
      <c r="Y89" s="149"/>
      <c r="Z89" s="14"/>
      <c r="AA89" s="18">
        <f t="shared" si="186"/>
        <v>0</v>
      </c>
      <c r="AB89" s="14" t="str">
        <f t="shared" si="199"/>
        <v/>
      </c>
      <c r="AC89" s="19">
        <f t="shared" si="187"/>
        <v>0</v>
      </c>
      <c r="AD89" s="14">
        <f t="shared" si="200"/>
        <v>0</v>
      </c>
      <c r="AE89" s="20"/>
      <c r="AF89" s="48"/>
      <c r="AG89" s="761"/>
      <c r="AH89" s="770"/>
      <c r="AI89" s="145"/>
      <c r="AJ89" s="144"/>
      <c r="AK89" s="571"/>
      <c r="AL89" s="571"/>
      <c r="AM89" s="569"/>
      <c r="AN89" s="140"/>
    </row>
    <row r="90" spans="1:40" ht="16.5" customHeight="1" x14ac:dyDescent="0.25">
      <c r="A90" s="862"/>
      <c r="B90" s="899">
        <v>42805</v>
      </c>
      <c r="C90" s="900"/>
      <c r="D90" s="511"/>
      <c r="E90" s="12"/>
      <c r="F90" s="12"/>
      <c r="G90" s="381" t="str">
        <f t="shared" si="190"/>
        <v/>
      </c>
      <c r="H90" s="45" t="str">
        <f t="shared" si="179"/>
        <v/>
      </c>
      <c r="I90" s="13" t="str">
        <f t="shared" si="191"/>
        <v/>
      </c>
      <c r="J90" s="14" t="str">
        <f t="shared" si="192"/>
        <v/>
      </c>
      <c r="K90" s="15">
        <f t="shared" si="193"/>
        <v>0</v>
      </c>
      <c r="L90" s="38">
        <f t="shared" si="194"/>
        <v>0</v>
      </c>
      <c r="M90" s="16"/>
      <c r="N90" s="16"/>
      <c r="O90" s="252" t="str">
        <f t="shared" si="195"/>
        <v/>
      </c>
      <c r="P90" s="16"/>
      <c r="Q90" s="16"/>
      <c r="R90" s="241" t="str">
        <f t="shared" si="196"/>
        <v/>
      </c>
      <c r="S90" s="16"/>
      <c r="T90" s="16"/>
      <c r="U90" s="231" t="str">
        <f t="shared" si="197"/>
        <v/>
      </c>
      <c r="V90" s="16"/>
      <c r="W90" s="16"/>
      <c r="X90" s="17" t="str">
        <f t="shared" si="198"/>
        <v/>
      </c>
      <c r="Y90" s="149"/>
      <c r="Z90" s="14"/>
      <c r="AA90" s="18">
        <f t="shared" si="186"/>
        <v>0</v>
      </c>
      <c r="AB90" s="14" t="str">
        <f t="shared" si="199"/>
        <v/>
      </c>
      <c r="AC90" s="19">
        <f t="shared" si="187"/>
        <v>0</v>
      </c>
      <c r="AD90" s="14">
        <f t="shared" si="200"/>
        <v>0</v>
      </c>
      <c r="AE90" s="20"/>
      <c r="AF90" s="48"/>
      <c r="AG90" s="761"/>
      <c r="AH90" s="770"/>
      <c r="AI90" s="146"/>
      <c r="AJ90" s="147"/>
      <c r="AK90" s="571"/>
      <c r="AL90" s="571"/>
      <c r="AM90" s="569"/>
      <c r="AN90" s="140"/>
    </row>
    <row r="91" spans="1:40" ht="16.5" customHeight="1" thickBot="1" x14ac:dyDescent="0.3">
      <c r="A91" s="863"/>
      <c r="B91" s="901">
        <v>42806</v>
      </c>
      <c r="C91" s="902"/>
      <c r="D91" s="512"/>
      <c r="E91" s="49"/>
      <c r="F91" s="49"/>
      <c r="G91" s="384" t="str">
        <f t="shared" si="190"/>
        <v/>
      </c>
      <c r="H91" s="50" t="str">
        <f t="shared" si="179"/>
        <v/>
      </c>
      <c r="I91" s="51" t="str">
        <f t="shared" si="191"/>
        <v/>
      </c>
      <c r="J91" s="52" t="str">
        <f t="shared" si="192"/>
        <v/>
      </c>
      <c r="K91" s="53">
        <f t="shared" si="193"/>
        <v>0</v>
      </c>
      <c r="L91" s="54">
        <f t="shared" si="194"/>
        <v>0</v>
      </c>
      <c r="M91" s="55"/>
      <c r="N91" s="55"/>
      <c r="O91" s="253" t="str">
        <f t="shared" si="195"/>
        <v/>
      </c>
      <c r="P91" s="55"/>
      <c r="Q91" s="55"/>
      <c r="R91" s="242" t="str">
        <f t="shared" si="196"/>
        <v/>
      </c>
      <c r="S91" s="55"/>
      <c r="T91" s="55"/>
      <c r="U91" s="232" t="str">
        <f t="shared" si="197"/>
        <v/>
      </c>
      <c r="V91" s="55"/>
      <c r="W91" s="55"/>
      <c r="X91" s="56" t="str">
        <f t="shared" si="198"/>
        <v/>
      </c>
      <c r="Y91" s="150"/>
      <c r="Z91" s="52"/>
      <c r="AA91" s="57">
        <f t="shared" si="186"/>
        <v>0</v>
      </c>
      <c r="AB91" s="52" t="str">
        <f t="shared" si="199"/>
        <v/>
      </c>
      <c r="AC91" s="58">
        <f t="shared" si="187"/>
        <v>0</v>
      </c>
      <c r="AD91" s="52">
        <f t="shared" si="200"/>
        <v>0</v>
      </c>
      <c r="AE91" s="59"/>
      <c r="AF91" s="60"/>
      <c r="AG91" s="761"/>
      <c r="AH91" s="770"/>
      <c r="AI91" s="146"/>
      <c r="AJ91" s="147"/>
      <c r="AK91" s="146"/>
      <c r="AL91" s="571"/>
      <c r="AM91" s="569"/>
      <c r="AN91" s="140"/>
    </row>
    <row r="92" spans="1:40" ht="30.75" customHeight="1" thickBot="1" x14ac:dyDescent="0.3">
      <c r="A92" s="309"/>
      <c r="B92" s="711" t="s">
        <v>90</v>
      </c>
      <c r="C92" s="712"/>
      <c r="D92" s="536"/>
      <c r="E92" s="535"/>
      <c r="F92" s="535"/>
      <c r="G92" s="289">
        <f t="shared" ref="G92" si="201">SUM(G85:G91)</f>
        <v>0</v>
      </c>
      <c r="H92" s="290">
        <f t="shared" ref="H92" si="202">SUM(H85:H91)</f>
        <v>0</v>
      </c>
      <c r="I92" s="168">
        <f t="shared" ref="I92" si="203">SUM(I85:I91)</f>
        <v>0</v>
      </c>
      <c r="J92" s="169">
        <f t="shared" ref="J92" si="204">SUM(J85:J91)</f>
        <v>0</v>
      </c>
      <c r="K92" s="133">
        <f t="shared" ref="K92" si="205">SUM(K85:K91)</f>
        <v>0</v>
      </c>
      <c r="L92" s="134">
        <f t="shared" ref="L92" si="206">SUM(L85:L91)</f>
        <v>0</v>
      </c>
      <c r="M92" s="520"/>
      <c r="N92" s="520"/>
      <c r="O92" s="254">
        <f t="shared" ref="O92" si="207">SUM(O85:O91)</f>
        <v>0</v>
      </c>
      <c r="P92" s="520"/>
      <c r="Q92" s="520"/>
      <c r="R92" s="243">
        <f t="shared" ref="R92" si="208">SUM(R85:R91)</f>
        <v>0</v>
      </c>
      <c r="S92" s="520"/>
      <c r="T92" s="520"/>
      <c r="U92" s="233">
        <f t="shared" ref="U92" si="209">SUM(U85:U91)</f>
        <v>0</v>
      </c>
      <c r="V92" s="520"/>
      <c r="W92" s="520"/>
      <c r="X92" s="227">
        <f t="shared" ref="X92" si="210">SUM(X85:X91)</f>
        <v>0</v>
      </c>
      <c r="Y92" s="133" t="str">
        <f>IF(Z92="","",(Z92/24))</f>
        <v/>
      </c>
      <c r="Z92" s="134" t="str">
        <f>IF(J92-$E$4&lt;=0,"",SUM(J92-$E$4))</f>
        <v/>
      </c>
      <c r="AA92" s="156">
        <f>IF(AB92="","",(AB92/24))</f>
        <v>0</v>
      </c>
      <c r="AB92" s="163">
        <f t="shared" ref="AB92" si="211">SUM(AB85:AB91)</f>
        <v>0</v>
      </c>
      <c r="AC92" s="160">
        <f>IF(AD92="","",(AD92/24))</f>
        <v>0</v>
      </c>
      <c r="AD92" s="164">
        <f t="shared" ref="AD92" si="212">SUM(AD85:AD91)</f>
        <v>0</v>
      </c>
      <c r="AE92" s="175">
        <f>AF92/24</f>
        <v>0</v>
      </c>
      <c r="AF92" s="176">
        <f>IF(J92&gt;$E$4,J92-Z92,J92)</f>
        <v>0</v>
      </c>
      <c r="AG92" s="762"/>
      <c r="AH92" s="770"/>
      <c r="AI92" s="685" t="s">
        <v>62</v>
      </c>
      <c r="AJ92" s="686"/>
      <c r="AK92" s="647" t="s">
        <v>60</v>
      </c>
      <c r="AL92" s="647" t="s">
        <v>61</v>
      </c>
      <c r="AM92" s="569"/>
      <c r="AN92" s="140"/>
    </row>
    <row r="93" spans="1:40" ht="22.5" customHeight="1" thickBot="1" x14ac:dyDescent="0.3">
      <c r="A93" s="861">
        <f t="shared" ref="A93" si="213">WEEKNUM(B93,2)</f>
        <v>12</v>
      </c>
      <c r="B93" s="897">
        <v>42807</v>
      </c>
      <c r="C93" s="898"/>
      <c r="D93" s="510"/>
      <c r="E93" s="62"/>
      <c r="F93" s="62"/>
      <c r="G93" s="380" t="str">
        <f t="shared" ref="G93:G99" si="214">IF(F93="","",F93-E93)</f>
        <v/>
      </c>
      <c r="H93" s="44" t="str">
        <f t="shared" si="179"/>
        <v/>
      </c>
      <c r="I93" s="21" t="str">
        <f t="shared" ref="I93:I99" si="215">IF(G93="","",G93-K93)</f>
        <v/>
      </c>
      <c r="J93" s="22" t="str">
        <f t="shared" ref="J93:J99" si="216">IF(I93="","",I93*24)</f>
        <v/>
      </c>
      <c r="K93" s="23">
        <f t="shared" ref="K93:K99" si="217">SUM(O93,R93,U93,X93)</f>
        <v>0</v>
      </c>
      <c r="L93" s="37">
        <f t="shared" ref="L93:L99" si="218">SUM(O93,R93,U93,X93)*24</f>
        <v>0</v>
      </c>
      <c r="M93" s="24"/>
      <c r="N93" s="24"/>
      <c r="O93" s="255" t="str">
        <f t="shared" ref="O93:O99" si="219">IF(N93="","",N93-M93)</f>
        <v/>
      </c>
      <c r="P93" s="24"/>
      <c r="Q93" s="24"/>
      <c r="R93" s="244" t="str">
        <f t="shared" ref="R93:R99" si="220">IF(Q93="","",Q93-P93)</f>
        <v/>
      </c>
      <c r="S93" s="24"/>
      <c r="T93" s="24"/>
      <c r="U93" s="234" t="str">
        <f t="shared" ref="U93:U99" si="221">IF(T93="","",T93-S93)</f>
        <v/>
      </c>
      <c r="V93" s="24"/>
      <c r="W93" s="24"/>
      <c r="X93" s="25" t="str">
        <f t="shared" ref="X93:X99" si="222">IF(W93="","",W93-V93)</f>
        <v/>
      </c>
      <c r="Y93" s="151"/>
      <c r="Z93" s="22"/>
      <c r="AA93" s="26">
        <f t="shared" si="186"/>
        <v>0</v>
      </c>
      <c r="AB93" s="28" t="str">
        <f t="shared" ref="AB93:AB99" si="223">IF(F93*24&gt;$E$2,F93*24-$E$2-AD93,"")</f>
        <v/>
      </c>
      <c r="AC93" s="27">
        <f t="shared" si="187"/>
        <v>0</v>
      </c>
      <c r="AD93" s="28">
        <f t="shared" ref="AD93:AD99" si="224">IF(F93*24&gt;$E$3,F93*24-$E$3,0)</f>
        <v>0</v>
      </c>
      <c r="AE93" s="29"/>
      <c r="AF93" s="47"/>
      <c r="AG93" s="760">
        <f>A93</f>
        <v>12</v>
      </c>
      <c r="AH93" s="770"/>
      <c r="AI93" s="649">
        <v>3</v>
      </c>
      <c r="AJ93" s="650"/>
      <c r="AK93" s="648"/>
      <c r="AL93" s="648"/>
      <c r="AM93" s="569"/>
      <c r="AN93" s="140"/>
    </row>
    <row r="94" spans="1:40" ht="23.25" customHeight="1" x14ac:dyDescent="0.25">
      <c r="A94" s="862"/>
      <c r="B94" s="899">
        <v>42808</v>
      </c>
      <c r="C94" s="900"/>
      <c r="D94" s="511"/>
      <c r="E94" s="12"/>
      <c r="F94" s="12"/>
      <c r="G94" s="381" t="str">
        <f t="shared" si="214"/>
        <v/>
      </c>
      <c r="H94" s="45" t="str">
        <f t="shared" si="179"/>
        <v/>
      </c>
      <c r="I94" s="13" t="str">
        <f t="shared" si="215"/>
        <v/>
      </c>
      <c r="J94" s="14" t="str">
        <f t="shared" si="216"/>
        <v/>
      </c>
      <c r="K94" s="15">
        <f t="shared" si="217"/>
        <v>0</v>
      </c>
      <c r="L94" s="38">
        <f t="shared" si="218"/>
        <v>0</v>
      </c>
      <c r="M94" s="16"/>
      <c r="N94" s="16"/>
      <c r="O94" s="252" t="str">
        <f t="shared" si="219"/>
        <v/>
      </c>
      <c r="P94" s="16"/>
      <c r="Q94" s="16"/>
      <c r="R94" s="241" t="str">
        <f t="shared" si="220"/>
        <v/>
      </c>
      <c r="S94" s="16"/>
      <c r="T94" s="16"/>
      <c r="U94" s="231" t="str">
        <f t="shared" si="221"/>
        <v/>
      </c>
      <c r="V94" s="16"/>
      <c r="W94" s="16"/>
      <c r="X94" s="17" t="str">
        <f t="shared" si="222"/>
        <v/>
      </c>
      <c r="Y94" s="149"/>
      <c r="Z94" s="14"/>
      <c r="AA94" s="18">
        <f t="shared" si="186"/>
        <v>0</v>
      </c>
      <c r="AB94" s="14" t="str">
        <f t="shared" si="223"/>
        <v/>
      </c>
      <c r="AC94" s="19">
        <f t="shared" si="187"/>
        <v>0</v>
      </c>
      <c r="AD94" s="14">
        <f t="shared" si="224"/>
        <v>0</v>
      </c>
      <c r="AE94" s="20"/>
      <c r="AF94" s="48"/>
      <c r="AG94" s="761"/>
      <c r="AH94" s="770"/>
      <c r="AI94" s="642" t="s">
        <v>59</v>
      </c>
      <c r="AJ94" s="444" t="s">
        <v>134</v>
      </c>
      <c r="AK94" s="440">
        <f>AF114</f>
        <v>0</v>
      </c>
      <c r="AL94" s="441">
        <f>AK94*$AF$1</f>
        <v>0</v>
      </c>
      <c r="AM94" s="569"/>
      <c r="AN94" s="140"/>
    </row>
    <row r="95" spans="1:40" ht="23.25" customHeight="1" x14ac:dyDescent="0.25">
      <c r="A95" s="862"/>
      <c r="B95" s="899">
        <v>42809</v>
      </c>
      <c r="C95" s="900"/>
      <c r="D95" s="511"/>
      <c r="E95" s="12"/>
      <c r="F95" s="12"/>
      <c r="G95" s="381" t="str">
        <f t="shared" si="214"/>
        <v/>
      </c>
      <c r="H95" s="45" t="str">
        <f t="shared" si="179"/>
        <v/>
      </c>
      <c r="I95" s="13" t="str">
        <f t="shared" si="215"/>
        <v/>
      </c>
      <c r="J95" s="14" t="str">
        <f t="shared" si="216"/>
        <v/>
      </c>
      <c r="K95" s="15">
        <f t="shared" si="217"/>
        <v>0</v>
      </c>
      <c r="L95" s="38">
        <f t="shared" si="218"/>
        <v>0</v>
      </c>
      <c r="M95" s="16"/>
      <c r="N95" s="16"/>
      <c r="O95" s="252" t="str">
        <f t="shared" si="219"/>
        <v/>
      </c>
      <c r="P95" s="16"/>
      <c r="Q95" s="16"/>
      <c r="R95" s="241" t="str">
        <f t="shared" si="220"/>
        <v/>
      </c>
      <c r="S95" s="16"/>
      <c r="T95" s="16"/>
      <c r="U95" s="231" t="str">
        <f t="shared" si="221"/>
        <v/>
      </c>
      <c r="V95" s="16"/>
      <c r="W95" s="16"/>
      <c r="X95" s="17" t="str">
        <f t="shared" si="222"/>
        <v/>
      </c>
      <c r="Y95" s="149"/>
      <c r="Z95" s="14"/>
      <c r="AA95" s="18">
        <f t="shared" si="186"/>
        <v>0</v>
      </c>
      <c r="AB95" s="14" t="str">
        <f t="shared" si="223"/>
        <v/>
      </c>
      <c r="AC95" s="19">
        <f t="shared" si="187"/>
        <v>0</v>
      </c>
      <c r="AD95" s="14">
        <f t="shared" si="224"/>
        <v>0</v>
      </c>
      <c r="AE95" s="20"/>
      <c r="AF95" s="48"/>
      <c r="AG95" s="761"/>
      <c r="AH95" s="770"/>
      <c r="AI95" s="651"/>
      <c r="AJ95" s="445" t="s">
        <v>135</v>
      </c>
      <c r="AK95" s="437">
        <f>Z114</f>
        <v>0</v>
      </c>
      <c r="AL95" s="434">
        <f>AK95*$AF$2</f>
        <v>0</v>
      </c>
      <c r="AM95" s="569"/>
      <c r="AN95" s="140"/>
    </row>
    <row r="96" spans="1:40" ht="23.25" customHeight="1" x14ac:dyDescent="0.25">
      <c r="A96" s="862"/>
      <c r="B96" s="899">
        <v>42810</v>
      </c>
      <c r="C96" s="900"/>
      <c r="D96" s="511"/>
      <c r="E96" s="12"/>
      <c r="F96" s="12"/>
      <c r="G96" s="381" t="str">
        <f t="shared" si="214"/>
        <v/>
      </c>
      <c r="H96" s="45" t="str">
        <f t="shared" si="179"/>
        <v/>
      </c>
      <c r="I96" s="13" t="str">
        <f t="shared" si="215"/>
        <v/>
      </c>
      <c r="J96" s="14" t="str">
        <f t="shared" si="216"/>
        <v/>
      </c>
      <c r="K96" s="15">
        <f t="shared" si="217"/>
        <v>0</v>
      </c>
      <c r="L96" s="38">
        <f t="shared" si="218"/>
        <v>0</v>
      </c>
      <c r="M96" s="16"/>
      <c r="N96" s="16"/>
      <c r="O96" s="252" t="str">
        <f t="shared" si="219"/>
        <v/>
      </c>
      <c r="P96" s="16"/>
      <c r="Q96" s="16"/>
      <c r="R96" s="241" t="str">
        <f t="shared" si="220"/>
        <v/>
      </c>
      <c r="S96" s="16"/>
      <c r="T96" s="16"/>
      <c r="U96" s="231" t="str">
        <f t="shared" si="221"/>
        <v/>
      </c>
      <c r="V96" s="16"/>
      <c r="W96" s="16"/>
      <c r="X96" s="17" t="str">
        <f t="shared" si="222"/>
        <v/>
      </c>
      <c r="Y96" s="149"/>
      <c r="Z96" s="14"/>
      <c r="AA96" s="18">
        <f t="shared" si="186"/>
        <v>0</v>
      </c>
      <c r="AB96" s="14" t="str">
        <f t="shared" si="223"/>
        <v/>
      </c>
      <c r="AC96" s="19">
        <f t="shared" si="187"/>
        <v>0</v>
      </c>
      <c r="AD96" s="14">
        <f t="shared" si="224"/>
        <v>0</v>
      </c>
      <c r="AE96" s="20"/>
      <c r="AF96" s="48"/>
      <c r="AG96" s="761"/>
      <c r="AH96" s="770"/>
      <c r="AI96" s="651" t="s">
        <v>136</v>
      </c>
      <c r="AJ96" s="446" t="s">
        <v>137</v>
      </c>
      <c r="AK96" s="438">
        <f>SUMPRODUCT(IF(ISNUMBER($B$9:$B$436),(MONTH($B$9:$B$436)=MONTH(B97)))*IF($AB$9:$AB$436&lt;&gt;"",$AB$9:$AB$436))</f>
        <v>0</v>
      </c>
      <c r="AL96" s="435">
        <f>AK96*$AF$3</f>
        <v>0</v>
      </c>
      <c r="AM96" s="569"/>
      <c r="AN96" s="140"/>
    </row>
    <row r="97" spans="1:40" ht="23.25" customHeight="1" thickBot="1" x14ac:dyDescent="0.3">
      <c r="A97" s="862"/>
      <c r="B97" s="899">
        <v>42811</v>
      </c>
      <c r="C97" s="900"/>
      <c r="D97" s="511"/>
      <c r="E97" s="12"/>
      <c r="F97" s="12"/>
      <c r="G97" s="381" t="str">
        <f t="shared" si="214"/>
        <v/>
      </c>
      <c r="H97" s="45" t="str">
        <f t="shared" si="179"/>
        <v/>
      </c>
      <c r="I97" s="13" t="str">
        <f t="shared" si="215"/>
        <v/>
      </c>
      <c r="J97" s="14" t="str">
        <f t="shared" si="216"/>
        <v/>
      </c>
      <c r="K97" s="15">
        <f t="shared" si="217"/>
        <v>0</v>
      </c>
      <c r="L97" s="38">
        <f t="shared" si="218"/>
        <v>0</v>
      </c>
      <c r="M97" s="16"/>
      <c r="N97" s="16"/>
      <c r="O97" s="252" t="str">
        <f t="shared" si="219"/>
        <v/>
      </c>
      <c r="P97" s="16"/>
      <c r="Q97" s="16"/>
      <c r="R97" s="241" t="str">
        <f t="shared" si="220"/>
        <v/>
      </c>
      <c r="S97" s="16"/>
      <c r="T97" s="16"/>
      <c r="U97" s="231" t="str">
        <f t="shared" si="221"/>
        <v/>
      </c>
      <c r="V97" s="16"/>
      <c r="W97" s="16"/>
      <c r="X97" s="17" t="str">
        <f t="shared" si="222"/>
        <v/>
      </c>
      <c r="Y97" s="149"/>
      <c r="Z97" s="14"/>
      <c r="AA97" s="18">
        <f t="shared" si="186"/>
        <v>0</v>
      </c>
      <c r="AB97" s="14" t="str">
        <f t="shared" si="223"/>
        <v/>
      </c>
      <c r="AC97" s="19">
        <f t="shared" si="187"/>
        <v>0</v>
      </c>
      <c r="AD97" s="14">
        <f t="shared" si="224"/>
        <v>0</v>
      </c>
      <c r="AE97" s="20"/>
      <c r="AF97" s="48"/>
      <c r="AG97" s="761"/>
      <c r="AH97" s="770"/>
      <c r="AI97" s="652"/>
      <c r="AJ97" s="447" t="s">
        <v>138</v>
      </c>
      <c r="AK97" s="439">
        <f t="array" ref="AK97">SUMPRODUCT(IF(ISNUMBER($B$9:$B$436),(MONTH($B$9:$B$436)=MONTH(B97)))*IF($AD$9:$AD$436&lt;&gt;"",$AD$9:$AD$436))</f>
        <v>0</v>
      </c>
      <c r="AL97" s="436">
        <f>AK97*$AF$4</f>
        <v>0</v>
      </c>
      <c r="AM97" s="569"/>
      <c r="AN97" s="140"/>
    </row>
    <row r="98" spans="1:40" ht="23.25" customHeight="1" thickBot="1" x14ac:dyDescent="0.3">
      <c r="A98" s="862"/>
      <c r="B98" s="899">
        <v>42812</v>
      </c>
      <c r="C98" s="900"/>
      <c r="D98" s="511"/>
      <c r="E98" s="12"/>
      <c r="F98" s="12"/>
      <c r="G98" s="381" t="str">
        <f t="shared" si="214"/>
        <v/>
      </c>
      <c r="H98" s="45" t="str">
        <f t="shared" si="179"/>
        <v/>
      </c>
      <c r="I98" s="13" t="str">
        <f t="shared" si="215"/>
        <v/>
      </c>
      <c r="J98" s="14" t="str">
        <f t="shared" si="216"/>
        <v/>
      </c>
      <c r="K98" s="15">
        <f t="shared" si="217"/>
        <v>0</v>
      </c>
      <c r="L98" s="38">
        <f t="shared" si="218"/>
        <v>0</v>
      </c>
      <c r="M98" s="16"/>
      <c r="N98" s="16"/>
      <c r="O98" s="252" t="str">
        <f t="shared" si="219"/>
        <v/>
      </c>
      <c r="P98" s="16"/>
      <c r="Q98" s="16"/>
      <c r="R98" s="241" t="str">
        <f t="shared" si="220"/>
        <v/>
      </c>
      <c r="S98" s="16"/>
      <c r="T98" s="16"/>
      <c r="U98" s="231" t="str">
        <f t="shared" si="221"/>
        <v/>
      </c>
      <c r="V98" s="16"/>
      <c r="W98" s="16"/>
      <c r="X98" s="17" t="str">
        <f t="shared" si="222"/>
        <v/>
      </c>
      <c r="Y98" s="149"/>
      <c r="Z98" s="14"/>
      <c r="AA98" s="18">
        <f t="shared" si="186"/>
        <v>0</v>
      </c>
      <c r="AB98" s="14" t="str">
        <f t="shared" si="223"/>
        <v/>
      </c>
      <c r="AC98" s="19">
        <f t="shared" si="187"/>
        <v>0</v>
      </c>
      <c r="AD98" s="14">
        <f t="shared" si="224"/>
        <v>0</v>
      </c>
      <c r="AE98" s="20"/>
      <c r="AF98" s="48"/>
      <c r="AG98" s="761"/>
      <c r="AH98" s="770"/>
      <c r="AI98" s="145"/>
      <c r="AJ98" s="571"/>
      <c r="AK98" s="571"/>
      <c r="AL98" s="448">
        <f>SUM(AL94:AL97)</f>
        <v>0</v>
      </c>
      <c r="AM98" s="569"/>
      <c r="AN98" s="140"/>
    </row>
    <row r="99" spans="1:40" ht="23.25" customHeight="1" thickBot="1" x14ac:dyDescent="0.3">
      <c r="A99" s="863"/>
      <c r="B99" s="901">
        <v>42813</v>
      </c>
      <c r="C99" s="902"/>
      <c r="D99" s="512"/>
      <c r="E99" s="49"/>
      <c r="F99" s="49"/>
      <c r="G99" s="384" t="str">
        <f t="shared" si="214"/>
        <v/>
      </c>
      <c r="H99" s="50" t="str">
        <f t="shared" si="179"/>
        <v/>
      </c>
      <c r="I99" s="51" t="str">
        <f t="shared" si="215"/>
        <v/>
      </c>
      <c r="J99" s="52" t="str">
        <f t="shared" si="216"/>
        <v/>
      </c>
      <c r="K99" s="53">
        <f t="shared" si="217"/>
        <v>0</v>
      </c>
      <c r="L99" s="54">
        <f t="shared" si="218"/>
        <v>0</v>
      </c>
      <c r="M99" s="55"/>
      <c r="N99" s="55"/>
      <c r="O99" s="253" t="str">
        <f t="shared" si="219"/>
        <v/>
      </c>
      <c r="P99" s="55"/>
      <c r="Q99" s="55"/>
      <c r="R99" s="242" t="str">
        <f t="shared" si="220"/>
        <v/>
      </c>
      <c r="S99" s="55"/>
      <c r="T99" s="55"/>
      <c r="U99" s="232" t="str">
        <f t="shared" si="221"/>
        <v/>
      </c>
      <c r="V99" s="55"/>
      <c r="W99" s="55"/>
      <c r="X99" s="56" t="str">
        <f t="shared" si="222"/>
        <v/>
      </c>
      <c r="Y99" s="150"/>
      <c r="Z99" s="52"/>
      <c r="AA99" s="57">
        <f t="shared" si="186"/>
        <v>0</v>
      </c>
      <c r="AB99" s="52" t="str">
        <f t="shared" si="223"/>
        <v/>
      </c>
      <c r="AC99" s="58">
        <f t="shared" si="187"/>
        <v>0</v>
      </c>
      <c r="AD99" s="52">
        <f t="shared" si="224"/>
        <v>0</v>
      </c>
      <c r="AE99" s="59"/>
      <c r="AF99" s="60"/>
      <c r="AG99" s="761"/>
      <c r="AH99" s="770"/>
      <c r="AI99" s="146"/>
      <c r="AJ99" s="147"/>
      <c r="AK99" s="146"/>
      <c r="AL99" s="571"/>
      <c r="AM99" s="569"/>
      <c r="AN99" s="140"/>
    </row>
    <row r="100" spans="1:40" ht="30.75" customHeight="1" thickBot="1" x14ac:dyDescent="0.3">
      <c r="A100" s="309"/>
      <c r="B100" s="711" t="s">
        <v>91</v>
      </c>
      <c r="C100" s="712"/>
      <c r="D100" s="536"/>
      <c r="E100" s="535"/>
      <c r="F100" s="535"/>
      <c r="G100" s="289">
        <f t="shared" ref="G100" si="225">SUM(G93:G99)</f>
        <v>0</v>
      </c>
      <c r="H100" s="299">
        <f t="shared" ref="H100" si="226">SUM(H93:H99)</f>
        <v>0</v>
      </c>
      <c r="I100" s="168">
        <f t="shared" ref="I100" si="227">SUM(I93:I99)</f>
        <v>0</v>
      </c>
      <c r="J100" s="169">
        <f t="shared" ref="J100" si="228">SUM(J93:J99)</f>
        <v>0</v>
      </c>
      <c r="K100" s="133">
        <f t="shared" ref="K100" si="229">SUM(K93:K99)</f>
        <v>0</v>
      </c>
      <c r="L100" s="134">
        <f t="shared" ref="L100" si="230">SUM(L93:L99)</f>
        <v>0</v>
      </c>
      <c r="M100" s="520"/>
      <c r="N100" s="520"/>
      <c r="O100" s="254">
        <f t="shared" ref="O100" si="231">SUM(O93:O99)</f>
        <v>0</v>
      </c>
      <c r="P100" s="520"/>
      <c r="Q100" s="520"/>
      <c r="R100" s="243">
        <f t="shared" ref="R100" si="232">SUM(R93:R99)</f>
        <v>0</v>
      </c>
      <c r="S100" s="520"/>
      <c r="T100" s="520"/>
      <c r="U100" s="233">
        <f t="shared" ref="U100" si="233">SUM(U93:U99)</f>
        <v>0</v>
      </c>
      <c r="V100" s="520"/>
      <c r="W100" s="520"/>
      <c r="X100" s="227">
        <f t="shared" ref="X100" si="234">SUM(X93:X99)</f>
        <v>0</v>
      </c>
      <c r="Y100" s="133" t="str">
        <f>IF(Z100="","",(Z100/24))</f>
        <v/>
      </c>
      <c r="Z100" s="134" t="str">
        <f>IF(J100-$E$4&lt;=0,"",SUM(J100-$E$4))</f>
        <v/>
      </c>
      <c r="AA100" s="156">
        <f>IF(AB100="","",(AB100/24))</f>
        <v>0</v>
      </c>
      <c r="AB100" s="163">
        <f t="shared" ref="AB100" si="235">SUM(AB93:AB99)</f>
        <v>0</v>
      </c>
      <c r="AC100" s="160">
        <f>IF(AD100="","",(AD100/24))</f>
        <v>0</v>
      </c>
      <c r="AD100" s="164">
        <f t="shared" ref="AD100" si="236">SUM(AD93:AD99)</f>
        <v>0</v>
      </c>
      <c r="AE100" s="175">
        <f>AF100/24</f>
        <v>0</v>
      </c>
      <c r="AF100" s="176">
        <f>IF(J100&gt;$E$4,J100-Z100,J100)</f>
        <v>0</v>
      </c>
      <c r="AG100" s="762"/>
      <c r="AH100" s="770"/>
      <c r="AI100" s="146"/>
      <c r="AJ100" s="147"/>
      <c r="AK100" s="146"/>
      <c r="AL100" s="571"/>
      <c r="AM100" s="569"/>
      <c r="AN100" s="140"/>
    </row>
    <row r="101" spans="1:40" ht="15.75" customHeight="1" x14ac:dyDescent="0.25">
      <c r="A101" s="861">
        <f t="shared" ref="A101" si="237">WEEKNUM(B101,2)</f>
        <v>13</v>
      </c>
      <c r="B101" s="897">
        <v>42814</v>
      </c>
      <c r="C101" s="898"/>
      <c r="D101" s="510"/>
      <c r="E101" s="62"/>
      <c r="F101" s="62"/>
      <c r="G101" s="380" t="str">
        <f t="shared" ref="G101:G107" si="238">IF(F101="","",F101-E101)</f>
        <v/>
      </c>
      <c r="H101" s="44" t="str">
        <f t="shared" si="179"/>
        <v/>
      </c>
      <c r="I101" s="21" t="str">
        <f t="shared" ref="I101:I107" si="239">IF(G101="","",G101-K101)</f>
        <v/>
      </c>
      <c r="J101" s="22" t="str">
        <f t="shared" ref="J101:J107" si="240">IF(I101="","",I101*24)</f>
        <v/>
      </c>
      <c r="K101" s="23">
        <f t="shared" ref="K101:K107" si="241">SUM(O101,R101,U101,X101)</f>
        <v>0</v>
      </c>
      <c r="L101" s="37">
        <f t="shared" ref="L101:L107" si="242">SUM(O101,R101,U101,X101)*24</f>
        <v>0</v>
      </c>
      <c r="M101" s="24"/>
      <c r="N101" s="24"/>
      <c r="O101" s="255" t="str">
        <f t="shared" ref="O101:O107" si="243">IF(N101="","",N101-M101)</f>
        <v/>
      </c>
      <c r="P101" s="24"/>
      <c r="Q101" s="24"/>
      <c r="R101" s="244" t="str">
        <f t="shared" ref="R101:R107" si="244">IF(Q101="","",Q101-P101)</f>
        <v/>
      </c>
      <c r="S101" s="24"/>
      <c r="T101" s="24"/>
      <c r="U101" s="234" t="str">
        <f t="shared" ref="U101:U107" si="245">IF(T101="","",T101-S101)</f>
        <v/>
      </c>
      <c r="V101" s="24"/>
      <c r="W101" s="24"/>
      <c r="X101" s="25" t="str">
        <f t="shared" ref="X101:X107" si="246">IF(W101="","",W101-V101)</f>
        <v/>
      </c>
      <c r="Y101" s="151"/>
      <c r="Z101" s="22"/>
      <c r="AA101" s="26">
        <f t="shared" si="186"/>
        <v>0</v>
      </c>
      <c r="AB101" s="28" t="str">
        <f t="shared" ref="AB101:AB107" si="247">IF(F101*24&gt;$E$2,F101*24-$E$2-AD101,"")</f>
        <v/>
      </c>
      <c r="AC101" s="27">
        <f t="shared" si="187"/>
        <v>0</v>
      </c>
      <c r="AD101" s="28">
        <f t="shared" ref="AD101:AD107" si="248">IF(F101*24&gt;$E$3,F101*24-$E$3,0)</f>
        <v>0</v>
      </c>
      <c r="AE101" s="29"/>
      <c r="AF101" s="47"/>
      <c r="AG101" s="760">
        <f>A101</f>
        <v>13</v>
      </c>
      <c r="AH101" s="770"/>
      <c r="AI101" s="146"/>
      <c r="AJ101" s="147"/>
      <c r="AK101" s="146"/>
      <c r="AL101" s="571"/>
      <c r="AM101" s="569"/>
      <c r="AN101" s="140"/>
    </row>
    <row r="102" spans="1:40" ht="15.75" customHeight="1" x14ac:dyDescent="0.25">
      <c r="A102" s="862"/>
      <c r="B102" s="899">
        <v>42815</v>
      </c>
      <c r="C102" s="900"/>
      <c r="D102" s="511"/>
      <c r="E102" s="12"/>
      <c r="F102" s="12"/>
      <c r="G102" s="381" t="str">
        <f t="shared" si="238"/>
        <v/>
      </c>
      <c r="H102" s="45" t="str">
        <f t="shared" si="179"/>
        <v/>
      </c>
      <c r="I102" s="13" t="str">
        <f t="shared" si="239"/>
        <v/>
      </c>
      <c r="J102" s="14" t="str">
        <f t="shared" si="240"/>
        <v/>
      </c>
      <c r="K102" s="15">
        <f t="shared" si="241"/>
        <v>0</v>
      </c>
      <c r="L102" s="38">
        <f t="shared" si="242"/>
        <v>0</v>
      </c>
      <c r="M102" s="16"/>
      <c r="N102" s="16"/>
      <c r="O102" s="252" t="str">
        <f t="shared" si="243"/>
        <v/>
      </c>
      <c r="P102" s="16"/>
      <c r="Q102" s="16"/>
      <c r="R102" s="241" t="str">
        <f t="shared" si="244"/>
        <v/>
      </c>
      <c r="S102" s="16"/>
      <c r="T102" s="16"/>
      <c r="U102" s="231" t="str">
        <f t="shared" si="245"/>
        <v/>
      </c>
      <c r="V102" s="16"/>
      <c r="W102" s="16"/>
      <c r="X102" s="17" t="str">
        <f t="shared" si="246"/>
        <v/>
      </c>
      <c r="Y102" s="149"/>
      <c r="Z102" s="14"/>
      <c r="AA102" s="18">
        <f t="shared" si="186"/>
        <v>0</v>
      </c>
      <c r="AB102" s="14" t="str">
        <f t="shared" si="247"/>
        <v/>
      </c>
      <c r="AC102" s="19">
        <f t="shared" si="187"/>
        <v>0</v>
      </c>
      <c r="AD102" s="14">
        <f t="shared" si="248"/>
        <v>0</v>
      </c>
      <c r="AE102" s="20"/>
      <c r="AF102" s="48"/>
      <c r="AG102" s="761"/>
      <c r="AH102" s="770"/>
      <c r="AI102" s="146"/>
      <c r="AJ102" s="147"/>
      <c r="AK102" s="146"/>
      <c r="AL102" s="571"/>
      <c r="AM102" s="569"/>
      <c r="AN102" s="140"/>
    </row>
    <row r="103" spans="1:40" ht="15.75" customHeight="1" x14ac:dyDescent="0.25">
      <c r="A103" s="862"/>
      <c r="B103" s="899">
        <v>42816</v>
      </c>
      <c r="C103" s="900"/>
      <c r="D103" s="511"/>
      <c r="E103" s="12"/>
      <c r="F103" s="12"/>
      <c r="G103" s="381" t="str">
        <f t="shared" si="238"/>
        <v/>
      </c>
      <c r="H103" s="45" t="str">
        <f t="shared" si="179"/>
        <v/>
      </c>
      <c r="I103" s="13" t="str">
        <f t="shared" si="239"/>
        <v/>
      </c>
      <c r="J103" s="14" t="str">
        <f t="shared" si="240"/>
        <v/>
      </c>
      <c r="K103" s="15">
        <f t="shared" si="241"/>
        <v>0</v>
      </c>
      <c r="L103" s="38">
        <f t="shared" si="242"/>
        <v>0</v>
      </c>
      <c r="M103" s="16"/>
      <c r="N103" s="16"/>
      <c r="O103" s="252" t="str">
        <f t="shared" si="243"/>
        <v/>
      </c>
      <c r="P103" s="16"/>
      <c r="Q103" s="16"/>
      <c r="R103" s="241" t="str">
        <f t="shared" si="244"/>
        <v/>
      </c>
      <c r="S103" s="16"/>
      <c r="T103" s="16"/>
      <c r="U103" s="231" t="str">
        <f t="shared" si="245"/>
        <v/>
      </c>
      <c r="V103" s="16"/>
      <c r="W103" s="16"/>
      <c r="X103" s="17" t="str">
        <f t="shared" si="246"/>
        <v/>
      </c>
      <c r="Y103" s="149"/>
      <c r="Z103" s="14"/>
      <c r="AA103" s="18">
        <f t="shared" si="186"/>
        <v>0</v>
      </c>
      <c r="AB103" s="14" t="str">
        <f t="shared" si="247"/>
        <v/>
      </c>
      <c r="AC103" s="19">
        <f t="shared" si="187"/>
        <v>0</v>
      </c>
      <c r="AD103" s="14">
        <f t="shared" si="248"/>
        <v>0</v>
      </c>
      <c r="AE103" s="20"/>
      <c r="AF103" s="48"/>
      <c r="AG103" s="761"/>
      <c r="AH103" s="770"/>
      <c r="AI103" s="146"/>
      <c r="AJ103" s="147"/>
      <c r="AK103" s="146"/>
      <c r="AL103" s="571"/>
      <c r="AM103" s="569"/>
      <c r="AN103" s="140"/>
    </row>
    <row r="104" spans="1:40" ht="15.75" customHeight="1" x14ac:dyDescent="0.25">
      <c r="A104" s="862"/>
      <c r="B104" s="899">
        <v>42817</v>
      </c>
      <c r="C104" s="900"/>
      <c r="D104" s="511"/>
      <c r="E104" s="12"/>
      <c r="F104" s="12"/>
      <c r="G104" s="381" t="str">
        <f t="shared" si="238"/>
        <v/>
      </c>
      <c r="H104" s="45" t="str">
        <f t="shared" si="179"/>
        <v/>
      </c>
      <c r="I104" s="13" t="str">
        <f t="shared" si="239"/>
        <v/>
      </c>
      <c r="J104" s="14" t="str">
        <f t="shared" si="240"/>
        <v/>
      </c>
      <c r="K104" s="15">
        <f t="shared" si="241"/>
        <v>0</v>
      </c>
      <c r="L104" s="38">
        <f t="shared" si="242"/>
        <v>0</v>
      </c>
      <c r="M104" s="16"/>
      <c r="N104" s="16"/>
      <c r="O104" s="252" t="str">
        <f t="shared" si="243"/>
        <v/>
      </c>
      <c r="P104" s="16"/>
      <c r="Q104" s="16"/>
      <c r="R104" s="241" t="str">
        <f t="shared" si="244"/>
        <v/>
      </c>
      <c r="S104" s="16"/>
      <c r="T104" s="16"/>
      <c r="U104" s="231" t="str">
        <f t="shared" si="245"/>
        <v/>
      </c>
      <c r="V104" s="16"/>
      <c r="W104" s="16"/>
      <c r="X104" s="17" t="str">
        <f t="shared" si="246"/>
        <v/>
      </c>
      <c r="Y104" s="149"/>
      <c r="Z104" s="14"/>
      <c r="AA104" s="18">
        <f t="shared" si="186"/>
        <v>0</v>
      </c>
      <c r="AB104" s="14" t="str">
        <f t="shared" si="247"/>
        <v/>
      </c>
      <c r="AC104" s="19">
        <f t="shared" si="187"/>
        <v>0</v>
      </c>
      <c r="AD104" s="14">
        <f t="shared" si="248"/>
        <v>0</v>
      </c>
      <c r="AE104" s="20"/>
      <c r="AF104" s="48"/>
      <c r="AG104" s="761"/>
      <c r="AH104" s="770"/>
      <c r="AI104" s="146"/>
      <c r="AJ104" s="147"/>
      <c r="AK104" s="146"/>
      <c r="AL104" s="571"/>
      <c r="AM104" s="569"/>
      <c r="AN104" s="140"/>
    </row>
    <row r="105" spans="1:40" ht="15.75" customHeight="1" x14ac:dyDescent="0.25">
      <c r="A105" s="862"/>
      <c r="B105" s="899">
        <v>42818</v>
      </c>
      <c r="C105" s="900"/>
      <c r="D105" s="511"/>
      <c r="E105" s="12"/>
      <c r="F105" s="12"/>
      <c r="G105" s="381" t="str">
        <f t="shared" si="238"/>
        <v/>
      </c>
      <c r="H105" s="45" t="str">
        <f t="shared" si="179"/>
        <v/>
      </c>
      <c r="I105" s="13" t="str">
        <f t="shared" si="239"/>
        <v/>
      </c>
      <c r="J105" s="14" t="str">
        <f t="shared" si="240"/>
        <v/>
      </c>
      <c r="K105" s="15">
        <f t="shared" si="241"/>
        <v>0</v>
      </c>
      <c r="L105" s="38">
        <f t="shared" si="242"/>
        <v>0</v>
      </c>
      <c r="M105" s="16"/>
      <c r="N105" s="16"/>
      <c r="O105" s="252" t="str">
        <f t="shared" si="243"/>
        <v/>
      </c>
      <c r="P105" s="16"/>
      <c r="Q105" s="16"/>
      <c r="R105" s="241" t="str">
        <f t="shared" si="244"/>
        <v/>
      </c>
      <c r="S105" s="16"/>
      <c r="T105" s="16"/>
      <c r="U105" s="231" t="str">
        <f t="shared" si="245"/>
        <v/>
      </c>
      <c r="V105" s="16"/>
      <c r="W105" s="16"/>
      <c r="X105" s="17" t="str">
        <f t="shared" si="246"/>
        <v/>
      </c>
      <c r="Y105" s="149"/>
      <c r="Z105" s="14"/>
      <c r="AA105" s="18">
        <f t="shared" si="186"/>
        <v>0</v>
      </c>
      <c r="AB105" s="14" t="str">
        <f t="shared" si="247"/>
        <v/>
      </c>
      <c r="AC105" s="19">
        <f t="shared" si="187"/>
        <v>0</v>
      </c>
      <c r="AD105" s="14">
        <f t="shared" si="248"/>
        <v>0</v>
      </c>
      <c r="AE105" s="20"/>
      <c r="AF105" s="48"/>
      <c r="AG105" s="761"/>
      <c r="AH105" s="770"/>
      <c r="AI105" s="146"/>
      <c r="AJ105" s="147"/>
      <c r="AK105" s="146"/>
      <c r="AL105" s="571"/>
      <c r="AM105" s="569"/>
      <c r="AN105" s="140"/>
    </row>
    <row r="106" spans="1:40" ht="15.75" customHeight="1" x14ac:dyDescent="0.25">
      <c r="A106" s="862"/>
      <c r="B106" s="899">
        <v>42819</v>
      </c>
      <c r="C106" s="900"/>
      <c r="D106" s="511"/>
      <c r="E106" s="12"/>
      <c r="F106" s="12"/>
      <c r="G106" s="381" t="str">
        <f t="shared" si="238"/>
        <v/>
      </c>
      <c r="H106" s="45" t="str">
        <f t="shared" si="179"/>
        <v/>
      </c>
      <c r="I106" s="13" t="str">
        <f t="shared" si="239"/>
        <v/>
      </c>
      <c r="J106" s="14" t="str">
        <f t="shared" si="240"/>
        <v/>
      </c>
      <c r="K106" s="15">
        <f t="shared" si="241"/>
        <v>0</v>
      </c>
      <c r="L106" s="38">
        <f t="shared" si="242"/>
        <v>0</v>
      </c>
      <c r="M106" s="16"/>
      <c r="N106" s="16"/>
      <c r="O106" s="252" t="str">
        <f t="shared" si="243"/>
        <v/>
      </c>
      <c r="P106" s="16"/>
      <c r="Q106" s="16"/>
      <c r="R106" s="241" t="str">
        <f t="shared" si="244"/>
        <v/>
      </c>
      <c r="S106" s="16"/>
      <c r="T106" s="16"/>
      <c r="U106" s="231" t="str">
        <f t="shared" si="245"/>
        <v/>
      </c>
      <c r="V106" s="16"/>
      <c r="W106" s="16"/>
      <c r="X106" s="17" t="str">
        <f t="shared" si="246"/>
        <v/>
      </c>
      <c r="Y106" s="149"/>
      <c r="Z106" s="14"/>
      <c r="AA106" s="18">
        <f t="shared" si="186"/>
        <v>0</v>
      </c>
      <c r="AB106" s="14" t="str">
        <f t="shared" si="247"/>
        <v/>
      </c>
      <c r="AC106" s="19">
        <f t="shared" si="187"/>
        <v>0</v>
      </c>
      <c r="AD106" s="14">
        <f t="shared" si="248"/>
        <v>0</v>
      </c>
      <c r="AE106" s="20"/>
      <c r="AF106" s="48"/>
      <c r="AG106" s="761"/>
      <c r="AH106" s="770"/>
      <c r="AI106" s="146"/>
      <c r="AJ106" s="147"/>
      <c r="AK106" s="146"/>
      <c r="AL106" s="571"/>
      <c r="AM106" s="569"/>
      <c r="AN106" s="140"/>
    </row>
    <row r="107" spans="1:40" ht="16.5" customHeight="1" thickBot="1" x14ac:dyDescent="0.3">
      <c r="A107" s="863"/>
      <c r="B107" s="901">
        <v>42820</v>
      </c>
      <c r="C107" s="902"/>
      <c r="D107" s="512"/>
      <c r="E107" s="49"/>
      <c r="F107" s="49"/>
      <c r="G107" s="384" t="str">
        <f t="shared" si="238"/>
        <v/>
      </c>
      <c r="H107" s="50" t="str">
        <f t="shared" si="179"/>
        <v/>
      </c>
      <c r="I107" s="51" t="str">
        <f t="shared" si="239"/>
        <v/>
      </c>
      <c r="J107" s="52" t="str">
        <f t="shared" si="240"/>
        <v/>
      </c>
      <c r="K107" s="53">
        <f t="shared" si="241"/>
        <v>0</v>
      </c>
      <c r="L107" s="54">
        <f t="shared" si="242"/>
        <v>0</v>
      </c>
      <c r="M107" s="55"/>
      <c r="N107" s="55"/>
      <c r="O107" s="253" t="str">
        <f t="shared" si="243"/>
        <v/>
      </c>
      <c r="P107" s="55"/>
      <c r="Q107" s="55"/>
      <c r="R107" s="242" t="str">
        <f t="shared" si="244"/>
        <v/>
      </c>
      <c r="S107" s="55"/>
      <c r="T107" s="55"/>
      <c r="U107" s="232" t="str">
        <f t="shared" si="245"/>
        <v/>
      </c>
      <c r="V107" s="55"/>
      <c r="W107" s="55"/>
      <c r="X107" s="56" t="str">
        <f t="shared" si="246"/>
        <v/>
      </c>
      <c r="Y107" s="150"/>
      <c r="Z107" s="52"/>
      <c r="AA107" s="57">
        <f t="shared" si="186"/>
        <v>0</v>
      </c>
      <c r="AB107" s="52" t="str">
        <f t="shared" si="247"/>
        <v/>
      </c>
      <c r="AC107" s="58">
        <f t="shared" si="187"/>
        <v>0</v>
      </c>
      <c r="AD107" s="52">
        <f t="shared" si="248"/>
        <v>0</v>
      </c>
      <c r="AE107" s="59"/>
      <c r="AF107" s="60"/>
      <c r="AG107" s="761"/>
      <c r="AH107" s="770"/>
      <c r="AI107" s="146"/>
      <c r="AJ107" s="147"/>
      <c r="AK107" s="146"/>
      <c r="AL107" s="571"/>
      <c r="AM107" s="569"/>
      <c r="AN107" s="140"/>
    </row>
    <row r="108" spans="1:40" ht="30.75" customHeight="1" thickBot="1" x14ac:dyDescent="0.3">
      <c r="A108" s="309"/>
      <c r="B108" s="711" t="s">
        <v>92</v>
      </c>
      <c r="C108" s="712"/>
      <c r="D108" s="536"/>
      <c r="E108" s="535"/>
      <c r="F108" s="535"/>
      <c r="G108" s="289">
        <f t="shared" ref="G108" si="249">SUM(G101:G107)</f>
        <v>0</v>
      </c>
      <c r="H108" s="299">
        <f t="shared" ref="H108" si="250">SUM(H101:H107)</f>
        <v>0</v>
      </c>
      <c r="I108" s="168">
        <f t="shared" ref="I108" si="251">SUM(I101:I107)</f>
        <v>0</v>
      </c>
      <c r="J108" s="169">
        <f t="shared" ref="J108" si="252">SUM(J101:J107)</f>
        <v>0</v>
      </c>
      <c r="K108" s="133">
        <f t="shared" ref="K108" si="253">SUM(K101:K107)</f>
        <v>0</v>
      </c>
      <c r="L108" s="134">
        <f t="shared" ref="L108" si="254">SUM(L101:L107)</f>
        <v>0</v>
      </c>
      <c r="M108" s="520"/>
      <c r="N108" s="520"/>
      <c r="O108" s="254">
        <f t="shared" ref="O108" si="255">SUM(O101:O107)</f>
        <v>0</v>
      </c>
      <c r="P108" s="520"/>
      <c r="Q108" s="520"/>
      <c r="R108" s="243">
        <f t="shared" ref="R108" si="256">SUM(R101:R107)</f>
        <v>0</v>
      </c>
      <c r="S108" s="520"/>
      <c r="T108" s="520"/>
      <c r="U108" s="233">
        <f t="shared" ref="U108" si="257">SUM(U101:U107)</f>
        <v>0</v>
      </c>
      <c r="V108" s="520"/>
      <c r="W108" s="520"/>
      <c r="X108" s="227">
        <f t="shared" ref="X108" si="258">SUM(X101:X107)</f>
        <v>0</v>
      </c>
      <c r="Y108" s="133" t="str">
        <f>IF(Z108="","",(Z108/24))</f>
        <v/>
      </c>
      <c r="Z108" s="134" t="str">
        <f>IF(J108-$E$4&lt;=0,"",SUM(J108-$E$4))</f>
        <v/>
      </c>
      <c r="AA108" s="156">
        <f>IF(AB108="","",(AB108/24))</f>
        <v>0</v>
      </c>
      <c r="AB108" s="163">
        <f t="shared" ref="AB108" si="259">SUM(AB101:AB107)</f>
        <v>0</v>
      </c>
      <c r="AC108" s="160">
        <f>IF(AD108="","",(AD108/24))</f>
        <v>0</v>
      </c>
      <c r="AD108" s="164">
        <f t="shared" ref="AD108" si="260">SUM(AD101:AD107)</f>
        <v>0</v>
      </c>
      <c r="AE108" s="175">
        <f>AF108/24</f>
        <v>0</v>
      </c>
      <c r="AF108" s="176">
        <f>IF(J108&gt;$E$4,J108-Z108,J108)</f>
        <v>0</v>
      </c>
      <c r="AG108" s="762"/>
      <c r="AH108" s="770"/>
      <c r="AI108" s="146"/>
      <c r="AJ108" s="147"/>
      <c r="AK108" s="146"/>
      <c r="AL108" s="571"/>
      <c r="AM108" s="569"/>
      <c r="AN108" s="140"/>
    </row>
    <row r="109" spans="1:40" ht="15.75" customHeight="1" x14ac:dyDescent="0.25">
      <c r="A109" s="861">
        <f t="shared" ref="A109" si="261">WEEKNUM(B109,2)</f>
        <v>14</v>
      </c>
      <c r="B109" s="897">
        <v>42821</v>
      </c>
      <c r="C109" s="898"/>
      <c r="D109" s="510"/>
      <c r="E109" s="62"/>
      <c r="F109" s="62"/>
      <c r="G109" s="380" t="str">
        <f t="shared" ref="G109:G116" si="262">IF(F109="","",F109-E109)</f>
        <v/>
      </c>
      <c r="H109" s="44" t="str">
        <f t="shared" si="179"/>
        <v/>
      </c>
      <c r="I109" s="21" t="str">
        <f>IF(G109="","",G109-K109)</f>
        <v/>
      </c>
      <c r="J109" s="22" t="str">
        <f>IF(I109="","",I109*24)</f>
        <v/>
      </c>
      <c r="K109" s="23">
        <f t="shared" ref="K109:K116" si="263">SUM(O109,R109,U109,X109)</f>
        <v>0</v>
      </c>
      <c r="L109" s="37">
        <f t="shared" ref="L109:L116" si="264">SUM(O109,R109,U109,X109)*24</f>
        <v>0</v>
      </c>
      <c r="M109" s="24"/>
      <c r="N109" s="24"/>
      <c r="O109" s="255" t="str">
        <f t="shared" ref="O109:O116" si="265">IF(N109="","",N109-M109)</f>
        <v/>
      </c>
      <c r="P109" s="24"/>
      <c r="Q109" s="24"/>
      <c r="R109" s="244" t="str">
        <f t="shared" ref="R109:R116" si="266">IF(Q109="","",Q109-P109)</f>
        <v/>
      </c>
      <c r="S109" s="24"/>
      <c r="T109" s="24"/>
      <c r="U109" s="234" t="str">
        <f t="shared" ref="U109:U116" si="267">IF(T109="","",T109-S109)</f>
        <v/>
      </c>
      <c r="V109" s="24"/>
      <c r="W109" s="24"/>
      <c r="X109" s="25" t="str">
        <f t="shared" ref="X109:X116" si="268">IF(W109="","",W109-V109)</f>
        <v/>
      </c>
      <c r="Y109" s="151"/>
      <c r="Z109" s="22"/>
      <c r="AA109" s="26">
        <f t="shared" si="186"/>
        <v>0</v>
      </c>
      <c r="AB109" s="28" t="str">
        <f>IF(F109*24&gt;$E$2,F109*24-$E$2-AD109,"")</f>
        <v/>
      </c>
      <c r="AC109" s="27">
        <f t="shared" si="187"/>
        <v>0</v>
      </c>
      <c r="AD109" s="28">
        <f>IF(F109*24&gt;$E$3,F109*24-$E$3,0)</f>
        <v>0</v>
      </c>
      <c r="AE109" s="29"/>
      <c r="AF109" s="47"/>
      <c r="AG109" s="760">
        <f>A109</f>
        <v>14</v>
      </c>
      <c r="AH109" s="770"/>
      <c r="AI109" s="146"/>
      <c r="AJ109" s="147"/>
      <c r="AK109" s="146"/>
      <c r="AL109" s="571"/>
      <c r="AM109" s="569"/>
      <c r="AN109" s="140"/>
    </row>
    <row r="110" spans="1:40" ht="15.75" customHeight="1" x14ac:dyDescent="0.25">
      <c r="A110" s="862"/>
      <c r="B110" s="899">
        <v>42822</v>
      </c>
      <c r="C110" s="900"/>
      <c r="D110" s="511"/>
      <c r="E110" s="12"/>
      <c r="F110" s="12"/>
      <c r="G110" s="381" t="str">
        <f t="shared" si="262"/>
        <v/>
      </c>
      <c r="H110" s="45" t="str">
        <f t="shared" si="179"/>
        <v/>
      </c>
      <c r="I110" s="13" t="str">
        <f>IF(G110="","",G110-K110)</f>
        <v/>
      </c>
      <c r="J110" s="14" t="str">
        <f>IF(I110="","",I110*24)</f>
        <v/>
      </c>
      <c r="K110" s="15">
        <f t="shared" si="263"/>
        <v>0</v>
      </c>
      <c r="L110" s="38">
        <f t="shared" si="264"/>
        <v>0</v>
      </c>
      <c r="M110" s="16"/>
      <c r="N110" s="16"/>
      <c r="O110" s="252" t="str">
        <f t="shared" si="265"/>
        <v/>
      </c>
      <c r="P110" s="16"/>
      <c r="Q110" s="16"/>
      <c r="R110" s="241" t="str">
        <f t="shared" si="266"/>
        <v/>
      </c>
      <c r="S110" s="16"/>
      <c r="T110" s="16"/>
      <c r="U110" s="231" t="str">
        <f t="shared" si="267"/>
        <v/>
      </c>
      <c r="V110" s="16"/>
      <c r="W110" s="16"/>
      <c r="X110" s="17" t="str">
        <f t="shared" si="268"/>
        <v/>
      </c>
      <c r="Y110" s="149"/>
      <c r="Z110" s="14"/>
      <c r="AA110" s="18">
        <f t="shared" si="186"/>
        <v>0</v>
      </c>
      <c r="AB110" s="14" t="str">
        <f>IF(F110*24&gt;$E$2,F110*24-$E$2-AD110,"")</f>
        <v/>
      </c>
      <c r="AC110" s="19">
        <f t="shared" si="187"/>
        <v>0</v>
      </c>
      <c r="AD110" s="14">
        <f>IF(F110*24&gt;$E$3,F110*24-$E$3,0)</f>
        <v>0</v>
      </c>
      <c r="AE110" s="20"/>
      <c r="AF110" s="48"/>
      <c r="AG110" s="761"/>
      <c r="AH110" s="770"/>
      <c r="AI110" s="146"/>
      <c r="AJ110" s="147"/>
      <c r="AK110" s="146"/>
      <c r="AL110" s="571"/>
      <c r="AM110" s="569"/>
      <c r="AN110" s="140"/>
    </row>
    <row r="111" spans="1:40" ht="15.75" customHeight="1" x14ac:dyDescent="0.25">
      <c r="A111" s="862"/>
      <c r="B111" s="899">
        <v>42823</v>
      </c>
      <c r="C111" s="900"/>
      <c r="D111" s="511"/>
      <c r="E111" s="12"/>
      <c r="F111" s="12"/>
      <c r="G111" s="381" t="str">
        <f t="shared" si="262"/>
        <v/>
      </c>
      <c r="H111" s="45" t="str">
        <f t="shared" si="179"/>
        <v/>
      </c>
      <c r="I111" s="13" t="str">
        <f>IF(G111="","",G111-K111)</f>
        <v/>
      </c>
      <c r="J111" s="14" t="str">
        <f>IF(I111="","",I111*24)</f>
        <v/>
      </c>
      <c r="K111" s="15">
        <f t="shared" si="263"/>
        <v>0</v>
      </c>
      <c r="L111" s="38">
        <f t="shared" si="264"/>
        <v>0</v>
      </c>
      <c r="M111" s="16"/>
      <c r="N111" s="16"/>
      <c r="O111" s="252" t="str">
        <f t="shared" si="265"/>
        <v/>
      </c>
      <c r="P111" s="16"/>
      <c r="Q111" s="16"/>
      <c r="R111" s="241" t="str">
        <f t="shared" si="266"/>
        <v/>
      </c>
      <c r="S111" s="16"/>
      <c r="T111" s="16"/>
      <c r="U111" s="231" t="str">
        <f t="shared" si="267"/>
        <v/>
      </c>
      <c r="V111" s="16"/>
      <c r="W111" s="16"/>
      <c r="X111" s="17" t="str">
        <f t="shared" si="268"/>
        <v/>
      </c>
      <c r="Y111" s="149"/>
      <c r="Z111" s="14"/>
      <c r="AA111" s="18">
        <f t="shared" si="186"/>
        <v>0</v>
      </c>
      <c r="AB111" s="14" t="str">
        <f>IF(F111*24&gt;$E$2,F111*24-$E$2-AD111,"")</f>
        <v/>
      </c>
      <c r="AC111" s="19">
        <f t="shared" si="187"/>
        <v>0</v>
      </c>
      <c r="AD111" s="14">
        <f>IF(F111*24&gt;$E$3,F111*24-$E$3,0)</f>
        <v>0</v>
      </c>
      <c r="AE111" s="20"/>
      <c r="AF111" s="48"/>
      <c r="AG111" s="761"/>
      <c r="AH111" s="770"/>
      <c r="AI111" s="146"/>
      <c r="AJ111" s="147"/>
      <c r="AK111" s="146"/>
      <c r="AL111" s="571"/>
      <c r="AM111" s="569"/>
      <c r="AN111" s="140"/>
    </row>
    <row r="112" spans="1:40" ht="15.75" customHeight="1" x14ac:dyDescent="0.25">
      <c r="A112" s="862"/>
      <c r="B112" s="899">
        <v>42824</v>
      </c>
      <c r="C112" s="900"/>
      <c r="D112" s="511"/>
      <c r="E112" s="12"/>
      <c r="F112" s="12"/>
      <c r="G112" s="381" t="str">
        <f t="shared" si="262"/>
        <v/>
      </c>
      <c r="H112" s="45" t="str">
        <f t="shared" si="179"/>
        <v/>
      </c>
      <c r="I112" s="13" t="str">
        <f>IF(G112="","",G112-K112)</f>
        <v/>
      </c>
      <c r="J112" s="14" t="str">
        <f>IF(I112="","",I112*24)</f>
        <v/>
      </c>
      <c r="K112" s="15">
        <f t="shared" si="263"/>
        <v>0</v>
      </c>
      <c r="L112" s="38">
        <f t="shared" si="264"/>
        <v>0</v>
      </c>
      <c r="M112" s="16"/>
      <c r="N112" s="16"/>
      <c r="O112" s="252" t="str">
        <f t="shared" si="265"/>
        <v/>
      </c>
      <c r="P112" s="16"/>
      <c r="Q112" s="16"/>
      <c r="R112" s="241" t="str">
        <f t="shared" si="266"/>
        <v/>
      </c>
      <c r="S112" s="16"/>
      <c r="T112" s="16"/>
      <c r="U112" s="231" t="str">
        <f t="shared" si="267"/>
        <v/>
      </c>
      <c r="V112" s="16"/>
      <c r="W112" s="16"/>
      <c r="X112" s="17" t="str">
        <f t="shared" si="268"/>
        <v/>
      </c>
      <c r="Y112" s="149"/>
      <c r="Z112" s="14"/>
      <c r="AA112" s="18">
        <f t="shared" si="186"/>
        <v>0</v>
      </c>
      <c r="AB112" s="14" t="str">
        <f>IF(F112*24&gt;$E$2,F112*24-$E$2-AD112,"")</f>
        <v/>
      </c>
      <c r="AC112" s="19">
        <f t="shared" si="187"/>
        <v>0</v>
      </c>
      <c r="AD112" s="14">
        <f>IF(F112*24&gt;$E$3,F112*24-$E$3,0)</f>
        <v>0</v>
      </c>
      <c r="AE112" s="20"/>
      <c r="AF112" s="48"/>
      <c r="AG112" s="761"/>
      <c r="AH112" s="770"/>
      <c r="AI112" s="146"/>
      <c r="AJ112" s="147"/>
      <c r="AK112" s="146"/>
      <c r="AL112" s="140"/>
      <c r="AM112" s="569"/>
      <c r="AN112" s="140"/>
    </row>
    <row r="113" spans="1:40" ht="15.75" customHeight="1" thickBot="1" x14ac:dyDescent="0.3">
      <c r="A113" s="862"/>
      <c r="B113" s="913">
        <v>42825</v>
      </c>
      <c r="C113" s="914"/>
      <c r="D113" s="511"/>
      <c r="E113" s="76"/>
      <c r="F113" s="30"/>
      <c r="G113" s="382" t="str">
        <f t="shared" si="262"/>
        <v/>
      </c>
      <c r="H113" s="77" t="str">
        <f t="shared" si="179"/>
        <v/>
      </c>
      <c r="I113" s="78" t="str">
        <f>IF(G113="","",G113-K113)</f>
        <v/>
      </c>
      <c r="J113" s="79" t="str">
        <f>IF(I113="","",I113*24)</f>
        <v/>
      </c>
      <c r="K113" s="80">
        <f t="shared" si="263"/>
        <v>0</v>
      </c>
      <c r="L113" s="81">
        <f t="shared" si="264"/>
        <v>0</v>
      </c>
      <c r="M113" s="82"/>
      <c r="N113" s="82"/>
      <c r="O113" s="256" t="str">
        <f t="shared" si="265"/>
        <v/>
      </c>
      <c r="P113" s="82"/>
      <c r="Q113" s="82"/>
      <c r="R113" s="245" t="str">
        <f t="shared" si="266"/>
        <v/>
      </c>
      <c r="S113" s="82"/>
      <c r="T113" s="82"/>
      <c r="U113" s="235" t="str">
        <f t="shared" si="267"/>
        <v/>
      </c>
      <c r="V113" s="82"/>
      <c r="W113" s="82"/>
      <c r="X113" s="83" t="str">
        <f t="shared" si="268"/>
        <v/>
      </c>
      <c r="Y113" s="152"/>
      <c r="Z113" s="79"/>
      <c r="AA113" s="84">
        <f t="shared" si="186"/>
        <v>0</v>
      </c>
      <c r="AB113" s="79" t="str">
        <f>IF(F113*24&gt;$E$2,F113*24-$E$2-AD113,"")</f>
        <v/>
      </c>
      <c r="AC113" s="85">
        <f t="shared" si="187"/>
        <v>0</v>
      </c>
      <c r="AD113" s="79">
        <f>IF(F113*24&gt;$E$3,F113*24-$E$3,0)</f>
        <v>0</v>
      </c>
      <c r="AE113" s="86"/>
      <c r="AF113" s="88"/>
      <c r="AG113" s="761"/>
      <c r="AH113" s="771"/>
      <c r="AI113" s="146"/>
      <c r="AJ113" s="147"/>
      <c r="AK113" s="146"/>
      <c r="AL113" s="140"/>
      <c r="AM113" s="569"/>
      <c r="AN113" s="140"/>
    </row>
    <row r="114" spans="1:40" ht="32.25" customHeight="1" thickTop="1" thickBot="1" x14ac:dyDescent="0.6">
      <c r="A114" s="862"/>
      <c r="B114" s="752" t="s">
        <v>70</v>
      </c>
      <c r="C114" s="753"/>
      <c r="D114" s="534"/>
      <c r="E114" s="422"/>
      <c r="F114" s="421"/>
      <c r="G114" s="406">
        <f>IF(H114="","",(H114/24))</f>
        <v>0</v>
      </c>
      <c r="H114" s="407">
        <f>SUM(H79:H83,H85:H91,H93:H99,H101:H107,H109:H113)</f>
        <v>0</v>
      </c>
      <c r="I114" s="408">
        <f>IF(J114="","",(J114/24))</f>
        <v>0</v>
      </c>
      <c r="J114" s="409">
        <f>SUM(J79:J83,J85:J91,J93:J99,J101:J107,J109:J113)</f>
        <v>0</v>
      </c>
      <c r="K114" s="474"/>
      <c r="L114" s="474"/>
      <c r="M114" s="475"/>
      <c r="N114" s="475"/>
      <c r="O114" s="474"/>
      <c r="P114" s="475"/>
      <c r="Q114" s="475"/>
      <c r="R114" s="474"/>
      <c r="S114" s="475"/>
      <c r="T114" s="475"/>
      <c r="U114" s="474"/>
      <c r="V114" s="475"/>
      <c r="W114" s="475"/>
      <c r="X114" s="474"/>
      <c r="Y114" s="410"/>
      <c r="Z114" s="409">
        <f>SUM(Z84,Z92,Z100,Z108)</f>
        <v>0</v>
      </c>
      <c r="AA114" s="411">
        <f>IF(AB114="","",(AB114/24))</f>
        <v>0</v>
      </c>
      <c r="AB114" s="419">
        <f>SUM(AB79:AB83,AB85:AB91,AB93:AB99,AB101:AB107,AB109:AB113)</f>
        <v>0</v>
      </c>
      <c r="AC114" s="413">
        <f>IF(AD114="","",(AD114/24))</f>
        <v>0</v>
      </c>
      <c r="AD114" s="412">
        <f>SUM(AD79:AD83,AD85:AD91,AD93:AD99,AD101:AD107,AD109:AD113)</f>
        <v>0</v>
      </c>
      <c r="AE114" s="413">
        <f>IF(AF114="","",AF114/24)</f>
        <v>0</v>
      </c>
      <c r="AF114" s="432">
        <f>J114-Z114</f>
        <v>0</v>
      </c>
      <c r="AG114" s="761"/>
      <c r="AH114" s="721"/>
      <c r="AI114" s="722"/>
      <c r="AJ114" s="722"/>
      <c r="AK114" s="723"/>
      <c r="AL114" s="140"/>
      <c r="AM114" s="569"/>
      <c r="AN114" s="140"/>
    </row>
    <row r="115" spans="1:40" ht="15.75" customHeight="1" thickTop="1" x14ac:dyDescent="0.25">
      <c r="A115" s="862"/>
      <c r="B115" s="915">
        <v>42826</v>
      </c>
      <c r="C115" s="916"/>
      <c r="D115" s="511"/>
      <c r="E115" s="62"/>
      <c r="F115" s="62"/>
      <c r="G115" s="262" t="str">
        <f t="shared" si="262"/>
        <v/>
      </c>
      <c r="H115" s="63" t="str">
        <f t="shared" si="179"/>
        <v/>
      </c>
      <c r="I115" s="64" t="str">
        <f>IF(G115="","",G115-K115)</f>
        <v/>
      </c>
      <c r="J115" s="65" t="str">
        <f>IF(I115="","",I115*24)</f>
        <v/>
      </c>
      <c r="K115" s="66">
        <f t="shared" si="263"/>
        <v>0</v>
      </c>
      <c r="L115" s="67">
        <f t="shared" si="264"/>
        <v>0</v>
      </c>
      <c r="M115" s="68"/>
      <c r="N115" s="68"/>
      <c r="O115" s="251" t="str">
        <f t="shared" si="265"/>
        <v/>
      </c>
      <c r="P115" s="68"/>
      <c r="Q115" s="68"/>
      <c r="R115" s="240" t="str">
        <f t="shared" si="266"/>
        <v/>
      </c>
      <c r="S115" s="68"/>
      <c r="T115" s="68"/>
      <c r="U115" s="230" t="str">
        <f t="shared" si="267"/>
        <v/>
      </c>
      <c r="V115" s="68"/>
      <c r="W115" s="68"/>
      <c r="X115" s="69" t="str">
        <f t="shared" si="268"/>
        <v/>
      </c>
      <c r="Y115" s="148"/>
      <c r="Z115" s="65"/>
      <c r="AA115" s="70">
        <f t="shared" si="186"/>
        <v>0</v>
      </c>
      <c r="AB115" s="65" t="str">
        <f>IF(F115*24&gt;$E$2,F115*24-$E$2-AD115,"")</f>
        <v/>
      </c>
      <c r="AC115" s="71">
        <f t="shared" si="187"/>
        <v>0</v>
      </c>
      <c r="AD115" s="418">
        <f>IF(F115*24&gt;$E$3,F115*24-$E$3,0)</f>
        <v>0</v>
      </c>
      <c r="AE115" s="73"/>
      <c r="AF115" s="87"/>
      <c r="AG115" s="761"/>
      <c r="AH115" s="772" t="s">
        <v>50</v>
      </c>
      <c r="AI115" s="145"/>
      <c r="AJ115" s="144"/>
      <c r="AK115" s="145"/>
      <c r="AL115" s="140"/>
      <c r="AM115" s="569"/>
      <c r="AN115" s="140"/>
    </row>
    <row r="116" spans="1:40" ht="16.5" customHeight="1" thickBot="1" x14ac:dyDescent="0.3">
      <c r="A116" s="863"/>
      <c r="B116" s="917">
        <v>42827</v>
      </c>
      <c r="C116" s="918"/>
      <c r="D116" s="512"/>
      <c r="E116" s="49"/>
      <c r="F116" s="49"/>
      <c r="G116" s="264" t="str">
        <f t="shared" si="262"/>
        <v/>
      </c>
      <c r="H116" s="50" t="str">
        <f t="shared" si="179"/>
        <v/>
      </c>
      <c r="I116" s="51" t="str">
        <f>IF(G116="","",G116-K116)</f>
        <v/>
      </c>
      <c r="J116" s="52" t="str">
        <f>IF(I116="","",I116*24)</f>
        <v/>
      </c>
      <c r="K116" s="53">
        <f t="shared" si="263"/>
        <v>0</v>
      </c>
      <c r="L116" s="54">
        <f t="shared" si="264"/>
        <v>0</v>
      </c>
      <c r="M116" s="55"/>
      <c r="N116" s="55"/>
      <c r="O116" s="253" t="str">
        <f t="shared" si="265"/>
        <v/>
      </c>
      <c r="P116" s="55"/>
      <c r="Q116" s="55"/>
      <c r="R116" s="242" t="str">
        <f t="shared" si="266"/>
        <v/>
      </c>
      <c r="S116" s="55"/>
      <c r="T116" s="55"/>
      <c r="U116" s="232" t="str">
        <f t="shared" si="267"/>
        <v/>
      </c>
      <c r="V116" s="55"/>
      <c r="W116" s="55"/>
      <c r="X116" s="56" t="str">
        <f t="shared" si="268"/>
        <v/>
      </c>
      <c r="Y116" s="150"/>
      <c r="Z116" s="52"/>
      <c r="AA116" s="57">
        <f t="shared" si="186"/>
        <v>0</v>
      </c>
      <c r="AB116" s="52" t="str">
        <f>IF(F116*24&gt;$E$2,F116*24-$E$2-AD116,"")</f>
        <v/>
      </c>
      <c r="AC116" s="58">
        <f t="shared" si="187"/>
        <v>0</v>
      </c>
      <c r="AD116" s="52">
        <f>IF(F116*24&gt;$E$3,F116*24-$E$3,0)</f>
        <v>0</v>
      </c>
      <c r="AE116" s="59"/>
      <c r="AF116" s="60"/>
      <c r="AG116" s="761"/>
      <c r="AH116" s="773"/>
      <c r="AI116" s="146"/>
      <c r="AJ116" s="147"/>
      <c r="AK116" s="146"/>
      <c r="AL116" s="571"/>
      <c r="AM116" s="569"/>
      <c r="AN116" s="140"/>
    </row>
    <row r="117" spans="1:40" ht="30.75" customHeight="1" thickBot="1" x14ac:dyDescent="0.3">
      <c r="A117" s="310"/>
      <c r="B117" s="750" t="s">
        <v>93</v>
      </c>
      <c r="C117" s="751"/>
      <c r="D117" s="536"/>
      <c r="E117" s="537"/>
      <c r="F117" s="537"/>
      <c r="G117" s="265">
        <f>IF(H117="","",H117/24)</f>
        <v>0</v>
      </c>
      <c r="H117" s="298">
        <f>SUM(H109:H113,H115:H116)</f>
        <v>0</v>
      </c>
      <c r="I117" s="168">
        <f>IF(J117="","",J117/24)</f>
        <v>0</v>
      </c>
      <c r="J117" s="169">
        <f>SUM(J109:J113,J115:J116)</f>
        <v>0</v>
      </c>
      <c r="K117" s="133">
        <f t="shared" ref="K117" si="269">SUM(K109:K116)</f>
        <v>0</v>
      </c>
      <c r="L117" s="134">
        <f t="shared" ref="L117" si="270">SUM(L109:L116)</f>
        <v>0</v>
      </c>
      <c r="M117" s="520"/>
      <c r="N117" s="520"/>
      <c r="O117" s="254">
        <f t="shared" ref="O117" si="271">SUM(O109:O116)</f>
        <v>0</v>
      </c>
      <c r="P117" s="520"/>
      <c r="Q117" s="520"/>
      <c r="R117" s="243">
        <f t="shared" ref="R117" si="272">SUM(R109:R116)</f>
        <v>0</v>
      </c>
      <c r="S117" s="520"/>
      <c r="T117" s="520"/>
      <c r="U117" s="233">
        <f t="shared" ref="U117" si="273">SUM(U109:U116)</f>
        <v>0</v>
      </c>
      <c r="V117" s="520"/>
      <c r="W117" s="520"/>
      <c r="X117" s="227">
        <f t="shared" ref="X117" si="274">SUM(X109:X116)</f>
        <v>0</v>
      </c>
      <c r="Y117" s="133" t="str">
        <f>IF(Z117="","",(Z117/24))</f>
        <v/>
      </c>
      <c r="Z117" s="134" t="str">
        <f>IF(J117-$E$4&lt;=0,"",SUM(J117-$E$4))</f>
        <v/>
      </c>
      <c r="AA117" s="156">
        <f>IF(AB117="","",(AB117/24))</f>
        <v>0</v>
      </c>
      <c r="AB117" s="163">
        <f>SUM(AB109:AB113,AB115:AB116)</f>
        <v>0</v>
      </c>
      <c r="AC117" s="160">
        <f>IF(AD117="","",(AD117/24))</f>
        <v>0</v>
      </c>
      <c r="AD117" s="164">
        <f>SUM(AD109:AD113,AD115:AD116)</f>
        <v>0</v>
      </c>
      <c r="AE117" s="175">
        <f>AF117/24</f>
        <v>0</v>
      </c>
      <c r="AF117" s="176">
        <f>IF(J117&gt;$E$4,J117-Z117,J117)</f>
        <v>0</v>
      </c>
      <c r="AG117" s="762"/>
      <c r="AH117" s="773"/>
      <c r="AI117" s="146"/>
      <c r="AJ117" s="147"/>
      <c r="AK117" s="146"/>
      <c r="AL117" s="571"/>
      <c r="AM117" s="569"/>
      <c r="AN117" s="140"/>
    </row>
    <row r="118" spans="1:40" ht="15.75" customHeight="1" x14ac:dyDescent="0.25">
      <c r="A118" s="861">
        <f t="shared" ref="A118" si="275">WEEKNUM(B118,2)</f>
        <v>15</v>
      </c>
      <c r="B118" s="907">
        <v>42828</v>
      </c>
      <c r="C118" s="908"/>
      <c r="D118" s="510"/>
      <c r="E118" s="62"/>
      <c r="F118" s="62"/>
      <c r="G118" s="266" t="str">
        <f t="shared" ref="G118:G124" si="276">IF(F118="","",F118-E118)</f>
        <v/>
      </c>
      <c r="H118" s="44" t="str">
        <f t="shared" si="179"/>
        <v/>
      </c>
      <c r="I118" s="21" t="str">
        <f t="shared" ref="I118:I124" si="277">IF(G118="","",G118-K118)</f>
        <v/>
      </c>
      <c r="J118" s="22" t="str">
        <f t="shared" ref="J118:J124" si="278">IF(I118="","",I118*24)</f>
        <v/>
      </c>
      <c r="K118" s="23">
        <f t="shared" ref="K118:K124" si="279">SUM(O118,R118,U118,X118)</f>
        <v>0</v>
      </c>
      <c r="L118" s="37">
        <f t="shared" ref="L118:L124" si="280">SUM(O118,R118,U118,X118)*24</f>
        <v>0</v>
      </c>
      <c r="M118" s="24"/>
      <c r="N118" s="24"/>
      <c r="O118" s="255" t="str">
        <f t="shared" ref="O118:O124" si="281">IF(N118="","",N118-M118)</f>
        <v/>
      </c>
      <c r="P118" s="24"/>
      <c r="Q118" s="24"/>
      <c r="R118" s="244" t="str">
        <f t="shared" ref="R118:R124" si="282">IF(Q118="","",Q118-P118)</f>
        <v/>
      </c>
      <c r="S118" s="24"/>
      <c r="T118" s="24"/>
      <c r="U118" s="234" t="str">
        <f t="shared" ref="U118:U124" si="283">IF(T118="","",T118-S118)</f>
        <v/>
      </c>
      <c r="V118" s="24"/>
      <c r="W118" s="24"/>
      <c r="X118" s="25" t="str">
        <f t="shared" ref="X118:X124" si="284">IF(W118="","",W118-V118)</f>
        <v/>
      </c>
      <c r="Y118" s="151"/>
      <c r="Z118" s="22"/>
      <c r="AA118" s="26">
        <f t="shared" si="186"/>
        <v>0</v>
      </c>
      <c r="AB118" s="28" t="str">
        <f t="shared" ref="AB118:AB124" si="285">IF(F118*24&gt;$E$2,F118*24-$E$2-AD118,"")</f>
        <v/>
      </c>
      <c r="AC118" s="27">
        <f t="shared" si="187"/>
        <v>0</v>
      </c>
      <c r="AD118" s="28">
        <f t="shared" ref="AD118:AD124" si="286">IF(F118*24&gt;$E$3,F118*24-$E$3,0)</f>
        <v>0</v>
      </c>
      <c r="AE118" s="29"/>
      <c r="AF118" s="47"/>
      <c r="AG118" s="760">
        <f>A118</f>
        <v>15</v>
      </c>
      <c r="AH118" s="773"/>
      <c r="AI118" s="146"/>
      <c r="AJ118" s="147"/>
      <c r="AK118" s="146"/>
      <c r="AL118" s="571"/>
      <c r="AM118" s="569"/>
      <c r="AN118" s="140"/>
    </row>
    <row r="119" spans="1:40" ht="15.75" customHeight="1" x14ac:dyDescent="0.25">
      <c r="A119" s="862"/>
      <c r="B119" s="909">
        <v>42829</v>
      </c>
      <c r="C119" s="910"/>
      <c r="D119" s="511"/>
      <c r="E119" s="12"/>
      <c r="F119" s="12"/>
      <c r="G119" s="263" t="str">
        <f t="shared" si="276"/>
        <v/>
      </c>
      <c r="H119" s="45" t="str">
        <f t="shared" si="179"/>
        <v/>
      </c>
      <c r="I119" s="13" t="str">
        <f t="shared" si="277"/>
        <v/>
      </c>
      <c r="J119" s="14" t="str">
        <f t="shared" si="278"/>
        <v/>
      </c>
      <c r="K119" s="15">
        <f t="shared" si="279"/>
        <v>0</v>
      </c>
      <c r="L119" s="38">
        <f t="shared" si="280"/>
        <v>0</v>
      </c>
      <c r="M119" s="16"/>
      <c r="N119" s="16"/>
      <c r="O119" s="252" t="str">
        <f t="shared" si="281"/>
        <v/>
      </c>
      <c r="P119" s="16"/>
      <c r="Q119" s="16"/>
      <c r="R119" s="241" t="str">
        <f t="shared" si="282"/>
        <v/>
      </c>
      <c r="S119" s="16"/>
      <c r="T119" s="16"/>
      <c r="U119" s="231" t="str">
        <f t="shared" si="283"/>
        <v/>
      </c>
      <c r="V119" s="16"/>
      <c r="W119" s="16"/>
      <c r="X119" s="17" t="str">
        <f t="shared" si="284"/>
        <v/>
      </c>
      <c r="Y119" s="149"/>
      <c r="Z119" s="14"/>
      <c r="AA119" s="18">
        <f t="shared" si="186"/>
        <v>0</v>
      </c>
      <c r="AB119" s="14" t="str">
        <f t="shared" si="285"/>
        <v/>
      </c>
      <c r="AC119" s="19">
        <f t="shared" si="187"/>
        <v>0</v>
      </c>
      <c r="AD119" s="14">
        <f t="shared" si="286"/>
        <v>0</v>
      </c>
      <c r="AE119" s="20"/>
      <c r="AF119" s="48"/>
      <c r="AG119" s="761"/>
      <c r="AH119" s="773"/>
      <c r="AI119" s="146"/>
      <c r="AJ119" s="147"/>
      <c r="AK119" s="146"/>
      <c r="AL119" s="571"/>
      <c r="AM119" s="569"/>
      <c r="AN119" s="140"/>
    </row>
    <row r="120" spans="1:40" ht="15.75" customHeight="1" x14ac:dyDescent="0.25">
      <c r="A120" s="862"/>
      <c r="B120" s="909">
        <v>42830</v>
      </c>
      <c r="C120" s="910"/>
      <c r="D120" s="511"/>
      <c r="E120" s="12"/>
      <c r="F120" s="12"/>
      <c r="G120" s="263" t="str">
        <f t="shared" si="276"/>
        <v/>
      </c>
      <c r="H120" s="45" t="str">
        <f t="shared" si="179"/>
        <v/>
      </c>
      <c r="I120" s="13" t="str">
        <f t="shared" si="277"/>
        <v/>
      </c>
      <c r="J120" s="14" t="str">
        <f t="shared" si="278"/>
        <v/>
      </c>
      <c r="K120" s="15">
        <f t="shared" si="279"/>
        <v>0</v>
      </c>
      <c r="L120" s="38">
        <f t="shared" si="280"/>
        <v>0</v>
      </c>
      <c r="M120" s="16"/>
      <c r="N120" s="16"/>
      <c r="O120" s="252" t="str">
        <f t="shared" si="281"/>
        <v/>
      </c>
      <c r="P120" s="16"/>
      <c r="Q120" s="16"/>
      <c r="R120" s="241" t="str">
        <f t="shared" si="282"/>
        <v/>
      </c>
      <c r="S120" s="16"/>
      <c r="T120" s="16"/>
      <c r="U120" s="231" t="str">
        <f t="shared" si="283"/>
        <v/>
      </c>
      <c r="V120" s="16"/>
      <c r="W120" s="16"/>
      <c r="X120" s="17" t="str">
        <f t="shared" si="284"/>
        <v/>
      </c>
      <c r="Y120" s="149"/>
      <c r="Z120" s="14"/>
      <c r="AA120" s="18">
        <f t="shared" si="186"/>
        <v>0</v>
      </c>
      <c r="AB120" s="14" t="str">
        <f t="shared" si="285"/>
        <v/>
      </c>
      <c r="AC120" s="19">
        <f t="shared" si="187"/>
        <v>0</v>
      </c>
      <c r="AD120" s="14">
        <f t="shared" si="286"/>
        <v>0</v>
      </c>
      <c r="AE120" s="20"/>
      <c r="AF120" s="48"/>
      <c r="AG120" s="761"/>
      <c r="AH120" s="773"/>
      <c r="AI120" s="146"/>
      <c r="AJ120" s="147"/>
      <c r="AK120" s="146"/>
      <c r="AL120" s="571"/>
      <c r="AM120" s="569"/>
      <c r="AN120" s="140"/>
    </row>
    <row r="121" spans="1:40" ht="15.75" customHeight="1" x14ac:dyDescent="0.25">
      <c r="A121" s="862"/>
      <c r="B121" s="909">
        <v>42831</v>
      </c>
      <c r="C121" s="910"/>
      <c r="D121" s="511"/>
      <c r="E121" s="12"/>
      <c r="F121" s="12"/>
      <c r="G121" s="263" t="str">
        <f t="shared" si="276"/>
        <v/>
      </c>
      <c r="H121" s="45" t="str">
        <f t="shared" si="179"/>
        <v/>
      </c>
      <c r="I121" s="13" t="str">
        <f t="shared" si="277"/>
        <v/>
      </c>
      <c r="J121" s="14" t="str">
        <f t="shared" si="278"/>
        <v/>
      </c>
      <c r="K121" s="15">
        <f t="shared" si="279"/>
        <v>0</v>
      </c>
      <c r="L121" s="38">
        <f t="shared" si="280"/>
        <v>0</v>
      </c>
      <c r="M121" s="16"/>
      <c r="N121" s="16"/>
      <c r="O121" s="252" t="str">
        <f t="shared" si="281"/>
        <v/>
      </c>
      <c r="P121" s="16"/>
      <c r="Q121" s="16"/>
      <c r="R121" s="241" t="str">
        <f t="shared" si="282"/>
        <v/>
      </c>
      <c r="S121" s="16"/>
      <c r="T121" s="16"/>
      <c r="U121" s="231" t="str">
        <f t="shared" si="283"/>
        <v/>
      </c>
      <c r="V121" s="16"/>
      <c r="W121" s="16"/>
      <c r="X121" s="17" t="str">
        <f t="shared" si="284"/>
        <v/>
      </c>
      <c r="Y121" s="149"/>
      <c r="Z121" s="14"/>
      <c r="AA121" s="18">
        <f t="shared" si="186"/>
        <v>0</v>
      </c>
      <c r="AB121" s="14" t="str">
        <f t="shared" si="285"/>
        <v/>
      </c>
      <c r="AC121" s="19">
        <f t="shared" si="187"/>
        <v>0</v>
      </c>
      <c r="AD121" s="14">
        <f t="shared" si="286"/>
        <v>0</v>
      </c>
      <c r="AE121" s="20"/>
      <c r="AF121" s="48"/>
      <c r="AG121" s="761"/>
      <c r="AH121" s="773"/>
      <c r="AI121" s="146"/>
      <c r="AJ121" s="147"/>
      <c r="AK121" s="146"/>
      <c r="AL121" s="571"/>
      <c r="AM121" s="569"/>
      <c r="AN121" s="140"/>
    </row>
    <row r="122" spans="1:40" ht="15.75" customHeight="1" x14ac:dyDescent="0.25">
      <c r="A122" s="862"/>
      <c r="B122" s="909">
        <v>42832</v>
      </c>
      <c r="C122" s="910"/>
      <c r="D122" s="511"/>
      <c r="E122" s="12"/>
      <c r="F122" s="12"/>
      <c r="G122" s="263" t="str">
        <f t="shared" si="276"/>
        <v/>
      </c>
      <c r="H122" s="45" t="str">
        <f t="shared" si="179"/>
        <v/>
      </c>
      <c r="I122" s="13" t="str">
        <f t="shared" si="277"/>
        <v/>
      </c>
      <c r="J122" s="14" t="str">
        <f t="shared" si="278"/>
        <v/>
      </c>
      <c r="K122" s="15">
        <f t="shared" si="279"/>
        <v>0</v>
      </c>
      <c r="L122" s="38">
        <f t="shared" si="280"/>
        <v>0</v>
      </c>
      <c r="M122" s="16"/>
      <c r="N122" s="16"/>
      <c r="O122" s="252" t="str">
        <f t="shared" si="281"/>
        <v/>
      </c>
      <c r="P122" s="16"/>
      <c r="Q122" s="16"/>
      <c r="R122" s="241" t="str">
        <f t="shared" si="282"/>
        <v/>
      </c>
      <c r="S122" s="16"/>
      <c r="T122" s="16"/>
      <c r="U122" s="231" t="str">
        <f t="shared" si="283"/>
        <v/>
      </c>
      <c r="V122" s="16"/>
      <c r="W122" s="16"/>
      <c r="X122" s="17" t="str">
        <f t="shared" si="284"/>
        <v/>
      </c>
      <c r="Y122" s="149"/>
      <c r="Z122" s="14"/>
      <c r="AA122" s="18">
        <f t="shared" si="186"/>
        <v>0</v>
      </c>
      <c r="AB122" s="14" t="str">
        <f t="shared" si="285"/>
        <v/>
      </c>
      <c r="AC122" s="19">
        <f t="shared" si="187"/>
        <v>0</v>
      </c>
      <c r="AD122" s="14">
        <f t="shared" si="286"/>
        <v>0</v>
      </c>
      <c r="AE122" s="20"/>
      <c r="AF122" s="48"/>
      <c r="AG122" s="761"/>
      <c r="AH122" s="773"/>
      <c r="AI122" s="146"/>
      <c r="AJ122" s="147"/>
      <c r="AK122" s="146"/>
      <c r="AL122" s="571"/>
      <c r="AM122" s="569"/>
      <c r="AN122" s="140"/>
    </row>
    <row r="123" spans="1:40" ht="15.75" customHeight="1" x14ac:dyDescent="0.25">
      <c r="A123" s="862"/>
      <c r="B123" s="909">
        <v>42833</v>
      </c>
      <c r="C123" s="910"/>
      <c r="D123" s="511"/>
      <c r="E123" s="12"/>
      <c r="F123" s="12"/>
      <c r="G123" s="263" t="str">
        <f t="shared" si="276"/>
        <v/>
      </c>
      <c r="H123" s="45" t="str">
        <f t="shared" si="179"/>
        <v/>
      </c>
      <c r="I123" s="13" t="str">
        <f t="shared" si="277"/>
        <v/>
      </c>
      <c r="J123" s="14" t="str">
        <f t="shared" si="278"/>
        <v/>
      </c>
      <c r="K123" s="15">
        <f t="shared" si="279"/>
        <v>0</v>
      </c>
      <c r="L123" s="38">
        <f t="shared" si="280"/>
        <v>0</v>
      </c>
      <c r="M123" s="16"/>
      <c r="N123" s="16"/>
      <c r="O123" s="252" t="str">
        <f t="shared" si="281"/>
        <v/>
      </c>
      <c r="P123" s="16"/>
      <c r="Q123" s="16"/>
      <c r="R123" s="241" t="str">
        <f t="shared" si="282"/>
        <v/>
      </c>
      <c r="S123" s="16"/>
      <c r="T123" s="16"/>
      <c r="U123" s="231" t="str">
        <f t="shared" si="283"/>
        <v/>
      </c>
      <c r="V123" s="16"/>
      <c r="W123" s="16"/>
      <c r="X123" s="17" t="str">
        <f t="shared" si="284"/>
        <v/>
      </c>
      <c r="Y123" s="149"/>
      <c r="Z123" s="14"/>
      <c r="AA123" s="18">
        <f t="shared" si="186"/>
        <v>0</v>
      </c>
      <c r="AB123" s="14" t="str">
        <f t="shared" si="285"/>
        <v/>
      </c>
      <c r="AC123" s="19">
        <f t="shared" si="187"/>
        <v>0</v>
      </c>
      <c r="AD123" s="14">
        <f t="shared" si="286"/>
        <v>0</v>
      </c>
      <c r="AE123" s="20"/>
      <c r="AF123" s="48"/>
      <c r="AG123" s="761"/>
      <c r="AH123" s="773"/>
      <c r="AI123" s="146"/>
      <c r="AJ123" s="147"/>
      <c r="AK123" s="146"/>
      <c r="AL123" s="571"/>
      <c r="AM123" s="569"/>
      <c r="AN123" s="140"/>
    </row>
    <row r="124" spans="1:40" ht="16.5" customHeight="1" thickBot="1" x14ac:dyDescent="0.3">
      <c r="A124" s="863"/>
      <c r="B124" s="911">
        <v>42834</v>
      </c>
      <c r="C124" s="912"/>
      <c r="D124" s="512"/>
      <c r="E124" s="49"/>
      <c r="F124" s="49"/>
      <c r="G124" s="264" t="str">
        <f t="shared" si="276"/>
        <v/>
      </c>
      <c r="H124" s="50" t="str">
        <f t="shared" si="179"/>
        <v/>
      </c>
      <c r="I124" s="51" t="str">
        <f t="shared" si="277"/>
        <v/>
      </c>
      <c r="J124" s="52" t="str">
        <f t="shared" si="278"/>
        <v/>
      </c>
      <c r="K124" s="53">
        <f t="shared" si="279"/>
        <v>0</v>
      </c>
      <c r="L124" s="54">
        <f t="shared" si="280"/>
        <v>0</v>
      </c>
      <c r="M124" s="55"/>
      <c r="N124" s="55"/>
      <c r="O124" s="253" t="str">
        <f t="shared" si="281"/>
        <v/>
      </c>
      <c r="P124" s="55"/>
      <c r="Q124" s="55"/>
      <c r="R124" s="242" t="str">
        <f t="shared" si="282"/>
        <v/>
      </c>
      <c r="S124" s="55"/>
      <c r="T124" s="55"/>
      <c r="U124" s="232" t="str">
        <f t="shared" si="283"/>
        <v/>
      </c>
      <c r="V124" s="55"/>
      <c r="W124" s="55"/>
      <c r="X124" s="56" t="str">
        <f t="shared" si="284"/>
        <v/>
      </c>
      <c r="Y124" s="150"/>
      <c r="Z124" s="52"/>
      <c r="AA124" s="57">
        <f t="shared" si="186"/>
        <v>0</v>
      </c>
      <c r="AB124" s="52" t="str">
        <f t="shared" si="285"/>
        <v/>
      </c>
      <c r="AC124" s="58">
        <f t="shared" si="187"/>
        <v>0</v>
      </c>
      <c r="AD124" s="52">
        <f t="shared" si="286"/>
        <v>0</v>
      </c>
      <c r="AE124" s="59"/>
      <c r="AF124" s="60"/>
      <c r="AG124" s="761"/>
      <c r="AH124" s="773"/>
      <c r="AI124" s="146"/>
      <c r="AJ124" s="147"/>
      <c r="AK124" s="146"/>
      <c r="AL124" s="571"/>
      <c r="AM124" s="569"/>
      <c r="AN124" s="140"/>
    </row>
    <row r="125" spans="1:40" ht="27" customHeight="1" thickBot="1" x14ac:dyDescent="0.3">
      <c r="A125" s="310"/>
      <c r="B125" s="750" t="s">
        <v>94</v>
      </c>
      <c r="C125" s="751"/>
      <c r="D125" s="536"/>
      <c r="E125" s="537"/>
      <c r="F125" s="537"/>
      <c r="G125" s="265">
        <f t="shared" ref="G125" si="287">SUM(G118:G124)</f>
        <v>0</v>
      </c>
      <c r="H125" s="298">
        <f t="shared" ref="H125" si="288">SUM(H118:H124)</f>
        <v>0</v>
      </c>
      <c r="I125" s="168">
        <f t="shared" ref="I125" si="289">SUM(I118:I124)</f>
        <v>0</v>
      </c>
      <c r="J125" s="169">
        <f t="shared" ref="J125" si="290">SUM(J118:J124)</f>
        <v>0</v>
      </c>
      <c r="K125" s="133">
        <f t="shared" ref="K125" si="291">SUM(K118:K124)</f>
        <v>0</v>
      </c>
      <c r="L125" s="134">
        <f t="shared" ref="L125" si="292">SUM(L118:L124)</f>
        <v>0</v>
      </c>
      <c r="M125" s="520"/>
      <c r="N125" s="520"/>
      <c r="O125" s="254">
        <f t="shared" ref="O125" si="293">SUM(O118:O124)</f>
        <v>0</v>
      </c>
      <c r="P125" s="520"/>
      <c r="Q125" s="520"/>
      <c r="R125" s="243">
        <f t="shared" ref="R125" si="294">SUM(R118:R124)</f>
        <v>0</v>
      </c>
      <c r="S125" s="520"/>
      <c r="T125" s="520"/>
      <c r="U125" s="233">
        <f t="shared" ref="U125" si="295">SUM(U118:U124)</f>
        <v>0</v>
      </c>
      <c r="V125" s="520"/>
      <c r="W125" s="520"/>
      <c r="X125" s="227">
        <f t="shared" ref="X125:AA125" si="296">SUM(X118:X124)</f>
        <v>0</v>
      </c>
      <c r="Y125" s="133" t="str">
        <f>IF(Z125="","",(Z125/24))</f>
        <v/>
      </c>
      <c r="Z125" s="134" t="str">
        <f>IF(J125-$E$4&lt;=0,"",SUM(J125-$E$4))</f>
        <v/>
      </c>
      <c r="AA125" s="156">
        <f t="shared" si="296"/>
        <v>0</v>
      </c>
      <c r="AB125" s="163">
        <f>SUM(AB118:AB124)</f>
        <v>0</v>
      </c>
      <c r="AC125" s="160">
        <f t="shared" ref="AC125" si="297">SUM(AC118:AC124)</f>
        <v>0</v>
      </c>
      <c r="AD125" s="164">
        <f>SUM(AD118:AD124)</f>
        <v>0</v>
      </c>
      <c r="AE125" s="175">
        <f>AF125/24</f>
        <v>0</v>
      </c>
      <c r="AF125" s="176">
        <f>IF(J125&gt;$E$4,J125-Z125,J125)</f>
        <v>0</v>
      </c>
      <c r="AG125" s="762"/>
      <c r="AH125" s="773"/>
      <c r="AI125" s="146"/>
      <c r="AJ125" s="147"/>
      <c r="AK125" s="146"/>
      <c r="AL125" s="571"/>
      <c r="AM125" s="569"/>
      <c r="AN125" s="140"/>
    </row>
    <row r="126" spans="1:40" ht="15.75" customHeight="1" x14ac:dyDescent="0.25">
      <c r="A126" s="861">
        <f t="shared" ref="A126" si="298">WEEKNUM(B126,2)</f>
        <v>16</v>
      </c>
      <c r="B126" s="907">
        <v>42835</v>
      </c>
      <c r="C126" s="908"/>
      <c r="D126" s="510"/>
      <c r="E126" s="62"/>
      <c r="F126" s="62"/>
      <c r="G126" s="266" t="str">
        <f t="shared" ref="G126:G132" si="299">IF(F126="","",F126-E126)</f>
        <v/>
      </c>
      <c r="H126" s="44" t="str">
        <f t="shared" si="179"/>
        <v/>
      </c>
      <c r="I126" s="21" t="str">
        <f t="shared" ref="I126:I132" si="300">IF(G126="","",G126-K126)</f>
        <v/>
      </c>
      <c r="J126" s="22" t="str">
        <f t="shared" ref="J126:J132" si="301">IF(I126="","",I126*24)</f>
        <v/>
      </c>
      <c r="K126" s="23">
        <f t="shared" ref="K126:K132" si="302">SUM(O126,R126,U126,X126)</f>
        <v>0</v>
      </c>
      <c r="L126" s="37">
        <f t="shared" ref="L126:L132" si="303">SUM(O126,R126,U126,X126)*24</f>
        <v>0</v>
      </c>
      <c r="M126" s="24"/>
      <c r="N126" s="24"/>
      <c r="O126" s="255" t="str">
        <f t="shared" ref="O126:O132" si="304">IF(N126="","",N126-M126)</f>
        <v/>
      </c>
      <c r="P126" s="24"/>
      <c r="Q126" s="24"/>
      <c r="R126" s="244" t="str">
        <f t="shared" ref="R126:R132" si="305">IF(Q126="","",Q126-P126)</f>
        <v/>
      </c>
      <c r="S126" s="24"/>
      <c r="T126" s="24"/>
      <c r="U126" s="234" t="str">
        <f t="shared" ref="U126:U132" si="306">IF(T126="","",T126-S126)</f>
        <v/>
      </c>
      <c r="V126" s="24"/>
      <c r="W126" s="24"/>
      <c r="X126" s="25" t="str">
        <f t="shared" ref="X126:X132" si="307">IF(W126="","",W126-V126)</f>
        <v/>
      </c>
      <c r="Y126" s="151"/>
      <c r="Z126" s="22"/>
      <c r="AA126" s="26">
        <f t="shared" si="186"/>
        <v>0</v>
      </c>
      <c r="AB126" s="28" t="str">
        <f t="shared" ref="AB126:AB132" si="308">IF(F126*24&gt;$E$2,F126*24-$E$2-AD126,"")</f>
        <v/>
      </c>
      <c r="AC126" s="27">
        <f t="shared" si="187"/>
        <v>0</v>
      </c>
      <c r="AD126" s="28">
        <f t="shared" ref="AD126:AD132" si="309">IF(F126*24&gt;$E$3,F126*24-$E$3,0)</f>
        <v>0</v>
      </c>
      <c r="AE126" s="29"/>
      <c r="AF126" s="47"/>
      <c r="AG126" s="760">
        <f>A126</f>
        <v>16</v>
      </c>
      <c r="AH126" s="773"/>
      <c r="AI126" s="146"/>
      <c r="AJ126" s="147"/>
      <c r="AK126" s="146"/>
      <c r="AL126" s="571"/>
      <c r="AM126" s="569"/>
      <c r="AN126" s="140"/>
    </row>
    <row r="127" spans="1:40" ht="15.75" customHeight="1" x14ac:dyDescent="0.25">
      <c r="A127" s="862"/>
      <c r="B127" s="909">
        <v>42836</v>
      </c>
      <c r="C127" s="910"/>
      <c r="D127" s="511"/>
      <c r="E127" s="12"/>
      <c r="F127" s="12"/>
      <c r="G127" s="263" t="str">
        <f t="shared" si="299"/>
        <v/>
      </c>
      <c r="H127" s="45" t="str">
        <f t="shared" si="179"/>
        <v/>
      </c>
      <c r="I127" s="13" t="str">
        <f t="shared" si="300"/>
        <v/>
      </c>
      <c r="J127" s="14" t="str">
        <f t="shared" si="301"/>
        <v/>
      </c>
      <c r="K127" s="15">
        <f t="shared" si="302"/>
        <v>0</v>
      </c>
      <c r="L127" s="38">
        <f t="shared" si="303"/>
        <v>0</v>
      </c>
      <c r="M127" s="16"/>
      <c r="N127" s="16"/>
      <c r="O127" s="252" t="str">
        <f t="shared" si="304"/>
        <v/>
      </c>
      <c r="P127" s="16"/>
      <c r="Q127" s="16"/>
      <c r="R127" s="241" t="str">
        <f t="shared" si="305"/>
        <v/>
      </c>
      <c r="S127" s="16"/>
      <c r="T127" s="16"/>
      <c r="U127" s="231" t="str">
        <f t="shared" si="306"/>
        <v/>
      </c>
      <c r="V127" s="16"/>
      <c r="W127" s="16"/>
      <c r="X127" s="17" t="str">
        <f t="shared" si="307"/>
        <v/>
      </c>
      <c r="Y127" s="149"/>
      <c r="Z127" s="14"/>
      <c r="AA127" s="18">
        <f t="shared" si="186"/>
        <v>0</v>
      </c>
      <c r="AB127" s="14" t="str">
        <f t="shared" si="308"/>
        <v/>
      </c>
      <c r="AC127" s="19">
        <f t="shared" si="187"/>
        <v>0</v>
      </c>
      <c r="AD127" s="14">
        <f t="shared" si="309"/>
        <v>0</v>
      </c>
      <c r="AE127" s="20"/>
      <c r="AF127" s="48"/>
      <c r="AG127" s="761"/>
      <c r="AH127" s="773"/>
      <c r="AI127" s="146"/>
      <c r="AJ127" s="147"/>
      <c r="AK127" s="146"/>
      <c r="AL127" s="571"/>
      <c r="AM127" s="569"/>
      <c r="AN127" s="140"/>
    </row>
    <row r="128" spans="1:40" ht="15.75" customHeight="1" x14ac:dyDescent="0.25">
      <c r="A128" s="862"/>
      <c r="B128" s="909">
        <v>42837</v>
      </c>
      <c r="C128" s="910"/>
      <c r="D128" s="511"/>
      <c r="E128" s="12"/>
      <c r="F128" s="12"/>
      <c r="G128" s="263" t="str">
        <f t="shared" si="299"/>
        <v/>
      </c>
      <c r="H128" s="45" t="str">
        <f t="shared" si="179"/>
        <v/>
      </c>
      <c r="I128" s="13" t="str">
        <f t="shared" si="300"/>
        <v/>
      </c>
      <c r="J128" s="14" t="str">
        <f t="shared" si="301"/>
        <v/>
      </c>
      <c r="K128" s="15">
        <f t="shared" si="302"/>
        <v>0</v>
      </c>
      <c r="L128" s="38">
        <f t="shared" si="303"/>
        <v>0</v>
      </c>
      <c r="M128" s="16"/>
      <c r="N128" s="16"/>
      <c r="O128" s="252" t="str">
        <f t="shared" si="304"/>
        <v/>
      </c>
      <c r="P128" s="16"/>
      <c r="Q128" s="16"/>
      <c r="R128" s="241" t="str">
        <f t="shared" si="305"/>
        <v/>
      </c>
      <c r="S128" s="16"/>
      <c r="T128" s="16"/>
      <c r="U128" s="231" t="str">
        <f t="shared" si="306"/>
        <v/>
      </c>
      <c r="V128" s="16"/>
      <c r="W128" s="16"/>
      <c r="X128" s="17" t="str">
        <f t="shared" si="307"/>
        <v/>
      </c>
      <c r="Y128" s="149"/>
      <c r="Z128" s="14"/>
      <c r="AA128" s="18">
        <f t="shared" si="186"/>
        <v>0</v>
      </c>
      <c r="AB128" s="14" t="str">
        <f t="shared" si="308"/>
        <v/>
      </c>
      <c r="AC128" s="19">
        <f t="shared" si="187"/>
        <v>0</v>
      </c>
      <c r="AD128" s="14">
        <f t="shared" si="309"/>
        <v>0</v>
      </c>
      <c r="AE128" s="20"/>
      <c r="AF128" s="48"/>
      <c r="AG128" s="761"/>
      <c r="AH128" s="773"/>
      <c r="AI128" s="146"/>
      <c r="AJ128" s="147"/>
      <c r="AK128" s="146"/>
      <c r="AL128" s="571"/>
      <c r="AM128" s="569"/>
      <c r="AN128" s="140"/>
    </row>
    <row r="129" spans="1:40" ht="15.75" customHeight="1" x14ac:dyDescent="0.25">
      <c r="A129" s="862"/>
      <c r="B129" s="909">
        <v>42838</v>
      </c>
      <c r="C129" s="910"/>
      <c r="D129" s="511"/>
      <c r="E129" s="12"/>
      <c r="F129" s="12"/>
      <c r="G129" s="263" t="str">
        <f t="shared" si="299"/>
        <v/>
      </c>
      <c r="H129" s="45" t="str">
        <f t="shared" si="179"/>
        <v/>
      </c>
      <c r="I129" s="13" t="str">
        <f t="shared" si="300"/>
        <v/>
      </c>
      <c r="J129" s="14" t="str">
        <f t="shared" si="301"/>
        <v/>
      </c>
      <c r="K129" s="15">
        <f t="shared" si="302"/>
        <v>0</v>
      </c>
      <c r="L129" s="38">
        <f t="shared" si="303"/>
        <v>0</v>
      </c>
      <c r="M129" s="16"/>
      <c r="N129" s="16"/>
      <c r="O129" s="252" t="str">
        <f t="shared" si="304"/>
        <v/>
      </c>
      <c r="P129" s="16"/>
      <c r="Q129" s="16"/>
      <c r="R129" s="241" t="str">
        <f t="shared" si="305"/>
        <v/>
      </c>
      <c r="S129" s="16"/>
      <c r="T129" s="16"/>
      <c r="U129" s="231" t="str">
        <f t="shared" si="306"/>
        <v/>
      </c>
      <c r="V129" s="16"/>
      <c r="W129" s="16"/>
      <c r="X129" s="17" t="str">
        <f t="shared" si="307"/>
        <v/>
      </c>
      <c r="Y129" s="149"/>
      <c r="Z129" s="14"/>
      <c r="AA129" s="18">
        <f t="shared" si="186"/>
        <v>0</v>
      </c>
      <c r="AB129" s="14" t="str">
        <f t="shared" si="308"/>
        <v/>
      </c>
      <c r="AC129" s="19">
        <f t="shared" si="187"/>
        <v>0</v>
      </c>
      <c r="AD129" s="14">
        <f t="shared" si="309"/>
        <v>0</v>
      </c>
      <c r="AE129" s="20"/>
      <c r="AF129" s="48"/>
      <c r="AG129" s="761"/>
      <c r="AH129" s="773"/>
      <c r="AI129" s="146"/>
      <c r="AJ129" s="147"/>
      <c r="AK129" s="146"/>
      <c r="AL129" s="571"/>
      <c r="AM129" s="569"/>
      <c r="AN129" s="140"/>
    </row>
    <row r="130" spans="1:40" ht="15.75" customHeight="1" x14ac:dyDescent="0.25">
      <c r="A130" s="862"/>
      <c r="B130" s="909">
        <v>42839</v>
      </c>
      <c r="C130" s="910"/>
      <c r="D130" s="511"/>
      <c r="E130" s="12"/>
      <c r="F130" s="12"/>
      <c r="G130" s="263" t="str">
        <f t="shared" si="299"/>
        <v/>
      </c>
      <c r="H130" s="45" t="str">
        <f t="shared" si="179"/>
        <v/>
      </c>
      <c r="I130" s="13" t="str">
        <f t="shared" si="300"/>
        <v/>
      </c>
      <c r="J130" s="14" t="str">
        <f t="shared" si="301"/>
        <v/>
      </c>
      <c r="K130" s="15">
        <f t="shared" si="302"/>
        <v>0</v>
      </c>
      <c r="L130" s="38">
        <f t="shared" si="303"/>
        <v>0</v>
      </c>
      <c r="M130" s="16"/>
      <c r="N130" s="16"/>
      <c r="O130" s="252" t="str">
        <f t="shared" si="304"/>
        <v/>
      </c>
      <c r="P130" s="16"/>
      <c r="Q130" s="16"/>
      <c r="R130" s="241" t="str">
        <f t="shared" si="305"/>
        <v/>
      </c>
      <c r="S130" s="16"/>
      <c r="T130" s="16"/>
      <c r="U130" s="231" t="str">
        <f t="shared" si="306"/>
        <v/>
      </c>
      <c r="V130" s="16"/>
      <c r="W130" s="16"/>
      <c r="X130" s="17" t="str">
        <f t="shared" si="307"/>
        <v/>
      </c>
      <c r="Y130" s="149"/>
      <c r="Z130" s="14"/>
      <c r="AA130" s="18">
        <f t="shared" si="186"/>
        <v>0</v>
      </c>
      <c r="AB130" s="14" t="str">
        <f t="shared" si="308"/>
        <v/>
      </c>
      <c r="AC130" s="19">
        <f t="shared" si="187"/>
        <v>0</v>
      </c>
      <c r="AD130" s="14">
        <f t="shared" si="309"/>
        <v>0</v>
      </c>
      <c r="AE130" s="20"/>
      <c r="AF130" s="48"/>
      <c r="AG130" s="761"/>
      <c r="AH130" s="773"/>
      <c r="AI130" s="146"/>
      <c r="AJ130" s="147"/>
      <c r="AK130" s="146"/>
      <c r="AL130" s="571"/>
      <c r="AM130" s="569"/>
      <c r="AN130" s="140"/>
    </row>
    <row r="131" spans="1:40" ht="15.75" customHeight="1" x14ac:dyDescent="0.25">
      <c r="A131" s="862"/>
      <c r="B131" s="909">
        <v>42840</v>
      </c>
      <c r="C131" s="910"/>
      <c r="D131" s="511"/>
      <c r="E131" s="12"/>
      <c r="F131" s="12"/>
      <c r="G131" s="263" t="str">
        <f t="shared" si="299"/>
        <v/>
      </c>
      <c r="H131" s="45" t="str">
        <f t="shared" si="179"/>
        <v/>
      </c>
      <c r="I131" s="13" t="str">
        <f t="shared" si="300"/>
        <v/>
      </c>
      <c r="J131" s="14" t="str">
        <f t="shared" si="301"/>
        <v/>
      </c>
      <c r="K131" s="15">
        <f t="shared" si="302"/>
        <v>0</v>
      </c>
      <c r="L131" s="38">
        <f t="shared" si="303"/>
        <v>0</v>
      </c>
      <c r="M131" s="16"/>
      <c r="N131" s="16"/>
      <c r="O131" s="252" t="str">
        <f t="shared" si="304"/>
        <v/>
      </c>
      <c r="P131" s="16"/>
      <c r="Q131" s="16"/>
      <c r="R131" s="241" t="str">
        <f t="shared" si="305"/>
        <v/>
      </c>
      <c r="S131" s="16"/>
      <c r="T131" s="16"/>
      <c r="U131" s="231" t="str">
        <f t="shared" si="306"/>
        <v/>
      </c>
      <c r="V131" s="16"/>
      <c r="W131" s="16"/>
      <c r="X131" s="17" t="str">
        <f t="shared" si="307"/>
        <v/>
      </c>
      <c r="Y131" s="149"/>
      <c r="Z131" s="14"/>
      <c r="AA131" s="18">
        <f t="shared" si="186"/>
        <v>0</v>
      </c>
      <c r="AB131" s="14" t="str">
        <f t="shared" si="308"/>
        <v/>
      </c>
      <c r="AC131" s="19">
        <f t="shared" si="187"/>
        <v>0</v>
      </c>
      <c r="AD131" s="14">
        <f t="shared" si="309"/>
        <v>0</v>
      </c>
      <c r="AE131" s="20"/>
      <c r="AF131" s="48"/>
      <c r="AG131" s="761"/>
      <c r="AH131" s="773"/>
      <c r="AI131" s="140"/>
      <c r="AJ131" s="140"/>
      <c r="AK131" s="140"/>
      <c r="AL131" s="140"/>
      <c r="AM131" s="569"/>
      <c r="AN131" s="140"/>
    </row>
    <row r="132" spans="1:40" ht="16.5" customHeight="1" thickBot="1" x14ac:dyDescent="0.3">
      <c r="A132" s="863"/>
      <c r="B132" s="911">
        <v>42841</v>
      </c>
      <c r="C132" s="912"/>
      <c r="D132" s="512"/>
      <c r="E132" s="49"/>
      <c r="F132" s="49"/>
      <c r="G132" s="264" t="str">
        <f t="shared" si="299"/>
        <v/>
      </c>
      <c r="H132" s="50" t="str">
        <f t="shared" si="179"/>
        <v/>
      </c>
      <c r="I132" s="51" t="str">
        <f t="shared" si="300"/>
        <v/>
      </c>
      <c r="J132" s="52" t="str">
        <f t="shared" si="301"/>
        <v/>
      </c>
      <c r="K132" s="53">
        <f t="shared" si="302"/>
        <v>0</v>
      </c>
      <c r="L132" s="54">
        <f t="shared" si="303"/>
        <v>0</v>
      </c>
      <c r="M132" s="55"/>
      <c r="N132" s="55"/>
      <c r="O132" s="253" t="str">
        <f t="shared" si="304"/>
        <v/>
      </c>
      <c r="P132" s="55"/>
      <c r="Q132" s="55"/>
      <c r="R132" s="242" t="str">
        <f t="shared" si="305"/>
        <v/>
      </c>
      <c r="S132" s="55"/>
      <c r="T132" s="55"/>
      <c r="U132" s="232" t="str">
        <f t="shared" si="306"/>
        <v/>
      </c>
      <c r="V132" s="55"/>
      <c r="W132" s="55"/>
      <c r="X132" s="56" t="str">
        <f t="shared" si="307"/>
        <v/>
      </c>
      <c r="Y132" s="150"/>
      <c r="Z132" s="52"/>
      <c r="AA132" s="57">
        <f t="shared" si="186"/>
        <v>0</v>
      </c>
      <c r="AB132" s="52" t="str">
        <f t="shared" si="308"/>
        <v/>
      </c>
      <c r="AC132" s="58">
        <f t="shared" si="187"/>
        <v>0</v>
      </c>
      <c r="AD132" s="52">
        <f t="shared" si="309"/>
        <v>0</v>
      </c>
      <c r="AE132" s="59"/>
      <c r="AF132" s="60"/>
      <c r="AG132" s="761"/>
      <c r="AH132" s="773"/>
      <c r="AI132" s="140"/>
      <c r="AJ132" s="140"/>
      <c r="AK132" s="140"/>
      <c r="AL132" s="140"/>
      <c r="AM132" s="569"/>
      <c r="AN132" s="140"/>
    </row>
    <row r="133" spans="1:40" ht="30.75" customHeight="1" thickBot="1" x14ac:dyDescent="0.3">
      <c r="A133" s="310"/>
      <c r="B133" s="750" t="s">
        <v>95</v>
      </c>
      <c r="C133" s="751"/>
      <c r="D133" s="536"/>
      <c r="E133" s="537"/>
      <c r="F133" s="537"/>
      <c r="G133" s="265">
        <f t="shared" ref="G133" si="310">SUM(G126:G132)</f>
        <v>0</v>
      </c>
      <c r="H133" s="298">
        <f t="shared" ref="H133" si="311">SUM(H126:H132)</f>
        <v>0</v>
      </c>
      <c r="I133" s="168">
        <f t="shared" ref="I133" si="312">SUM(I126:I132)</f>
        <v>0</v>
      </c>
      <c r="J133" s="169">
        <f t="shared" ref="J133" si="313">SUM(J126:J132)</f>
        <v>0</v>
      </c>
      <c r="K133" s="133">
        <f t="shared" ref="K133" si="314">SUM(K126:K132)</f>
        <v>0</v>
      </c>
      <c r="L133" s="134">
        <f t="shared" ref="L133" si="315">SUM(L126:L132)</f>
        <v>0</v>
      </c>
      <c r="M133" s="520"/>
      <c r="N133" s="520"/>
      <c r="O133" s="254">
        <f t="shared" ref="O133" si="316">SUM(O126:O132)</f>
        <v>0</v>
      </c>
      <c r="P133" s="520"/>
      <c r="Q133" s="520"/>
      <c r="R133" s="243">
        <f t="shared" ref="R133" si="317">SUM(R126:R132)</f>
        <v>0</v>
      </c>
      <c r="S133" s="520"/>
      <c r="T133" s="520"/>
      <c r="U133" s="233">
        <f t="shared" ref="U133" si="318">SUM(U126:U132)</f>
        <v>0</v>
      </c>
      <c r="V133" s="520"/>
      <c r="W133" s="520"/>
      <c r="X133" s="227">
        <f t="shared" ref="X133:AA133" si="319">SUM(X126:X132)</f>
        <v>0</v>
      </c>
      <c r="Y133" s="133" t="str">
        <f>IF(Z133="","",(Z133/24))</f>
        <v/>
      </c>
      <c r="Z133" s="134" t="str">
        <f>IF(J133-$E$4&lt;=0,"",SUM(J133-$E$4))</f>
        <v/>
      </c>
      <c r="AA133" s="156">
        <f t="shared" si="319"/>
        <v>0</v>
      </c>
      <c r="AB133" s="163">
        <f t="shared" ref="AB133:AC133" si="320">SUM(AB126:AB132)</f>
        <v>0</v>
      </c>
      <c r="AC133" s="160">
        <f t="shared" si="320"/>
        <v>0</v>
      </c>
      <c r="AD133" s="164">
        <f t="shared" ref="AD133" si="321">SUM(AD126:AD132)</f>
        <v>0</v>
      </c>
      <c r="AE133" s="175">
        <f>AF133/24</f>
        <v>0</v>
      </c>
      <c r="AF133" s="176">
        <f>IF(J133&gt;$E$4,J133-Z133,J133)</f>
        <v>0</v>
      </c>
      <c r="AG133" s="762"/>
      <c r="AH133" s="773"/>
      <c r="AI133" s="653" t="s">
        <v>62</v>
      </c>
      <c r="AJ133" s="654"/>
      <c r="AK133" s="655" t="s">
        <v>60</v>
      </c>
      <c r="AL133" s="655" t="s">
        <v>61</v>
      </c>
      <c r="AM133" s="569"/>
      <c r="AN133" s="140"/>
    </row>
    <row r="134" spans="1:40" ht="24" thickBot="1" x14ac:dyDescent="0.3">
      <c r="A134" s="861">
        <f t="shared" ref="A134" si="322">WEEKNUM(B134,2)</f>
        <v>17</v>
      </c>
      <c r="B134" s="907">
        <v>42842</v>
      </c>
      <c r="C134" s="908"/>
      <c r="D134" s="510"/>
      <c r="E134" s="62"/>
      <c r="F134" s="62"/>
      <c r="G134" s="266" t="str">
        <f t="shared" ref="G134:G140" si="323">IF(F134="","",F134-E134)</f>
        <v/>
      </c>
      <c r="H134" s="44" t="str">
        <f t="shared" si="179"/>
        <v/>
      </c>
      <c r="I134" s="21" t="str">
        <f t="shared" ref="I134:I140" si="324">IF(G134="","",G134-K134)</f>
        <v/>
      </c>
      <c r="J134" s="14" t="str">
        <f t="shared" ref="J134:J140" si="325">IF(I134="","",I134*24)</f>
        <v/>
      </c>
      <c r="K134" s="23">
        <f t="shared" ref="K134:K140" si="326">SUM(O134,R134,U134,X134)</f>
        <v>0</v>
      </c>
      <c r="L134" s="37">
        <f t="shared" ref="L134:L140" si="327">SUM(O134,R134,U134,X134)*24</f>
        <v>0</v>
      </c>
      <c r="M134" s="24"/>
      <c r="N134" s="24"/>
      <c r="O134" s="255" t="str">
        <f t="shared" ref="O134:O140" si="328">IF(N134="","",N134-M134)</f>
        <v/>
      </c>
      <c r="P134" s="24"/>
      <c r="Q134" s="24"/>
      <c r="R134" s="244" t="str">
        <f t="shared" ref="R134:R140" si="329">IF(Q134="","",Q134-P134)</f>
        <v/>
      </c>
      <c r="S134" s="24"/>
      <c r="T134" s="24"/>
      <c r="U134" s="234" t="str">
        <f t="shared" ref="U134:U140" si="330">IF(T134="","",T134-S134)</f>
        <v/>
      </c>
      <c r="V134" s="24"/>
      <c r="W134" s="24"/>
      <c r="X134" s="25" t="str">
        <f t="shared" ref="X134:X140" si="331">IF(W134="","",W134-V134)</f>
        <v/>
      </c>
      <c r="Y134" s="151"/>
      <c r="Z134" s="132"/>
      <c r="AA134" s="26">
        <f t="shared" ref="AA134:AA140" si="332">IF(AB134="",0,AB134/24)</f>
        <v>0</v>
      </c>
      <c r="AB134" s="28" t="str">
        <f t="shared" ref="AB134:AB140" si="333">IF(F134*24&gt;$E$2,F134*24-$E$2-AD134,"")</f>
        <v/>
      </c>
      <c r="AC134" s="27">
        <f t="shared" ref="AC134:AC140" si="334">IF(AD134="",0,AD134/24)</f>
        <v>0</v>
      </c>
      <c r="AD134" s="28">
        <f t="shared" ref="AD134:AD140" si="335">IF(F134*24&gt;$E$3,F134*24-$E$3,0)</f>
        <v>0</v>
      </c>
      <c r="AE134" s="29"/>
      <c r="AF134" s="47"/>
      <c r="AG134" s="760">
        <f>A134</f>
        <v>17</v>
      </c>
      <c r="AH134" s="773"/>
      <c r="AI134" s="657">
        <v>4</v>
      </c>
      <c r="AJ134" s="658"/>
      <c r="AK134" s="656"/>
      <c r="AL134" s="656"/>
      <c r="AM134" s="569"/>
      <c r="AN134" s="140"/>
    </row>
    <row r="135" spans="1:40" ht="19.5" customHeight="1" x14ac:dyDescent="0.25">
      <c r="A135" s="862"/>
      <c r="B135" s="909">
        <v>42843</v>
      </c>
      <c r="C135" s="910"/>
      <c r="D135" s="511"/>
      <c r="E135" s="12"/>
      <c r="F135" s="12"/>
      <c r="G135" s="263" t="str">
        <f t="shared" si="323"/>
        <v/>
      </c>
      <c r="H135" s="45" t="str">
        <f t="shared" si="179"/>
        <v/>
      </c>
      <c r="I135" s="13" t="str">
        <f t="shared" si="324"/>
        <v/>
      </c>
      <c r="J135" s="14" t="str">
        <f t="shared" si="325"/>
        <v/>
      </c>
      <c r="K135" s="15">
        <f t="shared" si="326"/>
        <v>0</v>
      </c>
      <c r="L135" s="38">
        <f t="shared" si="327"/>
        <v>0</v>
      </c>
      <c r="M135" s="16"/>
      <c r="N135" s="16"/>
      <c r="O135" s="252" t="str">
        <f t="shared" si="328"/>
        <v/>
      </c>
      <c r="P135" s="16"/>
      <c r="Q135" s="16"/>
      <c r="R135" s="241" t="str">
        <f t="shared" si="329"/>
        <v/>
      </c>
      <c r="S135" s="16"/>
      <c r="T135" s="16"/>
      <c r="U135" s="231" t="str">
        <f t="shared" si="330"/>
        <v/>
      </c>
      <c r="V135" s="16"/>
      <c r="W135" s="16"/>
      <c r="X135" s="17" t="str">
        <f t="shared" si="331"/>
        <v/>
      </c>
      <c r="Y135" s="149"/>
      <c r="Z135" s="14"/>
      <c r="AA135" s="18">
        <f t="shared" si="332"/>
        <v>0</v>
      </c>
      <c r="AB135" s="14" t="str">
        <f t="shared" si="333"/>
        <v/>
      </c>
      <c r="AC135" s="19">
        <f t="shared" si="334"/>
        <v>0</v>
      </c>
      <c r="AD135" s="14">
        <f t="shared" si="335"/>
        <v>0</v>
      </c>
      <c r="AE135" s="20"/>
      <c r="AF135" s="48"/>
      <c r="AG135" s="761"/>
      <c r="AH135" s="773"/>
      <c r="AI135" s="572" t="s">
        <v>59</v>
      </c>
      <c r="AJ135" s="444" t="s">
        <v>134</v>
      </c>
      <c r="AK135" s="440">
        <f>AF150</f>
        <v>0</v>
      </c>
      <c r="AL135" s="441">
        <f>AK135*$AF$1</f>
        <v>0</v>
      </c>
      <c r="AM135" s="569"/>
      <c r="AN135" s="140"/>
    </row>
    <row r="136" spans="1:40" ht="19.5" x14ac:dyDescent="0.25">
      <c r="A136" s="862"/>
      <c r="B136" s="909">
        <v>42844</v>
      </c>
      <c r="C136" s="910"/>
      <c r="D136" s="511"/>
      <c r="E136" s="12"/>
      <c r="F136" s="12"/>
      <c r="G136" s="263" t="str">
        <f t="shared" si="323"/>
        <v/>
      </c>
      <c r="H136" s="45" t="str">
        <f t="shared" si="179"/>
        <v/>
      </c>
      <c r="I136" s="13" t="str">
        <f t="shared" si="324"/>
        <v/>
      </c>
      <c r="J136" s="14" t="str">
        <f t="shared" si="325"/>
        <v/>
      </c>
      <c r="K136" s="15">
        <f t="shared" si="326"/>
        <v>0</v>
      </c>
      <c r="L136" s="38">
        <f t="shared" si="327"/>
        <v>0</v>
      </c>
      <c r="M136" s="16"/>
      <c r="N136" s="16"/>
      <c r="O136" s="252" t="str">
        <f t="shared" si="328"/>
        <v/>
      </c>
      <c r="P136" s="16"/>
      <c r="Q136" s="16"/>
      <c r="R136" s="241" t="str">
        <f t="shared" si="329"/>
        <v/>
      </c>
      <c r="S136" s="16"/>
      <c r="T136" s="16"/>
      <c r="U136" s="231" t="str">
        <f t="shared" si="330"/>
        <v/>
      </c>
      <c r="V136" s="16"/>
      <c r="W136" s="16"/>
      <c r="X136" s="17" t="str">
        <f t="shared" si="331"/>
        <v/>
      </c>
      <c r="Y136" s="149"/>
      <c r="Z136" s="14"/>
      <c r="AA136" s="18">
        <f t="shared" si="332"/>
        <v>0</v>
      </c>
      <c r="AB136" s="14" t="str">
        <f t="shared" si="333"/>
        <v/>
      </c>
      <c r="AC136" s="19">
        <f t="shared" si="334"/>
        <v>0</v>
      </c>
      <c r="AD136" s="14">
        <f t="shared" si="335"/>
        <v>0</v>
      </c>
      <c r="AE136" s="20"/>
      <c r="AF136" s="48"/>
      <c r="AG136" s="761"/>
      <c r="AH136" s="773"/>
      <c r="AI136" s="573"/>
      <c r="AJ136" s="445" t="s">
        <v>135</v>
      </c>
      <c r="AK136" s="437">
        <f>Z150</f>
        <v>0</v>
      </c>
      <c r="AL136" s="434">
        <f>AK136*$AF$2</f>
        <v>0</v>
      </c>
      <c r="AM136" s="569"/>
      <c r="AN136" s="140"/>
    </row>
    <row r="137" spans="1:40" ht="19.5" x14ac:dyDescent="0.25">
      <c r="A137" s="862"/>
      <c r="B137" s="909">
        <v>42845</v>
      </c>
      <c r="C137" s="910"/>
      <c r="D137" s="511"/>
      <c r="E137" s="12"/>
      <c r="F137" s="12"/>
      <c r="G137" s="263" t="str">
        <f t="shared" si="323"/>
        <v/>
      </c>
      <c r="H137" s="45" t="str">
        <f t="shared" si="179"/>
        <v/>
      </c>
      <c r="I137" s="13" t="str">
        <f t="shared" si="324"/>
        <v/>
      </c>
      <c r="J137" s="14" t="str">
        <f t="shared" si="325"/>
        <v/>
      </c>
      <c r="K137" s="15">
        <f t="shared" si="326"/>
        <v>0</v>
      </c>
      <c r="L137" s="38">
        <f t="shared" si="327"/>
        <v>0</v>
      </c>
      <c r="M137" s="16"/>
      <c r="N137" s="16"/>
      <c r="O137" s="252" t="str">
        <f t="shared" si="328"/>
        <v/>
      </c>
      <c r="P137" s="16"/>
      <c r="Q137" s="16"/>
      <c r="R137" s="241" t="str">
        <f t="shared" si="329"/>
        <v/>
      </c>
      <c r="S137" s="16"/>
      <c r="T137" s="16"/>
      <c r="U137" s="231" t="str">
        <f t="shared" si="330"/>
        <v/>
      </c>
      <c r="V137" s="16"/>
      <c r="W137" s="16"/>
      <c r="X137" s="17" t="str">
        <f t="shared" si="331"/>
        <v/>
      </c>
      <c r="Y137" s="149"/>
      <c r="Z137" s="14"/>
      <c r="AA137" s="18">
        <f t="shared" si="332"/>
        <v>0</v>
      </c>
      <c r="AB137" s="14" t="str">
        <f t="shared" si="333"/>
        <v/>
      </c>
      <c r="AC137" s="19">
        <f t="shared" si="334"/>
        <v>0</v>
      </c>
      <c r="AD137" s="14">
        <f t="shared" si="335"/>
        <v>0</v>
      </c>
      <c r="AE137" s="20"/>
      <c r="AF137" s="48"/>
      <c r="AG137" s="761"/>
      <c r="AH137" s="773"/>
      <c r="AI137" s="574" t="s">
        <v>136</v>
      </c>
      <c r="AJ137" s="446" t="s">
        <v>137</v>
      </c>
      <c r="AK137" s="438">
        <f t="array" ref="AK137">SUMPRODUCT(IF(ISNUMBER($B$9:$B$436),(MONTH($B$9:$B$436)=MONTH(B138)))*IF($AB$9:$AB$436&lt;&gt;"",$AB$9:$AB$436))</f>
        <v>0</v>
      </c>
      <c r="AL137" s="435">
        <f>AK137*$AF$3</f>
        <v>0</v>
      </c>
      <c r="AM137" s="569"/>
      <c r="AN137" s="140"/>
    </row>
    <row r="138" spans="1:40" ht="20.25" thickBot="1" x14ac:dyDescent="0.3">
      <c r="A138" s="862"/>
      <c r="B138" s="909">
        <v>42846</v>
      </c>
      <c r="C138" s="910"/>
      <c r="D138" s="511"/>
      <c r="E138" s="12"/>
      <c r="F138" s="12"/>
      <c r="G138" s="263" t="str">
        <f t="shared" si="323"/>
        <v/>
      </c>
      <c r="H138" s="45" t="str">
        <f t="shared" si="179"/>
        <v/>
      </c>
      <c r="I138" s="13" t="str">
        <f t="shared" si="324"/>
        <v/>
      </c>
      <c r="J138" s="14" t="str">
        <f t="shared" si="325"/>
        <v/>
      </c>
      <c r="K138" s="15">
        <f t="shared" si="326"/>
        <v>0</v>
      </c>
      <c r="L138" s="38">
        <f t="shared" si="327"/>
        <v>0</v>
      </c>
      <c r="M138" s="16"/>
      <c r="N138" s="16"/>
      <c r="O138" s="252" t="str">
        <f t="shared" si="328"/>
        <v/>
      </c>
      <c r="P138" s="16"/>
      <c r="Q138" s="16"/>
      <c r="R138" s="241" t="str">
        <f t="shared" si="329"/>
        <v/>
      </c>
      <c r="S138" s="16"/>
      <c r="T138" s="16"/>
      <c r="U138" s="231" t="str">
        <f t="shared" si="330"/>
        <v/>
      </c>
      <c r="V138" s="16"/>
      <c r="W138" s="16"/>
      <c r="X138" s="17" t="str">
        <f t="shared" si="331"/>
        <v/>
      </c>
      <c r="Y138" s="149"/>
      <c r="Z138" s="14"/>
      <c r="AA138" s="18">
        <f t="shared" si="332"/>
        <v>0</v>
      </c>
      <c r="AB138" s="14" t="str">
        <f t="shared" si="333"/>
        <v/>
      </c>
      <c r="AC138" s="19">
        <f t="shared" si="334"/>
        <v>0</v>
      </c>
      <c r="AD138" s="14">
        <f t="shared" si="335"/>
        <v>0</v>
      </c>
      <c r="AE138" s="20"/>
      <c r="AF138" s="48"/>
      <c r="AG138" s="761"/>
      <c r="AH138" s="773"/>
      <c r="AI138" s="575"/>
      <c r="AJ138" s="447" t="s">
        <v>138</v>
      </c>
      <c r="AK138" s="439">
        <f t="array" ref="AK138">SUMPRODUCT(IF(ISNUMBER($B$9:$B$436),(MONTH($B$9:$B$436)=MONTH(B138)))*IF($AD$9:$AD$436&lt;&gt;"",$AD$9:$AD$436))</f>
        <v>0</v>
      </c>
      <c r="AL138" s="436">
        <f>AK138*$AF$4</f>
        <v>0</v>
      </c>
      <c r="AM138" s="569"/>
      <c r="AN138" s="140"/>
    </row>
    <row r="139" spans="1:40" ht="19.5" customHeight="1" thickBot="1" x14ac:dyDescent="0.3">
      <c r="A139" s="862"/>
      <c r="B139" s="909">
        <v>42847</v>
      </c>
      <c r="C139" s="910"/>
      <c r="D139" s="511"/>
      <c r="E139" s="12"/>
      <c r="F139" s="12"/>
      <c r="G139" s="263" t="str">
        <f t="shared" si="323"/>
        <v/>
      </c>
      <c r="H139" s="45" t="str">
        <f t="shared" si="179"/>
        <v/>
      </c>
      <c r="I139" s="13" t="str">
        <f t="shared" si="324"/>
        <v/>
      </c>
      <c r="J139" s="14" t="str">
        <f t="shared" si="325"/>
        <v/>
      </c>
      <c r="K139" s="15">
        <f t="shared" si="326"/>
        <v>0</v>
      </c>
      <c r="L139" s="38">
        <f t="shared" si="327"/>
        <v>0</v>
      </c>
      <c r="M139" s="16"/>
      <c r="N139" s="16"/>
      <c r="O139" s="252" t="str">
        <f t="shared" si="328"/>
        <v/>
      </c>
      <c r="P139" s="16"/>
      <c r="Q139" s="16"/>
      <c r="R139" s="241" t="str">
        <f t="shared" si="329"/>
        <v/>
      </c>
      <c r="S139" s="16"/>
      <c r="T139" s="16"/>
      <c r="U139" s="231" t="str">
        <f t="shared" si="330"/>
        <v/>
      </c>
      <c r="V139" s="16"/>
      <c r="W139" s="16"/>
      <c r="X139" s="17" t="str">
        <f t="shared" si="331"/>
        <v/>
      </c>
      <c r="Y139" s="149"/>
      <c r="Z139" s="14"/>
      <c r="AA139" s="18">
        <f t="shared" si="332"/>
        <v>0</v>
      </c>
      <c r="AB139" s="14" t="str">
        <f t="shared" si="333"/>
        <v/>
      </c>
      <c r="AC139" s="19">
        <f t="shared" si="334"/>
        <v>0</v>
      </c>
      <c r="AD139" s="14">
        <f t="shared" si="335"/>
        <v>0</v>
      </c>
      <c r="AE139" s="20"/>
      <c r="AF139" s="48"/>
      <c r="AG139" s="761"/>
      <c r="AH139" s="773"/>
      <c r="AI139" s="145"/>
      <c r="AJ139" s="571"/>
      <c r="AK139" s="571"/>
      <c r="AL139" s="442">
        <f>SUM(AL135:AL138)</f>
        <v>0</v>
      </c>
      <c r="AM139" s="569"/>
      <c r="AN139" s="140"/>
    </row>
    <row r="140" spans="1:40" ht="20.25" customHeight="1" thickBot="1" x14ac:dyDescent="0.3">
      <c r="A140" s="863"/>
      <c r="B140" s="911">
        <v>42848</v>
      </c>
      <c r="C140" s="912"/>
      <c r="D140" s="512"/>
      <c r="E140" s="49"/>
      <c r="F140" s="49"/>
      <c r="G140" s="264" t="str">
        <f t="shared" si="323"/>
        <v/>
      </c>
      <c r="H140" s="50" t="str">
        <f t="shared" si="179"/>
        <v/>
      </c>
      <c r="I140" s="51" t="str">
        <f t="shared" si="324"/>
        <v/>
      </c>
      <c r="J140" s="52" t="str">
        <f t="shared" si="325"/>
        <v/>
      </c>
      <c r="K140" s="53">
        <f t="shared" si="326"/>
        <v>0</v>
      </c>
      <c r="L140" s="54">
        <f t="shared" si="327"/>
        <v>0</v>
      </c>
      <c r="M140" s="55"/>
      <c r="N140" s="55"/>
      <c r="O140" s="253" t="str">
        <f t="shared" si="328"/>
        <v/>
      </c>
      <c r="P140" s="55"/>
      <c r="Q140" s="55"/>
      <c r="R140" s="242" t="str">
        <f t="shared" si="329"/>
        <v/>
      </c>
      <c r="S140" s="55"/>
      <c r="T140" s="55"/>
      <c r="U140" s="232" t="str">
        <f t="shared" si="330"/>
        <v/>
      </c>
      <c r="V140" s="55"/>
      <c r="W140" s="55"/>
      <c r="X140" s="56" t="str">
        <f t="shared" si="331"/>
        <v/>
      </c>
      <c r="Y140" s="150"/>
      <c r="Z140" s="52"/>
      <c r="AA140" s="57">
        <f t="shared" si="332"/>
        <v>0</v>
      </c>
      <c r="AB140" s="52" t="str">
        <f t="shared" si="333"/>
        <v/>
      </c>
      <c r="AC140" s="58">
        <f t="shared" si="334"/>
        <v>0</v>
      </c>
      <c r="AD140" s="52">
        <f t="shared" si="335"/>
        <v>0</v>
      </c>
      <c r="AE140" s="59"/>
      <c r="AF140" s="60"/>
      <c r="AG140" s="761"/>
      <c r="AH140" s="773"/>
      <c r="AI140" s="140"/>
      <c r="AJ140" s="140"/>
      <c r="AK140" s="140"/>
      <c r="AL140" s="140"/>
      <c r="AM140" s="569"/>
      <c r="AN140" s="140"/>
    </row>
    <row r="141" spans="1:40" ht="30.75" customHeight="1" thickBot="1" x14ac:dyDescent="0.3">
      <c r="A141" s="310"/>
      <c r="B141" s="750" t="s">
        <v>96</v>
      </c>
      <c r="C141" s="751"/>
      <c r="D141" s="536"/>
      <c r="E141" s="537"/>
      <c r="F141" s="537"/>
      <c r="G141" s="265">
        <f t="shared" ref="G141" si="336">SUM(G134:G140)</f>
        <v>0</v>
      </c>
      <c r="H141" s="298">
        <f t="shared" ref="H141" si="337">SUM(H134:H140)</f>
        <v>0</v>
      </c>
      <c r="I141" s="168">
        <f t="shared" ref="I141" si="338">SUM(I134:I140)</f>
        <v>0</v>
      </c>
      <c r="J141" s="169">
        <f t="shared" ref="J141" si="339">SUM(J134:J140)</f>
        <v>0</v>
      </c>
      <c r="K141" s="133">
        <f t="shared" ref="K141" si="340">SUM(K134:K140)</f>
        <v>0</v>
      </c>
      <c r="L141" s="134">
        <f t="shared" ref="L141" si="341">SUM(L134:L140)</f>
        <v>0</v>
      </c>
      <c r="M141" s="520"/>
      <c r="N141" s="520"/>
      <c r="O141" s="254">
        <f t="shared" ref="O141" si="342">SUM(O134:O140)</f>
        <v>0</v>
      </c>
      <c r="P141" s="520"/>
      <c r="Q141" s="520"/>
      <c r="R141" s="243">
        <f t="shared" ref="R141" si="343">SUM(R134:R140)</f>
        <v>0</v>
      </c>
      <c r="S141" s="520"/>
      <c r="T141" s="520"/>
      <c r="U141" s="233">
        <f t="shared" ref="U141" si="344">SUM(U134:U140)</f>
        <v>0</v>
      </c>
      <c r="V141" s="520"/>
      <c r="W141" s="520"/>
      <c r="X141" s="227">
        <f t="shared" ref="X141:AA141" si="345">SUM(X134:X140)</f>
        <v>0</v>
      </c>
      <c r="Y141" s="133" t="str">
        <f>IF(Z141="","",(Z141/24))</f>
        <v/>
      </c>
      <c r="Z141" s="134" t="str">
        <f>IF(J141-$E$4&lt;=0,"",SUM(J141-$E$4))</f>
        <v/>
      </c>
      <c r="AA141" s="156">
        <f t="shared" si="345"/>
        <v>0</v>
      </c>
      <c r="AB141" s="163">
        <f t="shared" ref="AB141:AC141" si="346">SUM(AB134:AB140)</f>
        <v>0</v>
      </c>
      <c r="AC141" s="160">
        <f t="shared" si="346"/>
        <v>0</v>
      </c>
      <c r="AD141" s="164">
        <f t="shared" ref="AD141" si="347">SUM(AD134:AD140)</f>
        <v>0</v>
      </c>
      <c r="AE141" s="175">
        <f>AF141/24</f>
        <v>0</v>
      </c>
      <c r="AF141" s="176">
        <f>IF(J141&gt;$E$4,J141-Z141,J141)</f>
        <v>0</v>
      </c>
      <c r="AG141" s="762"/>
      <c r="AH141" s="773"/>
      <c r="AI141" s="140"/>
      <c r="AJ141" s="140"/>
      <c r="AK141" s="140"/>
      <c r="AL141" s="140"/>
      <c r="AM141" s="569"/>
      <c r="AN141" s="140"/>
    </row>
    <row r="142" spans="1:40" ht="15.75" x14ac:dyDescent="0.25">
      <c r="A142" s="861">
        <f t="shared" ref="A142" si="348">WEEKNUM(B142,2)</f>
        <v>18</v>
      </c>
      <c r="B142" s="907">
        <v>42849</v>
      </c>
      <c r="C142" s="908"/>
      <c r="D142" s="510"/>
      <c r="E142" s="62"/>
      <c r="F142" s="62"/>
      <c r="G142" s="266" t="str">
        <f t="shared" ref="G142:G148" si="349">IF(F142="","",F142-E142)</f>
        <v/>
      </c>
      <c r="H142" s="44" t="str">
        <f t="shared" ref="H142:H206" si="350">IF(G142="","",G142*24)</f>
        <v/>
      </c>
      <c r="I142" s="21" t="str">
        <f t="shared" ref="I142:I148" si="351">IF(G142="","",G142-K142)</f>
        <v/>
      </c>
      <c r="J142" s="22" t="str">
        <f t="shared" ref="J142:J148" si="352">IF(I142="","",I142*24)</f>
        <v/>
      </c>
      <c r="K142" s="23">
        <f t="shared" ref="K142:K148" si="353">SUM(O142,R142,U142,X142)</f>
        <v>0</v>
      </c>
      <c r="L142" s="37">
        <f t="shared" ref="L142:L148" si="354">SUM(O142,R142,U142,X142)*24</f>
        <v>0</v>
      </c>
      <c r="M142" s="24"/>
      <c r="N142" s="24"/>
      <c r="O142" s="255" t="str">
        <f t="shared" ref="O142:O148" si="355">IF(N142="","",N142-M142)</f>
        <v/>
      </c>
      <c r="P142" s="24"/>
      <c r="Q142" s="24"/>
      <c r="R142" s="244" t="str">
        <f t="shared" ref="R142:R148" si="356">IF(Q142="","",Q142-P142)</f>
        <v/>
      </c>
      <c r="S142" s="24"/>
      <c r="T142" s="24"/>
      <c r="U142" s="234" t="str">
        <f t="shared" ref="U142:U148" si="357">IF(T142="","",T142-S142)</f>
        <v/>
      </c>
      <c r="V142" s="24"/>
      <c r="W142" s="24"/>
      <c r="X142" s="25" t="str">
        <f t="shared" ref="X142:X148" si="358">IF(W142="","",W142-V142)</f>
        <v/>
      </c>
      <c r="Y142" s="151"/>
      <c r="Z142" s="22"/>
      <c r="AA142" s="26">
        <f t="shared" ref="AA142:AA206" si="359">IF(AB142="",0,AB142/24)</f>
        <v>0</v>
      </c>
      <c r="AB142" s="28" t="str">
        <f t="shared" ref="AB142:AB148" si="360">IF(F142*24&gt;$E$2,F142*24-$E$2-AD142,"")</f>
        <v/>
      </c>
      <c r="AC142" s="27">
        <f t="shared" ref="AC142:AC206" si="361">IF(AD142="",0,AD142/24)</f>
        <v>0</v>
      </c>
      <c r="AD142" s="28">
        <f t="shared" ref="AD142:AD148" si="362">IF(F142*24&gt;$E$3,F142*24-$E$3,0)</f>
        <v>0</v>
      </c>
      <c r="AE142" s="29"/>
      <c r="AF142" s="47"/>
      <c r="AG142" s="760">
        <f>A142</f>
        <v>18</v>
      </c>
      <c r="AH142" s="773"/>
      <c r="AI142" s="140"/>
      <c r="AJ142" s="140"/>
      <c r="AK142" s="140"/>
      <c r="AL142" s="140"/>
      <c r="AM142" s="569"/>
      <c r="AN142" s="140"/>
    </row>
    <row r="143" spans="1:40" ht="19.5" x14ac:dyDescent="0.25">
      <c r="A143" s="862"/>
      <c r="B143" s="909">
        <v>42850</v>
      </c>
      <c r="C143" s="910"/>
      <c r="D143" s="511"/>
      <c r="E143" s="12"/>
      <c r="F143" s="12"/>
      <c r="G143" s="263" t="str">
        <f t="shared" si="349"/>
        <v/>
      </c>
      <c r="H143" s="45" t="str">
        <f t="shared" si="350"/>
        <v/>
      </c>
      <c r="I143" s="13" t="str">
        <f t="shared" si="351"/>
        <v/>
      </c>
      <c r="J143" s="14" t="str">
        <f t="shared" si="352"/>
        <v/>
      </c>
      <c r="K143" s="15">
        <f t="shared" si="353"/>
        <v>0</v>
      </c>
      <c r="L143" s="38">
        <f t="shared" si="354"/>
        <v>0</v>
      </c>
      <c r="M143" s="16"/>
      <c r="N143" s="16"/>
      <c r="O143" s="252" t="str">
        <f t="shared" si="355"/>
        <v/>
      </c>
      <c r="P143" s="16"/>
      <c r="Q143" s="16"/>
      <c r="R143" s="241" t="str">
        <f t="shared" si="356"/>
        <v/>
      </c>
      <c r="S143" s="16"/>
      <c r="T143" s="16"/>
      <c r="U143" s="231" t="str">
        <f t="shared" si="357"/>
        <v/>
      </c>
      <c r="V143" s="16"/>
      <c r="W143" s="16"/>
      <c r="X143" s="17" t="str">
        <f t="shared" si="358"/>
        <v/>
      </c>
      <c r="Y143" s="149"/>
      <c r="Z143" s="14"/>
      <c r="AA143" s="18">
        <f t="shared" si="359"/>
        <v>0</v>
      </c>
      <c r="AB143" s="14" t="str">
        <f t="shared" si="360"/>
        <v/>
      </c>
      <c r="AC143" s="19">
        <f t="shared" si="361"/>
        <v>0</v>
      </c>
      <c r="AD143" s="14">
        <f t="shared" si="362"/>
        <v>0</v>
      </c>
      <c r="AE143" s="20"/>
      <c r="AF143" s="48"/>
      <c r="AG143" s="761"/>
      <c r="AH143" s="773"/>
      <c r="AI143" s="146"/>
      <c r="AJ143" s="147"/>
      <c r="AK143" s="146"/>
      <c r="AL143" s="571"/>
      <c r="AM143" s="569"/>
      <c r="AN143" s="140"/>
    </row>
    <row r="144" spans="1:40" ht="19.5" x14ac:dyDescent="0.25">
      <c r="A144" s="862"/>
      <c r="B144" s="909">
        <v>42851</v>
      </c>
      <c r="C144" s="910"/>
      <c r="D144" s="511"/>
      <c r="E144" s="12"/>
      <c r="F144" s="12"/>
      <c r="G144" s="263" t="str">
        <f t="shared" si="349"/>
        <v/>
      </c>
      <c r="H144" s="45" t="str">
        <f t="shared" si="350"/>
        <v/>
      </c>
      <c r="I144" s="13" t="str">
        <f t="shared" si="351"/>
        <v/>
      </c>
      <c r="J144" s="14" t="str">
        <f t="shared" si="352"/>
        <v/>
      </c>
      <c r="K144" s="15">
        <f t="shared" si="353"/>
        <v>0</v>
      </c>
      <c r="L144" s="38">
        <f t="shared" si="354"/>
        <v>0</v>
      </c>
      <c r="M144" s="16"/>
      <c r="N144" s="16"/>
      <c r="O144" s="252" t="str">
        <f t="shared" si="355"/>
        <v/>
      </c>
      <c r="P144" s="16"/>
      <c r="Q144" s="16"/>
      <c r="R144" s="241" t="str">
        <f t="shared" si="356"/>
        <v/>
      </c>
      <c r="S144" s="16"/>
      <c r="T144" s="16"/>
      <c r="U144" s="231" t="str">
        <f t="shared" si="357"/>
        <v/>
      </c>
      <c r="V144" s="16"/>
      <c r="W144" s="16"/>
      <c r="X144" s="17" t="str">
        <f t="shared" si="358"/>
        <v/>
      </c>
      <c r="Y144" s="149"/>
      <c r="Z144" s="14"/>
      <c r="AA144" s="18">
        <f t="shared" si="359"/>
        <v>0</v>
      </c>
      <c r="AB144" s="14" t="str">
        <f t="shared" si="360"/>
        <v/>
      </c>
      <c r="AC144" s="19">
        <f t="shared" si="361"/>
        <v>0</v>
      </c>
      <c r="AD144" s="14">
        <f t="shared" si="362"/>
        <v>0</v>
      </c>
      <c r="AE144" s="20"/>
      <c r="AF144" s="48"/>
      <c r="AG144" s="761"/>
      <c r="AH144" s="773"/>
      <c r="AI144" s="146"/>
      <c r="AJ144" s="147"/>
      <c r="AK144" s="146"/>
      <c r="AL144" s="571"/>
      <c r="AM144" s="569"/>
      <c r="AN144" s="140"/>
    </row>
    <row r="145" spans="1:40" ht="19.5" x14ac:dyDescent="0.25">
      <c r="A145" s="862"/>
      <c r="B145" s="909">
        <v>42852</v>
      </c>
      <c r="C145" s="910"/>
      <c r="D145" s="511"/>
      <c r="E145" s="12"/>
      <c r="F145" s="12"/>
      <c r="G145" s="263" t="str">
        <f t="shared" si="349"/>
        <v/>
      </c>
      <c r="H145" s="45" t="str">
        <f t="shared" si="350"/>
        <v/>
      </c>
      <c r="I145" s="13" t="str">
        <f t="shared" si="351"/>
        <v/>
      </c>
      <c r="J145" s="14" t="str">
        <f t="shared" si="352"/>
        <v/>
      </c>
      <c r="K145" s="15">
        <f t="shared" si="353"/>
        <v>0</v>
      </c>
      <c r="L145" s="38">
        <f t="shared" si="354"/>
        <v>0</v>
      </c>
      <c r="M145" s="16"/>
      <c r="N145" s="16"/>
      <c r="O145" s="252" t="str">
        <f t="shared" si="355"/>
        <v/>
      </c>
      <c r="P145" s="16"/>
      <c r="Q145" s="16"/>
      <c r="R145" s="241" t="str">
        <f t="shared" si="356"/>
        <v/>
      </c>
      <c r="S145" s="16"/>
      <c r="T145" s="16"/>
      <c r="U145" s="231" t="str">
        <f t="shared" si="357"/>
        <v/>
      </c>
      <c r="V145" s="16"/>
      <c r="W145" s="16"/>
      <c r="X145" s="17" t="str">
        <f t="shared" si="358"/>
        <v/>
      </c>
      <c r="Y145" s="149"/>
      <c r="Z145" s="14"/>
      <c r="AA145" s="18">
        <f t="shared" si="359"/>
        <v>0</v>
      </c>
      <c r="AB145" s="14" t="str">
        <f t="shared" si="360"/>
        <v/>
      </c>
      <c r="AC145" s="19">
        <f t="shared" si="361"/>
        <v>0</v>
      </c>
      <c r="AD145" s="14">
        <f t="shared" si="362"/>
        <v>0</v>
      </c>
      <c r="AE145" s="20"/>
      <c r="AF145" s="48"/>
      <c r="AG145" s="761"/>
      <c r="AH145" s="773"/>
      <c r="AI145" s="146"/>
      <c r="AJ145" s="147"/>
      <c r="AK145" s="146"/>
      <c r="AL145" s="571"/>
      <c r="AM145" s="569"/>
      <c r="AN145" s="140"/>
    </row>
    <row r="146" spans="1:40" ht="19.5" x14ac:dyDescent="0.25">
      <c r="A146" s="862"/>
      <c r="B146" s="909">
        <v>42853</v>
      </c>
      <c r="C146" s="910"/>
      <c r="D146" s="511"/>
      <c r="E146" s="12"/>
      <c r="F146" s="12"/>
      <c r="G146" s="263" t="str">
        <f t="shared" si="349"/>
        <v/>
      </c>
      <c r="H146" s="45" t="str">
        <f t="shared" si="350"/>
        <v/>
      </c>
      <c r="I146" s="13" t="str">
        <f t="shared" si="351"/>
        <v/>
      </c>
      <c r="J146" s="14" t="str">
        <f t="shared" si="352"/>
        <v/>
      </c>
      <c r="K146" s="15">
        <f t="shared" si="353"/>
        <v>0</v>
      </c>
      <c r="L146" s="38">
        <f t="shared" si="354"/>
        <v>0</v>
      </c>
      <c r="M146" s="16"/>
      <c r="N146" s="16"/>
      <c r="O146" s="252" t="str">
        <f t="shared" si="355"/>
        <v/>
      </c>
      <c r="P146" s="16"/>
      <c r="Q146" s="16"/>
      <c r="R146" s="241" t="str">
        <f t="shared" si="356"/>
        <v/>
      </c>
      <c r="S146" s="16"/>
      <c r="T146" s="16"/>
      <c r="U146" s="231" t="str">
        <f t="shared" si="357"/>
        <v/>
      </c>
      <c r="V146" s="16"/>
      <c r="W146" s="16"/>
      <c r="X146" s="17" t="str">
        <f t="shared" si="358"/>
        <v/>
      </c>
      <c r="Y146" s="149"/>
      <c r="Z146" s="14"/>
      <c r="AA146" s="18">
        <f t="shared" si="359"/>
        <v>0</v>
      </c>
      <c r="AB146" s="14" t="str">
        <f t="shared" si="360"/>
        <v/>
      </c>
      <c r="AC146" s="19">
        <f t="shared" si="361"/>
        <v>0</v>
      </c>
      <c r="AD146" s="14">
        <f t="shared" si="362"/>
        <v>0</v>
      </c>
      <c r="AE146" s="20"/>
      <c r="AF146" s="48"/>
      <c r="AG146" s="761"/>
      <c r="AH146" s="773"/>
      <c r="AI146" s="146"/>
      <c r="AJ146" s="147"/>
      <c r="AK146" s="146"/>
      <c r="AL146" s="571"/>
      <c r="AM146" s="569"/>
      <c r="AN146" s="140"/>
    </row>
    <row r="147" spans="1:40" ht="19.5" x14ac:dyDescent="0.25">
      <c r="A147" s="862"/>
      <c r="B147" s="909">
        <v>42854</v>
      </c>
      <c r="C147" s="910"/>
      <c r="D147" s="511"/>
      <c r="E147" s="12"/>
      <c r="F147" s="12"/>
      <c r="G147" s="263" t="str">
        <f t="shared" si="349"/>
        <v/>
      </c>
      <c r="H147" s="45" t="str">
        <f t="shared" si="350"/>
        <v/>
      </c>
      <c r="I147" s="13" t="str">
        <f t="shared" si="351"/>
        <v/>
      </c>
      <c r="J147" s="14" t="str">
        <f t="shared" si="352"/>
        <v/>
      </c>
      <c r="K147" s="15">
        <f t="shared" si="353"/>
        <v>0</v>
      </c>
      <c r="L147" s="38">
        <f t="shared" si="354"/>
        <v>0</v>
      </c>
      <c r="M147" s="16"/>
      <c r="N147" s="16"/>
      <c r="O147" s="252" t="str">
        <f t="shared" si="355"/>
        <v/>
      </c>
      <c r="P147" s="16"/>
      <c r="Q147" s="16"/>
      <c r="R147" s="241" t="str">
        <f t="shared" si="356"/>
        <v/>
      </c>
      <c r="S147" s="16"/>
      <c r="T147" s="16"/>
      <c r="U147" s="231" t="str">
        <f t="shared" si="357"/>
        <v/>
      </c>
      <c r="V147" s="16"/>
      <c r="W147" s="16"/>
      <c r="X147" s="17" t="str">
        <f t="shared" si="358"/>
        <v/>
      </c>
      <c r="Y147" s="149"/>
      <c r="Z147" s="14"/>
      <c r="AA147" s="18">
        <f t="shared" si="359"/>
        <v>0</v>
      </c>
      <c r="AB147" s="14" t="str">
        <f t="shared" si="360"/>
        <v/>
      </c>
      <c r="AC147" s="19">
        <f t="shared" si="361"/>
        <v>0</v>
      </c>
      <c r="AD147" s="14">
        <f t="shared" si="362"/>
        <v>0</v>
      </c>
      <c r="AE147" s="20"/>
      <c r="AF147" s="48"/>
      <c r="AG147" s="761"/>
      <c r="AH147" s="773"/>
      <c r="AI147" s="146"/>
      <c r="AJ147" s="147"/>
      <c r="AK147" s="146"/>
      <c r="AL147" s="571"/>
      <c r="AM147" s="569"/>
      <c r="AN147" s="140"/>
    </row>
    <row r="148" spans="1:40" ht="20.25" thickBot="1" x14ac:dyDescent="0.3">
      <c r="A148" s="863"/>
      <c r="B148" s="911">
        <v>42855</v>
      </c>
      <c r="C148" s="912"/>
      <c r="D148" s="512"/>
      <c r="E148" s="49"/>
      <c r="F148" s="49"/>
      <c r="G148" s="264" t="str">
        <f t="shared" si="349"/>
        <v/>
      </c>
      <c r="H148" s="50" t="str">
        <f t="shared" si="350"/>
        <v/>
      </c>
      <c r="I148" s="51" t="str">
        <f t="shared" si="351"/>
        <v/>
      </c>
      <c r="J148" s="52" t="str">
        <f t="shared" si="352"/>
        <v/>
      </c>
      <c r="K148" s="53">
        <f t="shared" si="353"/>
        <v>0</v>
      </c>
      <c r="L148" s="54">
        <f t="shared" si="354"/>
        <v>0</v>
      </c>
      <c r="M148" s="55"/>
      <c r="N148" s="55"/>
      <c r="O148" s="253" t="str">
        <f t="shared" si="355"/>
        <v/>
      </c>
      <c r="P148" s="55"/>
      <c r="Q148" s="55"/>
      <c r="R148" s="242" t="str">
        <f t="shared" si="356"/>
        <v/>
      </c>
      <c r="S148" s="55"/>
      <c r="T148" s="55"/>
      <c r="U148" s="232" t="str">
        <f t="shared" si="357"/>
        <v/>
      </c>
      <c r="V148" s="55"/>
      <c r="W148" s="55"/>
      <c r="X148" s="56" t="str">
        <f t="shared" si="358"/>
        <v/>
      </c>
      <c r="Y148" s="150"/>
      <c r="Z148" s="52"/>
      <c r="AA148" s="57">
        <f t="shared" si="359"/>
        <v>0</v>
      </c>
      <c r="AB148" s="52" t="str">
        <f t="shared" si="360"/>
        <v/>
      </c>
      <c r="AC148" s="58">
        <f t="shared" si="361"/>
        <v>0</v>
      </c>
      <c r="AD148" s="52">
        <f t="shared" si="362"/>
        <v>0</v>
      </c>
      <c r="AE148" s="59"/>
      <c r="AF148" s="60"/>
      <c r="AG148" s="761"/>
      <c r="AH148" s="773"/>
      <c r="AI148" s="146"/>
      <c r="AJ148" s="147"/>
      <c r="AK148" s="146"/>
      <c r="AL148" s="571"/>
      <c r="AM148" s="569"/>
      <c r="AN148" s="140"/>
    </row>
    <row r="149" spans="1:40" ht="30.75" customHeight="1" thickBot="1" x14ac:dyDescent="0.3">
      <c r="A149" s="310"/>
      <c r="B149" s="750" t="s">
        <v>97</v>
      </c>
      <c r="C149" s="751"/>
      <c r="D149" s="536"/>
      <c r="E149" s="538"/>
      <c r="F149" s="539"/>
      <c r="G149" s="285">
        <f t="shared" ref="G149" si="363">SUM(G142:G148)</f>
        <v>0</v>
      </c>
      <c r="H149" s="297">
        <f t="shared" ref="H149" si="364">SUM(H142:H148)</f>
        <v>0</v>
      </c>
      <c r="I149" s="171">
        <f t="shared" ref="I149" si="365">SUM(I142:I148)</f>
        <v>0</v>
      </c>
      <c r="J149" s="170">
        <f t="shared" ref="J149" si="366">SUM(J142:J148)</f>
        <v>0</v>
      </c>
      <c r="K149" s="135">
        <f t="shared" ref="K149" si="367">SUM(K142:K148)</f>
        <v>0</v>
      </c>
      <c r="L149" s="136">
        <f t="shared" ref="L149" si="368">SUM(L142:L148)</f>
        <v>0</v>
      </c>
      <c r="M149" s="540"/>
      <c r="N149" s="540"/>
      <c r="O149" s="477">
        <f t="shared" ref="O149" si="369">SUM(O142:O148)</f>
        <v>0</v>
      </c>
      <c r="P149" s="540"/>
      <c r="Q149" s="540"/>
      <c r="R149" s="248">
        <f t="shared" ref="R149" si="370">SUM(R142:R148)</f>
        <v>0</v>
      </c>
      <c r="S149" s="540"/>
      <c r="T149" s="540"/>
      <c r="U149" s="478">
        <f t="shared" ref="U149" si="371">SUM(U142:U148)</f>
        <v>0</v>
      </c>
      <c r="V149" s="540"/>
      <c r="W149" s="540"/>
      <c r="X149" s="479">
        <f t="shared" ref="X149:AA149" si="372">SUM(X142:X148)</f>
        <v>0</v>
      </c>
      <c r="Y149" s="137" t="str">
        <f>IF(Z149="","",(Z149/24))</f>
        <v/>
      </c>
      <c r="Z149" s="138" t="str">
        <f>IF(J149-$E$4&lt;=0,"",SUM(J149-$E$4))</f>
        <v/>
      </c>
      <c r="AA149" s="158">
        <f t="shared" si="372"/>
        <v>0</v>
      </c>
      <c r="AB149" s="165">
        <f t="shared" ref="AB149:AC149" si="373">SUM(AB142:AB148)</f>
        <v>0</v>
      </c>
      <c r="AC149" s="161">
        <f t="shared" si="373"/>
        <v>0</v>
      </c>
      <c r="AD149" s="166">
        <f t="shared" ref="AD149" si="374">SUM(AD142:AD148)</f>
        <v>0</v>
      </c>
      <c r="AE149" s="177">
        <f>AF149/24</f>
        <v>0</v>
      </c>
      <c r="AF149" s="178">
        <f>IF(J149&gt;$E$4,J149-Z149,J149)</f>
        <v>0</v>
      </c>
      <c r="AG149" s="813"/>
      <c r="AH149" s="774"/>
      <c r="AI149" s="146"/>
      <c r="AJ149" s="147"/>
      <c r="AK149" s="146"/>
      <c r="AL149" s="140"/>
      <c r="AM149" s="569"/>
      <c r="AN149" s="140"/>
    </row>
    <row r="150" spans="1:40" s="541" customFormat="1" ht="32.25" customHeight="1" thickTop="1" thickBot="1" x14ac:dyDescent="0.6">
      <c r="A150" s="414"/>
      <c r="B150" s="752" t="s">
        <v>71</v>
      </c>
      <c r="C150" s="753"/>
      <c r="D150" s="534"/>
      <c r="E150" s="421"/>
      <c r="F150" s="417"/>
      <c r="G150" s="406">
        <f>IF(H150="","",H150/24)</f>
        <v>0</v>
      </c>
      <c r="H150" s="407">
        <f>SUM(H142:H148,H134:H140,H126:H132,H118:H124,H115:H116)</f>
        <v>0</v>
      </c>
      <c r="I150" s="408">
        <f>IF(J150="","",J150/24)</f>
        <v>0</v>
      </c>
      <c r="J150" s="409">
        <f>SUM(J142:J148,J134:J140,J126:J132,J118:J124,J115:J116)</f>
        <v>0</v>
      </c>
      <c r="K150" s="474"/>
      <c r="L150" s="474"/>
      <c r="M150" s="475"/>
      <c r="N150" s="475"/>
      <c r="O150" s="474"/>
      <c r="P150" s="475"/>
      <c r="Q150" s="475"/>
      <c r="R150" s="474"/>
      <c r="S150" s="475"/>
      <c r="T150" s="475"/>
      <c r="U150" s="474"/>
      <c r="V150" s="475"/>
      <c r="W150" s="475"/>
      <c r="X150" s="474"/>
      <c r="Y150" s="410"/>
      <c r="Z150" s="409">
        <f>SUM(Z115,Z123,Z131,Z139,Z147)</f>
        <v>0</v>
      </c>
      <c r="AA150" s="411">
        <f>IF(AB150="","",(AB150/24))</f>
        <v>0</v>
      </c>
      <c r="AB150" s="419">
        <f>SUM(AB142:AB148,AB134:AB140,AB126:AB132,AB118:AB124,AB115:AB116)</f>
        <v>0</v>
      </c>
      <c r="AC150" s="413">
        <f>IF(AD150="","",(AD150/24))</f>
        <v>0</v>
      </c>
      <c r="AD150" s="412">
        <f>SUM(AD142:AD148,AD134:AD140,AD126:AD132,AD118:AD124,AD115:AD116)</f>
        <v>0</v>
      </c>
      <c r="AE150" s="413">
        <f>IF(AF150="","",(AF150/24))</f>
        <v>0</v>
      </c>
      <c r="AF150" s="432">
        <f>J150-Z150</f>
        <v>0</v>
      </c>
      <c r="AG150" s="415"/>
      <c r="AH150" s="724"/>
      <c r="AI150" s="725"/>
      <c r="AJ150" s="725"/>
      <c r="AK150" s="726"/>
      <c r="AL150" s="140"/>
      <c r="AM150" s="569"/>
      <c r="AN150" s="140"/>
    </row>
    <row r="151" spans="1:40" ht="20.25" thickTop="1" x14ac:dyDescent="0.25">
      <c r="A151" s="919">
        <f t="shared" ref="A151" si="375">WEEKNUM(B151,2)</f>
        <v>19</v>
      </c>
      <c r="B151" s="922">
        <v>42856</v>
      </c>
      <c r="C151" s="923"/>
      <c r="D151" s="510"/>
      <c r="E151" s="416"/>
      <c r="F151" s="416"/>
      <c r="G151" s="386" t="str">
        <f t="shared" ref="G151:G157" si="376">IF(F151="","",F151-E151)</f>
        <v/>
      </c>
      <c r="H151" s="63" t="str">
        <f t="shared" si="350"/>
        <v/>
      </c>
      <c r="I151" s="64" t="str">
        <f t="shared" ref="I151:I157" si="377">IF(G151="","",G151-K151)</f>
        <v/>
      </c>
      <c r="J151" s="65" t="str">
        <f t="shared" ref="J151:J157" si="378">IF(I151="","",I151*24)</f>
        <v/>
      </c>
      <c r="K151" s="66">
        <f t="shared" ref="K151:K157" si="379">SUM(O151,R151,U151,X151)</f>
        <v>0</v>
      </c>
      <c r="L151" s="67">
        <f t="shared" ref="L151:L157" si="380">SUM(O151,R151,U151,X151)*24</f>
        <v>0</v>
      </c>
      <c r="M151" s="68"/>
      <c r="N151" s="68"/>
      <c r="O151" s="258" t="str">
        <f t="shared" ref="O151:O157" si="381">IF(N151="","",N151-M151)</f>
        <v/>
      </c>
      <c r="P151" s="68"/>
      <c r="Q151" s="68"/>
      <c r="R151" s="240" t="str">
        <f t="shared" ref="R151:R157" si="382">IF(Q151="","",Q151-P151)</f>
        <v/>
      </c>
      <c r="S151" s="68"/>
      <c r="T151" s="68"/>
      <c r="U151" s="230" t="str">
        <f t="shared" ref="U151:U157" si="383">IF(T151="","",T151-S151)</f>
        <v/>
      </c>
      <c r="V151" s="68"/>
      <c r="W151" s="68"/>
      <c r="X151" s="69" t="str">
        <f t="shared" ref="X151:X157" si="384">IF(W151="","",W151-V151)</f>
        <v/>
      </c>
      <c r="Y151" s="148"/>
      <c r="Z151" s="65"/>
      <c r="AA151" s="70">
        <f t="shared" si="359"/>
        <v>0</v>
      </c>
      <c r="AB151" s="72" t="str">
        <f t="shared" ref="AB151:AB157" si="385">IF(F151*24&gt;$E$2,F151*24-$E$2-AD151,"")</f>
        <v/>
      </c>
      <c r="AC151" s="71">
        <f t="shared" si="361"/>
        <v>0</v>
      </c>
      <c r="AD151" s="420">
        <f t="shared" ref="AD151:AD157" si="386">IF(F151*24&gt;$E$3,F151*24-$E$3,0)</f>
        <v>0</v>
      </c>
      <c r="AE151" s="73"/>
      <c r="AF151" s="120"/>
      <c r="AG151" s="761">
        <f>A151</f>
        <v>19</v>
      </c>
      <c r="AH151" s="775" t="s">
        <v>51</v>
      </c>
      <c r="AI151" s="146"/>
      <c r="AJ151" s="147"/>
      <c r="AK151" s="146"/>
      <c r="AL151" s="140"/>
      <c r="AM151" s="569"/>
      <c r="AN151" s="140"/>
    </row>
    <row r="152" spans="1:40" ht="19.5" x14ac:dyDescent="0.25">
      <c r="A152" s="920"/>
      <c r="B152" s="924">
        <v>42857</v>
      </c>
      <c r="C152" s="925"/>
      <c r="D152" s="511"/>
      <c r="E152" s="12"/>
      <c r="F152" s="12"/>
      <c r="G152" s="387" t="str">
        <f t="shared" si="376"/>
        <v/>
      </c>
      <c r="H152" s="45" t="str">
        <f t="shared" si="350"/>
        <v/>
      </c>
      <c r="I152" s="13" t="str">
        <f t="shared" si="377"/>
        <v/>
      </c>
      <c r="J152" s="14" t="str">
        <f t="shared" si="378"/>
        <v/>
      </c>
      <c r="K152" s="15">
        <f t="shared" si="379"/>
        <v>0</v>
      </c>
      <c r="L152" s="38">
        <f t="shared" si="380"/>
        <v>0</v>
      </c>
      <c r="M152" s="16"/>
      <c r="N152" s="16"/>
      <c r="O152" s="252" t="str">
        <f t="shared" si="381"/>
        <v/>
      </c>
      <c r="P152" s="16"/>
      <c r="Q152" s="16"/>
      <c r="R152" s="241" t="str">
        <f t="shared" si="382"/>
        <v/>
      </c>
      <c r="S152" s="16"/>
      <c r="T152" s="16"/>
      <c r="U152" s="231" t="str">
        <f t="shared" si="383"/>
        <v/>
      </c>
      <c r="V152" s="16"/>
      <c r="W152" s="16"/>
      <c r="X152" s="17" t="str">
        <f t="shared" si="384"/>
        <v/>
      </c>
      <c r="Y152" s="149"/>
      <c r="Z152" s="14"/>
      <c r="AA152" s="18">
        <f t="shared" si="359"/>
        <v>0</v>
      </c>
      <c r="AB152" s="14" t="str">
        <f t="shared" si="385"/>
        <v/>
      </c>
      <c r="AC152" s="19">
        <f t="shared" si="361"/>
        <v>0</v>
      </c>
      <c r="AD152" s="14">
        <f t="shared" si="386"/>
        <v>0</v>
      </c>
      <c r="AE152" s="20"/>
      <c r="AF152" s="48"/>
      <c r="AG152" s="761"/>
      <c r="AH152" s="776"/>
      <c r="AI152" s="146"/>
      <c r="AJ152" s="147"/>
      <c r="AK152" s="146"/>
      <c r="AL152" s="571"/>
      <c r="AM152" s="569"/>
      <c r="AN152" s="140"/>
    </row>
    <row r="153" spans="1:40" ht="19.5" x14ac:dyDescent="0.25">
      <c r="A153" s="920"/>
      <c r="B153" s="924">
        <v>42858</v>
      </c>
      <c r="C153" s="925"/>
      <c r="D153" s="511"/>
      <c r="E153" s="12"/>
      <c r="F153" s="12"/>
      <c r="G153" s="387" t="str">
        <f t="shared" si="376"/>
        <v/>
      </c>
      <c r="H153" s="45" t="str">
        <f t="shared" si="350"/>
        <v/>
      </c>
      <c r="I153" s="13" t="str">
        <f t="shared" si="377"/>
        <v/>
      </c>
      <c r="J153" s="14" t="str">
        <f t="shared" si="378"/>
        <v/>
      </c>
      <c r="K153" s="15">
        <f t="shared" si="379"/>
        <v>0</v>
      </c>
      <c r="L153" s="38">
        <f t="shared" si="380"/>
        <v>0</v>
      </c>
      <c r="M153" s="16"/>
      <c r="N153" s="16"/>
      <c r="O153" s="252" t="str">
        <f t="shared" si="381"/>
        <v/>
      </c>
      <c r="P153" s="16"/>
      <c r="Q153" s="16"/>
      <c r="R153" s="241" t="str">
        <f t="shared" si="382"/>
        <v/>
      </c>
      <c r="S153" s="16"/>
      <c r="T153" s="16"/>
      <c r="U153" s="231" t="str">
        <f t="shared" si="383"/>
        <v/>
      </c>
      <c r="V153" s="16"/>
      <c r="W153" s="16"/>
      <c r="X153" s="17" t="str">
        <f t="shared" si="384"/>
        <v/>
      </c>
      <c r="Y153" s="149"/>
      <c r="Z153" s="14"/>
      <c r="AA153" s="18">
        <f t="shared" si="359"/>
        <v>0</v>
      </c>
      <c r="AB153" s="14" t="str">
        <f t="shared" si="385"/>
        <v/>
      </c>
      <c r="AC153" s="19">
        <f t="shared" si="361"/>
        <v>0</v>
      </c>
      <c r="AD153" s="14">
        <f t="shared" si="386"/>
        <v>0</v>
      </c>
      <c r="AE153" s="20"/>
      <c r="AF153" s="48"/>
      <c r="AG153" s="761"/>
      <c r="AH153" s="776"/>
      <c r="AI153" s="146"/>
      <c r="AJ153" s="147"/>
      <c r="AK153" s="146"/>
      <c r="AL153" s="571"/>
      <c r="AM153" s="569"/>
      <c r="AN153" s="140"/>
    </row>
    <row r="154" spans="1:40" ht="19.5" x14ac:dyDescent="0.25">
      <c r="A154" s="920"/>
      <c r="B154" s="924">
        <v>42859</v>
      </c>
      <c r="C154" s="925"/>
      <c r="D154" s="511"/>
      <c r="E154" s="12"/>
      <c r="F154" s="12"/>
      <c r="G154" s="387" t="str">
        <f t="shared" si="376"/>
        <v/>
      </c>
      <c r="H154" s="45" t="str">
        <f t="shared" si="350"/>
        <v/>
      </c>
      <c r="I154" s="13" t="str">
        <f t="shared" si="377"/>
        <v/>
      </c>
      <c r="J154" s="14" t="str">
        <f t="shared" si="378"/>
        <v/>
      </c>
      <c r="K154" s="15">
        <f t="shared" si="379"/>
        <v>0</v>
      </c>
      <c r="L154" s="38">
        <f t="shared" si="380"/>
        <v>0</v>
      </c>
      <c r="M154" s="16"/>
      <c r="N154" s="16"/>
      <c r="O154" s="252" t="str">
        <f t="shared" si="381"/>
        <v/>
      </c>
      <c r="P154" s="16"/>
      <c r="Q154" s="16"/>
      <c r="R154" s="241" t="str">
        <f t="shared" si="382"/>
        <v/>
      </c>
      <c r="S154" s="16"/>
      <c r="T154" s="16"/>
      <c r="U154" s="231" t="str">
        <f t="shared" si="383"/>
        <v/>
      </c>
      <c r="V154" s="16"/>
      <c r="W154" s="16"/>
      <c r="X154" s="17" t="str">
        <f t="shared" si="384"/>
        <v/>
      </c>
      <c r="Y154" s="149"/>
      <c r="Z154" s="14"/>
      <c r="AA154" s="18">
        <f t="shared" si="359"/>
        <v>0</v>
      </c>
      <c r="AB154" s="14" t="str">
        <f t="shared" si="385"/>
        <v/>
      </c>
      <c r="AC154" s="19">
        <f t="shared" si="361"/>
        <v>0</v>
      </c>
      <c r="AD154" s="14">
        <f t="shared" si="386"/>
        <v>0</v>
      </c>
      <c r="AE154" s="20"/>
      <c r="AF154" s="48"/>
      <c r="AG154" s="761"/>
      <c r="AH154" s="776"/>
      <c r="AI154" s="146"/>
      <c r="AJ154" s="147"/>
      <c r="AK154" s="146"/>
      <c r="AL154" s="571"/>
      <c r="AM154" s="569"/>
      <c r="AN154" s="140"/>
    </row>
    <row r="155" spans="1:40" ht="19.5" x14ac:dyDescent="0.25">
      <c r="A155" s="920"/>
      <c r="B155" s="924">
        <v>42860</v>
      </c>
      <c r="C155" s="925"/>
      <c r="D155" s="511"/>
      <c r="E155" s="12"/>
      <c r="F155" s="12"/>
      <c r="G155" s="387" t="str">
        <f t="shared" si="376"/>
        <v/>
      </c>
      <c r="H155" s="45" t="str">
        <f t="shared" si="350"/>
        <v/>
      </c>
      <c r="I155" s="13" t="str">
        <f t="shared" si="377"/>
        <v/>
      </c>
      <c r="J155" s="14" t="str">
        <f t="shared" si="378"/>
        <v/>
      </c>
      <c r="K155" s="15">
        <f t="shared" si="379"/>
        <v>0</v>
      </c>
      <c r="L155" s="38">
        <f t="shared" si="380"/>
        <v>0</v>
      </c>
      <c r="M155" s="16"/>
      <c r="N155" s="16"/>
      <c r="O155" s="252" t="str">
        <f t="shared" si="381"/>
        <v/>
      </c>
      <c r="P155" s="16"/>
      <c r="Q155" s="16"/>
      <c r="R155" s="241" t="str">
        <f t="shared" si="382"/>
        <v/>
      </c>
      <c r="S155" s="16"/>
      <c r="T155" s="16"/>
      <c r="U155" s="231" t="str">
        <f t="shared" si="383"/>
        <v/>
      </c>
      <c r="V155" s="16"/>
      <c r="W155" s="16"/>
      <c r="X155" s="17" t="str">
        <f t="shared" si="384"/>
        <v/>
      </c>
      <c r="Y155" s="149"/>
      <c r="Z155" s="14"/>
      <c r="AA155" s="18">
        <f t="shared" si="359"/>
        <v>0</v>
      </c>
      <c r="AB155" s="14" t="str">
        <f t="shared" si="385"/>
        <v/>
      </c>
      <c r="AC155" s="19">
        <f t="shared" si="361"/>
        <v>0</v>
      </c>
      <c r="AD155" s="14">
        <f t="shared" si="386"/>
        <v>0</v>
      </c>
      <c r="AE155" s="20"/>
      <c r="AF155" s="48"/>
      <c r="AG155" s="761"/>
      <c r="AH155" s="776"/>
      <c r="AI155" s="146"/>
      <c r="AJ155" s="147"/>
      <c r="AK155" s="146"/>
      <c r="AL155" s="571"/>
      <c r="AM155" s="569"/>
      <c r="AN155" s="140"/>
    </row>
    <row r="156" spans="1:40" ht="19.5" x14ac:dyDescent="0.25">
      <c r="A156" s="920"/>
      <c r="B156" s="924">
        <v>42861</v>
      </c>
      <c r="C156" s="925"/>
      <c r="D156" s="511"/>
      <c r="E156" s="12"/>
      <c r="F156" s="12"/>
      <c r="G156" s="387" t="str">
        <f t="shared" si="376"/>
        <v/>
      </c>
      <c r="H156" s="45" t="str">
        <f t="shared" si="350"/>
        <v/>
      </c>
      <c r="I156" s="13" t="str">
        <f t="shared" si="377"/>
        <v/>
      </c>
      <c r="J156" s="14" t="str">
        <f t="shared" si="378"/>
        <v/>
      </c>
      <c r="K156" s="15">
        <f t="shared" si="379"/>
        <v>0</v>
      </c>
      <c r="L156" s="38">
        <f t="shared" si="380"/>
        <v>0</v>
      </c>
      <c r="M156" s="16"/>
      <c r="N156" s="16"/>
      <c r="O156" s="252" t="str">
        <f t="shared" si="381"/>
        <v/>
      </c>
      <c r="P156" s="16"/>
      <c r="Q156" s="16"/>
      <c r="R156" s="241" t="str">
        <f t="shared" si="382"/>
        <v/>
      </c>
      <c r="S156" s="16"/>
      <c r="T156" s="16"/>
      <c r="U156" s="231" t="str">
        <f t="shared" si="383"/>
        <v/>
      </c>
      <c r="V156" s="16"/>
      <c r="W156" s="16"/>
      <c r="X156" s="17" t="str">
        <f t="shared" si="384"/>
        <v/>
      </c>
      <c r="Y156" s="149"/>
      <c r="Z156" s="14"/>
      <c r="AA156" s="18">
        <f t="shared" si="359"/>
        <v>0</v>
      </c>
      <c r="AB156" s="14" t="str">
        <f t="shared" si="385"/>
        <v/>
      </c>
      <c r="AC156" s="19">
        <f t="shared" si="361"/>
        <v>0</v>
      </c>
      <c r="AD156" s="14">
        <f t="shared" si="386"/>
        <v>0</v>
      </c>
      <c r="AE156" s="20"/>
      <c r="AF156" s="48"/>
      <c r="AG156" s="761"/>
      <c r="AH156" s="776"/>
      <c r="AI156" s="146"/>
      <c r="AJ156" s="147"/>
      <c r="AK156" s="146"/>
      <c r="AL156" s="571"/>
      <c r="AM156" s="569"/>
      <c r="AN156" s="140"/>
    </row>
    <row r="157" spans="1:40" ht="20.25" thickBot="1" x14ac:dyDescent="0.3">
      <c r="A157" s="921"/>
      <c r="B157" s="926">
        <v>42862</v>
      </c>
      <c r="C157" s="927"/>
      <c r="D157" s="512"/>
      <c r="E157" s="49"/>
      <c r="F157" s="49"/>
      <c r="G157" s="388" t="str">
        <f t="shared" si="376"/>
        <v/>
      </c>
      <c r="H157" s="50" t="str">
        <f t="shared" si="350"/>
        <v/>
      </c>
      <c r="I157" s="51" t="str">
        <f t="shared" si="377"/>
        <v/>
      </c>
      <c r="J157" s="52" t="str">
        <f t="shared" si="378"/>
        <v/>
      </c>
      <c r="K157" s="53">
        <f t="shared" si="379"/>
        <v>0</v>
      </c>
      <c r="L157" s="54">
        <f t="shared" si="380"/>
        <v>0</v>
      </c>
      <c r="M157" s="55"/>
      <c r="N157" s="55"/>
      <c r="O157" s="253" t="str">
        <f t="shared" si="381"/>
        <v/>
      </c>
      <c r="P157" s="55"/>
      <c r="Q157" s="55"/>
      <c r="R157" s="242" t="str">
        <f t="shared" si="382"/>
        <v/>
      </c>
      <c r="S157" s="55"/>
      <c r="T157" s="55"/>
      <c r="U157" s="232" t="str">
        <f t="shared" si="383"/>
        <v/>
      </c>
      <c r="V157" s="55"/>
      <c r="W157" s="55"/>
      <c r="X157" s="56" t="str">
        <f t="shared" si="384"/>
        <v/>
      </c>
      <c r="Y157" s="150"/>
      <c r="Z157" s="52"/>
      <c r="AA157" s="57">
        <f t="shared" si="359"/>
        <v>0</v>
      </c>
      <c r="AB157" s="52" t="str">
        <f t="shared" si="385"/>
        <v/>
      </c>
      <c r="AC157" s="58">
        <f t="shared" si="361"/>
        <v>0</v>
      </c>
      <c r="AD157" s="52">
        <f t="shared" si="386"/>
        <v>0</v>
      </c>
      <c r="AE157" s="59"/>
      <c r="AF157" s="60"/>
      <c r="AG157" s="761"/>
      <c r="AH157" s="776"/>
      <c r="AI157" s="146"/>
      <c r="AJ157" s="147"/>
      <c r="AK157" s="146"/>
      <c r="AL157" s="571"/>
      <c r="AM157" s="569"/>
      <c r="AN157" s="140"/>
    </row>
    <row r="158" spans="1:40" ht="30.75" customHeight="1" thickBot="1" x14ac:dyDescent="0.3">
      <c r="A158" s="313"/>
      <c r="B158" s="707" t="s">
        <v>98</v>
      </c>
      <c r="C158" s="708"/>
      <c r="D158" s="536"/>
      <c r="E158" s="542"/>
      <c r="F158" s="542"/>
      <c r="G158" s="295">
        <f t="shared" ref="G158" si="387">SUM(G151:G157)</f>
        <v>0</v>
      </c>
      <c r="H158" s="296">
        <f t="shared" ref="H158" si="388">SUM(H151:H157)</f>
        <v>0</v>
      </c>
      <c r="I158" s="168">
        <f t="shared" ref="I158" si="389">SUM(I151:I157)</f>
        <v>0</v>
      </c>
      <c r="J158" s="169">
        <f t="shared" ref="J158" si="390">SUM(J151:J157)</f>
        <v>0</v>
      </c>
      <c r="K158" s="133">
        <f t="shared" ref="K158" si="391">SUM(K151:K157)</f>
        <v>0</v>
      </c>
      <c r="L158" s="134">
        <f t="shared" ref="L158" si="392">SUM(L151:L157)</f>
        <v>0</v>
      </c>
      <c r="M158" s="520"/>
      <c r="N158" s="520"/>
      <c r="O158" s="254">
        <f t="shared" ref="O158" si="393">SUM(O151:O157)</f>
        <v>0</v>
      </c>
      <c r="P158" s="520"/>
      <c r="Q158" s="520"/>
      <c r="R158" s="243">
        <f t="shared" ref="R158" si="394">SUM(R151:R157)</f>
        <v>0</v>
      </c>
      <c r="S158" s="520"/>
      <c r="T158" s="520"/>
      <c r="U158" s="233">
        <f t="shared" ref="U158" si="395">SUM(U151:U157)</f>
        <v>0</v>
      </c>
      <c r="V158" s="520"/>
      <c r="W158" s="520"/>
      <c r="X158" s="227">
        <f t="shared" ref="X158" si="396">SUM(X151:X157)</f>
        <v>0</v>
      </c>
      <c r="Y158" s="133" t="str">
        <f>IF(Z158="","",(Z158/24))</f>
        <v/>
      </c>
      <c r="Z158" s="134" t="str">
        <f>IF(J158-$E$4&lt;=0,"",SUM(J158-$E$4))</f>
        <v/>
      </c>
      <c r="AA158" s="156">
        <f>IF(AB158="","",(AB158/24))</f>
        <v>0</v>
      </c>
      <c r="AB158" s="163">
        <f t="shared" ref="AB158" si="397">SUM(AB151:AB157)</f>
        <v>0</v>
      </c>
      <c r="AC158" s="160">
        <f>IF(AD158="","",(AD158/24))</f>
        <v>0</v>
      </c>
      <c r="AD158" s="164">
        <f t="shared" ref="AD158" si="398">SUM(AD151:AD157)</f>
        <v>0</v>
      </c>
      <c r="AE158" s="175">
        <f>IF(AF158="","",(AF158/24))</f>
        <v>0</v>
      </c>
      <c r="AF158" s="176">
        <f>IF(J158&gt;$E$4,J158-Z158,J158)</f>
        <v>0</v>
      </c>
      <c r="AG158" s="762"/>
      <c r="AH158" s="776"/>
      <c r="AI158" s="146"/>
      <c r="AJ158" s="147"/>
      <c r="AK158" s="146"/>
      <c r="AL158" s="571"/>
      <c r="AM158" s="569"/>
      <c r="AN158" s="140"/>
    </row>
    <row r="159" spans="1:40" ht="19.5" x14ac:dyDescent="0.25">
      <c r="A159" s="861">
        <f t="shared" ref="A159" si="399">WEEKNUM(B159,2)</f>
        <v>20</v>
      </c>
      <c r="B159" s="934">
        <v>42863</v>
      </c>
      <c r="C159" s="935"/>
      <c r="D159" s="510"/>
      <c r="E159" s="62"/>
      <c r="F159" s="62"/>
      <c r="G159" s="389" t="str">
        <f t="shared" ref="G159:G165" si="400">IF(F159="","",F159-E159)</f>
        <v/>
      </c>
      <c r="H159" s="44" t="str">
        <f t="shared" si="350"/>
        <v/>
      </c>
      <c r="I159" s="13" t="str">
        <f t="shared" ref="I159:I165" si="401">IF(G159="","",G159-K159)</f>
        <v/>
      </c>
      <c r="J159" s="22" t="str">
        <f t="shared" ref="J159:J165" si="402">IF(I159="","",I159*24)</f>
        <v/>
      </c>
      <c r="K159" s="23">
        <f t="shared" ref="K159:K165" si="403">SUM(O159,R159,U159,X159)</f>
        <v>0</v>
      </c>
      <c r="L159" s="37">
        <f t="shared" ref="L159:L165" si="404">SUM(O159,R159,U159,X159)*24</f>
        <v>0</v>
      </c>
      <c r="M159" s="24"/>
      <c r="N159" s="24"/>
      <c r="O159" s="255" t="str">
        <f t="shared" ref="O159:O165" si="405">IF(N159="","",N159-M159)</f>
        <v/>
      </c>
      <c r="P159" s="24"/>
      <c r="Q159" s="24"/>
      <c r="R159" s="244" t="str">
        <f t="shared" ref="R159:R165" si="406">IF(Q159="","",Q159-P159)</f>
        <v/>
      </c>
      <c r="S159" s="24"/>
      <c r="T159" s="24"/>
      <c r="U159" s="234" t="str">
        <f t="shared" ref="U159:U165" si="407">IF(T159="","",T159-S159)</f>
        <v/>
      </c>
      <c r="V159" s="24"/>
      <c r="W159" s="24"/>
      <c r="X159" s="25" t="str">
        <f t="shared" ref="X159:X165" si="408">IF(W159="","",W159-V159)</f>
        <v/>
      </c>
      <c r="Y159" s="151"/>
      <c r="Z159" s="132"/>
      <c r="AA159" s="26">
        <f t="shared" si="359"/>
        <v>0</v>
      </c>
      <c r="AB159" s="28" t="str">
        <f t="shared" ref="AB159:AB165" si="409">IF(F159*24&gt;$E$2,F159*24-$E$2-AD159,"")</f>
        <v/>
      </c>
      <c r="AC159" s="27">
        <f t="shared" si="361"/>
        <v>0</v>
      </c>
      <c r="AD159" s="28">
        <f t="shared" ref="AD159:AD165" si="410">IF(F159*24&gt;$E$3,F159*24-$E$3,0)</f>
        <v>0</v>
      </c>
      <c r="AE159" s="29"/>
      <c r="AF159" s="47"/>
      <c r="AG159" s="760">
        <f>A159</f>
        <v>20</v>
      </c>
      <c r="AH159" s="776"/>
      <c r="AI159" s="146"/>
      <c r="AJ159" s="147"/>
      <c r="AK159" s="146"/>
      <c r="AL159" s="571"/>
      <c r="AM159" s="569"/>
      <c r="AN159" s="140"/>
    </row>
    <row r="160" spans="1:40" ht="19.5" x14ac:dyDescent="0.25">
      <c r="A160" s="862"/>
      <c r="B160" s="930">
        <v>42864</v>
      </c>
      <c r="C160" s="925"/>
      <c r="D160" s="511"/>
      <c r="E160" s="12"/>
      <c r="F160" s="12"/>
      <c r="G160" s="387" t="str">
        <f t="shared" si="400"/>
        <v/>
      </c>
      <c r="H160" s="45" t="str">
        <f t="shared" si="350"/>
        <v/>
      </c>
      <c r="I160" s="13" t="str">
        <f t="shared" si="401"/>
        <v/>
      </c>
      <c r="J160" s="14" t="str">
        <f t="shared" si="402"/>
        <v/>
      </c>
      <c r="K160" s="15">
        <f t="shared" si="403"/>
        <v>0</v>
      </c>
      <c r="L160" s="38">
        <f t="shared" si="404"/>
        <v>0</v>
      </c>
      <c r="M160" s="16"/>
      <c r="N160" s="16"/>
      <c r="O160" s="252" t="str">
        <f t="shared" si="405"/>
        <v/>
      </c>
      <c r="P160" s="16"/>
      <c r="Q160" s="16"/>
      <c r="R160" s="241" t="str">
        <f t="shared" si="406"/>
        <v/>
      </c>
      <c r="S160" s="16"/>
      <c r="T160" s="16"/>
      <c r="U160" s="231" t="str">
        <f t="shared" si="407"/>
        <v/>
      </c>
      <c r="V160" s="16"/>
      <c r="W160" s="16"/>
      <c r="X160" s="17" t="str">
        <f t="shared" si="408"/>
        <v/>
      </c>
      <c r="Y160" s="149"/>
      <c r="Z160" s="14"/>
      <c r="AA160" s="18">
        <f t="shared" si="359"/>
        <v>0</v>
      </c>
      <c r="AB160" s="14" t="str">
        <f t="shared" si="409"/>
        <v/>
      </c>
      <c r="AC160" s="19">
        <f t="shared" si="361"/>
        <v>0</v>
      </c>
      <c r="AD160" s="14">
        <f t="shared" si="410"/>
        <v>0</v>
      </c>
      <c r="AE160" s="20"/>
      <c r="AF160" s="48"/>
      <c r="AG160" s="761"/>
      <c r="AH160" s="776"/>
      <c r="AI160" s="146"/>
      <c r="AJ160" s="147"/>
      <c r="AK160" s="146"/>
      <c r="AL160" s="571"/>
      <c r="AM160" s="569"/>
      <c r="AN160" s="140"/>
    </row>
    <row r="161" spans="1:40" ht="19.5" x14ac:dyDescent="0.25">
      <c r="A161" s="862"/>
      <c r="B161" s="931">
        <v>42865</v>
      </c>
      <c r="C161" s="932"/>
      <c r="D161" s="511"/>
      <c r="E161" s="12"/>
      <c r="F161" s="12"/>
      <c r="G161" s="387" t="str">
        <f t="shared" si="400"/>
        <v/>
      </c>
      <c r="H161" s="45" t="str">
        <f t="shared" si="350"/>
        <v/>
      </c>
      <c r="I161" s="13" t="str">
        <f t="shared" si="401"/>
        <v/>
      </c>
      <c r="J161" s="14" t="str">
        <f t="shared" si="402"/>
        <v/>
      </c>
      <c r="K161" s="15">
        <f t="shared" si="403"/>
        <v>0</v>
      </c>
      <c r="L161" s="38">
        <f t="shared" si="404"/>
        <v>0</v>
      </c>
      <c r="M161" s="16"/>
      <c r="N161" s="16"/>
      <c r="O161" s="252" t="str">
        <f t="shared" si="405"/>
        <v/>
      </c>
      <c r="P161" s="16"/>
      <c r="Q161" s="16"/>
      <c r="R161" s="241" t="str">
        <f t="shared" si="406"/>
        <v/>
      </c>
      <c r="S161" s="16"/>
      <c r="T161" s="16"/>
      <c r="U161" s="231" t="str">
        <f t="shared" si="407"/>
        <v/>
      </c>
      <c r="V161" s="16"/>
      <c r="W161" s="16"/>
      <c r="X161" s="17" t="str">
        <f t="shared" si="408"/>
        <v/>
      </c>
      <c r="Y161" s="149"/>
      <c r="Z161" s="14"/>
      <c r="AA161" s="18">
        <f t="shared" si="359"/>
        <v>0</v>
      </c>
      <c r="AB161" s="14" t="str">
        <f t="shared" si="409"/>
        <v/>
      </c>
      <c r="AC161" s="19">
        <f t="shared" si="361"/>
        <v>0</v>
      </c>
      <c r="AD161" s="14">
        <f t="shared" si="410"/>
        <v>0</v>
      </c>
      <c r="AE161" s="20"/>
      <c r="AF161" s="48"/>
      <c r="AG161" s="761"/>
      <c r="AH161" s="776"/>
      <c r="AI161" s="146"/>
      <c r="AJ161" s="147"/>
      <c r="AK161" s="146"/>
      <c r="AL161" s="571"/>
      <c r="AM161" s="569"/>
      <c r="AN161" s="140"/>
    </row>
    <row r="162" spans="1:40" ht="19.5" x14ac:dyDescent="0.25">
      <c r="A162" s="862"/>
      <c r="B162" s="930">
        <v>42866</v>
      </c>
      <c r="C162" s="925"/>
      <c r="D162" s="511"/>
      <c r="E162" s="12"/>
      <c r="F162" s="12"/>
      <c r="G162" s="387" t="str">
        <f t="shared" si="400"/>
        <v/>
      </c>
      <c r="H162" s="45" t="str">
        <f t="shared" si="350"/>
        <v/>
      </c>
      <c r="I162" s="13" t="str">
        <f t="shared" si="401"/>
        <v/>
      </c>
      <c r="J162" s="14" t="str">
        <f t="shared" si="402"/>
        <v/>
      </c>
      <c r="K162" s="15">
        <f t="shared" si="403"/>
        <v>0</v>
      </c>
      <c r="L162" s="38">
        <f t="shared" si="404"/>
        <v>0</v>
      </c>
      <c r="M162" s="16"/>
      <c r="N162" s="16"/>
      <c r="O162" s="252" t="str">
        <f t="shared" si="405"/>
        <v/>
      </c>
      <c r="P162" s="16"/>
      <c r="Q162" s="16"/>
      <c r="R162" s="241" t="str">
        <f t="shared" si="406"/>
        <v/>
      </c>
      <c r="S162" s="16"/>
      <c r="T162" s="16"/>
      <c r="U162" s="231" t="str">
        <f t="shared" si="407"/>
        <v/>
      </c>
      <c r="V162" s="16"/>
      <c r="W162" s="16"/>
      <c r="X162" s="17" t="str">
        <f t="shared" si="408"/>
        <v/>
      </c>
      <c r="Y162" s="149"/>
      <c r="Z162" s="14"/>
      <c r="AA162" s="18">
        <f t="shared" si="359"/>
        <v>0</v>
      </c>
      <c r="AB162" s="14" t="str">
        <f t="shared" si="409"/>
        <v/>
      </c>
      <c r="AC162" s="19">
        <f t="shared" si="361"/>
        <v>0</v>
      </c>
      <c r="AD162" s="14">
        <f t="shared" si="410"/>
        <v>0</v>
      </c>
      <c r="AE162" s="20"/>
      <c r="AF162" s="48"/>
      <c r="AG162" s="761"/>
      <c r="AH162" s="776"/>
      <c r="AI162" s="146"/>
      <c r="AJ162" s="147"/>
      <c r="AK162" s="146"/>
      <c r="AL162" s="571"/>
      <c r="AM162" s="569"/>
      <c r="AN162" s="140"/>
    </row>
    <row r="163" spans="1:40" ht="19.5" x14ac:dyDescent="0.25">
      <c r="A163" s="862"/>
      <c r="B163" s="930">
        <v>42867</v>
      </c>
      <c r="C163" s="925"/>
      <c r="D163" s="511"/>
      <c r="E163" s="12"/>
      <c r="F163" s="12"/>
      <c r="G163" s="387" t="str">
        <f t="shared" si="400"/>
        <v/>
      </c>
      <c r="H163" s="45" t="str">
        <f t="shared" si="350"/>
        <v/>
      </c>
      <c r="I163" s="13" t="str">
        <f t="shared" si="401"/>
        <v/>
      </c>
      <c r="J163" s="14" t="str">
        <f t="shared" si="402"/>
        <v/>
      </c>
      <c r="K163" s="15">
        <f t="shared" si="403"/>
        <v>0</v>
      </c>
      <c r="L163" s="38">
        <f t="shared" si="404"/>
        <v>0</v>
      </c>
      <c r="M163" s="16"/>
      <c r="N163" s="16"/>
      <c r="O163" s="252" t="str">
        <f t="shared" si="405"/>
        <v/>
      </c>
      <c r="P163" s="16"/>
      <c r="Q163" s="16"/>
      <c r="R163" s="241" t="str">
        <f t="shared" si="406"/>
        <v/>
      </c>
      <c r="S163" s="16"/>
      <c r="T163" s="16"/>
      <c r="U163" s="231" t="str">
        <f t="shared" si="407"/>
        <v/>
      </c>
      <c r="V163" s="16"/>
      <c r="W163" s="16"/>
      <c r="X163" s="17" t="str">
        <f t="shared" si="408"/>
        <v/>
      </c>
      <c r="Y163" s="149"/>
      <c r="Z163" s="14"/>
      <c r="AA163" s="18">
        <f t="shared" si="359"/>
        <v>0</v>
      </c>
      <c r="AB163" s="14" t="str">
        <f t="shared" si="409"/>
        <v/>
      </c>
      <c r="AC163" s="19">
        <f t="shared" si="361"/>
        <v>0</v>
      </c>
      <c r="AD163" s="14">
        <f t="shared" si="410"/>
        <v>0</v>
      </c>
      <c r="AE163" s="20"/>
      <c r="AF163" s="48"/>
      <c r="AG163" s="761"/>
      <c r="AH163" s="776"/>
      <c r="AI163" s="146"/>
      <c r="AJ163" s="147"/>
      <c r="AK163" s="146"/>
      <c r="AL163" s="571"/>
      <c r="AM163" s="569"/>
      <c r="AN163" s="140"/>
    </row>
    <row r="164" spans="1:40" ht="19.5" x14ac:dyDescent="0.25">
      <c r="A164" s="862"/>
      <c r="B164" s="930">
        <v>42868</v>
      </c>
      <c r="C164" s="925"/>
      <c r="D164" s="511"/>
      <c r="E164" s="12"/>
      <c r="F164" s="12"/>
      <c r="G164" s="387" t="str">
        <f t="shared" si="400"/>
        <v/>
      </c>
      <c r="H164" s="45" t="str">
        <f t="shared" si="350"/>
        <v/>
      </c>
      <c r="I164" s="13" t="str">
        <f t="shared" si="401"/>
        <v/>
      </c>
      <c r="J164" s="14" t="str">
        <f t="shared" si="402"/>
        <v/>
      </c>
      <c r="K164" s="15">
        <f t="shared" si="403"/>
        <v>0</v>
      </c>
      <c r="L164" s="38">
        <f t="shared" si="404"/>
        <v>0</v>
      </c>
      <c r="M164" s="16"/>
      <c r="N164" s="16"/>
      <c r="O164" s="252" t="str">
        <f t="shared" si="405"/>
        <v/>
      </c>
      <c r="P164" s="16"/>
      <c r="Q164" s="16"/>
      <c r="R164" s="241" t="str">
        <f t="shared" si="406"/>
        <v/>
      </c>
      <c r="S164" s="16"/>
      <c r="T164" s="16"/>
      <c r="U164" s="231" t="str">
        <f t="shared" si="407"/>
        <v/>
      </c>
      <c r="V164" s="16"/>
      <c r="W164" s="16"/>
      <c r="X164" s="17" t="str">
        <f t="shared" si="408"/>
        <v/>
      </c>
      <c r="Y164" s="149"/>
      <c r="Z164" s="14"/>
      <c r="AA164" s="18">
        <f t="shared" si="359"/>
        <v>0</v>
      </c>
      <c r="AB164" s="14" t="str">
        <f t="shared" si="409"/>
        <v/>
      </c>
      <c r="AC164" s="19">
        <f t="shared" si="361"/>
        <v>0</v>
      </c>
      <c r="AD164" s="14">
        <f t="shared" si="410"/>
        <v>0</v>
      </c>
      <c r="AE164" s="20"/>
      <c r="AF164" s="48"/>
      <c r="AG164" s="761"/>
      <c r="AH164" s="776"/>
      <c r="AI164" s="146"/>
      <c r="AJ164" s="147"/>
      <c r="AK164" s="146"/>
      <c r="AL164" s="571"/>
      <c r="AM164" s="569"/>
      <c r="AN164" s="140"/>
    </row>
    <row r="165" spans="1:40" ht="16.5" thickBot="1" x14ac:dyDescent="0.3">
      <c r="A165" s="863"/>
      <c r="B165" s="933">
        <v>42869</v>
      </c>
      <c r="C165" s="927"/>
      <c r="D165" s="512"/>
      <c r="E165" s="49"/>
      <c r="F165" s="49"/>
      <c r="G165" s="388" t="str">
        <f t="shared" si="400"/>
        <v/>
      </c>
      <c r="H165" s="50" t="str">
        <f t="shared" si="350"/>
        <v/>
      </c>
      <c r="I165" s="51" t="str">
        <f t="shared" si="401"/>
        <v/>
      </c>
      <c r="J165" s="52" t="str">
        <f t="shared" si="402"/>
        <v/>
      </c>
      <c r="K165" s="53">
        <f t="shared" si="403"/>
        <v>0</v>
      </c>
      <c r="L165" s="54">
        <f t="shared" si="404"/>
        <v>0</v>
      </c>
      <c r="M165" s="55"/>
      <c r="N165" s="55"/>
      <c r="O165" s="253" t="str">
        <f t="shared" si="405"/>
        <v/>
      </c>
      <c r="P165" s="55"/>
      <c r="Q165" s="55"/>
      <c r="R165" s="242" t="str">
        <f t="shared" si="406"/>
        <v/>
      </c>
      <c r="S165" s="55"/>
      <c r="T165" s="55"/>
      <c r="U165" s="232" t="str">
        <f t="shared" si="407"/>
        <v/>
      </c>
      <c r="V165" s="55"/>
      <c r="W165" s="55"/>
      <c r="X165" s="56" t="str">
        <f t="shared" si="408"/>
        <v/>
      </c>
      <c r="Y165" s="150"/>
      <c r="Z165" s="52"/>
      <c r="AA165" s="57">
        <f t="shared" si="359"/>
        <v>0</v>
      </c>
      <c r="AB165" s="52" t="str">
        <f t="shared" si="409"/>
        <v/>
      </c>
      <c r="AC165" s="58">
        <f t="shared" si="361"/>
        <v>0</v>
      </c>
      <c r="AD165" s="52">
        <f t="shared" si="410"/>
        <v>0</v>
      </c>
      <c r="AE165" s="59"/>
      <c r="AF165" s="60"/>
      <c r="AG165" s="761"/>
      <c r="AH165" s="776"/>
      <c r="AI165" s="140"/>
      <c r="AJ165" s="140"/>
      <c r="AK165" s="140"/>
      <c r="AL165" s="140"/>
      <c r="AM165" s="569"/>
      <c r="AN165" s="140"/>
    </row>
    <row r="166" spans="1:40" ht="30.75" customHeight="1" thickBot="1" x14ac:dyDescent="0.3">
      <c r="A166" s="313"/>
      <c r="B166" s="707" t="s">
        <v>99</v>
      </c>
      <c r="C166" s="708"/>
      <c r="D166" s="536"/>
      <c r="E166" s="542"/>
      <c r="F166" s="542"/>
      <c r="G166" s="295">
        <f t="shared" ref="G166" si="411">SUM(G159:G165)</f>
        <v>0</v>
      </c>
      <c r="H166" s="296">
        <f t="shared" ref="H166" si="412">SUM(H159:H165)</f>
        <v>0</v>
      </c>
      <c r="I166" s="168">
        <f t="shared" ref="I166" si="413">SUM(I159:I165)</f>
        <v>0</v>
      </c>
      <c r="J166" s="169">
        <f t="shared" ref="J166" si="414">SUM(J159:J165)</f>
        <v>0</v>
      </c>
      <c r="K166" s="133">
        <f t="shared" ref="K166" si="415">SUM(K159:K165)</f>
        <v>0</v>
      </c>
      <c r="L166" s="134">
        <f t="shared" ref="L166" si="416">SUM(L159:L165)</f>
        <v>0</v>
      </c>
      <c r="M166" s="520"/>
      <c r="N166" s="520"/>
      <c r="O166" s="254">
        <f t="shared" ref="O166" si="417">SUM(O159:O165)</f>
        <v>0</v>
      </c>
      <c r="P166" s="520"/>
      <c r="Q166" s="520"/>
      <c r="R166" s="243">
        <f t="shared" ref="R166" si="418">SUM(R159:R165)</f>
        <v>0</v>
      </c>
      <c r="S166" s="520"/>
      <c r="T166" s="520"/>
      <c r="U166" s="233">
        <f t="shared" ref="U166" si="419">SUM(U159:U165)</f>
        <v>0</v>
      </c>
      <c r="V166" s="520"/>
      <c r="W166" s="520"/>
      <c r="X166" s="227">
        <f t="shared" ref="X166:AA166" si="420">SUM(X159:X165)</f>
        <v>0</v>
      </c>
      <c r="Y166" s="133" t="str">
        <f>IF(Z166="","",(Z166/24))</f>
        <v/>
      </c>
      <c r="Z166" s="134" t="str">
        <f>IF(J166-$E$4&lt;=0,"",SUM(J166-$E$4))</f>
        <v/>
      </c>
      <c r="AA166" s="156">
        <f t="shared" si="420"/>
        <v>0</v>
      </c>
      <c r="AB166" s="163">
        <f t="shared" ref="AB166:AC166" si="421">SUM(AB159:AB165)</f>
        <v>0</v>
      </c>
      <c r="AC166" s="160">
        <f t="shared" si="421"/>
        <v>0</v>
      </c>
      <c r="AD166" s="164">
        <f t="shared" ref="AD166" si="422">SUM(AD159:AD165)</f>
        <v>0</v>
      </c>
      <c r="AE166" s="175">
        <f>AF166/24</f>
        <v>0</v>
      </c>
      <c r="AF166" s="176">
        <f>IF(J166&gt;$E$4,J166-Z166,J166)</f>
        <v>0</v>
      </c>
      <c r="AG166" s="762"/>
      <c r="AH166" s="776"/>
      <c r="AI166" s="691" t="s">
        <v>62</v>
      </c>
      <c r="AJ166" s="692"/>
      <c r="AK166" s="578" t="s">
        <v>60</v>
      </c>
      <c r="AL166" s="578" t="s">
        <v>61</v>
      </c>
      <c r="AM166" s="569"/>
      <c r="AN166" s="140"/>
    </row>
    <row r="167" spans="1:40" ht="24.75" customHeight="1" thickBot="1" x14ac:dyDescent="0.3">
      <c r="A167" s="861">
        <f t="shared" ref="A167" si="423">WEEKNUM(B167,2)</f>
        <v>21</v>
      </c>
      <c r="B167" s="928">
        <v>42870</v>
      </c>
      <c r="C167" s="929"/>
      <c r="D167" s="510"/>
      <c r="E167" s="62"/>
      <c r="F167" s="62"/>
      <c r="G167" s="389" t="str">
        <f t="shared" ref="G167:G173" si="424">IF(F167="","",F167-E167)</f>
        <v/>
      </c>
      <c r="H167" s="44" t="str">
        <f t="shared" si="350"/>
        <v/>
      </c>
      <c r="I167" s="21" t="str">
        <f t="shared" ref="I167:I173" si="425">IF(G167="","",G167-K167)</f>
        <v/>
      </c>
      <c r="J167" s="22" t="str">
        <f t="shared" ref="J167:J173" si="426">IF(I167="","",I167*24)</f>
        <v/>
      </c>
      <c r="K167" s="23">
        <f t="shared" ref="K167:K173" si="427">SUM(O167,R167,U167,X167)</f>
        <v>0</v>
      </c>
      <c r="L167" s="37">
        <f t="shared" ref="L167:L173" si="428">SUM(O167,R167,U167,X167)*24</f>
        <v>0</v>
      </c>
      <c r="M167" s="24"/>
      <c r="N167" s="24"/>
      <c r="O167" s="255" t="str">
        <f t="shared" ref="O167:O173" si="429">IF(N167="","",N167-M167)</f>
        <v/>
      </c>
      <c r="P167" s="24"/>
      <c r="Q167" s="24"/>
      <c r="R167" s="244" t="str">
        <f t="shared" ref="R167:R173" si="430">IF(Q167="","",Q167-P167)</f>
        <v/>
      </c>
      <c r="S167" s="24"/>
      <c r="T167" s="24"/>
      <c r="U167" s="234" t="str">
        <f t="shared" ref="U167:U173" si="431">IF(T167="","",T167-S167)</f>
        <v/>
      </c>
      <c r="V167" s="24"/>
      <c r="W167" s="24"/>
      <c r="X167" s="25" t="str">
        <f t="shared" ref="X167:X173" si="432">IF(W167="","",W167-V167)</f>
        <v/>
      </c>
      <c r="Y167" s="151"/>
      <c r="Z167" s="22"/>
      <c r="AA167" s="26">
        <f t="shared" si="359"/>
        <v>0</v>
      </c>
      <c r="AB167" s="28" t="str">
        <f t="shared" ref="AB167:AB173" si="433">IF(F167*24&gt;$E$2,F167*24-$E$2-AD167,"")</f>
        <v/>
      </c>
      <c r="AC167" s="27">
        <f t="shared" si="361"/>
        <v>0</v>
      </c>
      <c r="AD167" s="28">
        <f t="shared" ref="AD167:AD173" si="434">IF(F167*24&gt;$E$3,F167*24-$E$3,0)</f>
        <v>0</v>
      </c>
      <c r="AE167" s="29"/>
      <c r="AF167" s="47"/>
      <c r="AG167" s="760">
        <f>A167</f>
        <v>21</v>
      </c>
      <c r="AH167" s="776"/>
      <c r="AI167" s="693">
        <v>5</v>
      </c>
      <c r="AJ167" s="694"/>
      <c r="AK167" s="579"/>
      <c r="AL167" s="579"/>
      <c r="AM167" s="569"/>
      <c r="AN167" s="140"/>
    </row>
    <row r="168" spans="1:40" ht="24.75" customHeight="1" x14ac:dyDescent="0.25">
      <c r="A168" s="862"/>
      <c r="B168" s="930">
        <v>42871</v>
      </c>
      <c r="C168" s="925"/>
      <c r="D168" s="511"/>
      <c r="E168" s="12"/>
      <c r="F168" s="12"/>
      <c r="G168" s="387" t="str">
        <f t="shared" si="424"/>
        <v/>
      </c>
      <c r="H168" s="45" t="str">
        <f t="shared" si="350"/>
        <v/>
      </c>
      <c r="I168" s="13" t="str">
        <f t="shared" si="425"/>
        <v/>
      </c>
      <c r="J168" s="14" t="str">
        <f t="shared" si="426"/>
        <v/>
      </c>
      <c r="K168" s="15">
        <f t="shared" si="427"/>
        <v>0</v>
      </c>
      <c r="L168" s="38">
        <f t="shared" si="428"/>
        <v>0</v>
      </c>
      <c r="M168" s="16"/>
      <c r="N168" s="16"/>
      <c r="O168" s="252" t="str">
        <f t="shared" si="429"/>
        <v/>
      </c>
      <c r="P168" s="16"/>
      <c r="Q168" s="16"/>
      <c r="R168" s="241" t="str">
        <f t="shared" si="430"/>
        <v/>
      </c>
      <c r="S168" s="16"/>
      <c r="T168" s="16"/>
      <c r="U168" s="231" t="str">
        <f t="shared" si="431"/>
        <v/>
      </c>
      <c r="V168" s="16"/>
      <c r="W168" s="16"/>
      <c r="X168" s="17" t="str">
        <f t="shared" si="432"/>
        <v/>
      </c>
      <c r="Y168" s="149"/>
      <c r="Z168" s="14"/>
      <c r="AA168" s="18">
        <f t="shared" si="359"/>
        <v>0</v>
      </c>
      <c r="AB168" s="14" t="str">
        <f t="shared" si="433"/>
        <v/>
      </c>
      <c r="AC168" s="19">
        <f t="shared" si="361"/>
        <v>0</v>
      </c>
      <c r="AD168" s="14">
        <f t="shared" si="434"/>
        <v>0</v>
      </c>
      <c r="AE168" s="20"/>
      <c r="AF168" s="48"/>
      <c r="AG168" s="761"/>
      <c r="AH168" s="776"/>
      <c r="AI168" s="687" t="s">
        <v>59</v>
      </c>
      <c r="AJ168" s="444" t="s">
        <v>134</v>
      </c>
      <c r="AK168" s="440">
        <f>AF186</f>
        <v>0</v>
      </c>
      <c r="AL168" s="441">
        <f>AK168*$AF$1</f>
        <v>0</v>
      </c>
      <c r="AM168" s="569"/>
      <c r="AN168" s="140"/>
    </row>
    <row r="169" spans="1:40" ht="24.75" customHeight="1" x14ac:dyDescent="0.25">
      <c r="A169" s="862"/>
      <c r="B169" s="930">
        <v>42872</v>
      </c>
      <c r="C169" s="925"/>
      <c r="D169" s="511"/>
      <c r="E169" s="12"/>
      <c r="F169" s="12"/>
      <c r="G169" s="387" t="str">
        <f t="shared" si="424"/>
        <v/>
      </c>
      <c r="H169" s="45" t="str">
        <f t="shared" si="350"/>
        <v/>
      </c>
      <c r="I169" s="13" t="str">
        <f t="shared" si="425"/>
        <v/>
      </c>
      <c r="J169" s="14" t="str">
        <f t="shared" si="426"/>
        <v/>
      </c>
      <c r="K169" s="15">
        <f t="shared" si="427"/>
        <v>0</v>
      </c>
      <c r="L169" s="38">
        <f t="shared" si="428"/>
        <v>0</v>
      </c>
      <c r="M169" s="16"/>
      <c r="N169" s="16"/>
      <c r="O169" s="252" t="str">
        <f t="shared" si="429"/>
        <v/>
      </c>
      <c r="P169" s="16"/>
      <c r="Q169" s="16"/>
      <c r="R169" s="241" t="str">
        <f t="shared" si="430"/>
        <v/>
      </c>
      <c r="S169" s="16"/>
      <c r="T169" s="16"/>
      <c r="U169" s="231" t="str">
        <f t="shared" si="431"/>
        <v/>
      </c>
      <c r="V169" s="16"/>
      <c r="W169" s="16"/>
      <c r="X169" s="17" t="str">
        <f t="shared" si="432"/>
        <v/>
      </c>
      <c r="Y169" s="149"/>
      <c r="Z169" s="14"/>
      <c r="AA169" s="18">
        <f t="shared" si="359"/>
        <v>0</v>
      </c>
      <c r="AB169" s="14" t="str">
        <f t="shared" si="433"/>
        <v/>
      </c>
      <c r="AC169" s="19">
        <f t="shared" si="361"/>
        <v>0</v>
      </c>
      <c r="AD169" s="14">
        <f t="shared" si="434"/>
        <v>0</v>
      </c>
      <c r="AE169" s="20"/>
      <c r="AF169" s="48"/>
      <c r="AG169" s="761"/>
      <c r="AH169" s="776"/>
      <c r="AI169" s="688"/>
      <c r="AJ169" s="445" t="s">
        <v>135</v>
      </c>
      <c r="AK169" s="437">
        <f>Z186</f>
        <v>0</v>
      </c>
      <c r="AL169" s="434">
        <f>AK169*$AF$2</f>
        <v>0</v>
      </c>
      <c r="AM169" s="569"/>
      <c r="AN169" s="140"/>
    </row>
    <row r="170" spans="1:40" ht="24.75" customHeight="1" x14ac:dyDescent="0.25">
      <c r="A170" s="862"/>
      <c r="B170" s="930">
        <v>42873</v>
      </c>
      <c r="C170" s="925"/>
      <c r="D170" s="511"/>
      <c r="E170" s="12"/>
      <c r="F170" s="12"/>
      <c r="G170" s="387" t="str">
        <f t="shared" si="424"/>
        <v/>
      </c>
      <c r="H170" s="45" t="str">
        <f t="shared" si="350"/>
        <v/>
      </c>
      <c r="I170" s="13" t="str">
        <f t="shared" si="425"/>
        <v/>
      </c>
      <c r="J170" s="14" t="str">
        <f t="shared" si="426"/>
        <v/>
      </c>
      <c r="K170" s="15">
        <f t="shared" si="427"/>
        <v>0</v>
      </c>
      <c r="L170" s="38">
        <f t="shared" si="428"/>
        <v>0</v>
      </c>
      <c r="M170" s="16"/>
      <c r="N170" s="16"/>
      <c r="O170" s="252" t="str">
        <f t="shared" si="429"/>
        <v/>
      </c>
      <c r="P170" s="16"/>
      <c r="Q170" s="16"/>
      <c r="R170" s="241" t="str">
        <f t="shared" si="430"/>
        <v/>
      </c>
      <c r="S170" s="16"/>
      <c r="T170" s="16"/>
      <c r="U170" s="231" t="str">
        <f t="shared" si="431"/>
        <v/>
      </c>
      <c r="V170" s="16"/>
      <c r="W170" s="16"/>
      <c r="X170" s="17" t="str">
        <f t="shared" si="432"/>
        <v/>
      </c>
      <c r="Y170" s="149"/>
      <c r="Z170" s="14"/>
      <c r="AA170" s="18">
        <f t="shared" si="359"/>
        <v>0</v>
      </c>
      <c r="AB170" s="14" t="str">
        <f t="shared" si="433"/>
        <v/>
      </c>
      <c r="AC170" s="19">
        <f t="shared" si="361"/>
        <v>0</v>
      </c>
      <c r="AD170" s="14">
        <f t="shared" si="434"/>
        <v>0</v>
      </c>
      <c r="AE170" s="20"/>
      <c r="AF170" s="48"/>
      <c r="AG170" s="761"/>
      <c r="AH170" s="776"/>
      <c r="AI170" s="689" t="s">
        <v>136</v>
      </c>
      <c r="AJ170" s="446" t="s">
        <v>137</v>
      </c>
      <c r="AK170" s="438">
        <f>SUMPRODUCT(IF(ISNUMBER($B$9:$B$436),(MONTH($B$9:$B$436)=MONTH(B171)))*IF($AB$9:$AB$436&lt;&gt;"",$AB$9:$AB$436))</f>
        <v>0</v>
      </c>
      <c r="AL170" s="435">
        <f>AK170*$AF$3</f>
        <v>0</v>
      </c>
      <c r="AM170" s="569"/>
      <c r="AN170" s="140"/>
    </row>
    <row r="171" spans="1:40" ht="24.75" customHeight="1" thickBot="1" x14ac:dyDescent="0.3">
      <c r="A171" s="862"/>
      <c r="B171" s="930">
        <v>42874</v>
      </c>
      <c r="C171" s="925"/>
      <c r="D171" s="511"/>
      <c r="E171" s="12"/>
      <c r="F171" s="12"/>
      <c r="G171" s="387" t="str">
        <f t="shared" si="424"/>
        <v/>
      </c>
      <c r="H171" s="45" t="str">
        <f t="shared" si="350"/>
        <v/>
      </c>
      <c r="I171" s="13" t="str">
        <f t="shared" si="425"/>
        <v/>
      </c>
      <c r="J171" s="14" t="str">
        <f t="shared" si="426"/>
        <v/>
      </c>
      <c r="K171" s="15">
        <f t="shared" si="427"/>
        <v>0</v>
      </c>
      <c r="L171" s="38">
        <f t="shared" si="428"/>
        <v>0</v>
      </c>
      <c r="M171" s="16"/>
      <c r="N171" s="16"/>
      <c r="O171" s="252" t="str">
        <f t="shared" si="429"/>
        <v/>
      </c>
      <c r="P171" s="16"/>
      <c r="Q171" s="16"/>
      <c r="R171" s="241" t="str">
        <f t="shared" si="430"/>
        <v/>
      </c>
      <c r="S171" s="16"/>
      <c r="T171" s="16"/>
      <c r="U171" s="231" t="str">
        <f t="shared" si="431"/>
        <v/>
      </c>
      <c r="V171" s="16"/>
      <c r="W171" s="16"/>
      <c r="X171" s="17" t="str">
        <f t="shared" si="432"/>
        <v/>
      </c>
      <c r="Y171" s="149"/>
      <c r="Z171" s="14"/>
      <c r="AA171" s="18">
        <f t="shared" si="359"/>
        <v>0</v>
      </c>
      <c r="AB171" s="14" t="str">
        <f t="shared" si="433"/>
        <v/>
      </c>
      <c r="AC171" s="19">
        <f t="shared" si="361"/>
        <v>0</v>
      </c>
      <c r="AD171" s="14">
        <f t="shared" si="434"/>
        <v>0</v>
      </c>
      <c r="AE171" s="20"/>
      <c r="AF171" s="48"/>
      <c r="AG171" s="761"/>
      <c r="AH171" s="776"/>
      <c r="AI171" s="690"/>
      <c r="AJ171" s="447" t="s">
        <v>138</v>
      </c>
      <c r="AK171" s="439">
        <f t="array" ref="AK171">SUMPRODUCT(IF(ISNUMBER($B$9:$B$436),(MONTH($B$9:$B$436)=MONTH(B171)))*IF($AD$9:$AD$436&lt;&gt;"",$AD$9:$AD$436))</f>
        <v>0</v>
      </c>
      <c r="AL171" s="436">
        <f>AK171*$AF$4</f>
        <v>0</v>
      </c>
      <c r="AM171" s="569"/>
      <c r="AN171" s="140"/>
    </row>
    <row r="172" spans="1:40" ht="24.75" customHeight="1" thickBot="1" x14ac:dyDescent="0.3">
      <c r="A172" s="862"/>
      <c r="B172" s="931">
        <v>42875</v>
      </c>
      <c r="C172" s="932"/>
      <c r="D172" s="511"/>
      <c r="E172" s="12"/>
      <c r="F172" s="12"/>
      <c r="G172" s="387" t="str">
        <f t="shared" si="424"/>
        <v/>
      </c>
      <c r="H172" s="45" t="str">
        <f t="shared" si="350"/>
        <v/>
      </c>
      <c r="I172" s="13" t="str">
        <f t="shared" si="425"/>
        <v/>
      </c>
      <c r="J172" s="14" t="str">
        <f t="shared" si="426"/>
        <v/>
      </c>
      <c r="K172" s="15">
        <f t="shared" si="427"/>
        <v>0</v>
      </c>
      <c r="L172" s="38">
        <f t="shared" si="428"/>
        <v>0</v>
      </c>
      <c r="M172" s="16"/>
      <c r="N172" s="16"/>
      <c r="O172" s="252" t="str">
        <f t="shared" si="429"/>
        <v/>
      </c>
      <c r="P172" s="16"/>
      <c r="Q172" s="16"/>
      <c r="R172" s="241" t="str">
        <f t="shared" si="430"/>
        <v/>
      </c>
      <c r="S172" s="16"/>
      <c r="T172" s="16"/>
      <c r="U172" s="231" t="str">
        <f t="shared" si="431"/>
        <v/>
      </c>
      <c r="V172" s="16"/>
      <c r="W172" s="16"/>
      <c r="X172" s="17" t="str">
        <f t="shared" si="432"/>
        <v/>
      </c>
      <c r="Y172" s="149"/>
      <c r="Z172" s="14"/>
      <c r="AA172" s="18">
        <f t="shared" si="359"/>
        <v>0</v>
      </c>
      <c r="AB172" s="14" t="str">
        <f t="shared" si="433"/>
        <v/>
      </c>
      <c r="AC172" s="19">
        <f t="shared" si="361"/>
        <v>0</v>
      </c>
      <c r="AD172" s="14">
        <f t="shared" si="434"/>
        <v>0</v>
      </c>
      <c r="AE172" s="20"/>
      <c r="AF172" s="48"/>
      <c r="AG172" s="761"/>
      <c r="AH172" s="776"/>
      <c r="AI172" s="145"/>
      <c r="AJ172" s="571"/>
      <c r="AK172" s="571"/>
      <c r="AL172" s="459">
        <f>SUM(AL168:AL171)</f>
        <v>0</v>
      </c>
      <c r="AM172" s="569"/>
      <c r="AN172" s="140"/>
    </row>
    <row r="173" spans="1:40" ht="24.75" customHeight="1" thickBot="1" x14ac:dyDescent="0.3">
      <c r="A173" s="863"/>
      <c r="B173" s="933">
        <v>42876</v>
      </c>
      <c r="C173" s="927"/>
      <c r="D173" s="512"/>
      <c r="E173" s="49"/>
      <c r="F173" s="49"/>
      <c r="G173" s="388" t="str">
        <f t="shared" si="424"/>
        <v/>
      </c>
      <c r="H173" s="50" t="str">
        <f t="shared" si="350"/>
        <v/>
      </c>
      <c r="I173" s="51" t="str">
        <f t="shared" si="425"/>
        <v/>
      </c>
      <c r="J173" s="52" t="str">
        <f t="shared" si="426"/>
        <v/>
      </c>
      <c r="K173" s="53">
        <f t="shared" si="427"/>
        <v>0</v>
      </c>
      <c r="L173" s="54">
        <f t="shared" si="428"/>
        <v>0</v>
      </c>
      <c r="M173" s="55"/>
      <c r="N173" s="55"/>
      <c r="O173" s="253" t="str">
        <f t="shared" si="429"/>
        <v/>
      </c>
      <c r="P173" s="55"/>
      <c r="Q173" s="55"/>
      <c r="R173" s="242" t="str">
        <f t="shared" si="430"/>
        <v/>
      </c>
      <c r="S173" s="55"/>
      <c r="T173" s="55"/>
      <c r="U173" s="232" t="str">
        <f t="shared" si="431"/>
        <v/>
      </c>
      <c r="V173" s="55"/>
      <c r="W173" s="55"/>
      <c r="X173" s="56" t="str">
        <f t="shared" si="432"/>
        <v/>
      </c>
      <c r="Y173" s="150"/>
      <c r="Z173" s="52"/>
      <c r="AA173" s="57">
        <f t="shared" si="359"/>
        <v>0</v>
      </c>
      <c r="AB173" s="52" t="str">
        <f t="shared" si="433"/>
        <v/>
      </c>
      <c r="AC173" s="58">
        <f t="shared" si="361"/>
        <v>0</v>
      </c>
      <c r="AD173" s="52">
        <f t="shared" si="434"/>
        <v>0</v>
      </c>
      <c r="AE173" s="59"/>
      <c r="AF173" s="60"/>
      <c r="AG173" s="761"/>
      <c r="AH173" s="776"/>
      <c r="AI173" s="140"/>
      <c r="AJ173" s="140"/>
      <c r="AK173" s="140"/>
      <c r="AL173" s="140"/>
      <c r="AM173" s="569"/>
      <c r="AN173" s="140"/>
    </row>
    <row r="174" spans="1:40" ht="30.75" customHeight="1" thickBot="1" x14ac:dyDescent="0.3">
      <c r="A174" s="313"/>
      <c r="B174" s="707" t="s">
        <v>100</v>
      </c>
      <c r="C174" s="708"/>
      <c r="D174" s="536"/>
      <c r="E174" s="542"/>
      <c r="F174" s="542"/>
      <c r="G174" s="295">
        <f t="shared" ref="G174" si="435">SUM(G167:G173)</f>
        <v>0</v>
      </c>
      <c r="H174" s="296">
        <f t="shared" ref="H174" si="436">SUM(H167:H173)</f>
        <v>0</v>
      </c>
      <c r="I174" s="168">
        <f t="shared" ref="I174" si="437">SUM(I167:I173)</f>
        <v>0</v>
      </c>
      <c r="J174" s="169">
        <f t="shared" ref="J174" si="438">SUM(J167:J173)</f>
        <v>0</v>
      </c>
      <c r="K174" s="133">
        <f t="shared" ref="K174" si="439">SUM(K167:K173)</f>
        <v>0</v>
      </c>
      <c r="L174" s="134">
        <f t="shared" ref="L174" si="440">SUM(L167:L173)</f>
        <v>0</v>
      </c>
      <c r="M174" s="520"/>
      <c r="N174" s="520"/>
      <c r="O174" s="254">
        <f t="shared" ref="O174" si="441">SUM(O167:O173)</f>
        <v>0</v>
      </c>
      <c r="P174" s="520"/>
      <c r="Q174" s="520"/>
      <c r="R174" s="243">
        <f t="shared" ref="R174" si="442">SUM(R167:R173)</f>
        <v>0</v>
      </c>
      <c r="S174" s="520"/>
      <c r="T174" s="520"/>
      <c r="U174" s="233">
        <f t="shared" ref="U174" si="443">SUM(U167:U173)</f>
        <v>0</v>
      </c>
      <c r="V174" s="520"/>
      <c r="W174" s="520"/>
      <c r="X174" s="227">
        <f t="shared" ref="X174:AA174" si="444">SUM(X167:X173)</f>
        <v>0</v>
      </c>
      <c r="Y174" s="133" t="str">
        <f>IF(Z174="","",(Z174/24))</f>
        <v/>
      </c>
      <c r="Z174" s="134" t="str">
        <f>IF(J174-$E$4&lt;=0,"",SUM(J174-$E$4))</f>
        <v/>
      </c>
      <c r="AA174" s="156">
        <f t="shared" si="444"/>
        <v>0</v>
      </c>
      <c r="AB174" s="163">
        <f t="shared" ref="AB174:AC174" si="445">SUM(AB167:AB173)</f>
        <v>0</v>
      </c>
      <c r="AC174" s="160">
        <f t="shared" si="445"/>
        <v>0</v>
      </c>
      <c r="AD174" s="164">
        <f t="shared" ref="AD174" si="446">SUM(AD167:AD173)</f>
        <v>0</v>
      </c>
      <c r="AE174" s="175">
        <f>AF174/24</f>
        <v>0</v>
      </c>
      <c r="AF174" s="176">
        <f>IF(J174&gt;$E$4,J174-Z174,J174)</f>
        <v>0</v>
      </c>
      <c r="AG174" s="762"/>
      <c r="AH174" s="776"/>
      <c r="AI174" s="140"/>
      <c r="AJ174" s="140"/>
      <c r="AK174" s="140"/>
      <c r="AL174" s="140"/>
      <c r="AM174" s="569"/>
      <c r="AN174" s="140"/>
    </row>
    <row r="175" spans="1:40" ht="15.75" x14ac:dyDescent="0.25">
      <c r="A175" s="861">
        <f t="shared" ref="A175" si="447">WEEKNUM(B175,2)</f>
        <v>22</v>
      </c>
      <c r="B175" s="928">
        <v>42877</v>
      </c>
      <c r="C175" s="929"/>
      <c r="D175" s="510"/>
      <c r="E175" s="62"/>
      <c r="F175" s="62"/>
      <c r="G175" s="389" t="str">
        <f t="shared" ref="G175:G181" si="448">IF(F175="","",F175-E175)</f>
        <v/>
      </c>
      <c r="H175" s="44" t="str">
        <f t="shared" si="350"/>
        <v/>
      </c>
      <c r="I175" s="21" t="str">
        <f t="shared" ref="I175:I181" si="449">IF(G175="","",G175-K175)</f>
        <v/>
      </c>
      <c r="J175" s="22" t="str">
        <f t="shared" ref="J175:J181" si="450">IF(I175="","",I175*24)</f>
        <v/>
      </c>
      <c r="K175" s="23">
        <f t="shared" ref="K175:K181" si="451">SUM(O175,R175,U175,X175)</f>
        <v>0</v>
      </c>
      <c r="L175" s="37">
        <f t="shared" ref="L175:L181" si="452">SUM(O175,R175,U175,X175)*24</f>
        <v>0</v>
      </c>
      <c r="M175" s="24"/>
      <c r="N175" s="24"/>
      <c r="O175" s="255" t="str">
        <f t="shared" ref="O175:O181" si="453">IF(N175="","",N175-M175)</f>
        <v/>
      </c>
      <c r="P175" s="24"/>
      <c r="Q175" s="24"/>
      <c r="R175" s="244" t="str">
        <f t="shared" ref="R175:R181" si="454">IF(Q175="","",Q175-P175)</f>
        <v/>
      </c>
      <c r="S175" s="24"/>
      <c r="T175" s="24"/>
      <c r="U175" s="234" t="str">
        <f t="shared" ref="U175:U181" si="455">IF(T175="","",T175-S175)</f>
        <v/>
      </c>
      <c r="V175" s="24"/>
      <c r="W175" s="24"/>
      <c r="X175" s="25" t="str">
        <f t="shared" ref="X175:X181" si="456">IF(W175="","",W175-V175)</f>
        <v/>
      </c>
      <c r="Y175" s="151"/>
      <c r="Z175" s="132"/>
      <c r="AA175" s="26">
        <f t="shared" si="359"/>
        <v>0</v>
      </c>
      <c r="AB175" s="28" t="str">
        <f t="shared" ref="AB175:AB181" si="457">IF(F175*24&gt;$E$2,F175*24-$E$2-AD175,"")</f>
        <v/>
      </c>
      <c r="AC175" s="27">
        <f t="shared" si="361"/>
        <v>0</v>
      </c>
      <c r="AD175" s="28">
        <f t="shared" ref="AD175:AD181" si="458">IF(F175*24&gt;$E$3,F175*24-$E$3,0)</f>
        <v>0</v>
      </c>
      <c r="AE175" s="29"/>
      <c r="AF175" s="47"/>
      <c r="AG175" s="760">
        <f>A175</f>
        <v>22</v>
      </c>
      <c r="AH175" s="776"/>
      <c r="AI175" s="140"/>
      <c r="AJ175" s="140"/>
      <c r="AK175" s="140"/>
      <c r="AL175" s="140"/>
      <c r="AM175" s="569"/>
      <c r="AN175" s="140"/>
    </row>
    <row r="176" spans="1:40" ht="19.5" x14ac:dyDescent="0.25">
      <c r="A176" s="862"/>
      <c r="B176" s="930">
        <v>42878</v>
      </c>
      <c r="C176" s="925"/>
      <c r="D176" s="511"/>
      <c r="E176" s="12"/>
      <c r="F176" s="12"/>
      <c r="G176" s="387" t="str">
        <f t="shared" si="448"/>
        <v/>
      </c>
      <c r="H176" s="45" t="str">
        <f t="shared" si="350"/>
        <v/>
      </c>
      <c r="I176" s="13" t="str">
        <f t="shared" si="449"/>
        <v/>
      </c>
      <c r="J176" s="14" t="str">
        <f t="shared" si="450"/>
        <v/>
      </c>
      <c r="K176" s="15">
        <f t="shared" si="451"/>
        <v>0</v>
      </c>
      <c r="L176" s="38">
        <f t="shared" si="452"/>
        <v>0</v>
      </c>
      <c r="M176" s="16"/>
      <c r="N176" s="16"/>
      <c r="O176" s="252" t="str">
        <f t="shared" si="453"/>
        <v/>
      </c>
      <c r="P176" s="16"/>
      <c r="Q176" s="16"/>
      <c r="R176" s="241" t="str">
        <f t="shared" si="454"/>
        <v/>
      </c>
      <c r="S176" s="16"/>
      <c r="T176" s="16"/>
      <c r="U176" s="231" t="str">
        <f t="shared" si="455"/>
        <v/>
      </c>
      <c r="V176" s="16"/>
      <c r="W176" s="16"/>
      <c r="X176" s="17" t="str">
        <f t="shared" si="456"/>
        <v/>
      </c>
      <c r="Y176" s="149"/>
      <c r="Z176" s="14"/>
      <c r="AA176" s="18">
        <f t="shared" si="359"/>
        <v>0</v>
      </c>
      <c r="AB176" s="14" t="str">
        <f t="shared" si="457"/>
        <v/>
      </c>
      <c r="AC176" s="19">
        <f t="shared" si="361"/>
        <v>0</v>
      </c>
      <c r="AD176" s="14">
        <f t="shared" si="458"/>
        <v>0</v>
      </c>
      <c r="AE176" s="20"/>
      <c r="AF176" s="48"/>
      <c r="AG176" s="761"/>
      <c r="AH176" s="776"/>
      <c r="AI176" s="146"/>
      <c r="AJ176" s="147"/>
      <c r="AK176" s="146"/>
      <c r="AL176" s="571"/>
      <c r="AM176" s="569"/>
      <c r="AN176" s="140"/>
    </row>
    <row r="177" spans="1:40" ht="19.5" x14ac:dyDescent="0.25">
      <c r="A177" s="862"/>
      <c r="B177" s="930">
        <v>42879</v>
      </c>
      <c r="C177" s="925"/>
      <c r="D177" s="511"/>
      <c r="E177" s="12"/>
      <c r="F177" s="12"/>
      <c r="G177" s="387" t="str">
        <f t="shared" si="448"/>
        <v/>
      </c>
      <c r="H177" s="45" t="str">
        <f t="shared" si="350"/>
        <v/>
      </c>
      <c r="I177" s="13" t="str">
        <f t="shared" si="449"/>
        <v/>
      </c>
      <c r="J177" s="14" t="str">
        <f t="shared" si="450"/>
        <v/>
      </c>
      <c r="K177" s="15">
        <f t="shared" si="451"/>
        <v>0</v>
      </c>
      <c r="L177" s="38">
        <f t="shared" si="452"/>
        <v>0</v>
      </c>
      <c r="M177" s="16"/>
      <c r="N177" s="16"/>
      <c r="O177" s="252" t="str">
        <f t="shared" si="453"/>
        <v/>
      </c>
      <c r="P177" s="16"/>
      <c r="Q177" s="16"/>
      <c r="R177" s="241" t="str">
        <f t="shared" si="454"/>
        <v/>
      </c>
      <c r="S177" s="16"/>
      <c r="T177" s="16"/>
      <c r="U177" s="231" t="str">
        <f t="shared" si="455"/>
        <v/>
      </c>
      <c r="V177" s="16"/>
      <c r="W177" s="16"/>
      <c r="X177" s="17" t="str">
        <f t="shared" si="456"/>
        <v/>
      </c>
      <c r="Y177" s="149"/>
      <c r="Z177" s="14"/>
      <c r="AA177" s="18">
        <f t="shared" si="359"/>
        <v>0</v>
      </c>
      <c r="AB177" s="14" t="str">
        <f t="shared" si="457"/>
        <v/>
      </c>
      <c r="AC177" s="19">
        <f t="shared" si="361"/>
        <v>0</v>
      </c>
      <c r="AD177" s="14">
        <f t="shared" si="458"/>
        <v>0</v>
      </c>
      <c r="AE177" s="20"/>
      <c r="AF177" s="48"/>
      <c r="AG177" s="761"/>
      <c r="AH177" s="776"/>
      <c r="AI177" s="146"/>
      <c r="AJ177" s="147"/>
      <c r="AK177" s="146"/>
      <c r="AL177" s="571"/>
      <c r="AM177" s="569"/>
      <c r="AN177" s="140"/>
    </row>
    <row r="178" spans="1:40" ht="19.5" x14ac:dyDescent="0.25">
      <c r="A178" s="862"/>
      <c r="B178" s="930">
        <v>42880</v>
      </c>
      <c r="C178" s="925"/>
      <c r="D178" s="511"/>
      <c r="E178" s="12"/>
      <c r="F178" s="12"/>
      <c r="G178" s="387" t="str">
        <f t="shared" si="448"/>
        <v/>
      </c>
      <c r="H178" s="45" t="str">
        <f t="shared" si="350"/>
        <v/>
      </c>
      <c r="I178" s="13" t="str">
        <f t="shared" si="449"/>
        <v/>
      </c>
      <c r="J178" s="14" t="str">
        <f t="shared" si="450"/>
        <v/>
      </c>
      <c r="K178" s="15">
        <f t="shared" si="451"/>
        <v>0</v>
      </c>
      <c r="L178" s="38">
        <f t="shared" si="452"/>
        <v>0</v>
      </c>
      <c r="M178" s="16"/>
      <c r="N178" s="16"/>
      <c r="O178" s="252" t="str">
        <f t="shared" si="453"/>
        <v/>
      </c>
      <c r="P178" s="16"/>
      <c r="Q178" s="16"/>
      <c r="R178" s="241" t="str">
        <f t="shared" si="454"/>
        <v/>
      </c>
      <c r="S178" s="16"/>
      <c r="T178" s="16"/>
      <c r="U178" s="231" t="str">
        <f t="shared" si="455"/>
        <v/>
      </c>
      <c r="V178" s="16"/>
      <c r="W178" s="16"/>
      <c r="X178" s="17" t="str">
        <f t="shared" si="456"/>
        <v/>
      </c>
      <c r="Y178" s="149"/>
      <c r="Z178" s="14"/>
      <c r="AA178" s="18">
        <f t="shared" si="359"/>
        <v>0</v>
      </c>
      <c r="AB178" s="14" t="str">
        <f t="shared" si="457"/>
        <v/>
      </c>
      <c r="AC178" s="19">
        <f t="shared" si="361"/>
        <v>0</v>
      </c>
      <c r="AD178" s="14">
        <f t="shared" si="458"/>
        <v>0</v>
      </c>
      <c r="AE178" s="20"/>
      <c r="AF178" s="48"/>
      <c r="AG178" s="761"/>
      <c r="AH178" s="776"/>
      <c r="AI178" s="146"/>
      <c r="AJ178" s="147"/>
      <c r="AK178" s="146"/>
      <c r="AL178" s="571"/>
      <c r="AM178" s="569"/>
      <c r="AN178" s="140"/>
    </row>
    <row r="179" spans="1:40" ht="19.5" x14ac:dyDescent="0.25">
      <c r="A179" s="862"/>
      <c r="B179" s="930">
        <v>42881</v>
      </c>
      <c r="C179" s="925"/>
      <c r="D179" s="511"/>
      <c r="E179" s="12"/>
      <c r="F179" s="12"/>
      <c r="G179" s="387" t="str">
        <f t="shared" si="448"/>
        <v/>
      </c>
      <c r="H179" s="45" t="str">
        <f t="shared" si="350"/>
        <v/>
      </c>
      <c r="I179" s="13" t="str">
        <f t="shared" si="449"/>
        <v/>
      </c>
      <c r="J179" s="14" t="str">
        <f t="shared" si="450"/>
        <v/>
      </c>
      <c r="K179" s="15">
        <f t="shared" si="451"/>
        <v>0</v>
      </c>
      <c r="L179" s="38">
        <f t="shared" si="452"/>
        <v>0</v>
      </c>
      <c r="M179" s="16"/>
      <c r="N179" s="16"/>
      <c r="O179" s="252" t="str">
        <f t="shared" si="453"/>
        <v/>
      </c>
      <c r="P179" s="16"/>
      <c r="Q179" s="16"/>
      <c r="R179" s="241" t="str">
        <f t="shared" si="454"/>
        <v/>
      </c>
      <c r="S179" s="16"/>
      <c r="T179" s="16"/>
      <c r="U179" s="231" t="str">
        <f t="shared" si="455"/>
        <v/>
      </c>
      <c r="V179" s="16"/>
      <c r="W179" s="16"/>
      <c r="X179" s="17" t="str">
        <f t="shared" si="456"/>
        <v/>
      </c>
      <c r="Y179" s="149"/>
      <c r="Z179" s="14"/>
      <c r="AA179" s="18">
        <f t="shared" si="359"/>
        <v>0</v>
      </c>
      <c r="AB179" s="14" t="str">
        <f t="shared" si="457"/>
        <v/>
      </c>
      <c r="AC179" s="19">
        <f t="shared" si="361"/>
        <v>0</v>
      </c>
      <c r="AD179" s="14">
        <f t="shared" si="458"/>
        <v>0</v>
      </c>
      <c r="AE179" s="20"/>
      <c r="AF179" s="48"/>
      <c r="AG179" s="761"/>
      <c r="AH179" s="776"/>
      <c r="AI179" s="146"/>
      <c r="AJ179" s="147"/>
      <c r="AK179" s="146"/>
      <c r="AL179" s="571"/>
      <c r="AM179" s="569"/>
      <c r="AN179" s="140"/>
    </row>
    <row r="180" spans="1:40" ht="19.5" x14ac:dyDescent="0.25">
      <c r="A180" s="862"/>
      <c r="B180" s="930">
        <v>42882</v>
      </c>
      <c r="C180" s="925"/>
      <c r="D180" s="511"/>
      <c r="E180" s="12"/>
      <c r="F180" s="12"/>
      <c r="G180" s="387" t="str">
        <f t="shared" si="448"/>
        <v/>
      </c>
      <c r="H180" s="45" t="str">
        <f t="shared" si="350"/>
        <v/>
      </c>
      <c r="I180" s="13" t="str">
        <f t="shared" si="449"/>
        <v/>
      </c>
      <c r="J180" s="14" t="str">
        <f t="shared" si="450"/>
        <v/>
      </c>
      <c r="K180" s="15">
        <f t="shared" si="451"/>
        <v>0</v>
      </c>
      <c r="L180" s="38">
        <f t="shared" si="452"/>
        <v>0</v>
      </c>
      <c r="M180" s="16"/>
      <c r="N180" s="16"/>
      <c r="O180" s="252" t="str">
        <f t="shared" si="453"/>
        <v/>
      </c>
      <c r="P180" s="16"/>
      <c r="Q180" s="16"/>
      <c r="R180" s="241" t="str">
        <f t="shared" si="454"/>
        <v/>
      </c>
      <c r="S180" s="16"/>
      <c r="T180" s="16"/>
      <c r="U180" s="231" t="str">
        <f t="shared" si="455"/>
        <v/>
      </c>
      <c r="V180" s="16"/>
      <c r="W180" s="16"/>
      <c r="X180" s="17" t="str">
        <f t="shared" si="456"/>
        <v/>
      </c>
      <c r="Y180" s="149"/>
      <c r="Z180" s="14"/>
      <c r="AA180" s="18">
        <f t="shared" si="359"/>
        <v>0</v>
      </c>
      <c r="AB180" s="14" t="str">
        <f t="shared" si="457"/>
        <v/>
      </c>
      <c r="AC180" s="19">
        <f t="shared" si="361"/>
        <v>0</v>
      </c>
      <c r="AD180" s="14">
        <f t="shared" si="458"/>
        <v>0</v>
      </c>
      <c r="AE180" s="20"/>
      <c r="AF180" s="48"/>
      <c r="AG180" s="761"/>
      <c r="AH180" s="776"/>
      <c r="AI180" s="146"/>
      <c r="AJ180" s="147"/>
      <c r="AK180" s="146"/>
      <c r="AL180" s="571"/>
      <c r="AM180" s="569"/>
      <c r="AN180" s="140"/>
    </row>
    <row r="181" spans="1:40" ht="20.25" thickBot="1" x14ac:dyDescent="0.3">
      <c r="A181" s="863"/>
      <c r="B181" s="933">
        <v>42883</v>
      </c>
      <c r="C181" s="927"/>
      <c r="D181" s="512"/>
      <c r="E181" s="49"/>
      <c r="F181" s="49"/>
      <c r="G181" s="390" t="str">
        <f t="shared" si="448"/>
        <v/>
      </c>
      <c r="H181" s="50" t="str">
        <f t="shared" si="350"/>
        <v/>
      </c>
      <c r="I181" s="51" t="str">
        <f t="shared" si="449"/>
        <v/>
      </c>
      <c r="J181" s="52" t="str">
        <f t="shared" si="450"/>
        <v/>
      </c>
      <c r="K181" s="53">
        <f t="shared" si="451"/>
        <v>0</v>
      </c>
      <c r="L181" s="54">
        <f t="shared" si="452"/>
        <v>0</v>
      </c>
      <c r="M181" s="55"/>
      <c r="N181" s="55"/>
      <c r="O181" s="253" t="str">
        <f t="shared" si="453"/>
        <v/>
      </c>
      <c r="P181" s="55"/>
      <c r="Q181" s="55"/>
      <c r="R181" s="242" t="str">
        <f t="shared" si="454"/>
        <v/>
      </c>
      <c r="S181" s="55"/>
      <c r="T181" s="55"/>
      <c r="U181" s="232" t="str">
        <f t="shared" si="455"/>
        <v/>
      </c>
      <c r="V181" s="55"/>
      <c r="W181" s="55"/>
      <c r="X181" s="56" t="str">
        <f t="shared" si="456"/>
        <v/>
      </c>
      <c r="Y181" s="150"/>
      <c r="Z181" s="52"/>
      <c r="AA181" s="57">
        <f t="shared" si="359"/>
        <v>0</v>
      </c>
      <c r="AB181" s="52" t="str">
        <f t="shared" si="457"/>
        <v/>
      </c>
      <c r="AC181" s="58">
        <f t="shared" si="361"/>
        <v>0</v>
      </c>
      <c r="AD181" s="52">
        <f t="shared" si="458"/>
        <v>0</v>
      </c>
      <c r="AE181" s="59"/>
      <c r="AF181" s="60"/>
      <c r="AG181" s="761"/>
      <c r="AH181" s="776"/>
      <c r="AI181" s="146"/>
      <c r="AJ181" s="147"/>
      <c r="AK181" s="146"/>
      <c r="AL181" s="571"/>
      <c r="AM181" s="569"/>
      <c r="AN181" s="140"/>
    </row>
    <row r="182" spans="1:40" ht="30.75" customHeight="1" thickBot="1" x14ac:dyDescent="0.3">
      <c r="A182" s="313"/>
      <c r="B182" s="707" t="s">
        <v>101</v>
      </c>
      <c r="C182" s="708"/>
      <c r="D182" s="536"/>
      <c r="E182" s="542"/>
      <c r="F182" s="542"/>
      <c r="G182" s="295">
        <f t="shared" ref="G182" si="459">SUM(G175:G181)</f>
        <v>0</v>
      </c>
      <c r="H182" s="296">
        <f t="shared" ref="H182" si="460">SUM(H175:H181)</f>
        <v>0</v>
      </c>
      <c r="I182" s="168">
        <f t="shared" ref="I182" si="461">SUM(I175:I181)</f>
        <v>0</v>
      </c>
      <c r="J182" s="169">
        <f t="shared" ref="J182" si="462">SUM(J175:J181)</f>
        <v>0</v>
      </c>
      <c r="K182" s="133">
        <f t="shared" ref="K182" si="463">SUM(K175:K181)</f>
        <v>0</v>
      </c>
      <c r="L182" s="134">
        <f t="shared" ref="L182" si="464">SUM(L175:L181)</f>
        <v>0</v>
      </c>
      <c r="M182" s="520"/>
      <c r="N182" s="520"/>
      <c r="O182" s="254">
        <f t="shared" ref="O182" si="465">SUM(O175:O181)</f>
        <v>0</v>
      </c>
      <c r="P182" s="520"/>
      <c r="Q182" s="520"/>
      <c r="R182" s="243">
        <f t="shared" ref="R182" si="466">SUM(R175:R181)</f>
        <v>0</v>
      </c>
      <c r="S182" s="520"/>
      <c r="T182" s="520"/>
      <c r="U182" s="233">
        <f t="shared" ref="U182" si="467">SUM(U175:U181)</f>
        <v>0</v>
      </c>
      <c r="V182" s="520"/>
      <c r="W182" s="520"/>
      <c r="X182" s="227">
        <f t="shared" ref="X182:AA182" si="468">SUM(X175:X181)</f>
        <v>0</v>
      </c>
      <c r="Y182" s="133" t="str">
        <f>IF(Z182="","",(Z182/24))</f>
        <v/>
      </c>
      <c r="Z182" s="134" t="str">
        <f>IF(J182-$E$4&lt;=0,"",SUM(J182-$E$4))</f>
        <v/>
      </c>
      <c r="AA182" s="156">
        <f t="shared" si="468"/>
        <v>0</v>
      </c>
      <c r="AB182" s="163">
        <f t="shared" ref="AB182:AC182" si="469">SUM(AB175:AB181)</f>
        <v>0</v>
      </c>
      <c r="AC182" s="160">
        <f t="shared" si="469"/>
        <v>0</v>
      </c>
      <c r="AD182" s="164">
        <f t="shared" ref="AD182" si="470">SUM(AD175:AD181)</f>
        <v>0</v>
      </c>
      <c r="AE182" s="175">
        <f>AF182/24</f>
        <v>0</v>
      </c>
      <c r="AF182" s="176">
        <f>IF(J182&gt;$E$4,J182-Z182,J182)</f>
        <v>0</v>
      </c>
      <c r="AG182" s="762"/>
      <c r="AH182" s="776"/>
      <c r="AI182" s="146"/>
      <c r="AJ182" s="147"/>
      <c r="AK182" s="146"/>
      <c r="AL182" s="571"/>
      <c r="AM182" s="569"/>
      <c r="AN182" s="140"/>
    </row>
    <row r="183" spans="1:40" ht="19.5" x14ac:dyDescent="0.25">
      <c r="A183" s="861">
        <f t="shared" ref="A183" si="471">WEEKNUM(B183,2)</f>
        <v>23</v>
      </c>
      <c r="B183" s="928">
        <v>42884</v>
      </c>
      <c r="C183" s="929"/>
      <c r="D183" s="510"/>
      <c r="E183" s="62"/>
      <c r="F183" s="62"/>
      <c r="G183" s="389" t="str">
        <f t="shared" ref="G183:G190" si="472">IF(F183="","",F183-E183)</f>
        <v/>
      </c>
      <c r="H183" s="44" t="str">
        <f t="shared" si="350"/>
        <v/>
      </c>
      <c r="I183" s="21" t="str">
        <f>IF(G183="","",G183-K183)</f>
        <v/>
      </c>
      <c r="J183" s="22" t="str">
        <f>IF(I183="","",I183*24)</f>
        <v/>
      </c>
      <c r="K183" s="23">
        <f t="shared" ref="K183:K190" si="473">SUM(O183,R183,U183,X183)</f>
        <v>0</v>
      </c>
      <c r="L183" s="37">
        <f t="shared" ref="L183:L190" si="474">SUM(O183,R183,U183,X183)*24</f>
        <v>0</v>
      </c>
      <c r="M183" s="24"/>
      <c r="N183" s="24"/>
      <c r="O183" s="255" t="str">
        <f t="shared" ref="O183:O190" si="475">IF(N183="","",N183-M183)</f>
        <v/>
      </c>
      <c r="P183" s="24"/>
      <c r="Q183" s="24"/>
      <c r="R183" s="244" t="str">
        <f t="shared" ref="R183:R190" si="476">IF(Q183="","",Q183-P183)</f>
        <v/>
      </c>
      <c r="S183" s="24"/>
      <c r="T183" s="24"/>
      <c r="U183" s="234" t="str">
        <f t="shared" ref="U183:U190" si="477">IF(T183="","",T183-S183)</f>
        <v/>
      </c>
      <c r="V183" s="24"/>
      <c r="W183" s="24"/>
      <c r="X183" s="25" t="str">
        <f t="shared" ref="X183:X190" si="478">IF(W183="","",W183-V183)</f>
        <v/>
      </c>
      <c r="Y183" s="151"/>
      <c r="Z183" s="22"/>
      <c r="AA183" s="26">
        <f t="shared" si="359"/>
        <v>0</v>
      </c>
      <c r="AB183" s="28" t="str">
        <f>IF(F183*24&gt;$E$2,F183*24-$E$2-AD183,"")</f>
        <v/>
      </c>
      <c r="AC183" s="27">
        <f t="shared" si="361"/>
        <v>0</v>
      </c>
      <c r="AD183" s="28">
        <f>IF(F183*24&gt;$E$3,F183*24-$E$3,0)</f>
        <v>0</v>
      </c>
      <c r="AE183" s="29"/>
      <c r="AF183" s="47"/>
      <c r="AG183" s="760">
        <f>A183</f>
        <v>23</v>
      </c>
      <c r="AH183" s="776"/>
      <c r="AI183" s="146"/>
      <c r="AJ183" s="147"/>
      <c r="AK183" s="146"/>
      <c r="AL183" s="571"/>
      <c r="AM183" s="569"/>
      <c r="AN183" s="140"/>
    </row>
    <row r="184" spans="1:40" ht="19.5" x14ac:dyDescent="0.25">
      <c r="A184" s="862"/>
      <c r="B184" s="930">
        <v>42885</v>
      </c>
      <c r="C184" s="925"/>
      <c r="D184" s="511"/>
      <c r="E184" s="12"/>
      <c r="F184" s="12"/>
      <c r="G184" s="387" t="str">
        <f t="shared" si="472"/>
        <v/>
      </c>
      <c r="H184" s="45" t="str">
        <f t="shared" si="350"/>
        <v/>
      </c>
      <c r="I184" s="13" t="str">
        <f>IF(G184="","",G184-K184)</f>
        <v/>
      </c>
      <c r="J184" s="14" t="str">
        <f>IF(I184="","",I184*24)</f>
        <v/>
      </c>
      <c r="K184" s="15">
        <f t="shared" si="473"/>
        <v>0</v>
      </c>
      <c r="L184" s="38">
        <f t="shared" si="474"/>
        <v>0</v>
      </c>
      <c r="M184" s="16"/>
      <c r="N184" s="16"/>
      <c r="O184" s="252" t="str">
        <f t="shared" si="475"/>
        <v/>
      </c>
      <c r="P184" s="16"/>
      <c r="Q184" s="16"/>
      <c r="R184" s="241" t="str">
        <f t="shared" si="476"/>
        <v/>
      </c>
      <c r="S184" s="16"/>
      <c r="T184" s="16"/>
      <c r="U184" s="231" t="str">
        <f t="shared" si="477"/>
        <v/>
      </c>
      <c r="V184" s="16"/>
      <c r="W184" s="16"/>
      <c r="X184" s="17" t="str">
        <f t="shared" si="478"/>
        <v/>
      </c>
      <c r="Y184" s="149"/>
      <c r="Z184" s="14"/>
      <c r="AA184" s="18">
        <f t="shared" si="359"/>
        <v>0</v>
      </c>
      <c r="AB184" s="14" t="str">
        <f>IF(F184*24&gt;$E$2,F184*24-$E$2-AD184,"")</f>
        <v/>
      </c>
      <c r="AC184" s="19">
        <f t="shared" si="361"/>
        <v>0</v>
      </c>
      <c r="AD184" s="14">
        <f>IF(F184*24&gt;$E$3,F184*24-$E$3,0)</f>
        <v>0</v>
      </c>
      <c r="AE184" s="20"/>
      <c r="AF184" s="48"/>
      <c r="AG184" s="761"/>
      <c r="AH184" s="776"/>
      <c r="AI184" s="146"/>
      <c r="AJ184" s="147"/>
      <c r="AK184" s="146"/>
      <c r="AL184" s="571"/>
      <c r="AM184" s="569"/>
      <c r="AN184" s="140"/>
    </row>
    <row r="185" spans="1:40" ht="20.25" thickBot="1" x14ac:dyDescent="0.3">
      <c r="A185" s="862"/>
      <c r="B185" s="936">
        <v>42886</v>
      </c>
      <c r="C185" s="937"/>
      <c r="D185" s="511"/>
      <c r="E185" s="12"/>
      <c r="F185" s="12"/>
      <c r="G185" s="391" t="str">
        <f t="shared" si="472"/>
        <v/>
      </c>
      <c r="H185" s="46" t="str">
        <f t="shared" si="350"/>
        <v/>
      </c>
      <c r="I185" s="31" t="str">
        <f>IF(G185="","",G185-K185)</f>
        <v/>
      </c>
      <c r="J185" s="32" t="str">
        <f>IF(I185="","",I185*24)</f>
        <v/>
      </c>
      <c r="K185" s="80">
        <f t="shared" si="473"/>
        <v>0</v>
      </c>
      <c r="L185" s="81">
        <f t="shared" si="474"/>
        <v>0</v>
      </c>
      <c r="M185" s="82"/>
      <c r="N185" s="82"/>
      <c r="O185" s="256" t="str">
        <f t="shared" si="475"/>
        <v/>
      </c>
      <c r="P185" s="82"/>
      <c r="Q185" s="82"/>
      <c r="R185" s="245" t="str">
        <f t="shared" si="476"/>
        <v/>
      </c>
      <c r="S185" s="82"/>
      <c r="T185" s="82"/>
      <c r="U185" s="235" t="str">
        <f t="shared" si="477"/>
        <v/>
      </c>
      <c r="V185" s="82"/>
      <c r="W185" s="82"/>
      <c r="X185" s="83" t="str">
        <f t="shared" si="478"/>
        <v/>
      </c>
      <c r="Y185" s="152"/>
      <c r="Z185" s="79"/>
      <c r="AA185" s="84">
        <f t="shared" si="359"/>
        <v>0</v>
      </c>
      <c r="AB185" s="79" t="str">
        <f>IF(F185*24&gt;$E$2,F185*24-$E$2-AD185,"")</f>
        <v/>
      </c>
      <c r="AC185" s="85">
        <f t="shared" si="361"/>
        <v>0</v>
      </c>
      <c r="AD185" s="79">
        <f>IF(F185*24&gt;$E$3,F185*24-$E$3,0)</f>
        <v>0</v>
      </c>
      <c r="AE185" s="86"/>
      <c r="AF185" s="100"/>
      <c r="AG185" s="761"/>
      <c r="AH185" s="777"/>
      <c r="AI185" s="145"/>
      <c r="AJ185" s="144"/>
      <c r="AK185" s="145"/>
      <c r="AL185" s="571"/>
      <c r="AM185" s="569"/>
      <c r="AN185" s="140"/>
    </row>
    <row r="186" spans="1:40" ht="32.25" customHeight="1" thickTop="1" thickBot="1" x14ac:dyDescent="0.6">
      <c r="A186" s="862"/>
      <c r="B186" s="754" t="s">
        <v>72</v>
      </c>
      <c r="C186" s="755"/>
      <c r="D186" s="534"/>
      <c r="E186" s="421"/>
      <c r="F186" s="421"/>
      <c r="G186" s="406">
        <f>IF(H186="","",H186/24)</f>
        <v>0</v>
      </c>
      <c r="H186" s="407">
        <f>+SUM(H151:H157,H159:H165,H167:H173,H175:H181,H183:H185)</f>
        <v>0</v>
      </c>
      <c r="I186" s="480">
        <f>IF(J186="","",J186/24)</f>
        <v>0</v>
      </c>
      <c r="J186" s="409">
        <f>+SUM(J151:J157,J159:J165,J167:J173,J175:J181,J183:J185)</f>
        <v>0</v>
      </c>
      <c r="K186" s="474"/>
      <c r="L186" s="474"/>
      <c r="M186" s="475"/>
      <c r="N186" s="475"/>
      <c r="O186" s="474"/>
      <c r="P186" s="475"/>
      <c r="Q186" s="475"/>
      <c r="R186" s="474"/>
      <c r="S186" s="475"/>
      <c r="T186" s="475"/>
      <c r="U186" s="474"/>
      <c r="V186" s="475"/>
      <c r="W186" s="475"/>
      <c r="X186" s="474"/>
      <c r="Y186" s="481"/>
      <c r="Z186" s="409">
        <f>SUM(Z158,Z166,Z174,Z182)</f>
        <v>0</v>
      </c>
      <c r="AA186" s="411">
        <f>IF(AB186="","",AB186/24)</f>
        <v>0</v>
      </c>
      <c r="AB186" s="419">
        <f>SUM(AB151:AB157,AB159:AB165,AB167:AB173,AB175:AB181,AB183:AB185)</f>
        <v>0</v>
      </c>
      <c r="AC186" s="413">
        <f>IF(AD186="","",AD186/24)</f>
        <v>0</v>
      </c>
      <c r="AD186" s="412">
        <f>SUM(AD151:AD157,AD159:AD165,AD167:AD173,AD175:AD181,AD183:AD185)</f>
        <v>0</v>
      </c>
      <c r="AE186" s="413">
        <f>IF(AF186="","",AF186/24)</f>
        <v>0</v>
      </c>
      <c r="AF186" s="432">
        <f>J186-Z186</f>
        <v>0</v>
      </c>
      <c r="AG186" s="761"/>
      <c r="AH186" s="727"/>
      <c r="AI186" s="728"/>
      <c r="AJ186" s="728"/>
      <c r="AK186" s="729"/>
      <c r="AL186" s="571"/>
      <c r="AM186" s="569"/>
      <c r="AN186" s="140"/>
    </row>
    <row r="187" spans="1:40" ht="20.25" thickTop="1" x14ac:dyDescent="0.25">
      <c r="A187" s="862"/>
      <c r="B187" s="938">
        <v>42887</v>
      </c>
      <c r="C187" s="939"/>
      <c r="D187" s="511"/>
      <c r="E187" s="12"/>
      <c r="F187" s="12"/>
      <c r="G187" s="392" t="str">
        <f t="shared" si="472"/>
        <v/>
      </c>
      <c r="H187" s="117" t="str">
        <f t="shared" si="350"/>
        <v/>
      </c>
      <c r="I187" s="118" t="str">
        <f>IF(G187="","",G187-K187)</f>
        <v/>
      </c>
      <c r="J187" s="119" t="str">
        <f>IF(I187="","",I187*24)</f>
        <v/>
      </c>
      <c r="K187" s="107">
        <f t="shared" si="473"/>
        <v>0</v>
      </c>
      <c r="L187" s="115">
        <f t="shared" si="474"/>
        <v>0</v>
      </c>
      <c r="M187" s="116"/>
      <c r="N187" s="116"/>
      <c r="O187" s="258" t="str">
        <f t="shared" si="475"/>
        <v/>
      </c>
      <c r="P187" s="68"/>
      <c r="Q187" s="68"/>
      <c r="R187" s="240" t="str">
        <f t="shared" si="476"/>
        <v/>
      </c>
      <c r="S187" s="68"/>
      <c r="T187" s="68"/>
      <c r="U187" s="230" t="str">
        <f t="shared" si="477"/>
        <v/>
      </c>
      <c r="V187" s="68"/>
      <c r="W187" s="68"/>
      <c r="X187" s="69" t="str">
        <f t="shared" si="478"/>
        <v/>
      </c>
      <c r="Y187" s="148"/>
      <c r="Z187" s="65"/>
      <c r="AA187" s="70">
        <f t="shared" si="359"/>
        <v>0</v>
      </c>
      <c r="AB187" s="65" t="str">
        <f>IF(F187*24&gt;$E$2,F187*24-$E$2-AD187,"")</f>
        <v/>
      </c>
      <c r="AC187" s="71">
        <f t="shared" si="361"/>
        <v>0</v>
      </c>
      <c r="AD187" s="418">
        <f>IF(F187*24&gt;$E$3,F187*24-$E$3,0)</f>
        <v>0</v>
      </c>
      <c r="AE187" s="73"/>
      <c r="AF187" s="102"/>
      <c r="AG187" s="761"/>
      <c r="AH187" s="778" t="s">
        <v>52</v>
      </c>
      <c r="AI187" s="146"/>
      <c r="AJ187" s="147"/>
      <c r="AK187" s="146"/>
      <c r="AL187" s="571"/>
      <c r="AM187" s="569"/>
      <c r="AN187" s="140"/>
    </row>
    <row r="188" spans="1:40" ht="19.5" x14ac:dyDescent="0.25">
      <c r="A188" s="862"/>
      <c r="B188" s="940">
        <v>42888</v>
      </c>
      <c r="C188" s="941"/>
      <c r="D188" s="511"/>
      <c r="E188" s="12"/>
      <c r="F188" s="12"/>
      <c r="G188" s="393" t="str">
        <f t="shared" si="472"/>
        <v/>
      </c>
      <c r="H188" s="45" t="str">
        <f t="shared" si="350"/>
        <v/>
      </c>
      <c r="I188" s="13" t="str">
        <f>IF(G188="","",G188-K188)</f>
        <v/>
      </c>
      <c r="J188" s="14" t="str">
        <f>IF(I188="","",I188*24)</f>
        <v/>
      </c>
      <c r="K188" s="15">
        <f t="shared" si="473"/>
        <v>0</v>
      </c>
      <c r="L188" s="38">
        <f t="shared" si="474"/>
        <v>0</v>
      </c>
      <c r="M188" s="16"/>
      <c r="N188" s="16"/>
      <c r="O188" s="252" t="str">
        <f t="shared" si="475"/>
        <v/>
      </c>
      <c r="P188" s="16"/>
      <c r="Q188" s="16"/>
      <c r="R188" s="241" t="str">
        <f t="shared" si="476"/>
        <v/>
      </c>
      <c r="S188" s="16"/>
      <c r="T188" s="16"/>
      <c r="U188" s="231" t="str">
        <f t="shared" si="477"/>
        <v/>
      </c>
      <c r="V188" s="16"/>
      <c r="W188" s="16"/>
      <c r="X188" s="17" t="str">
        <f t="shared" si="478"/>
        <v/>
      </c>
      <c r="Y188" s="149"/>
      <c r="Z188" s="14"/>
      <c r="AA188" s="18">
        <f t="shared" si="359"/>
        <v>0</v>
      </c>
      <c r="AB188" s="14" t="str">
        <f>IF(F188*24&gt;$E$2,F188*24-$E$2-AD188,"")</f>
        <v/>
      </c>
      <c r="AC188" s="19">
        <f t="shared" si="361"/>
        <v>0</v>
      </c>
      <c r="AD188" s="14">
        <f>IF(F188*24&gt;$E$3,F188*24-$E$3,0)</f>
        <v>0</v>
      </c>
      <c r="AE188" s="20"/>
      <c r="AF188" s="48"/>
      <c r="AG188" s="761"/>
      <c r="AH188" s="779"/>
      <c r="AI188" s="146"/>
      <c r="AJ188" s="147"/>
      <c r="AK188" s="146"/>
      <c r="AL188" s="571"/>
      <c r="AM188" s="569"/>
      <c r="AN188" s="140"/>
    </row>
    <row r="189" spans="1:40" ht="19.5" x14ac:dyDescent="0.25">
      <c r="A189" s="862"/>
      <c r="B189" s="940">
        <v>42889</v>
      </c>
      <c r="C189" s="941"/>
      <c r="D189" s="511"/>
      <c r="E189" s="12"/>
      <c r="F189" s="12"/>
      <c r="G189" s="393" t="str">
        <f t="shared" si="472"/>
        <v/>
      </c>
      <c r="H189" s="45" t="str">
        <f t="shared" si="350"/>
        <v/>
      </c>
      <c r="I189" s="13" t="str">
        <f>IF(G189="","",G189-K189)</f>
        <v/>
      </c>
      <c r="J189" s="14" t="str">
        <f>IF(I189="","",I189*24)</f>
        <v/>
      </c>
      <c r="K189" s="15">
        <f t="shared" si="473"/>
        <v>0</v>
      </c>
      <c r="L189" s="38">
        <f t="shared" si="474"/>
        <v>0</v>
      </c>
      <c r="M189" s="16"/>
      <c r="N189" s="16"/>
      <c r="O189" s="252" t="str">
        <f t="shared" si="475"/>
        <v/>
      </c>
      <c r="P189" s="16"/>
      <c r="Q189" s="16"/>
      <c r="R189" s="241" t="str">
        <f t="shared" si="476"/>
        <v/>
      </c>
      <c r="S189" s="16"/>
      <c r="T189" s="16"/>
      <c r="U189" s="231" t="str">
        <f t="shared" si="477"/>
        <v/>
      </c>
      <c r="V189" s="16"/>
      <c r="W189" s="16"/>
      <c r="X189" s="17" t="str">
        <f t="shared" si="478"/>
        <v/>
      </c>
      <c r="Y189" s="149"/>
      <c r="Z189" s="14"/>
      <c r="AA189" s="18">
        <f t="shared" si="359"/>
        <v>0</v>
      </c>
      <c r="AB189" s="14" t="str">
        <f>IF(F189*24&gt;$E$2,F189*24-$E$2-AD189,"")</f>
        <v/>
      </c>
      <c r="AC189" s="19">
        <f t="shared" si="361"/>
        <v>0</v>
      </c>
      <c r="AD189" s="14">
        <f>IF(F189*24&gt;$E$3,F189*24-$E$3,0)</f>
        <v>0</v>
      </c>
      <c r="AE189" s="20"/>
      <c r="AF189" s="48"/>
      <c r="AG189" s="761"/>
      <c r="AH189" s="779"/>
      <c r="AI189" s="146"/>
      <c r="AJ189" s="147"/>
      <c r="AK189" s="146"/>
      <c r="AL189" s="571"/>
      <c r="AM189" s="569"/>
      <c r="AN189" s="140"/>
    </row>
    <row r="190" spans="1:40" ht="20.25" thickBot="1" x14ac:dyDescent="0.3">
      <c r="A190" s="863"/>
      <c r="B190" s="942">
        <v>42890</v>
      </c>
      <c r="C190" s="943"/>
      <c r="D190" s="512"/>
      <c r="E190" s="49"/>
      <c r="F190" s="49"/>
      <c r="G190" s="394" t="str">
        <f t="shared" si="472"/>
        <v/>
      </c>
      <c r="H190" s="50" t="str">
        <f t="shared" si="350"/>
        <v/>
      </c>
      <c r="I190" s="51" t="str">
        <f>IF(G190="","",G190-K190)</f>
        <v/>
      </c>
      <c r="J190" s="52" t="str">
        <f>IF(I190="","",I190*24)</f>
        <v/>
      </c>
      <c r="K190" s="53">
        <f t="shared" si="473"/>
        <v>0</v>
      </c>
      <c r="L190" s="54">
        <f t="shared" si="474"/>
        <v>0</v>
      </c>
      <c r="M190" s="55"/>
      <c r="N190" s="55"/>
      <c r="O190" s="253" t="str">
        <f t="shared" si="475"/>
        <v/>
      </c>
      <c r="P190" s="55"/>
      <c r="Q190" s="55"/>
      <c r="R190" s="242" t="str">
        <f t="shared" si="476"/>
        <v/>
      </c>
      <c r="S190" s="55"/>
      <c r="T190" s="55"/>
      <c r="U190" s="232" t="str">
        <f t="shared" si="477"/>
        <v/>
      </c>
      <c r="V190" s="55"/>
      <c r="W190" s="55"/>
      <c r="X190" s="56" t="str">
        <f t="shared" si="478"/>
        <v/>
      </c>
      <c r="Y190" s="150"/>
      <c r="Z190" s="52"/>
      <c r="AA190" s="57">
        <f t="shared" si="359"/>
        <v>0</v>
      </c>
      <c r="AB190" s="52" t="str">
        <f>IF(F190*24&gt;$E$2,F190*24-$E$2-AD190,"")</f>
        <v/>
      </c>
      <c r="AC190" s="58">
        <f t="shared" si="361"/>
        <v>0</v>
      </c>
      <c r="AD190" s="52">
        <f>IF(F190*24&gt;$E$3,F190*24-$E$3,0)</f>
        <v>0</v>
      </c>
      <c r="AE190" s="59"/>
      <c r="AF190" s="60"/>
      <c r="AG190" s="761"/>
      <c r="AH190" s="779"/>
      <c r="AI190" s="146"/>
      <c r="AJ190" s="147"/>
      <c r="AK190" s="146"/>
      <c r="AL190" s="571"/>
      <c r="AM190" s="569"/>
      <c r="AN190" s="140"/>
    </row>
    <row r="191" spans="1:40" ht="30.75" customHeight="1" thickBot="1" x14ac:dyDescent="0.3">
      <c r="A191" s="315"/>
      <c r="B191" s="670" t="s">
        <v>102</v>
      </c>
      <c r="C191" s="671"/>
      <c r="D191" s="536"/>
      <c r="E191" s="544"/>
      <c r="F191" s="544"/>
      <c r="G191" s="293">
        <f>IF(H191="","",H191/24)</f>
        <v>0</v>
      </c>
      <c r="H191" s="169">
        <f>SUM(H183:H185,H187:H190)</f>
        <v>0</v>
      </c>
      <c r="I191" s="168">
        <f>IF(J191="","",J191/24)</f>
        <v>0</v>
      </c>
      <c r="J191" s="169">
        <f>SUM(J183:J185,J187:J190)</f>
        <v>0</v>
      </c>
      <c r="K191" s="133">
        <f>SUM(K183:K190)</f>
        <v>0</v>
      </c>
      <c r="L191" s="134">
        <f>SUM(L183:L190)</f>
        <v>0</v>
      </c>
      <c r="M191" s="520"/>
      <c r="N191" s="520"/>
      <c r="O191" s="254">
        <f>SUM(O183:O190)</f>
        <v>0</v>
      </c>
      <c r="P191" s="520"/>
      <c r="Q191" s="520"/>
      <c r="R191" s="243">
        <f>SUM(R183:R190)</f>
        <v>0</v>
      </c>
      <c r="S191" s="520"/>
      <c r="T191" s="520"/>
      <c r="U191" s="233">
        <f>SUM(U183:U190)</f>
        <v>0</v>
      </c>
      <c r="V191" s="520"/>
      <c r="W191" s="520"/>
      <c r="X191" s="227">
        <f>SUM(X183:X190)</f>
        <v>0</v>
      </c>
      <c r="Y191" s="133" t="str">
        <f>IF(Z191="","",Z191/24)</f>
        <v/>
      </c>
      <c r="Z191" s="134" t="str">
        <f>IF(J191-$E$4&lt;=0,"",SUM(J191-$E$4))</f>
        <v/>
      </c>
      <c r="AA191" s="156">
        <f>IF(AB191="","",AB191/24)</f>
        <v>0</v>
      </c>
      <c r="AB191" s="163">
        <f>SUM(AB183:AB185,AB187:AB190)</f>
        <v>0</v>
      </c>
      <c r="AC191" s="160">
        <f>IF(AD191="","",AD191/24)</f>
        <v>0</v>
      </c>
      <c r="AD191" s="164">
        <f>SUM(AD183:AD185,AD187:AD190)</f>
        <v>0</v>
      </c>
      <c r="AE191" s="175">
        <f>IF(AF191="","",AF191/24)</f>
        <v>0</v>
      </c>
      <c r="AF191" s="176">
        <f>IF(J191&gt;$E$4,J191-Z191,J191)</f>
        <v>0</v>
      </c>
      <c r="AG191" s="762"/>
      <c r="AH191" s="779"/>
      <c r="AI191" s="146"/>
      <c r="AJ191" s="147"/>
      <c r="AK191" s="146"/>
      <c r="AL191" s="571"/>
      <c r="AM191" s="569"/>
      <c r="AN191" s="140"/>
    </row>
    <row r="192" spans="1:40" ht="19.5" x14ac:dyDescent="0.25">
      <c r="A192" s="861">
        <f t="shared" ref="A192" si="479">WEEKNUM(B192,2)</f>
        <v>24</v>
      </c>
      <c r="B192" s="944">
        <v>42891</v>
      </c>
      <c r="C192" s="945"/>
      <c r="D192" s="510"/>
      <c r="E192" s="62"/>
      <c r="F192" s="62"/>
      <c r="G192" s="395" t="str">
        <f t="shared" ref="G192:G198" si="480">IF(F192="","",F192-E192)</f>
        <v/>
      </c>
      <c r="H192" s="44" t="str">
        <f t="shared" si="350"/>
        <v/>
      </c>
      <c r="I192" s="21" t="str">
        <f t="shared" ref="I192:I198" si="481">IF(G192="","",G192-K192)</f>
        <v/>
      </c>
      <c r="J192" s="22" t="str">
        <f t="shared" ref="J192:J198" si="482">IF(I192="","",I192*24)</f>
        <v/>
      </c>
      <c r="K192" s="23">
        <f t="shared" ref="K192:K198" si="483">SUM(O192,R192,U192,X192)</f>
        <v>0</v>
      </c>
      <c r="L192" s="37">
        <f t="shared" ref="L192:L198" si="484">SUM(O192,R192,U192,X192)*24</f>
        <v>0</v>
      </c>
      <c r="M192" s="24"/>
      <c r="N192" s="24"/>
      <c r="O192" s="255" t="str">
        <f t="shared" ref="O192:O198" si="485">IF(N192="","",N192-M192)</f>
        <v/>
      </c>
      <c r="P192" s="24"/>
      <c r="Q192" s="24"/>
      <c r="R192" s="244" t="str">
        <f t="shared" ref="R192:R198" si="486">IF(Q192="","",Q192-P192)</f>
        <v/>
      </c>
      <c r="S192" s="24"/>
      <c r="T192" s="24"/>
      <c r="U192" s="234" t="str">
        <f t="shared" ref="U192:U198" si="487">IF(T192="","",T192-S192)</f>
        <v/>
      </c>
      <c r="V192" s="24"/>
      <c r="W192" s="24"/>
      <c r="X192" s="25" t="str">
        <f t="shared" ref="X192:X198" si="488">IF(W192="","",W192-V192)</f>
        <v/>
      </c>
      <c r="Y192" s="151"/>
      <c r="Z192" s="22"/>
      <c r="AA192" s="26">
        <f t="shared" si="359"/>
        <v>0</v>
      </c>
      <c r="AB192" s="28" t="str">
        <f t="shared" ref="AB192:AB198" si="489">IF(F192*24&gt;$E$2,F192*24-$E$2-AD192,"")</f>
        <v/>
      </c>
      <c r="AC192" s="27">
        <f t="shared" si="361"/>
        <v>0</v>
      </c>
      <c r="AD192" s="28">
        <f t="shared" ref="AD192:AD198" si="490">IF(F192*24&gt;$E$3,F192*24-$E$3,0)</f>
        <v>0</v>
      </c>
      <c r="AE192" s="29"/>
      <c r="AF192" s="47"/>
      <c r="AG192" s="760">
        <f>A192</f>
        <v>24</v>
      </c>
      <c r="AH192" s="779"/>
      <c r="AI192" s="146"/>
      <c r="AJ192" s="147"/>
      <c r="AK192" s="146"/>
      <c r="AL192" s="571"/>
      <c r="AM192" s="569"/>
      <c r="AN192" s="140"/>
    </row>
    <row r="193" spans="1:40" ht="19.5" x14ac:dyDescent="0.25">
      <c r="A193" s="862"/>
      <c r="B193" s="940">
        <v>42892</v>
      </c>
      <c r="C193" s="941"/>
      <c r="D193" s="511"/>
      <c r="E193" s="12"/>
      <c r="F193" s="12"/>
      <c r="G193" s="393" t="str">
        <f t="shared" si="480"/>
        <v/>
      </c>
      <c r="H193" s="45" t="str">
        <f t="shared" si="350"/>
        <v/>
      </c>
      <c r="I193" s="13" t="str">
        <f t="shared" si="481"/>
        <v/>
      </c>
      <c r="J193" s="14" t="str">
        <f t="shared" si="482"/>
        <v/>
      </c>
      <c r="K193" s="15">
        <f t="shared" si="483"/>
        <v>0</v>
      </c>
      <c r="L193" s="38">
        <f t="shared" si="484"/>
        <v>0</v>
      </c>
      <c r="M193" s="16"/>
      <c r="N193" s="16"/>
      <c r="O193" s="252" t="str">
        <f t="shared" si="485"/>
        <v/>
      </c>
      <c r="P193" s="16"/>
      <c r="Q193" s="16"/>
      <c r="R193" s="241" t="str">
        <f t="shared" si="486"/>
        <v/>
      </c>
      <c r="S193" s="16"/>
      <c r="T193" s="16"/>
      <c r="U193" s="231" t="str">
        <f t="shared" si="487"/>
        <v/>
      </c>
      <c r="V193" s="16"/>
      <c r="W193" s="16"/>
      <c r="X193" s="17" t="str">
        <f t="shared" si="488"/>
        <v/>
      </c>
      <c r="Y193" s="149"/>
      <c r="Z193" s="14"/>
      <c r="AA193" s="18">
        <f t="shared" si="359"/>
        <v>0</v>
      </c>
      <c r="AB193" s="14" t="str">
        <f t="shared" si="489"/>
        <v/>
      </c>
      <c r="AC193" s="19">
        <f t="shared" si="361"/>
        <v>0</v>
      </c>
      <c r="AD193" s="14">
        <f t="shared" si="490"/>
        <v>0</v>
      </c>
      <c r="AE193" s="20"/>
      <c r="AF193" s="48"/>
      <c r="AG193" s="761"/>
      <c r="AH193" s="779"/>
      <c r="AI193" s="146"/>
      <c r="AJ193" s="147"/>
      <c r="AK193" s="146"/>
      <c r="AL193" s="571"/>
      <c r="AM193" s="569"/>
      <c r="AN193" s="140"/>
    </row>
    <row r="194" spans="1:40" ht="19.5" x14ac:dyDescent="0.25">
      <c r="A194" s="862"/>
      <c r="B194" s="940">
        <v>42893</v>
      </c>
      <c r="C194" s="941"/>
      <c r="D194" s="511"/>
      <c r="E194" s="12"/>
      <c r="F194" s="12"/>
      <c r="G194" s="393" t="str">
        <f t="shared" si="480"/>
        <v/>
      </c>
      <c r="H194" s="45" t="str">
        <f t="shared" si="350"/>
        <v/>
      </c>
      <c r="I194" s="13" t="str">
        <f t="shared" si="481"/>
        <v/>
      </c>
      <c r="J194" s="14" t="str">
        <f t="shared" si="482"/>
        <v/>
      </c>
      <c r="K194" s="15">
        <f t="shared" si="483"/>
        <v>0</v>
      </c>
      <c r="L194" s="38">
        <f t="shared" si="484"/>
        <v>0</v>
      </c>
      <c r="M194" s="16"/>
      <c r="N194" s="16"/>
      <c r="O194" s="252" t="str">
        <f t="shared" si="485"/>
        <v/>
      </c>
      <c r="P194" s="16"/>
      <c r="Q194" s="16"/>
      <c r="R194" s="241" t="str">
        <f t="shared" si="486"/>
        <v/>
      </c>
      <c r="S194" s="16"/>
      <c r="T194" s="16"/>
      <c r="U194" s="231" t="str">
        <f t="shared" si="487"/>
        <v/>
      </c>
      <c r="V194" s="16"/>
      <c r="W194" s="16"/>
      <c r="X194" s="17" t="str">
        <f t="shared" si="488"/>
        <v/>
      </c>
      <c r="Y194" s="149"/>
      <c r="Z194" s="14"/>
      <c r="AA194" s="18">
        <f t="shared" si="359"/>
        <v>0</v>
      </c>
      <c r="AB194" s="14" t="str">
        <f t="shared" si="489"/>
        <v/>
      </c>
      <c r="AC194" s="19">
        <f t="shared" si="361"/>
        <v>0</v>
      </c>
      <c r="AD194" s="14">
        <f t="shared" si="490"/>
        <v>0</v>
      </c>
      <c r="AE194" s="20"/>
      <c r="AF194" s="48"/>
      <c r="AG194" s="761"/>
      <c r="AH194" s="779"/>
      <c r="AI194" s="146"/>
      <c r="AJ194" s="147"/>
      <c r="AK194" s="146"/>
      <c r="AL194" s="571"/>
      <c r="AM194" s="569"/>
      <c r="AN194" s="140"/>
    </row>
    <row r="195" spans="1:40" ht="19.5" x14ac:dyDescent="0.25">
      <c r="A195" s="862"/>
      <c r="B195" s="940">
        <v>42894</v>
      </c>
      <c r="C195" s="941"/>
      <c r="D195" s="511"/>
      <c r="E195" s="12"/>
      <c r="F195" s="12"/>
      <c r="G195" s="393" t="str">
        <f t="shared" si="480"/>
        <v/>
      </c>
      <c r="H195" s="45" t="str">
        <f t="shared" si="350"/>
        <v/>
      </c>
      <c r="I195" s="13" t="str">
        <f t="shared" si="481"/>
        <v/>
      </c>
      <c r="J195" s="14" t="str">
        <f t="shared" si="482"/>
        <v/>
      </c>
      <c r="K195" s="15">
        <f t="shared" si="483"/>
        <v>0</v>
      </c>
      <c r="L195" s="38">
        <f t="shared" si="484"/>
        <v>0</v>
      </c>
      <c r="M195" s="16"/>
      <c r="N195" s="16"/>
      <c r="O195" s="252" t="str">
        <f t="shared" si="485"/>
        <v/>
      </c>
      <c r="P195" s="16"/>
      <c r="Q195" s="16"/>
      <c r="R195" s="241" t="str">
        <f t="shared" si="486"/>
        <v/>
      </c>
      <c r="S195" s="16"/>
      <c r="T195" s="16"/>
      <c r="U195" s="231" t="str">
        <f t="shared" si="487"/>
        <v/>
      </c>
      <c r="V195" s="16"/>
      <c r="W195" s="16"/>
      <c r="X195" s="17" t="str">
        <f t="shared" si="488"/>
        <v/>
      </c>
      <c r="Y195" s="149"/>
      <c r="Z195" s="14"/>
      <c r="AA195" s="18">
        <f t="shared" si="359"/>
        <v>0</v>
      </c>
      <c r="AB195" s="14" t="str">
        <f t="shared" si="489"/>
        <v/>
      </c>
      <c r="AC195" s="19">
        <f t="shared" si="361"/>
        <v>0</v>
      </c>
      <c r="AD195" s="14">
        <f t="shared" si="490"/>
        <v>0</v>
      </c>
      <c r="AE195" s="20"/>
      <c r="AF195" s="48"/>
      <c r="AG195" s="761"/>
      <c r="AH195" s="779"/>
      <c r="AI195" s="146"/>
      <c r="AJ195" s="147"/>
      <c r="AK195" s="146"/>
      <c r="AL195" s="571"/>
      <c r="AM195" s="569"/>
      <c r="AN195" s="140"/>
    </row>
    <row r="196" spans="1:40" ht="19.5" x14ac:dyDescent="0.25">
      <c r="A196" s="862"/>
      <c r="B196" s="940">
        <v>42895</v>
      </c>
      <c r="C196" s="941"/>
      <c r="D196" s="511"/>
      <c r="E196" s="12"/>
      <c r="F196" s="12"/>
      <c r="G196" s="393" t="str">
        <f t="shared" si="480"/>
        <v/>
      </c>
      <c r="H196" s="45" t="str">
        <f t="shared" si="350"/>
        <v/>
      </c>
      <c r="I196" s="13" t="str">
        <f t="shared" si="481"/>
        <v/>
      </c>
      <c r="J196" s="14" t="str">
        <f t="shared" si="482"/>
        <v/>
      </c>
      <c r="K196" s="15">
        <f t="shared" si="483"/>
        <v>0</v>
      </c>
      <c r="L196" s="38">
        <f t="shared" si="484"/>
        <v>0</v>
      </c>
      <c r="M196" s="16"/>
      <c r="N196" s="16"/>
      <c r="O196" s="252" t="str">
        <f t="shared" si="485"/>
        <v/>
      </c>
      <c r="P196" s="16"/>
      <c r="Q196" s="16"/>
      <c r="R196" s="241" t="str">
        <f t="shared" si="486"/>
        <v/>
      </c>
      <c r="S196" s="16"/>
      <c r="T196" s="16"/>
      <c r="U196" s="231" t="str">
        <f t="shared" si="487"/>
        <v/>
      </c>
      <c r="V196" s="16"/>
      <c r="W196" s="16"/>
      <c r="X196" s="17" t="str">
        <f t="shared" si="488"/>
        <v/>
      </c>
      <c r="Y196" s="149"/>
      <c r="Z196" s="14"/>
      <c r="AA196" s="18">
        <f t="shared" si="359"/>
        <v>0</v>
      </c>
      <c r="AB196" s="14" t="str">
        <f t="shared" si="489"/>
        <v/>
      </c>
      <c r="AC196" s="19">
        <f t="shared" si="361"/>
        <v>0</v>
      </c>
      <c r="AD196" s="14">
        <f t="shared" si="490"/>
        <v>0</v>
      </c>
      <c r="AE196" s="20"/>
      <c r="AF196" s="48"/>
      <c r="AG196" s="761"/>
      <c r="AH196" s="779"/>
      <c r="AI196" s="146"/>
      <c r="AJ196" s="147"/>
      <c r="AK196" s="146"/>
      <c r="AL196" s="571"/>
      <c r="AM196" s="569"/>
      <c r="AN196" s="140"/>
    </row>
    <row r="197" spans="1:40" ht="19.5" x14ac:dyDescent="0.25">
      <c r="A197" s="862"/>
      <c r="B197" s="940">
        <v>42896</v>
      </c>
      <c r="C197" s="941"/>
      <c r="D197" s="511"/>
      <c r="E197" s="12"/>
      <c r="F197" s="12"/>
      <c r="G197" s="393" t="str">
        <f t="shared" si="480"/>
        <v/>
      </c>
      <c r="H197" s="45" t="str">
        <f t="shared" si="350"/>
        <v/>
      </c>
      <c r="I197" s="13" t="str">
        <f t="shared" si="481"/>
        <v/>
      </c>
      <c r="J197" s="14" t="str">
        <f t="shared" si="482"/>
        <v/>
      </c>
      <c r="K197" s="15">
        <f t="shared" si="483"/>
        <v>0</v>
      </c>
      <c r="L197" s="38">
        <f t="shared" si="484"/>
        <v>0</v>
      </c>
      <c r="M197" s="16"/>
      <c r="N197" s="16"/>
      <c r="O197" s="252" t="str">
        <f t="shared" si="485"/>
        <v/>
      </c>
      <c r="P197" s="16"/>
      <c r="Q197" s="16"/>
      <c r="R197" s="241" t="str">
        <f t="shared" si="486"/>
        <v/>
      </c>
      <c r="S197" s="16"/>
      <c r="T197" s="16"/>
      <c r="U197" s="231" t="str">
        <f t="shared" si="487"/>
        <v/>
      </c>
      <c r="V197" s="16"/>
      <c r="W197" s="16"/>
      <c r="X197" s="17" t="str">
        <f t="shared" si="488"/>
        <v/>
      </c>
      <c r="Y197" s="149"/>
      <c r="Z197" s="14"/>
      <c r="AA197" s="18">
        <f t="shared" si="359"/>
        <v>0</v>
      </c>
      <c r="AB197" s="14" t="str">
        <f t="shared" si="489"/>
        <v/>
      </c>
      <c r="AC197" s="19">
        <f t="shared" si="361"/>
        <v>0</v>
      </c>
      <c r="AD197" s="14">
        <f t="shared" si="490"/>
        <v>0</v>
      </c>
      <c r="AE197" s="20"/>
      <c r="AF197" s="48"/>
      <c r="AG197" s="761"/>
      <c r="AH197" s="779"/>
      <c r="AI197" s="146"/>
      <c r="AJ197" s="147"/>
      <c r="AK197" s="146"/>
      <c r="AL197" s="571"/>
      <c r="AM197" s="569"/>
      <c r="AN197" s="140"/>
    </row>
    <row r="198" spans="1:40" ht="16.5" thickBot="1" x14ac:dyDescent="0.3">
      <c r="A198" s="863"/>
      <c r="B198" s="942">
        <v>42897</v>
      </c>
      <c r="C198" s="943"/>
      <c r="D198" s="512"/>
      <c r="E198" s="49"/>
      <c r="F198" s="49"/>
      <c r="G198" s="394" t="str">
        <f t="shared" si="480"/>
        <v/>
      </c>
      <c r="H198" s="50" t="str">
        <f t="shared" si="350"/>
        <v/>
      </c>
      <c r="I198" s="51" t="str">
        <f t="shared" si="481"/>
        <v/>
      </c>
      <c r="J198" s="52" t="str">
        <f t="shared" si="482"/>
        <v/>
      </c>
      <c r="K198" s="53">
        <f t="shared" si="483"/>
        <v>0</v>
      </c>
      <c r="L198" s="54">
        <f t="shared" si="484"/>
        <v>0</v>
      </c>
      <c r="M198" s="55"/>
      <c r="N198" s="55"/>
      <c r="O198" s="253" t="str">
        <f t="shared" si="485"/>
        <v/>
      </c>
      <c r="P198" s="55"/>
      <c r="Q198" s="55"/>
      <c r="R198" s="242" t="str">
        <f t="shared" si="486"/>
        <v/>
      </c>
      <c r="S198" s="55"/>
      <c r="T198" s="55"/>
      <c r="U198" s="232" t="str">
        <f t="shared" si="487"/>
        <v/>
      </c>
      <c r="V198" s="55"/>
      <c r="W198" s="55"/>
      <c r="X198" s="56" t="str">
        <f t="shared" si="488"/>
        <v/>
      </c>
      <c r="Y198" s="150"/>
      <c r="Z198" s="52"/>
      <c r="AA198" s="57">
        <f t="shared" si="359"/>
        <v>0</v>
      </c>
      <c r="AB198" s="52" t="str">
        <f t="shared" si="489"/>
        <v/>
      </c>
      <c r="AC198" s="58">
        <f t="shared" si="361"/>
        <v>0</v>
      </c>
      <c r="AD198" s="52">
        <f t="shared" si="490"/>
        <v>0</v>
      </c>
      <c r="AE198" s="59"/>
      <c r="AF198" s="60"/>
      <c r="AG198" s="761"/>
      <c r="AH198" s="779"/>
      <c r="AI198" s="140"/>
      <c r="AJ198" s="140"/>
      <c r="AK198" s="140"/>
      <c r="AL198" s="140"/>
      <c r="AM198" s="569"/>
      <c r="AN198" s="140"/>
    </row>
    <row r="199" spans="1:40" ht="30.75" customHeight="1" thickBot="1" x14ac:dyDescent="0.3">
      <c r="A199" s="314"/>
      <c r="B199" s="670" t="s">
        <v>103</v>
      </c>
      <c r="C199" s="671"/>
      <c r="D199" s="536"/>
      <c r="E199" s="544"/>
      <c r="F199" s="544"/>
      <c r="G199" s="293">
        <f t="shared" ref="G199" si="491">SUM(G192:G198)</f>
        <v>0</v>
      </c>
      <c r="H199" s="169">
        <f t="shared" ref="H199" si="492">SUM(H192:H198)</f>
        <v>0</v>
      </c>
      <c r="I199" s="168">
        <f t="shared" ref="I199" si="493">SUM(I192:I198)</f>
        <v>0</v>
      </c>
      <c r="J199" s="169">
        <f t="shared" ref="J199" si="494">SUM(J192:J198)</f>
        <v>0</v>
      </c>
      <c r="K199" s="133">
        <f t="shared" ref="K199" si="495">SUM(K192:K198)</f>
        <v>0</v>
      </c>
      <c r="L199" s="134">
        <f t="shared" ref="L199" si="496">SUM(L192:L198)</f>
        <v>0</v>
      </c>
      <c r="M199" s="520"/>
      <c r="N199" s="520"/>
      <c r="O199" s="254">
        <f t="shared" ref="O199" si="497">SUM(O192:O198)</f>
        <v>0</v>
      </c>
      <c r="P199" s="520"/>
      <c r="Q199" s="520"/>
      <c r="R199" s="243">
        <f t="shared" ref="R199" si="498">SUM(R192:R198)</f>
        <v>0</v>
      </c>
      <c r="S199" s="520"/>
      <c r="T199" s="520"/>
      <c r="U199" s="233">
        <f t="shared" ref="U199" si="499">SUM(U192:U198)</f>
        <v>0</v>
      </c>
      <c r="V199" s="520"/>
      <c r="W199" s="520"/>
      <c r="X199" s="227">
        <f t="shared" ref="X199:AA199" si="500">SUM(X192:X198)</f>
        <v>0</v>
      </c>
      <c r="Y199" s="133" t="str">
        <f>IF(Z199="","",(Z199/24))</f>
        <v/>
      </c>
      <c r="Z199" s="134" t="str">
        <f>IF(J199-$E$4&lt;=0,"",SUM(J199-$E$4))</f>
        <v/>
      </c>
      <c r="AA199" s="156">
        <f t="shared" si="500"/>
        <v>0</v>
      </c>
      <c r="AB199" s="163">
        <f t="shared" ref="AB199:AC199" si="501">SUM(AB192:AB198)</f>
        <v>0</v>
      </c>
      <c r="AC199" s="160">
        <f t="shared" si="501"/>
        <v>0</v>
      </c>
      <c r="AD199" s="164">
        <f>SUM(AD192:AD198)</f>
        <v>0</v>
      </c>
      <c r="AE199" s="175">
        <f>AF199/24</f>
        <v>0</v>
      </c>
      <c r="AF199" s="176">
        <f>IF(J199&gt;$E$4,J199-Z199,J199)</f>
        <v>0</v>
      </c>
      <c r="AG199" s="762"/>
      <c r="AH199" s="779"/>
      <c r="AI199" s="701" t="s">
        <v>62</v>
      </c>
      <c r="AJ199" s="702"/>
      <c r="AK199" s="580" t="s">
        <v>60</v>
      </c>
      <c r="AL199" s="580" t="s">
        <v>61</v>
      </c>
      <c r="AM199" s="569"/>
      <c r="AN199" s="140"/>
    </row>
    <row r="200" spans="1:40" ht="23.25" customHeight="1" thickBot="1" x14ac:dyDescent="0.3">
      <c r="A200" s="861">
        <f t="shared" ref="A200" si="502">WEEKNUM(B200,2)</f>
        <v>25</v>
      </c>
      <c r="B200" s="944">
        <v>42898</v>
      </c>
      <c r="C200" s="945"/>
      <c r="D200" s="510"/>
      <c r="E200" s="62"/>
      <c r="F200" s="62"/>
      <c r="G200" s="395" t="str">
        <f t="shared" ref="G200:G206" si="503">IF(F200="","",F200-E200)</f>
        <v/>
      </c>
      <c r="H200" s="44" t="str">
        <f t="shared" si="350"/>
        <v/>
      </c>
      <c r="I200" s="21" t="str">
        <f t="shared" ref="I200:I206" si="504">IF(G200="","",G200-K200)</f>
        <v/>
      </c>
      <c r="J200" s="22" t="str">
        <f t="shared" ref="J200:J206" si="505">IF(I200="","",I200*24)</f>
        <v/>
      </c>
      <c r="K200" s="23">
        <f t="shared" ref="K200:K206" si="506">SUM(O200,R200,U200,X200)</f>
        <v>0</v>
      </c>
      <c r="L200" s="37">
        <f t="shared" ref="L200:L206" si="507">SUM(O200,R200,U200,X200)*24</f>
        <v>0</v>
      </c>
      <c r="M200" s="24"/>
      <c r="N200" s="24"/>
      <c r="O200" s="255" t="str">
        <f t="shared" ref="O200:O206" si="508">IF(N200="","",N200-M200)</f>
        <v/>
      </c>
      <c r="P200" s="24"/>
      <c r="Q200" s="24"/>
      <c r="R200" s="244" t="str">
        <f t="shared" ref="R200:R206" si="509">IF(Q200="","",Q200-P200)</f>
        <v/>
      </c>
      <c r="S200" s="24"/>
      <c r="T200" s="24"/>
      <c r="U200" s="234" t="str">
        <f t="shared" ref="U200:U206" si="510">IF(T200="","",T200-S200)</f>
        <v/>
      </c>
      <c r="V200" s="24"/>
      <c r="W200" s="24"/>
      <c r="X200" s="25" t="str">
        <f t="shared" ref="X200:X206" si="511">IF(W200="","",W200-V200)</f>
        <v/>
      </c>
      <c r="Y200" s="151"/>
      <c r="Z200" s="22"/>
      <c r="AA200" s="26">
        <f t="shared" si="359"/>
        <v>0</v>
      </c>
      <c r="AB200" s="28" t="str">
        <f t="shared" ref="AB200:AB206" si="512">IF(F200*24&gt;$E$2,F200*24-$E$2-AD200,"")</f>
        <v/>
      </c>
      <c r="AC200" s="27">
        <f t="shared" si="361"/>
        <v>0</v>
      </c>
      <c r="AD200" s="28">
        <f t="shared" ref="AD200:AD206" si="513">IF(F200*24&gt;$E$3,F200*24-$E$3,0)</f>
        <v>0</v>
      </c>
      <c r="AE200" s="29"/>
      <c r="AF200" s="47"/>
      <c r="AG200" s="760">
        <f>A200</f>
        <v>25</v>
      </c>
      <c r="AH200" s="779"/>
      <c r="AI200" s="699">
        <v>6</v>
      </c>
      <c r="AJ200" s="700"/>
      <c r="AK200" s="581"/>
      <c r="AL200" s="581"/>
      <c r="AM200" s="569"/>
      <c r="AN200" s="140"/>
    </row>
    <row r="201" spans="1:40" ht="23.25" customHeight="1" x14ac:dyDescent="0.25">
      <c r="A201" s="862"/>
      <c r="B201" s="940">
        <v>42899</v>
      </c>
      <c r="C201" s="941"/>
      <c r="D201" s="511"/>
      <c r="E201" s="12"/>
      <c r="F201" s="12"/>
      <c r="G201" s="393" t="str">
        <f t="shared" si="503"/>
        <v/>
      </c>
      <c r="H201" s="45" t="str">
        <f t="shared" si="350"/>
        <v/>
      </c>
      <c r="I201" s="13" t="str">
        <f t="shared" si="504"/>
        <v/>
      </c>
      <c r="J201" s="14" t="str">
        <f t="shared" si="505"/>
        <v/>
      </c>
      <c r="K201" s="15">
        <f t="shared" si="506"/>
        <v>0</v>
      </c>
      <c r="L201" s="38">
        <f t="shared" si="507"/>
        <v>0</v>
      </c>
      <c r="M201" s="16"/>
      <c r="N201" s="16"/>
      <c r="O201" s="252" t="str">
        <f t="shared" si="508"/>
        <v/>
      </c>
      <c r="P201" s="16"/>
      <c r="Q201" s="16"/>
      <c r="R201" s="241" t="str">
        <f t="shared" si="509"/>
        <v/>
      </c>
      <c r="S201" s="16"/>
      <c r="T201" s="16"/>
      <c r="U201" s="231" t="str">
        <f t="shared" si="510"/>
        <v/>
      </c>
      <c r="V201" s="16"/>
      <c r="W201" s="16"/>
      <c r="X201" s="17" t="str">
        <f t="shared" si="511"/>
        <v/>
      </c>
      <c r="Y201" s="149"/>
      <c r="Z201" s="14"/>
      <c r="AA201" s="18">
        <f t="shared" si="359"/>
        <v>0</v>
      </c>
      <c r="AB201" s="14" t="str">
        <f t="shared" si="512"/>
        <v/>
      </c>
      <c r="AC201" s="19">
        <f t="shared" si="361"/>
        <v>0</v>
      </c>
      <c r="AD201" s="14">
        <f t="shared" si="513"/>
        <v>0</v>
      </c>
      <c r="AE201" s="20"/>
      <c r="AF201" s="48"/>
      <c r="AG201" s="761"/>
      <c r="AH201" s="779"/>
      <c r="AI201" s="697" t="s">
        <v>59</v>
      </c>
      <c r="AJ201" s="444" t="s">
        <v>134</v>
      </c>
      <c r="AK201" s="440">
        <f>AF221</f>
        <v>0</v>
      </c>
      <c r="AL201" s="441">
        <f>AK201*$AF$1</f>
        <v>0</v>
      </c>
      <c r="AM201" s="569"/>
      <c r="AN201" s="140"/>
    </row>
    <row r="202" spans="1:40" ht="23.25" customHeight="1" x14ac:dyDescent="0.25">
      <c r="A202" s="862"/>
      <c r="B202" s="940">
        <v>42900</v>
      </c>
      <c r="C202" s="941"/>
      <c r="D202" s="511"/>
      <c r="E202" s="12"/>
      <c r="F202" s="12"/>
      <c r="G202" s="393" t="str">
        <f t="shared" si="503"/>
        <v/>
      </c>
      <c r="H202" s="45" t="str">
        <f t="shared" si="350"/>
        <v/>
      </c>
      <c r="I202" s="13" t="str">
        <f t="shared" si="504"/>
        <v/>
      </c>
      <c r="J202" s="14" t="str">
        <f t="shared" si="505"/>
        <v/>
      </c>
      <c r="K202" s="15">
        <f t="shared" si="506"/>
        <v>0</v>
      </c>
      <c r="L202" s="38">
        <f t="shared" si="507"/>
        <v>0</v>
      </c>
      <c r="M202" s="16"/>
      <c r="N202" s="16"/>
      <c r="O202" s="252" t="str">
        <f t="shared" si="508"/>
        <v/>
      </c>
      <c r="P202" s="16"/>
      <c r="Q202" s="16"/>
      <c r="R202" s="241" t="str">
        <f t="shared" si="509"/>
        <v/>
      </c>
      <c r="S202" s="16"/>
      <c r="T202" s="16"/>
      <c r="U202" s="231" t="str">
        <f t="shared" si="510"/>
        <v/>
      </c>
      <c r="V202" s="16"/>
      <c r="W202" s="16"/>
      <c r="X202" s="17" t="str">
        <f t="shared" si="511"/>
        <v/>
      </c>
      <c r="Y202" s="149"/>
      <c r="Z202" s="14"/>
      <c r="AA202" s="18">
        <f t="shared" si="359"/>
        <v>0</v>
      </c>
      <c r="AB202" s="14" t="str">
        <f t="shared" si="512"/>
        <v/>
      </c>
      <c r="AC202" s="19">
        <f t="shared" si="361"/>
        <v>0</v>
      </c>
      <c r="AD202" s="14">
        <f t="shared" si="513"/>
        <v>0</v>
      </c>
      <c r="AE202" s="20"/>
      <c r="AF202" s="48"/>
      <c r="AG202" s="761"/>
      <c r="AH202" s="779"/>
      <c r="AI202" s="698"/>
      <c r="AJ202" s="445" t="s">
        <v>135</v>
      </c>
      <c r="AK202" s="437">
        <f>Z221</f>
        <v>0</v>
      </c>
      <c r="AL202" s="434">
        <f>AK202*$AF$2</f>
        <v>0</v>
      </c>
      <c r="AM202" s="569"/>
      <c r="AN202" s="140"/>
    </row>
    <row r="203" spans="1:40" ht="23.25" customHeight="1" x14ac:dyDescent="0.25">
      <c r="A203" s="862"/>
      <c r="B203" s="940">
        <v>42901</v>
      </c>
      <c r="C203" s="941"/>
      <c r="D203" s="511"/>
      <c r="E203" s="12"/>
      <c r="F203" s="12"/>
      <c r="G203" s="393" t="str">
        <f t="shared" si="503"/>
        <v/>
      </c>
      <c r="H203" s="45" t="str">
        <f t="shared" si="350"/>
        <v/>
      </c>
      <c r="I203" s="13" t="str">
        <f t="shared" si="504"/>
        <v/>
      </c>
      <c r="J203" s="14" t="str">
        <f t="shared" si="505"/>
        <v/>
      </c>
      <c r="K203" s="15">
        <f t="shared" si="506"/>
        <v>0</v>
      </c>
      <c r="L203" s="38">
        <f t="shared" si="507"/>
        <v>0</v>
      </c>
      <c r="M203" s="16"/>
      <c r="N203" s="16"/>
      <c r="O203" s="252" t="str">
        <f t="shared" si="508"/>
        <v/>
      </c>
      <c r="P203" s="16"/>
      <c r="Q203" s="16"/>
      <c r="R203" s="241" t="str">
        <f t="shared" si="509"/>
        <v/>
      </c>
      <c r="S203" s="16"/>
      <c r="T203" s="16"/>
      <c r="U203" s="231" t="str">
        <f t="shared" si="510"/>
        <v/>
      </c>
      <c r="V203" s="16"/>
      <c r="W203" s="16"/>
      <c r="X203" s="17" t="str">
        <f t="shared" si="511"/>
        <v/>
      </c>
      <c r="Y203" s="149"/>
      <c r="Z203" s="14"/>
      <c r="AA203" s="18">
        <f t="shared" si="359"/>
        <v>0</v>
      </c>
      <c r="AB203" s="14" t="str">
        <f t="shared" si="512"/>
        <v/>
      </c>
      <c r="AC203" s="19">
        <f t="shared" si="361"/>
        <v>0</v>
      </c>
      <c r="AD203" s="14">
        <f t="shared" si="513"/>
        <v>0</v>
      </c>
      <c r="AE203" s="20"/>
      <c r="AF203" s="48"/>
      <c r="AG203" s="761"/>
      <c r="AH203" s="779"/>
      <c r="AI203" s="695" t="s">
        <v>136</v>
      </c>
      <c r="AJ203" s="446" t="s">
        <v>137</v>
      </c>
      <c r="AK203" s="438">
        <f t="array" ref="AK203">SUMPRODUCT(IF(ISNUMBER($B$9:$B$436),(MONTH($B$9:$B$436)=MONTH(B204)))*IF($AB$9:$AB$436&lt;&gt;"",$AB$9:$AB$436))</f>
        <v>0</v>
      </c>
      <c r="AL203" s="435">
        <f>AK203*$AF$3</f>
        <v>0</v>
      </c>
      <c r="AM203" s="569"/>
      <c r="AN203" s="140"/>
    </row>
    <row r="204" spans="1:40" ht="23.25" customHeight="1" thickBot="1" x14ac:dyDescent="0.3">
      <c r="A204" s="862"/>
      <c r="B204" s="940">
        <v>42902</v>
      </c>
      <c r="C204" s="941"/>
      <c r="D204" s="511"/>
      <c r="E204" s="12"/>
      <c r="F204" s="12"/>
      <c r="G204" s="393" t="str">
        <f t="shared" si="503"/>
        <v/>
      </c>
      <c r="H204" s="45" t="str">
        <f t="shared" si="350"/>
        <v/>
      </c>
      <c r="I204" s="13" t="str">
        <f t="shared" si="504"/>
        <v/>
      </c>
      <c r="J204" s="14" t="str">
        <f t="shared" si="505"/>
        <v/>
      </c>
      <c r="K204" s="15">
        <f t="shared" si="506"/>
        <v>0</v>
      </c>
      <c r="L204" s="38">
        <f t="shared" si="507"/>
        <v>0</v>
      </c>
      <c r="M204" s="16"/>
      <c r="N204" s="16"/>
      <c r="O204" s="252" t="str">
        <f t="shared" si="508"/>
        <v/>
      </c>
      <c r="P204" s="16"/>
      <c r="Q204" s="16"/>
      <c r="R204" s="241" t="str">
        <f t="shared" si="509"/>
        <v/>
      </c>
      <c r="S204" s="16"/>
      <c r="T204" s="16"/>
      <c r="U204" s="231" t="str">
        <f t="shared" si="510"/>
        <v/>
      </c>
      <c r="V204" s="16"/>
      <c r="W204" s="16"/>
      <c r="X204" s="17" t="str">
        <f t="shared" si="511"/>
        <v/>
      </c>
      <c r="Y204" s="149"/>
      <c r="Z204" s="14"/>
      <c r="AA204" s="18">
        <f t="shared" si="359"/>
        <v>0</v>
      </c>
      <c r="AB204" s="14" t="str">
        <f t="shared" si="512"/>
        <v/>
      </c>
      <c r="AC204" s="19">
        <f t="shared" si="361"/>
        <v>0</v>
      </c>
      <c r="AD204" s="14">
        <f t="shared" si="513"/>
        <v>0</v>
      </c>
      <c r="AE204" s="20"/>
      <c r="AF204" s="48"/>
      <c r="AG204" s="761"/>
      <c r="AH204" s="779"/>
      <c r="AI204" s="696"/>
      <c r="AJ204" s="447" t="s">
        <v>138</v>
      </c>
      <c r="AK204" s="439">
        <f t="array" ref="AK204">SUMPRODUCT(IF(ISNUMBER($B$9:$B$436),(MONTH($B$9:$B$436)=MONTH(B204)))*IF($AD$9:$AD$436&lt;&gt;"",$AD$9:$AD$436))</f>
        <v>0</v>
      </c>
      <c r="AL204" s="436">
        <f>AK204*$AF$4</f>
        <v>0</v>
      </c>
      <c r="AM204" s="569"/>
      <c r="AN204" s="140"/>
    </row>
    <row r="205" spans="1:40" ht="29.25" customHeight="1" thickBot="1" x14ac:dyDescent="0.3">
      <c r="A205" s="862"/>
      <c r="B205" s="940">
        <v>42903</v>
      </c>
      <c r="C205" s="941"/>
      <c r="D205" s="511"/>
      <c r="E205" s="12"/>
      <c r="F205" s="12"/>
      <c r="G205" s="393" t="str">
        <f t="shared" si="503"/>
        <v/>
      </c>
      <c r="H205" s="45" t="str">
        <f t="shared" si="350"/>
        <v/>
      </c>
      <c r="I205" s="13" t="str">
        <f t="shared" si="504"/>
        <v/>
      </c>
      <c r="J205" s="14" t="str">
        <f t="shared" si="505"/>
        <v/>
      </c>
      <c r="K205" s="15">
        <f t="shared" si="506"/>
        <v>0</v>
      </c>
      <c r="L205" s="38">
        <f t="shared" si="507"/>
        <v>0</v>
      </c>
      <c r="M205" s="16"/>
      <c r="N205" s="16"/>
      <c r="O205" s="252" t="str">
        <f t="shared" si="508"/>
        <v/>
      </c>
      <c r="P205" s="16"/>
      <c r="Q205" s="16"/>
      <c r="R205" s="241" t="str">
        <f t="shared" si="509"/>
        <v/>
      </c>
      <c r="S205" s="16"/>
      <c r="T205" s="16"/>
      <c r="U205" s="231" t="str">
        <f t="shared" si="510"/>
        <v/>
      </c>
      <c r="V205" s="16"/>
      <c r="W205" s="16"/>
      <c r="X205" s="17" t="str">
        <f t="shared" si="511"/>
        <v/>
      </c>
      <c r="Y205" s="149"/>
      <c r="Z205" s="14"/>
      <c r="AA205" s="18">
        <f t="shared" si="359"/>
        <v>0</v>
      </c>
      <c r="AB205" s="14" t="str">
        <f t="shared" si="512"/>
        <v/>
      </c>
      <c r="AC205" s="19">
        <f t="shared" si="361"/>
        <v>0</v>
      </c>
      <c r="AD205" s="14">
        <f t="shared" si="513"/>
        <v>0</v>
      </c>
      <c r="AE205" s="20"/>
      <c r="AF205" s="48"/>
      <c r="AG205" s="761"/>
      <c r="AH205" s="779"/>
      <c r="AI205" s="145"/>
      <c r="AJ205" s="571"/>
      <c r="AK205" s="571"/>
      <c r="AL205" s="464">
        <f>SUM(AL201:AL204)</f>
        <v>0</v>
      </c>
      <c r="AM205" s="569"/>
      <c r="AN205" s="140"/>
    </row>
    <row r="206" spans="1:40" ht="23.25" customHeight="1" thickBot="1" x14ac:dyDescent="0.3">
      <c r="A206" s="863"/>
      <c r="B206" s="942">
        <v>42904</v>
      </c>
      <c r="C206" s="943"/>
      <c r="D206" s="512"/>
      <c r="E206" s="49"/>
      <c r="F206" s="49"/>
      <c r="G206" s="394" t="str">
        <f t="shared" si="503"/>
        <v/>
      </c>
      <c r="H206" s="50" t="str">
        <f t="shared" si="350"/>
        <v/>
      </c>
      <c r="I206" s="51" t="str">
        <f t="shared" si="504"/>
        <v/>
      </c>
      <c r="J206" s="52" t="str">
        <f t="shared" si="505"/>
        <v/>
      </c>
      <c r="K206" s="53">
        <f t="shared" si="506"/>
        <v>0</v>
      </c>
      <c r="L206" s="54">
        <f t="shared" si="507"/>
        <v>0</v>
      </c>
      <c r="M206" s="55"/>
      <c r="N206" s="55"/>
      <c r="O206" s="253" t="str">
        <f t="shared" si="508"/>
        <v/>
      </c>
      <c r="P206" s="55"/>
      <c r="Q206" s="55"/>
      <c r="R206" s="242" t="str">
        <f t="shared" si="509"/>
        <v/>
      </c>
      <c r="S206" s="55"/>
      <c r="T206" s="55"/>
      <c r="U206" s="232" t="str">
        <f t="shared" si="510"/>
        <v/>
      </c>
      <c r="V206" s="55"/>
      <c r="W206" s="55"/>
      <c r="X206" s="56" t="str">
        <f t="shared" si="511"/>
        <v/>
      </c>
      <c r="Y206" s="150"/>
      <c r="Z206" s="52"/>
      <c r="AA206" s="57">
        <f t="shared" si="359"/>
        <v>0</v>
      </c>
      <c r="AB206" s="52" t="str">
        <f t="shared" si="512"/>
        <v/>
      </c>
      <c r="AC206" s="58">
        <f t="shared" si="361"/>
        <v>0</v>
      </c>
      <c r="AD206" s="52">
        <f t="shared" si="513"/>
        <v>0</v>
      </c>
      <c r="AE206" s="59"/>
      <c r="AF206" s="60"/>
      <c r="AG206" s="761"/>
      <c r="AH206" s="779"/>
      <c r="AI206" s="140"/>
      <c r="AJ206" s="140"/>
      <c r="AK206" s="140"/>
      <c r="AL206" s="140"/>
      <c r="AM206" s="569"/>
      <c r="AN206" s="140"/>
    </row>
    <row r="207" spans="1:40" ht="30.75" customHeight="1" thickBot="1" x14ac:dyDescent="0.3">
      <c r="A207" s="315"/>
      <c r="B207" s="670" t="s">
        <v>104</v>
      </c>
      <c r="C207" s="671"/>
      <c r="D207" s="536"/>
      <c r="E207" s="544"/>
      <c r="F207" s="544"/>
      <c r="G207" s="293">
        <f t="shared" ref="G207" si="514">SUM(G200:G206)</f>
        <v>0</v>
      </c>
      <c r="H207" s="169">
        <f t="shared" ref="H207" si="515">SUM(H200:H206)</f>
        <v>0</v>
      </c>
      <c r="I207" s="168">
        <f t="shared" ref="I207" si="516">SUM(I200:I206)</f>
        <v>0</v>
      </c>
      <c r="J207" s="169">
        <f t="shared" ref="J207" si="517">SUM(J200:J206)</f>
        <v>0</v>
      </c>
      <c r="K207" s="133">
        <f t="shared" ref="K207" si="518">SUM(K200:K206)</f>
        <v>0</v>
      </c>
      <c r="L207" s="134">
        <f t="shared" ref="L207" si="519">SUM(L200:L206)</f>
        <v>0</v>
      </c>
      <c r="M207" s="520"/>
      <c r="N207" s="520"/>
      <c r="O207" s="254">
        <f t="shared" ref="O207" si="520">SUM(O200:O206)</f>
        <v>0</v>
      </c>
      <c r="P207" s="520"/>
      <c r="Q207" s="520"/>
      <c r="R207" s="243">
        <f t="shared" ref="R207" si="521">SUM(R200:R206)</f>
        <v>0</v>
      </c>
      <c r="S207" s="520"/>
      <c r="T207" s="520"/>
      <c r="U207" s="233">
        <f t="shared" ref="U207" si="522">SUM(U200:U206)</f>
        <v>0</v>
      </c>
      <c r="V207" s="520"/>
      <c r="W207" s="520"/>
      <c r="X207" s="227">
        <f t="shared" ref="X207:AA207" si="523">SUM(X200:X206)</f>
        <v>0</v>
      </c>
      <c r="Y207" s="133" t="str">
        <f>IF(Z207="","",(Z207/24))</f>
        <v/>
      </c>
      <c r="Z207" s="134" t="str">
        <f>IF(J207-$E$4&lt;=0,"",SUM(J207-$E$4))</f>
        <v/>
      </c>
      <c r="AA207" s="156">
        <f t="shared" si="523"/>
        <v>0</v>
      </c>
      <c r="AB207" s="163">
        <f t="shared" ref="AB207:AC207" si="524">SUM(AB200:AB206)</f>
        <v>0</v>
      </c>
      <c r="AC207" s="160">
        <f t="shared" si="524"/>
        <v>0</v>
      </c>
      <c r="AD207" s="164">
        <f t="shared" ref="AD207" si="525">SUM(AD200:AD206)</f>
        <v>0</v>
      </c>
      <c r="AE207" s="175">
        <f>AF207/24</f>
        <v>0</v>
      </c>
      <c r="AF207" s="176">
        <f>IF(J207&gt;$E$4,J207-Z207,J207)</f>
        <v>0</v>
      </c>
      <c r="AG207" s="762"/>
      <c r="AH207" s="779"/>
      <c r="AI207" s="140"/>
      <c r="AJ207" s="140"/>
      <c r="AK207" s="140"/>
      <c r="AL207" s="140"/>
      <c r="AM207" s="569"/>
      <c r="AN207" s="140"/>
    </row>
    <row r="208" spans="1:40" ht="15.75" x14ac:dyDescent="0.25">
      <c r="A208" s="861">
        <f t="shared" ref="A208" si="526">WEEKNUM(B208,2)</f>
        <v>26</v>
      </c>
      <c r="B208" s="944">
        <v>42905</v>
      </c>
      <c r="C208" s="945"/>
      <c r="D208" s="510"/>
      <c r="E208" s="62"/>
      <c r="F208" s="62"/>
      <c r="G208" s="395" t="str">
        <f t="shared" ref="G208:G214" si="527">IF(F208="","",F208-E208)</f>
        <v/>
      </c>
      <c r="H208" s="44" t="str">
        <f t="shared" ref="H208:H272" si="528">IF(G208="","",G208*24)</f>
        <v/>
      </c>
      <c r="I208" s="21" t="str">
        <f t="shared" ref="I208:I214" si="529">IF(G208="","",G208-K208)</f>
        <v/>
      </c>
      <c r="J208" s="22" t="str">
        <f t="shared" ref="J208:J214" si="530">IF(I208="","",I208*24)</f>
        <v/>
      </c>
      <c r="K208" s="23">
        <f t="shared" ref="K208:K214" si="531">SUM(O208,R208,U208,X208)</f>
        <v>0</v>
      </c>
      <c r="L208" s="37">
        <f t="shared" ref="L208:L214" si="532">SUM(O208,R208,U208,X208)*24</f>
        <v>0</v>
      </c>
      <c r="M208" s="24"/>
      <c r="N208" s="24"/>
      <c r="O208" s="255" t="str">
        <f t="shared" ref="O208:O214" si="533">IF(N208="","",N208-M208)</f>
        <v/>
      </c>
      <c r="P208" s="24"/>
      <c r="Q208" s="24"/>
      <c r="R208" s="244" t="str">
        <f t="shared" ref="R208:R214" si="534">IF(Q208="","",Q208-P208)</f>
        <v/>
      </c>
      <c r="S208" s="24"/>
      <c r="T208" s="24"/>
      <c r="U208" s="234" t="str">
        <f t="shared" ref="U208:U214" si="535">IF(T208="","",T208-S208)</f>
        <v/>
      </c>
      <c r="V208" s="24"/>
      <c r="W208" s="24"/>
      <c r="X208" s="25" t="str">
        <f t="shared" ref="X208:X214" si="536">IF(W208="","",W208-V208)</f>
        <v/>
      </c>
      <c r="Y208" s="151"/>
      <c r="Z208" s="22"/>
      <c r="AA208" s="26">
        <f t="shared" ref="AA208:AA272" si="537">IF(AB208="",0,AB208/24)</f>
        <v>0</v>
      </c>
      <c r="AB208" s="28" t="str">
        <f t="shared" ref="AB208:AB214" si="538">IF(F208*24&gt;$E$2,F208*24-$E$2-AD208,"")</f>
        <v/>
      </c>
      <c r="AC208" s="27">
        <f t="shared" ref="AC208:AC272" si="539">IF(AD208="",0,AD208/24)</f>
        <v>0</v>
      </c>
      <c r="AD208" s="28">
        <f t="shared" ref="AD208:AD214" si="540">IF(F208*24&gt;$E$3,F208*24-$E$3,0)</f>
        <v>0</v>
      </c>
      <c r="AE208" s="29"/>
      <c r="AF208" s="47"/>
      <c r="AG208" s="760">
        <f>A208</f>
        <v>26</v>
      </c>
      <c r="AH208" s="779"/>
      <c r="AI208" s="140"/>
      <c r="AJ208" s="140"/>
      <c r="AK208" s="140"/>
      <c r="AL208" s="140"/>
      <c r="AM208" s="569"/>
      <c r="AN208" s="140"/>
    </row>
    <row r="209" spans="1:40" ht="19.5" x14ac:dyDescent="0.25">
      <c r="A209" s="862"/>
      <c r="B209" s="940">
        <v>42906</v>
      </c>
      <c r="C209" s="941"/>
      <c r="D209" s="511"/>
      <c r="E209" s="12"/>
      <c r="F209" s="12"/>
      <c r="G209" s="393" t="str">
        <f t="shared" si="527"/>
        <v/>
      </c>
      <c r="H209" s="45" t="str">
        <f t="shared" si="528"/>
        <v/>
      </c>
      <c r="I209" s="13" t="str">
        <f t="shared" si="529"/>
        <v/>
      </c>
      <c r="J209" s="14" t="str">
        <f t="shared" si="530"/>
        <v/>
      </c>
      <c r="K209" s="15">
        <f t="shared" si="531"/>
        <v>0</v>
      </c>
      <c r="L209" s="38">
        <f t="shared" si="532"/>
        <v>0</v>
      </c>
      <c r="M209" s="16"/>
      <c r="N209" s="16"/>
      <c r="O209" s="252" t="str">
        <f t="shared" si="533"/>
        <v/>
      </c>
      <c r="P209" s="16"/>
      <c r="Q209" s="16"/>
      <c r="R209" s="241" t="str">
        <f t="shared" si="534"/>
        <v/>
      </c>
      <c r="S209" s="16"/>
      <c r="T209" s="16"/>
      <c r="U209" s="231" t="str">
        <f t="shared" si="535"/>
        <v/>
      </c>
      <c r="V209" s="16"/>
      <c r="W209" s="16"/>
      <c r="X209" s="17" t="str">
        <f t="shared" si="536"/>
        <v/>
      </c>
      <c r="Y209" s="149"/>
      <c r="Z209" s="14"/>
      <c r="AA209" s="18">
        <f t="shared" si="537"/>
        <v>0</v>
      </c>
      <c r="AB209" s="14" t="str">
        <f t="shared" si="538"/>
        <v/>
      </c>
      <c r="AC209" s="19">
        <f t="shared" si="539"/>
        <v>0</v>
      </c>
      <c r="AD209" s="14">
        <f t="shared" si="540"/>
        <v>0</v>
      </c>
      <c r="AE209" s="20"/>
      <c r="AF209" s="48"/>
      <c r="AG209" s="761"/>
      <c r="AH209" s="779"/>
      <c r="AI209" s="146"/>
      <c r="AJ209" s="147"/>
      <c r="AK209" s="146"/>
      <c r="AL209" s="571"/>
      <c r="AM209" s="569"/>
      <c r="AN209" s="140"/>
    </row>
    <row r="210" spans="1:40" ht="19.5" x14ac:dyDescent="0.25">
      <c r="A210" s="862"/>
      <c r="B210" s="940">
        <v>42907</v>
      </c>
      <c r="C210" s="941"/>
      <c r="D210" s="511"/>
      <c r="E210" s="12"/>
      <c r="F210" s="12"/>
      <c r="G210" s="393" t="str">
        <f t="shared" si="527"/>
        <v/>
      </c>
      <c r="H210" s="45" t="str">
        <f t="shared" si="528"/>
        <v/>
      </c>
      <c r="I210" s="13" t="str">
        <f t="shared" si="529"/>
        <v/>
      </c>
      <c r="J210" s="14" t="str">
        <f t="shared" si="530"/>
        <v/>
      </c>
      <c r="K210" s="15">
        <f t="shared" si="531"/>
        <v>0</v>
      </c>
      <c r="L210" s="38">
        <f t="shared" si="532"/>
        <v>0</v>
      </c>
      <c r="M210" s="16"/>
      <c r="N210" s="16"/>
      <c r="O210" s="252" t="str">
        <f t="shared" si="533"/>
        <v/>
      </c>
      <c r="P210" s="16"/>
      <c r="Q210" s="16"/>
      <c r="R210" s="241" t="str">
        <f t="shared" si="534"/>
        <v/>
      </c>
      <c r="S210" s="16"/>
      <c r="T210" s="16"/>
      <c r="U210" s="231" t="str">
        <f t="shared" si="535"/>
        <v/>
      </c>
      <c r="V210" s="16"/>
      <c r="W210" s="16"/>
      <c r="X210" s="17" t="str">
        <f t="shared" si="536"/>
        <v/>
      </c>
      <c r="Y210" s="149"/>
      <c r="Z210" s="173"/>
      <c r="AA210" s="18">
        <f t="shared" si="537"/>
        <v>0</v>
      </c>
      <c r="AB210" s="14" t="str">
        <f t="shared" si="538"/>
        <v/>
      </c>
      <c r="AC210" s="19">
        <f t="shared" si="539"/>
        <v>0</v>
      </c>
      <c r="AD210" s="14">
        <f t="shared" si="540"/>
        <v>0</v>
      </c>
      <c r="AE210" s="20"/>
      <c r="AF210" s="48"/>
      <c r="AG210" s="761"/>
      <c r="AH210" s="779"/>
      <c r="AI210" s="146"/>
      <c r="AJ210" s="147"/>
      <c r="AK210" s="146"/>
      <c r="AL210" s="571"/>
      <c r="AM210" s="569"/>
      <c r="AN210" s="140"/>
    </row>
    <row r="211" spans="1:40" ht="19.5" x14ac:dyDescent="0.25">
      <c r="A211" s="862"/>
      <c r="B211" s="940">
        <v>42908</v>
      </c>
      <c r="C211" s="941"/>
      <c r="D211" s="511"/>
      <c r="E211" s="12"/>
      <c r="F211" s="12"/>
      <c r="G211" s="393" t="str">
        <f t="shared" si="527"/>
        <v/>
      </c>
      <c r="H211" s="45" t="str">
        <f t="shared" si="528"/>
        <v/>
      </c>
      <c r="I211" s="13" t="str">
        <f t="shared" si="529"/>
        <v/>
      </c>
      <c r="J211" s="14" t="str">
        <f t="shared" si="530"/>
        <v/>
      </c>
      <c r="K211" s="15">
        <f t="shared" si="531"/>
        <v>0</v>
      </c>
      <c r="L211" s="38">
        <f t="shared" si="532"/>
        <v>0</v>
      </c>
      <c r="M211" s="16"/>
      <c r="N211" s="16"/>
      <c r="O211" s="252" t="str">
        <f t="shared" si="533"/>
        <v/>
      </c>
      <c r="P211" s="16"/>
      <c r="Q211" s="16"/>
      <c r="R211" s="241" t="str">
        <f t="shared" si="534"/>
        <v/>
      </c>
      <c r="S211" s="16"/>
      <c r="T211" s="16"/>
      <c r="U211" s="231" t="str">
        <f t="shared" si="535"/>
        <v/>
      </c>
      <c r="V211" s="16"/>
      <c r="W211" s="16"/>
      <c r="X211" s="17" t="str">
        <f t="shared" si="536"/>
        <v/>
      </c>
      <c r="Y211" s="149"/>
      <c r="Z211" s="173"/>
      <c r="AA211" s="18">
        <f t="shared" si="537"/>
        <v>0</v>
      </c>
      <c r="AB211" s="14" t="str">
        <f t="shared" si="538"/>
        <v/>
      </c>
      <c r="AC211" s="19">
        <f t="shared" si="539"/>
        <v>0</v>
      </c>
      <c r="AD211" s="14">
        <f t="shared" si="540"/>
        <v>0</v>
      </c>
      <c r="AE211" s="20"/>
      <c r="AF211" s="48"/>
      <c r="AG211" s="761"/>
      <c r="AH211" s="779"/>
      <c r="AI211" s="146"/>
      <c r="AJ211" s="147"/>
      <c r="AK211" s="146"/>
      <c r="AL211" s="571"/>
      <c r="AM211" s="569"/>
      <c r="AN211" s="140"/>
    </row>
    <row r="212" spans="1:40" ht="19.5" x14ac:dyDescent="0.25">
      <c r="A212" s="862"/>
      <c r="B212" s="940">
        <v>42909</v>
      </c>
      <c r="C212" s="941"/>
      <c r="D212" s="511"/>
      <c r="E212" s="12"/>
      <c r="F212" s="12"/>
      <c r="G212" s="393" t="str">
        <f t="shared" si="527"/>
        <v/>
      </c>
      <c r="H212" s="45" t="str">
        <f t="shared" si="528"/>
        <v/>
      </c>
      <c r="I212" s="13" t="str">
        <f t="shared" si="529"/>
        <v/>
      </c>
      <c r="J212" s="14" t="str">
        <f t="shared" si="530"/>
        <v/>
      </c>
      <c r="K212" s="15">
        <f t="shared" si="531"/>
        <v>0</v>
      </c>
      <c r="L212" s="38">
        <f t="shared" si="532"/>
        <v>0</v>
      </c>
      <c r="M212" s="16"/>
      <c r="N212" s="16"/>
      <c r="O212" s="252" t="str">
        <f t="shared" si="533"/>
        <v/>
      </c>
      <c r="P212" s="16"/>
      <c r="Q212" s="16"/>
      <c r="R212" s="241" t="str">
        <f t="shared" si="534"/>
        <v/>
      </c>
      <c r="S212" s="16"/>
      <c r="T212" s="16"/>
      <c r="U212" s="231" t="str">
        <f t="shared" si="535"/>
        <v/>
      </c>
      <c r="V212" s="16"/>
      <c r="W212" s="16"/>
      <c r="X212" s="17" t="str">
        <f t="shared" si="536"/>
        <v/>
      </c>
      <c r="Y212" s="149"/>
      <c r="Z212" s="173"/>
      <c r="AA212" s="18">
        <f t="shared" si="537"/>
        <v>0</v>
      </c>
      <c r="AB212" s="14" t="str">
        <f t="shared" si="538"/>
        <v/>
      </c>
      <c r="AC212" s="19">
        <f t="shared" si="539"/>
        <v>0</v>
      </c>
      <c r="AD212" s="14">
        <f t="shared" si="540"/>
        <v>0</v>
      </c>
      <c r="AE212" s="20"/>
      <c r="AF212" s="48"/>
      <c r="AG212" s="761"/>
      <c r="AH212" s="779"/>
      <c r="AI212" s="146"/>
      <c r="AJ212" s="147"/>
      <c r="AK212" s="146"/>
      <c r="AL212" s="571"/>
      <c r="AM212" s="569"/>
      <c r="AN212" s="140"/>
    </row>
    <row r="213" spans="1:40" ht="19.5" x14ac:dyDescent="0.25">
      <c r="A213" s="862"/>
      <c r="B213" s="940">
        <v>42910</v>
      </c>
      <c r="C213" s="941"/>
      <c r="D213" s="511"/>
      <c r="E213" s="12"/>
      <c r="F213" s="12"/>
      <c r="G213" s="393" t="str">
        <f t="shared" si="527"/>
        <v/>
      </c>
      <c r="H213" s="45" t="str">
        <f t="shared" si="528"/>
        <v/>
      </c>
      <c r="I213" s="13" t="str">
        <f t="shared" si="529"/>
        <v/>
      </c>
      <c r="J213" s="14" t="str">
        <f t="shared" si="530"/>
        <v/>
      </c>
      <c r="K213" s="15">
        <f t="shared" si="531"/>
        <v>0</v>
      </c>
      <c r="L213" s="38">
        <f t="shared" si="532"/>
        <v>0</v>
      </c>
      <c r="M213" s="16"/>
      <c r="N213" s="16"/>
      <c r="O213" s="252" t="str">
        <f t="shared" si="533"/>
        <v/>
      </c>
      <c r="P213" s="16"/>
      <c r="Q213" s="16"/>
      <c r="R213" s="241" t="str">
        <f t="shared" si="534"/>
        <v/>
      </c>
      <c r="S213" s="16"/>
      <c r="T213" s="16"/>
      <c r="U213" s="231" t="str">
        <f t="shared" si="535"/>
        <v/>
      </c>
      <c r="V213" s="16"/>
      <c r="W213" s="16"/>
      <c r="X213" s="17" t="str">
        <f t="shared" si="536"/>
        <v/>
      </c>
      <c r="Y213" s="149"/>
      <c r="Z213" s="14"/>
      <c r="AA213" s="18">
        <f t="shared" si="537"/>
        <v>0</v>
      </c>
      <c r="AB213" s="14" t="str">
        <f t="shared" si="538"/>
        <v/>
      </c>
      <c r="AC213" s="19">
        <f t="shared" si="539"/>
        <v>0</v>
      </c>
      <c r="AD213" s="14">
        <f t="shared" si="540"/>
        <v>0</v>
      </c>
      <c r="AE213" s="20"/>
      <c r="AF213" s="48"/>
      <c r="AG213" s="761"/>
      <c r="AH213" s="779"/>
      <c r="AI213" s="146"/>
      <c r="AJ213" s="147"/>
      <c r="AK213" s="146"/>
      <c r="AL213" s="571"/>
      <c r="AM213" s="569"/>
      <c r="AN213" s="140"/>
    </row>
    <row r="214" spans="1:40" ht="20.25" thickBot="1" x14ac:dyDescent="0.3">
      <c r="A214" s="863"/>
      <c r="B214" s="942">
        <v>42911</v>
      </c>
      <c r="C214" s="943"/>
      <c r="D214" s="512"/>
      <c r="E214" s="49"/>
      <c r="F214" s="49"/>
      <c r="G214" s="394" t="str">
        <f t="shared" si="527"/>
        <v/>
      </c>
      <c r="H214" s="50" t="str">
        <f t="shared" si="528"/>
        <v/>
      </c>
      <c r="I214" s="51" t="str">
        <f t="shared" si="529"/>
        <v/>
      </c>
      <c r="J214" s="52" t="str">
        <f t="shared" si="530"/>
        <v/>
      </c>
      <c r="K214" s="53">
        <f t="shared" si="531"/>
        <v>0</v>
      </c>
      <c r="L214" s="54">
        <f t="shared" si="532"/>
        <v>0</v>
      </c>
      <c r="M214" s="55"/>
      <c r="N214" s="55"/>
      <c r="O214" s="253" t="str">
        <f t="shared" si="533"/>
        <v/>
      </c>
      <c r="P214" s="55"/>
      <c r="Q214" s="55"/>
      <c r="R214" s="242" t="str">
        <f t="shared" si="534"/>
        <v/>
      </c>
      <c r="S214" s="55"/>
      <c r="T214" s="55"/>
      <c r="U214" s="232" t="str">
        <f t="shared" si="535"/>
        <v/>
      </c>
      <c r="V214" s="55"/>
      <c r="W214" s="55"/>
      <c r="X214" s="56" t="str">
        <f t="shared" si="536"/>
        <v/>
      </c>
      <c r="Y214" s="150"/>
      <c r="Z214" s="52"/>
      <c r="AA214" s="57">
        <f t="shared" si="537"/>
        <v>0</v>
      </c>
      <c r="AB214" s="52" t="str">
        <f t="shared" si="538"/>
        <v/>
      </c>
      <c r="AC214" s="58">
        <f t="shared" si="539"/>
        <v>0</v>
      </c>
      <c r="AD214" s="52">
        <f t="shared" si="540"/>
        <v>0</v>
      </c>
      <c r="AE214" s="59"/>
      <c r="AF214" s="60"/>
      <c r="AG214" s="761"/>
      <c r="AH214" s="779"/>
      <c r="AI214" s="146"/>
      <c r="AJ214" s="147"/>
      <c r="AK214" s="146"/>
      <c r="AL214" s="571"/>
      <c r="AM214" s="569"/>
      <c r="AN214" s="140"/>
    </row>
    <row r="215" spans="1:40" ht="30.75" customHeight="1" thickBot="1" x14ac:dyDescent="0.3">
      <c r="A215" s="314"/>
      <c r="B215" s="670" t="s">
        <v>105</v>
      </c>
      <c r="C215" s="671"/>
      <c r="D215" s="536"/>
      <c r="E215" s="544"/>
      <c r="F215" s="544"/>
      <c r="G215" s="293">
        <f t="shared" ref="G215" si="541">SUM(G208:G214)</f>
        <v>0</v>
      </c>
      <c r="H215" s="169">
        <f t="shared" ref="H215" si="542">SUM(H208:H214)</f>
        <v>0</v>
      </c>
      <c r="I215" s="168">
        <f t="shared" ref="I215" si="543">SUM(I208:I214)</f>
        <v>0</v>
      </c>
      <c r="J215" s="169">
        <f t="shared" ref="J215" si="544">SUM(J208:J214)</f>
        <v>0</v>
      </c>
      <c r="K215" s="133">
        <f t="shared" ref="K215" si="545">SUM(K208:K214)</f>
        <v>0</v>
      </c>
      <c r="L215" s="134">
        <f t="shared" ref="L215" si="546">SUM(L208:L214)</f>
        <v>0</v>
      </c>
      <c r="M215" s="520"/>
      <c r="N215" s="520"/>
      <c r="O215" s="254">
        <f t="shared" ref="O215" si="547">SUM(O208:O214)</f>
        <v>0</v>
      </c>
      <c r="P215" s="520"/>
      <c r="Q215" s="520"/>
      <c r="R215" s="243">
        <f t="shared" ref="R215" si="548">SUM(R208:R214)</f>
        <v>0</v>
      </c>
      <c r="S215" s="520"/>
      <c r="T215" s="520"/>
      <c r="U215" s="233">
        <f t="shared" ref="U215" si="549">SUM(U208:U214)</f>
        <v>0</v>
      </c>
      <c r="V215" s="520"/>
      <c r="W215" s="520"/>
      <c r="X215" s="227">
        <f t="shared" ref="X215:AA215" si="550">SUM(X208:X214)</f>
        <v>0</v>
      </c>
      <c r="Y215" s="133" t="str">
        <f>IF(Z215="","",(Z215/24))</f>
        <v/>
      </c>
      <c r="Z215" s="134" t="str">
        <f>IF(J215-$E$4&lt;=0,"",SUM(J215-$E$4))</f>
        <v/>
      </c>
      <c r="AA215" s="156">
        <f t="shared" si="550"/>
        <v>0</v>
      </c>
      <c r="AB215" s="163">
        <f t="shared" ref="AB215:AC215" si="551">SUM(AB208:AB214)</f>
        <v>0</v>
      </c>
      <c r="AC215" s="160">
        <f t="shared" si="551"/>
        <v>0</v>
      </c>
      <c r="AD215" s="164">
        <f t="shared" ref="AD215" si="552">SUM(AD208:AD214)</f>
        <v>0</v>
      </c>
      <c r="AE215" s="175">
        <f>AF215/24</f>
        <v>0</v>
      </c>
      <c r="AF215" s="176">
        <f>IF(J215&gt;$E$4,J215-Z215,J215)</f>
        <v>0</v>
      </c>
      <c r="AG215" s="762"/>
      <c r="AH215" s="779"/>
      <c r="AI215" s="146"/>
      <c r="AJ215" s="147"/>
      <c r="AK215" s="146"/>
      <c r="AL215" s="571"/>
      <c r="AM215" s="569"/>
      <c r="AN215" s="140"/>
    </row>
    <row r="216" spans="1:40" ht="19.5" x14ac:dyDescent="0.25">
      <c r="A216" s="861">
        <f t="shared" ref="A216" si="553">WEEKNUM(B216,2)</f>
        <v>27</v>
      </c>
      <c r="B216" s="944">
        <v>42912</v>
      </c>
      <c r="C216" s="945"/>
      <c r="D216" s="510"/>
      <c r="E216" s="62"/>
      <c r="F216" s="62"/>
      <c r="G216" s="395" t="str">
        <f t="shared" ref="G216:G223" si="554">IF(F216="","",F216-E216)</f>
        <v/>
      </c>
      <c r="H216" s="44" t="str">
        <f t="shared" si="528"/>
        <v/>
      </c>
      <c r="I216" s="21" t="str">
        <f>IF(G216="","",G216-K216)</f>
        <v/>
      </c>
      <c r="J216" s="22" t="str">
        <f>IF(I216="","",I216*24)</f>
        <v/>
      </c>
      <c r="K216" s="23">
        <f t="shared" ref="K216:K223" si="555">SUM(O216,R216,U216,X216)</f>
        <v>0</v>
      </c>
      <c r="L216" s="37">
        <f t="shared" ref="L216:L223" si="556">SUM(O216,R216,U216,X216)*24</f>
        <v>0</v>
      </c>
      <c r="M216" s="24"/>
      <c r="N216" s="24"/>
      <c r="O216" s="255" t="str">
        <f t="shared" ref="O216:O223" si="557">IF(N216="","",N216-M216)</f>
        <v/>
      </c>
      <c r="P216" s="24"/>
      <c r="Q216" s="24"/>
      <c r="R216" s="244" t="str">
        <f t="shared" ref="R216:R223" si="558">IF(Q216="","",Q216-P216)</f>
        <v/>
      </c>
      <c r="S216" s="24"/>
      <c r="T216" s="24"/>
      <c r="U216" s="234" t="str">
        <f t="shared" ref="U216:U223" si="559">IF(T216="","",T216-S216)</f>
        <v/>
      </c>
      <c r="V216" s="24"/>
      <c r="W216" s="24"/>
      <c r="X216" s="25" t="str">
        <f t="shared" ref="X216:X223" si="560">IF(W216="","",W216-V216)</f>
        <v/>
      </c>
      <c r="Y216" s="151"/>
      <c r="Z216" s="22"/>
      <c r="AA216" s="26">
        <f t="shared" si="537"/>
        <v>0</v>
      </c>
      <c r="AB216" s="28" t="str">
        <f>IF(F216*24&gt;$E$2,F216*24-$E$2-AD216,"")</f>
        <v/>
      </c>
      <c r="AC216" s="27">
        <f t="shared" si="539"/>
        <v>0</v>
      </c>
      <c r="AD216" s="28">
        <f>IF(F216*24&gt;$E$3,F216*24-$E$3,0)</f>
        <v>0</v>
      </c>
      <c r="AE216" s="29"/>
      <c r="AF216" s="47"/>
      <c r="AG216" s="760">
        <f>A216</f>
        <v>27</v>
      </c>
      <c r="AH216" s="779"/>
      <c r="AI216" s="146"/>
      <c r="AJ216" s="147"/>
      <c r="AK216" s="146"/>
      <c r="AL216" s="571"/>
      <c r="AM216" s="569"/>
      <c r="AN216" s="140"/>
    </row>
    <row r="217" spans="1:40" ht="19.5" x14ac:dyDescent="0.25">
      <c r="A217" s="862"/>
      <c r="B217" s="940">
        <v>42913</v>
      </c>
      <c r="C217" s="941"/>
      <c r="D217" s="511"/>
      <c r="E217" s="12"/>
      <c r="F217" s="12"/>
      <c r="G217" s="393" t="str">
        <f t="shared" si="554"/>
        <v/>
      </c>
      <c r="H217" s="45" t="str">
        <f t="shared" si="528"/>
        <v/>
      </c>
      <c r="I217" s="13" t="str">
        <f>IF(G217="","",G217-K217)</f>
        <v/>
      </c>
      <c r="J217" s="14" t="str">
        <f>IF(I217="","",I217*24)</f>
        <v/>
      </c>
      <c r="K217" s="15">
        <f t="shared" si="555"/>
        <v>0</v>
      </c>
      <c r="L217" s="38">
        <f t="shared" si="556"/>
        <v>0</v>
      </c>
      <c r="M217" s="16"/>
      <c r="N217" s="16"/>
      <c r="O217" s="252" t="str">
        <f t="shared" si="557"/>
        <v/>
      </c>
      <c r="P217" s="16"/>
      <c r="Q217" s="16"/>
      <c r="R217" s="241" t="str">
        <f t="shared" si="558"/>
        <v/>
      </c>
      <c r="S217" s="16"/>
      <c r="T217" s="16"/>
      <c r="U217" s="231" t="str">
        <f t="shared" si="559"/>
        <v/>
      </c>
      <c r="V217" s="16"/>
      <c r="W217" s="16"/>
      <c r="X217" s="17" t="str">
        <f t="shared" si="560"/>
        <v/>
      </c>
      <c r="Y217" s="149"/>
      <c r="Z217" s="14"/>
      <c r="AA217" s="18">
        <f t="shared" si="537"/>
        <v>0</v>
      </c>
      <c r="AB217" s="14" t="str">
        <f>IF(F217*24&gt;$E$2,F217*24-$E$2-AD217,"")</f>
        <v/>
      </c>
      <c r="AC217" s="19">
        <f t="shared" si="539"/>
        <v>0</v>
      </c>
      <c r="AD217" s="14">
        <f>IF(F217*24&gt;$E$3,F217*24-$E$3,0)</f>
        <v>0</v>
      </c>
      <c r="AE217" s="20"/>
      <c r="AF217" s="48"/>
      <c r="AG217" s="761"/>
      <c r="AH217" s="779"/>
      <c r="AI217" s="146"/>
      <c r="AJ217" s="147"/>
      <c r="AK217" s="146"/>
      <c r="AL217" s="571"/>
      <c r="AM217" s="569"/>
      <c r="AN217" s="140"/>
    </row>
    <row r="218" spans="1:40" ht="19.5" x14ac:dyDescent="0.25">
      <c r="A218" s="862"/>
      <c r="B218" s="940">
        <v>42914</v>
      </c>
      <c r="C218" s="941"/>
      <c r="D218" s="511"/>
      <c r="E218" s="12"/>
      <c r="F218" s="12"/>
      <c r="G218" s="393" t="str">
        <f t="shared" si="554"/>
        <v/>
      </c>
      <c r="H218" s="45" t="str">
        <f t="shared" si="528"/>
        <v/>
      </c>
      <c r="I218" s="13" t="str">
        <f>IF(G218="","",G218-K218)</f>
        <v/>
      </c>
      <c r="J218" s="14" t="str">
        <f>IF(I218="","",I218*24)</f>
        <v/>
      </c>
      <c r="K218" s="15">
        <f t="shared" si="555"/>
        <v>0</v>
      </c>
      <c r="L218" s="38">
        <f t="shared" si="556"/>
        <v>0</v>
      </c>
      <c r="M218" s="16"/>
      <c r="N218" s="16"/>
      <c r="O218" s="252" t="str">
        <f t="shared" si="557"/>
        <v/>
      </c>
      <c r="P218" s="16"/>
      <c r="Q218" s="16"/>
      <c r="R218" s="241" t="str">
        <f t="shared" si="558"/>
        <v/>
      </c>
      <c r="S218" s="16"/>
      <c r="T218" s="16"/>
      <c r="U218" s="231" t="str">
        <f t="shared" si="559"/>
        <v/>
      </c>
      <c r="V218" s="16"/>
      <c r="W218" s="16"/>
      <c r="X218" s="17" t="str">
        <f t="shared" si="560"/>
        <v/>
      </c>
      <c r="Y218" s="149"/>
      <c r="Z218" s="14"/>
      <c r="AA218" s="18">
        <f t="shared" si="537"/>
        <v>0</v>
      </c>
      <c r="AB218" s="14" t="str">
        <f>IF(F218*24&gt;$E$2,F218*24-$E$2-AD218,"")</f>
        <v/>
      </c>
      <c r="AC218" s="19">
        <f t="shared" si="539"/>
        <v>0</v>
      </c>
      <c r="AD218" s="14">
        <f>IF(F218*24&gt;$E$3,F218*24-$E$3,0)</f>
        <v>0</v>
      </c>
      <c r="AE218" s="20"/>
      <c r="AF218" s="48"/>
      <c r="AG218" s="761"/>
      <c r="AH218" s="779"/>
      <c r="AI218" s="146"/>
      <c r="AJ218" s="147"/>
      <c r="AK218" s="146"/>
      <c r="AL218" s="571"/>
      <c r="AM218" s="569"/>
      <c r="AN218" s="140"/>
    </row>
    <row r="219" spans="1:40" ht="19.5" x14ac:dyDescent="0.25">
      <c r="A219" s="862"/>
      <c r="B219" s="940">
        <v>42915</v>
      </c>
      <c r="C219" s="941"/>
      <c r="D219" s="511"/>
      <c r="E219" s="12"/>
      <c r="F219" s="12"/>
      <c r="G219" s="393" t="str">
        <f t="shared" si="554"/>
        <v/>
      </c>
      <c r="H219" s="45" t="str">
        <f t="shared" si="528"/>
        <v/>
      </c>
      <c r="I219" s="13" t="str">
        <f>IF(G219="","",G219-K219)</f>
        <v/>
      </c>
      <c r="J219" s="14" t="str">
        <f>IF(I219="","",I219*24)</f>
        <v/>
      </c>
      <c r="K219" s="15">
        <f t="shared" si="555"/>
        <v>0</v>
      </c>
      <c r="L219" s="38">
        <f t="shared" si="556"/>
        <v>0</v>
      </c>
      <c r="M219" s="16"/>
      <c r="N219" s="16"/>
      <c r="O219" s="252" t="str">
        <f t="shared" si="557"/>
        <v/>
      </c>
      <c r="P219" s="16"/>
      <c r="Q219" s="16"/>
      <c r="R219" s="241" t="str">
        <f t="shared" si="558"/>
        <v/>
      </c>
      <c r="S219" s="16"/>
      <c r="T219" s="16"/>
      <c r="U219" s="231" t="str">
        <f t="shared" si="559"/>
        <v/>
      </c>
      <c r="V219" s="16"/>
      <c r="W219" s="16"/>
      <c r="X219" s="17" t="str">
        <f t="shared" si="560"/>
        <v/>
      </c>
      <c r="Y219" s="149"/>
      <c r="Z219" s="14"/>
      <c r="AA219" s="18">
        <f t="shared" si="537"/>
        <v>0</v>
      </c>
      <c r="AB219" s="14" t="str">
        <f>IF(F219*24&gt;$E$2,F219*24-$E$2-AD219,"")</f>
        <v/>
      </c>
      <c r="AC219" s="19">
        <f t="shared" si="539"/>
        <v>0</v>
      </c>
      <c r="AD219" s="14">
        <f>IF(F219*24&gt;$E$3,F219*24-$E$3,0)</f>
        <v>0</v>
      </c>
      <c r="AE219" s="20"/>
      <c r="AF219" s="48"/>
      <c r="AG219" s="761"/>
      <c r="AH219" s="779"/>
      <c r="AI219" s="146"/>
      <c r="AJ219" s="147"/>
      <c r="AK219" s="146"/>
      <c r="AL219" s="571"/>
      <c r="AM219" s="569"/>
      <c r="AN219" s="140"/>
    </row>
    <row r="220" spans="1:40" ht="20.25" thickBot="1" x14ac:dyDescent="0.3">
      <c r="A220" s="862"/>
      <c r="B220" s="946">
        <v>42916</v>
      </c>
      <c r="C220" s="947"/>
      <c r="D220" s="511"/>
      <c r="E220" s="12"/>
      <c r="F220" s="12"/>
      <c r="G220" s="396" t="str">
        <f t="shared" si="554"/>
        <v/>
      </c>
      <c r="H220" s="77" t="str">
        <f t="shared" si="528"/>
        <v/>
      </c>
      <c r="I220" s="78" t="str">
        <f>IF(G220="","",G220-K220)</f>
        <v/>
      </c>
      <c r="J220" s="79" t="str">
        <f>IF(I220="","",I220*24)</f>
        <v/>
      </c>
      <c r="K220" s="80">
        <f t="shared" si="555"/>
        <v>0</v>
      </c>
      <c r="L220" s="81">
        <f t="shared" si="556"/>
        <v>0</v>
      </c>
      <c r="M220" s="82"/>
      <c r="N220" s="82"/>
      <c r="O220" s="256" t="str">
        <f t="shared" si="557"/>
        <v/>
      </c>
      <c r="P220" s="82"/>
      <c r="Q220" s="82"/>
      <c r="R220" s="245" t="str">
        <f t="shared" si="558"/>
        <v/>
      </c>
      <c r="S220" s="82"/>
      <c r="T220" s="82"/>
      <c r="U220" s="235" t="str">
        <f t="shared" si="559"/>
        <v/>
      </c>
      <c r="V220" s="82"/>
      <c r="W220" s="82"/>
      <c r="X220" s="83" t="str">
        <f t="shared" si="560"/>
        <v/>
      </c>
      <c r="Y220" s="152"/>
      <c r="Z220" s="79"/>
      <c r="AA220" s="84">
        <f t="shared" si="537"/>
        <v>0</v>
      </c>
      <c r="AB220" s="79" t="str">
        <f>IF(F220*24&gt;$E$2,F220*24-$E$2-AD220,"")</f>
        <v/>
      </c>
      <c r="AC220" s="85">
        <f t="shared" si="539"/>
        <v>0</v>
      </c>
      <c r="AD220" s="79">
        <f>IF(F220*24&gt;$E$3,F220*24-$E$3,0)</f>
        <v>0</v>
      </c>
      <c r="AE220" s="86"/>
      <c r="AF220" s="88"/>
      <c r="AG220" s="761"/>
      <c r="AH220" s="780"/>
      <c r="AI220" s="145"/>
      <c r="AJ220" s="144"/>
      <c r="AK220" s="146"/>
      <c r="AL220" s="571"/>
      <c r="AM220" s="569"/>
      <c r="AN220" s="140"/>
    </row>
    <row r="221" spans="1:40" s="541" customFormat="1" ht="32.25" customHeight="1" thickTop="1" thickBot="1" x14ac:dyDescent="0.6">
      <c r="A221" s="862"/>
      <c r="B221" s="752" t="s">
        <v>73</v>
      </c>
      <c r="C221" s="753"/>
      <c r="D221" s="534"/>
      <c r="E221" s="529"/>
      <c r="F221" s="530"/>
      <c r="G221" s="408">
        <f>IF(H221="","",H221/24)</f>
        <v>0</v>
      </c>
      <c r="H221" s="409">
        <f>SUM(H187:H190,H192:H198,H200:H206,H208:H214,H216:H220)</f>
        <v>0</v>
      </c>
      <c r="I221" s="408">
        <f>IF(J221="","",(J221/24))</f>
        <v>0</v>
      </c>
      <c r="J221" s="409">
        <f>SUM(J216:J220,J208:J214,J200:J206,J192:J198,J187:J190)</f>
        <v>0</v>
      </c>
      <c r="K221" s="474"/>
      <c r="L221" s="474"/>
      <c r="M221" s="475"/>
      <c r="N221" s="475"/>
      <c r="O221" s="474"/>
      <c r="P221" s="475"/>
      <c r="Q221" s="475"/>
      <c r="R221" s="474"/>
      <c r="S221" s="475"/>
      <c r="T221" s="475"/>
      <c r="U221" s="474"/>
      <c r="V221" s="475"/>
      <c r="W221" s="543"/>
      <c r="X221" s="409">
        <f>SUM(X193,X201,X209,X217)</f>
        <v>0</v>
      </c>
      <c r="Y221" s="411">
        <f>IF(Z221="","",Z221/24)</f>
        <v>0</v>
      </c>
      <c r="Z221" s="409">
        <f>SUM(Z215,Z207,Z199,Z191)</f>
        <v>0</v>
      </c>
      <c r="AA221" s="413">
        <f>IF(AB221="","",AB221/24)</f>
        <v>0</v>
      </c>
      <c r="AB221" s="419">
        <f>SUM(AB187:AB190,AB192:AB198,AB200:AB206,AB208:AB214,AB216:AB220)</f>
        <v>0</v>
      </c>
      <c r="AC221" s="413">
        <f>IF(AD221="","",AD221/24)</f>
        <v>0</v>
      </c>
      <c r="AD221" s="412">
        <f>SUM(AD187:AD190,AD192:AD198,AD200:AD206,AD208:AD214,AD216:AD220)</f>
        <v>0</v>
      </c>
      <c r="AE221" s="413">
        <f>IF(AF221="","",AF221/24)</f>
        <v>0</v>
      </c>
      <c r="AF221" s="432">
        <f>J221-Z221</f>
        <v>0</v>
      </c>
      <c r="AG221" s="761"/>
      <c r="AH221" s="730"/>
      <c r="AI221" s="731"/>
      <c r="AJ221" s="731"/>
      <c r="AK221" s="732"/>
      <c r="AL221" s="571"/>
      <c r="AM221" s="569"/>
      <c r="AN221" s="140"/>
    </row>
    <row r="222" spans="1:40" ht="20.25" thickTop="1" x14ac:dyDescent="0.25">
      <c r="A222" s="862"/>
      <c r="B222" s="948">
        <v>42917</v>
      </c>
      <c r="C222" s="949"/>
      <c r="D222" s="511"/>
      <c r="E222" s="75"/>
      <c r="F222" s="62"/>
      <c r="G222" s="397" t="str">
        <f t="shared" si="554"/>
        <v/>
      </c>
      <c r="H222" s="63" t="str">
        <f t="shared" si="528"/>
        <v/>
      </c>
      <c r="I222" s="64" t="str">
        <f>IF(G222="","",G222-K222)</f>
        <v/>
      </c>
      <c r="J222" s="65" t="str">
        <f>IF(I222="","",I222*24)</f>
        <v/>
      </c>
      <c r="K222" s="107">
        <f t="shared" si="555"/>
        <v>0</v>
      </c>
      <c r="L222" s="115">
        <f t="shared" si="556"/>
        <v>0</v>
      </c>
      <c r="M222" s="116"/>
      <c r="N222" s="116"/>
      <c r="O222" s="258" t="str">
        <f t="shared" si="557"/>
        <v/>
      </c>
      <c r="P222" s="68"/>
      <c r="Q222" s="68"/>
      <c r="R222" s="240" t="str">
        <f t="shared" si="558"/>
        <v/>
      </c>
      <c r="S222" s="68"/>
      <c r="T222" s="68"/>
      <c r="U222" s="230" t="str">
        <f t="shared" si="559"/>
        <v/>
      </c>
      <c r="V222" s="68"/>
      <c r="W222" s="68"/>
      <c r="X222" s="69" t="str">
        <f t="shared" si="560"/>
        <v/>
      </c>
      <c r="Y222" s="148"/>
      <c r="Z222" s="65"/>
      <c r="AA222" s="70">
        <f t="shared" si="537"/>
        <v>0</v>
      </c>
      <c r="AB222" s="65" t="str">
        <f>IF(F222*24&gt;$E$2,F222*24-$E$2-AD222,"")</f>
        <v/>
      </c>
      <c r="AC222" s="71">
        <f t="shared" si="539"/>
        <v>0</v>
      </c>
      <c r="AD222" s="418">
        <f>IF(F222*24&gt;$E$3,F222*24-$E$3,0)</f>
        <v>0</v>
      </c>
      <c r="AE222" s="73"/>
      <c r="AF222" s="87"/>
      <c r="AG222" s="761"/>
      <c r="AH222" s="781" t="s">
        <v>53</v>
      </c>
      <c r="AI222" s="146"/>
      <c r="AJ222" s="147"/>
      <c r="AK222" s="145"/>
      <c r="AL222" s="571"/>
      <c r="AM222" s="569"/>
      <c r="AN222" s="140"/>
    </row>
    <row r="223" spans="1:40" ht="20.25" thickBot="1" x14ac:dyDescent="0.3">
      <c r="A223" s="863"/>
      <c r="B223" s="950">
        <v>42918</v>
      </c>
      <c r="C223" s="951"/>
      <c r="D223" s="512"/>
      <c r="E223" s="49"/>
      <c r="F223" s="49"/>
      <c r="G223" s="398" t="str">
        <f t="shared" si="554"/>
        <v/>
      </c>
      <c r="H223" s="50" t="str">
        <f t="shared" si="528"/>
        <v/>
      </c>
      <c r="I223" s="51" t="str">
        <f>IF(G223="","",G223-K223)</f>
        <v/>
      </c>
      <c r="J223" s="52" t="str">
        <f>IF(I223="","",I223*24)</f>
        <v/>
      </c>
      <c r="K223" s="53">
        <f t="shared" si="555"/>
        <v>0</v>
      </c>
      <c r="L223" s="54">
        <f t="shared" si="556"/>
        <v>0</v>
      </c>
      <c r="M223" s="55"/>
      <c r="N223" s="55"/>
      <c r="O223" s="253" t="str">
        <f t="shared" si="557"/>
        <v/>
      </c>
      <c r="P223" s="55"/>
      <c r="Q223" s="55"/>
      <c r="R223" s="242" t="str">
        <f t="shared" si="558"/>
        <v/>
      </c>
      <c r="S223" s="55"/>
      <c r="T223" s="55"/>
      <c r="U223" s="232" t="str">
        <f t="shared" si="559"/>
        <v/>
      </c>
      <c r="V223" s="55"/>
      <c r="W223" s="55"/>
      <c r="X223" s="56" t="str">
        <f t="shared" si="560"/>
        <v/>
      </c>
      <c r="Y223" s="150"/>
      <c r="Z223" s="52"/>
      <c r="AA223" s="57">
        <f t="shared" si="537"/>
        <v>0</v>
      </c>
      <c r="AB223" s="52" t="str">
        <f>IF(F223*24&gt;$E$2,F223*24-$E$2-AD223,"")</f>
        <v/>
      </c>
      <c r="AC223" s="58">
        <f t="shared" si="539"/>
        <v>0</v>
      </c>
      <c r="AD223" s="52">
        <f>IF(F223*24&gt;$E$3,F223*24-$E$3,0)</f>
        <v>0</v>
      </c>
      <c r="AE223" s="59"/>
      <c r="AF223" s="60"/>
      <c r="AG223" s="761"/>
      <c r="AH223" s="782"/>
      <c r="AI223" s="146"/>
      <c r="AJ223" s="147"/>
      <c r="AK223" s="146"/>
      <c r="AL223" s="571"/>
      <c r="AM223" s="569"/>
      <c r="AN223" s="140"/>
    </row>
    <row r="224" spans="1:40" ht="30.75" customHeight="1" thickBot="1" x14ac:dyDescent="0.3">
      <c r="A224" s="311"/>
      <c r="B224" s="715" t="s">
        <v>106</v>
      </c>
      <c r="C224" s="716"/>
      <c r="D224" s="545"/>
      <c r="E224" s="546"/>
      <c r="F224" s="546"/>
      <c r="G224" s="292">
        <f>IF(H224="","",(H224/24))</f>
        <v>0</v>
      </c>
      <c r="H224" s="172">
        <f>SUM(H216:H220,H222:H223)</f>
        <v>0</v>
      </c>
      <c r="I224" s="168">
        <f>IF(J224="","",(J224/24))</f>
        <v>0</v>
      </c>
      <c r="J224" s="169">
        <f>SUM(J216:J220,J222:J223)</f>
        <v>0</v>
      </c>
      <c r="K224" s="133">
        <f t="shared" ref="K224" si="561">SUM(K216:K223)</f>
        <v>0</v>
      </c>
      <c r="L224" s="134">
        <f t="shared" ref="L224" si="562">SUM(L216:L223)</f>
        <v>0</v>
      </c>
      <c r="M224" s="520"/>
      <c r="N224" s="520"/>
      <c r="O224" s="254">
        <f t="shared" ref="O224" si="563">SUM(O216:O223)</f>
        <v>0</v>
      </c>
      <c r="P224" s="520"/>
      <c r="Q224" s="520"/>
      <c r="R224" s="243">
        <f t="shared" ref="R224" si="564">SUM(R216:R223)</f>
        <v>0</v>
      </c>
      <c r="S224" s="520"/>
      <c r="T224" s="520"/>
      <c r="U224" s="233">
        <f t="shared" ref="U224" si="565">SUM(U216:U223)</f>
        <v>0</v>
      </c>
      <c r="V224" s="520"/>
      <c r="W224" s="520"/>
      <c r="X224" s="227">
        <f t="shared" ref="X224:AA224" si="566">SUM(X216:X223)</f>
        <v>0</v>
      </c>
      <c r="Y224" s="133" t="str">
        <f>IF(Z224="","",(Z224/24))</f>
        <v/>
      </c>
      <c r="Z224" s="134" t="str">
        <f>IF(J224-$E$4&lt;=0,"",SUM(J224-$E$4))</f>
        <v/>
      </c>
      <c r="AA224" s="156">
        <f t="shared" si="566"/>
        <v>0</v>
      </c>
      <c r="AB224" s="163">
        <f>SUM(AB216:AB220,AB222:AB223)</f>
        <v>0</v>
      </c>
      <c r="AC224" s="160">
        <f t="shared" ref="AC224" si="567">SUM(AC216:AC223)</f>
        <v>0</v>
      </c>
      <c r="AD224" s="164">
        <f>SUM(AD216:AD220,AD222:AD223)</f>
        <v>0</v>
      </c>
      <c r="AE224" s="175">
        <f>AF224/24</f>
        <v>0</v>
      </c>
      <c r="AF224" s="176">
        <f>IF(J224&gt;$E$4,J224-Z224,J224)</f>
        <v>0</v>
      </c>
      <c r="AG224" s="762"/>
      <c r="AH224" s="782"/>
      <c r="AI224" s="146"/>
      <c r="AJ224" s="147"/>
      <c r="AK224" s="146"/>
      <c r="AL224" s="571"/>
      <c r="AM224" s="569"/>
      <c r="AN224" s="140"/>
    </row>
    <row r="225" spans="1:40" ht="19.5" x14ac:dyDescent="0.25">
      <c r="A225" s="861">
        <f t="shared" ref="A225" si="568">WEEKNUM(B225,2)</f>
        <v>28</v>
      </c>
      <c r="B225" s="952">
        <v>42919</v>
      </c>
      <c r="C225" s="953"/>
      <c r="D225" s="510"/>
      <c r="E225" s="62"/>
      <c r="F225" s="62"/>
      <c r="G225" s="399" t="str">
        <f t="shared" ref="G225:G231" si="569">IF(F225="","",F225-E225)</f>
        <v/>
      </c>
      <c r="H225" s="44" t="str">
        <f t="shared" si="528"/>
        <v/>
      </c>
      <c r="I225" s="21" t="str">
        <f t="shared" ref="I225:I231" si="570">IF(G225="","",G225-K225)</f>
        <v/>
      </c>
      <c r="J225" s="22" t="str">
        <f t="shared" ref="J225:J231" si="571">IF(I225="","",I225*24)</f>
        <v/>
      </c>
      <c r="K225" s="23">
        <f t="shared" ref="K225:K231" si="572">SUM(O225,R225,U225,X225)</f>
        <v>0</v>
      </c>
      <c r="L225" s="37">
        <f t="shared" ref="L225:L231" si="573">SUM(O225,R225,U225,X225)*24</f>
        <v>0</v>
      </c>
      <c r="M225" s="24"/>
      <c r="N225" s="24"/>
      <c r="O225" s="255" t="str">
        <f t="shared" ref="O225:O231" si="574">IF(N225="","",N225-M225)</f>
        <v/>
      </c>
      <c r="P225" s="24"/>
      <c r="Q225" s="24"/>
      <c r="R225" s="244" t="str">
        <f t="shared" ref="R225:R231" si="575">IF(Q225="","",Q225-P225)</f>
        <v/>
      </c>
      <c r="S225" s="24"/>
      <c r="T225" s="24"/>
      <c r="U225" s="234" t="str">
        <f t="shared" ref="U225:U231" si="576">IF(T225="","",T225-S225)</f>
        <v/>
      </c>
      <c r="V225" s="24"/>
      <c r="W225" s="24"/>
      <c r="X225" s="25" t="str">
        <f t="shared" ref="X225:X231" si="577">IF(W225="","",W225-V225)</f>
        <v/>
      </c>
      <c r="Y225" s="151"/>
      <c r="Z225" s="22"/>
      <c r="AA225" s="26">
        <f t="shared" si="537"/>
        <v>0</v>
      </c>
      <c r="AB225" s="28" t="str">
        <f t="shared" ref="AB225:AB231" si="578">IF(F225*24&gt;$E$2,F225*24-$E$2-AD225,"")</f>
        <v/>
      </c>
      <c r="AC225" s="27">
        <f t="shared" si="539"/>
        <v>0</v>
      </c>
      <c r="AD225" s="28">
        <f t="shared" ref="AD225:AD231" si="579">IF(F225*24&gt;$E$3,F225*24-$E$3,0)</f>
        <v>0</v>
      </c>
      <c r="AE225" s="29"/>
      <c r="AF225" s="47"/>
      <c r="AG225" s="760">
        <f>A225</f>
        <v>28</v>
      </c>
      <c r="AH225" s="782"/>
      <c r="AI225" s="146"/>
      <c r="AJ225" s="147"/>
      <c r="AK225" s="146"/>
      <c r="AL225" s="571"/>
      <c r="AM225" s="569"/>
      <c r="AN225" s="140"/>
    </row>
    <row r="226" spans="1:40" ht="19.5" x14ac:dyDescent="0.25">
      <c r="A226" s="862"/>
      <c r="B226" s="954">
        <v>42920</v>
      </c>
      <c r="C226" s="955"/>
      <c r="D226" s="511"/>
      <c r="E226" s="12"/>
      <c r="F226" s="12"/>
      <c r="G226" s="400" t="str">
        <f t="shared" si="569"/>
        <v/>
      </c>
      <c r="H226" s="45" t="str">
        <f t="shared" si="528"/>
        <v/>
      </c>
      <c r="I226" s="13" t="str">
        <f t="shared" si="570"/>
        <v/>
      </c>
      <c r="J226" s="14" t="str">
        <f t="shared" si="571"/>
        <v/>
      </c>
      <c r="K226" s="15">
        <f t="shared" si="572"/>
        <v>0</v>
      </c>
      <c r="L226" s="38">
        <f t="shared" si="573"/>
        <v>0</v>
      </c>
      <c r="M226" s="16"/>
      <c r="N226" s="16"/>
      <c r="O226" s="252" t="str">
        <f t="shared" si="574"/>
        <v/>
      </c>
      <c r="P226" s="16"/>
      <c r="Q226" s="16"/>
      <c r="R226" s="241" t="str">
        <f t="shared" si="575"/>
        <v/>
      </c>
      <c r="S226" s="16"/>
      <c r="T226" s="16"/>
      <c r="U226" s="231" t="str">
        <f t="shared" si="576"/>
        <v/>
      </c>
      <c r="V226" s="16"/>
      <c r="W226" s="16"/>
      <c r="X226" s="17" t="str">
        <f t="shared" si="577"/>
        <v/>
      </c>
      <c r="Y226" s="149"/>
      <c r="Z226" s="14"/>
      <c r="AA226" s="18">
        <f t="shared" si="537"/>
        <v>0</v>
      </c>
      <c r="AB226" s="14" t="str">
        <f t="shared" si="578"/>
        <v/>
      </c>
      <c r="AC226" s="19">
        <f t="shared" si="539"/>
        <v>0</v>
      </c>
      <c r="AD226" s="14">
        <f t="shared" si="579"/>
        <v>0</v>
      </c>
      <c r="AE226" s="20"/>
      <c r="AF226" s="48"/>
      <c r="AG226" s="761"/>
      <c r="AH226" s="782"/>
      <c r="AI226" s="146"/>
      <c r="AJ226" s="147"/>
      <c r="AK226" s="146"/>
      <c r="AL226" s="571"/>
      <c r="AM226" s="569"/>
      <c r="AN226" s="140"/>
    </row>
    <row r="227" spans="1:40" ht="19.5" x14ac:dyDescent="0.25">
      <c r="A227" s="862"/>
      <c r="B227" s="954">
        <v>42921</v>
      </c>
      <c r="C227" s="955"/>
      <c r="D227" s="511"/>
      <c r="E227" s="12"/>
      <c r="F227" s="12"/>
      <c r="G227" s="400" t="str">
        <f t="shared" si="569"/>
        <v/>
      </c>
      <c r="H227" s="45" t="str">
        <f t="shared" si="528"/>
        <v/>
      </c>
      <c r="I227" s="13" t="str">
        <f t="shared" si="570"/>
        <v/>
      </c>
      <c r="J227" s="14" t="str">
        <f t="shared" si="571"/>
        <v/>
      </c>
      <c r="K227" s="15">
        <f t="shared" si="572"/>
        <v>0</v>
      </c>
      <c r="L227" s="38">
        <f t="shared" si="573"/>
        <v>0</v>
      </c>
      <c r="M227" s="16"/>
      <c r="N227" s="16"/>
      <c r="O227" s="252" t="str">
        <f t="shared" si="574"/>
        <v/>
      </c>
      <c r="P227" s="16"/>
      <c r="Q227" s="16"/>
      <c r="R227" s="241" t="str">
        <f t="shared" si="575"/>
        <v/>
      </c>
      <c r="S227" s="16"/>
      <c r="T227" s="16"/>
      <c r="U227" s="231" t="str">
        <f t="shared" si="576"/>
        <v/>
      </c>
      <c r="V227" s="16"/>
      <c r="W227" s="16"/>
      <c r="X227" s="17" t="str">
        <f t="shared" si="577"/>
        <v/>
      </c>
      <c r="Y227" s="149"/>
      <c r="Z227" s="14"/>
      <c r="AA227" s="18">
        <f t="shared" si="537"/>
        <v>0</v>
      </c>
      <c r="AB227" s="14" t="str">
        <f t="shared" si="578"/>
        <v/>
      </c>
      <c r="AC227" s="19">
        <f t="shared" si="539"/>
        <v>0</v>
      </c>
      <c r="AD227" s="14">
        <f t="shared" si="579"/>
        <v>0</v>
      </c>
      <c r="AE227" s="20"/>
      <c r="AF227" s="48"/>
      <c r="AG227" s="761"/>
      <c r="AH227" s="782"/>
      <c r="AI227" s="146"/>
      <c r="AJ227" s="147"/>
      <c r="AK227" s="146"/>
      <c r="AL227" s="571"/>
      <c r="AM227" s="569"/>
      <c r="AN227" s="140"/>
    </row>
    <row r="228" spans="1:40" ht="19.5" x14ac:dyDescent="0.25">
      <c r="A228" s="862"/>
      <c r="B228" s="954">
        <v>42922</v>
      </c>
      <c r="C228" s="955"/>
      <c r="D228" s="511"/>
      <c r="E228" s="12"/>
      <c r="F228" s="12"/>
      <c r="G228" s="400" t="str">
        <f t="shared" si="569"/>
        <v/>
      </c>
      <c r="H228" s="45" t="str">
        <f t="shared" si="528"/>
        <v/>
      </c>
      <c r="I228" s="13" t="str">
        <f t="shared" si="570"/>
        <v/>
      </c>
      <c r="J228" s="14" t="str">
        <f t="shared" si="571"/>
        <v/>
      </c>
      <c r="K228" s="15">
        <f t="shared" si="572"/>
        <v>0</v>
      </c>
      <c r="L228" s="38">
        <f t="shared" si="573"/>
        <v>0</v>
      </c>
      <c r="M228" s="16"/>
      <c r="N228" s="16"/>
      <c r="O228" s="252" t="str">
        <f t="shared" si="574"/>
        <v/>
      </c>
      <c r="P228" s="16"/>
      <c r="Q228" s="16"/>
      <c r="R228" s="241" t="str">
        <f t="shared" si="575"/>
        <v/>
      </c>
      <c r="S228" s="16"/>
      <c r="T228" s="16"/>
      <c r="U228" s="231" t="str">
        <f t="shared" si="576"/>
        <v/>
      </c>
      <c r="V228" s="16"/>
      <c r="W228" s="16"/>
      <c r="X228" s="17" t="str">
        <f t="shared" si="577"/>
        <v/>
      </c>
      <c r="Y228" s="149"/>
      <c r="Z228" s="14"/>
      <c r="AA228" s="18">
        <f t="shared" si="537"/>
        <v>0</v>
      </c>
      <c r="AB228" s="14" t="str">
        <f t="shared" si="578"/>
        <v/>
      </c>
      <c r="AC228" s="19">
        <f t="shared" si="539"/>
        <v>0</v>
      </c>
      <c r="AD228" s="14">
        <f t="shared" si="579"/>
        <v>0</v>
      </c>
      <c r="AE228" s="20"/>
      <c r="AF228" s="48"/>
      <c r="AG228" s="761"/>
      <c r="AH228" s="782"/>
      <c r="AI228" s="146"/>
      <c r="AJ228" s="147"/>
      <c r="AK228" s="146"/>
      <c r="AL228" s="571"/>
      <c r="AM228" s="569"/>
      <c r="AN228" s="140"/>
    </row>
    <row r="229" spans="1:40" ht="19.5" x14ac:dyDescent="0.25">
      <c r="A229" s="862"/>
      <c r="B229" s="954">
        <v>42923</v>
      </c>
      <c r="C229" s="955"/>
      <c r="D229" s="511"/>
      <c r="E229" s="12"/>
      <c r="F229" s="12"/>
      <c r="G229" s="400" t="str">
        <f t="shared" si="569"/>
        <v/>
      </c>
      <c r="H229" s="45" t="str">
        <f t="shared" si="528"/>
        <v/>
      </c>
      <c r="I229" s="13" t="str">
        <f t="shared" si="570"/>
        <v/>
      </c>
      <c r="J229" s="14" t="str">
        <f t="shared" si="571"/>
        <v/>
      </c>
      <c r="K229" s="15">
        <f t="shared" si="572"/>
        <v>0</v>
      </c>
      <c r="L229" s="38">
        <f t="shared" si="573"/>
        <v>0</v>
      </c>
      <c r="M229" s="16"/>
      <c r="N229" s="16"/>
      <c r="O229" s="252" t="str">
        <f t="shared" si="574"/>
        <v/>
      </c>
      <c r="P229" s="16"/>
      <c r="Q229" s="16"/>
      <c r="R229" s="241" t="str">
        <f t="shared" si="575"/>
        <v/>
      </c>
      <c r="S229" s="16"/>
      <c r="T229" s="16"/>
      <c r="U229" s="231" t="str">
        <f t="shared" si="576"/>
        <v/>
      </c>
      <c r="V229" s="16"/>
      <c r="W229" s="16"/>
      <c r="X229" s="17" t="str">
        <f t="shared" si="577"/>
        <v/>
      </c>
      <c r="Y229" s="149"/>
      <c r="Z229" s="14"/>
      <c r="AA229" s="18">
        <f t="shared" si="537"/>
        <v>0</v>
      </c>
      <c r="AB229" s="14" t="str">
        <f t="shared" si="578"/>
        <v/>
      </c>
      <c r="AC229" s="19">
        <f t="shared" si="539"/>
        <v>0</v>
      </c>
      <c r="AD229" s="14">
        <f t="shared" si="579"/>
        <v>0</v>
      </c>
      <c r="AE229" s="20"/>
      <c r="AF229" s="48"/>
      <c r="AG229" s="761"/>
      <c r="AH229" s="782"/>
      <c r="AI229" s="146"/>
      <c r="AJ229" s="147"/>
      <c r="AK229" s="146"/>
      <c r="AL229" s="571"/>
      <c r="AM229" s="569"/>
      <c r="AN229" s="140"/>
    </row>
    <row r="230" spans="1:40" ht="19.5" x14ac:dyDescent="0.25">
      <c r="A230" s="862"/>
      <c r="B230" s="954">
        <v>42924</v>
      </c>
      <c r="C230" s="955"/>
      <c r="D230" s="511"/>
      <c r="E230" s="12"/>
      <c r="F230" s="12"/>
      <c r="G230" s="400" t="str">
        <f t="shared" si="569"/>
        <v/>
      </c>
      <c r="H230" s="45" t="str">
        <f t="shared" si="528"/>
        <v/>
      </c>
      <c r="I230" s="13" t="str">
        <f t="shared" si="570"/>
        <v/>
      </c>
      <c r="J230" s="14" t="str">
        <f t="shared" si="571"/>
        <v/>
      </c>
      <c r="K230" s="15">
        <f t="shared" si="572"/>
        <v>0</v>
      </c>
      <c r="L230" s="38">
        <f t="shared" si="573"/>
        <v>0</v>
      </c>
      <c r="M230" s="16"/>
      <c r="N230" s="16"/>
      <c r="O230" s="252" t="str">
        <f t="shared" si="574"/>
        <v/>
      </c>
      <c r="P230" s="16"/>
      <c r="Q230" s="16"/>
      <c r="R230" s="241" t="str">
        <f t="shared" si="575"/>
        <v/>
      </c>
      <c r="S230" s="16"/>
      <c r="T230" s="16"/>
      <c r="U230" s="231" t="str">
        <f t="shared" si="576"/>
        <v/>
      </c>
      <c r="V230" s="16"/>
      <c r="W230" s="16"/>
      <c r="X230" s="17" t="str">
        <f t="shared" si="577"/>
        <v/>
      </c>
      <c r="Y230" s="149"/>
      <c r="Z230" s="14"/>
      <c r="AA230" s="18">
        <f t="shared" si="537"/>
        <v>0</v>
      </c>
      <c r="AB230" s="14" t="str">
        <f t="shared" si="578"/>
        <v/>
      </c>
      <c r="AC230" s="19">
        <f t="shared" si="539"/>
        <v>0</v>
      </c>
      <c r="AD230" s="14">
        <f t="shared" si="579"/>
        <v>0</v>
      </c>
      <c r="AE230" s="20"/>
      <c r="AF230" s="48"/>
      <c r="AG230" s="761"/>
      <c r="AH230" s="782"/>
      <c r="AI230" s="146"/>
      <c r="AJ230" s="147"/>
      <c r="AK230" s="146"/>
      <c r="AL230" s="571"/>
      <c r="AM230" s="569"/>
      <c r="AN230" s="140"/>
    </row>
    <row r="231" spans="1:40" ht="20.25" thickBot="1" x14ac:dyDescent="0.3">
      <c r="A231" s="863"/>
      <c r="B231" s="950">
        <v>42925</v>
      </c>
      <c r="C231" s="951"/>
      <c r="D231" s="512"/>
      <c r="E231" s="49"/>
      <c r="F231" s="49"/>
      <c r="G231" s="398" t="str">
        <f t="shared" si="569"/>
        <v/>
      </c>
      <c r="H231" s="50" t="str">
        <f t="shared" si="528"/>
        <v/>
      </c>
      <c r="I231" s="51" t="str">
        <f t="shared" si="570"/>
        <v/>
      </c>
      <c r="J231" s="52" t="str">
        <f t="shared" si="571"/>
        <v/>
      </c>
      <c r="K231" s="53">
        <f t="shared" si="572"/>
        <v>0</v>
      </c>
      <c r="L231" s="54">
        <f t="shared" si="573"/>
        <v>0</v>
      </c>
      <c r="M231" s="55"/>
      <c r="N231" s="55"/>
      <c r="O231" s="253" t="str">
        <f t="shared" si="574"/>
        <v/>
      </c>
      <c r="P231" s="55"/>
      <c r="Q231" s="55"/>
      <c r="R231" s="242" t="str">
        <f t="shared" si="575"/>
        <v/>
      </c>
      <c r="S231" s="55"/>
      <c r="T231" s="55"/>
      <c r="U231" s="232" t="str">
        <f t="shared" si="576"/>
        <v/>
      </c>
      <c r="V231" s="55"/>
      <c r="W231" s="55"/>
      <c r="X231" s="56" t="str">
        <f t="shared" si="577"/>
        <v/>
      </c>
      <c r="Y231" s="150"/>
      <c r="Z231" s="52"/>
      <c r="AA231" s="57">
        <f t="shared" si="537"/>
        <v>0</v>
      </c>
      <c r="AB231" s="52" t="str">
        <f t="shared" si="578"/>
        <v/>
      </c>
      <c r="AC231" s="58">
        <f t="shared" si="539"/>
        <v>0</v>
      </c>
      <c r="AD231" s="52">
        <f t="shared" si="579"/>
        <v>0</v>
      </c>
      <c r="AE231" s="59"/>
      <c r="AF231" s="60"/>
      <c r="AG231" s="761"/>
      <c r="AH231" s="782"/>
      <c r="AI231" s="146"/>
      <c r="AJ231" s="147"/>
      <c r="AK231" s="146"/>
      <c r="AL231" s="571"/>
      <c r="AM231" s="569"/>
      <c r="AN231" s="140"/>
    </row>
    <row r="232" spans="1:40" ht="30.75" customHeight="1" thickBot="1" x14ac:dyDescent="0.3">
      <c r="A232" s="311"/>
      <c r="B232" s="715" t="s">
        <v>107</v>
      </c>
      <c r="C232" s="716"/>
      <c r="D232" s="545"/>
      <c r="E232" s="546"/>
      <c r="F232" s="546"/>
      <c r="G232" s="292">
        <f>IF(H232="","",(H232/24))</f>
        <v>0</v>
      </c>
      <c r="H232" s="172">
        <f t="shared" ref="H232" si="580">SUM(H225:H231)</f>
        <v>0</v>
      </c>
      <c r="I232" s="168">
        <f>IF(J232="","",(J232/24))</f>
        <v>0</v>
      </c>
      <c r="J232" s="169">
        <f t="shared" ref="J232" si="581">SUM(J225:J231)</f>
        <v>0</v>
      </c>
      <c r="K232" s="133">
        <f t="shared" ref="K232" si="582">SUM(K225:K231)</f>
        <v>0</v>
      </c>
      <c r="L232" s="134">
        <f t="shared" ref="L232" si="583">SUM(L225:L231)</f>
        <v>0</v>
      </c>
      <c r="M232" s="520"/>
      <c r="N232" s="520"/>
      <c r="O232" s="254">
        <f t="shared" ref="O232" si="584">SUM(O225:O231)</f>
        <v>0</v>
      </c>
      <c r="P232" s="520"/>
      <c r="Q232" s="520"/>
      <c r="R232" s="243">
        <f t="shared" ref="R232" si="585">SUM(R225:R231)</f>
        <v>0</v>
      </c>
      <c r="S232" s="520"/>
      <c r="T232" s="520"/>
      <c r="U232" s="233">
        <f t="shared" ref="U232" si="586">SUM(U225:U231)</f>
        <v>0</v>
      </c>
      <c r="V232" s="520"/>
      <c r="W232" s="520"/>
      <c r="X232" s="227">
        <f t="shared" ref="X232" si="587">SUM(X225:X231)</f>
        <v>0</v>
      </c>
      <c r="Y232" s="133" t="str">
        <f>IF(Z232="","",(Z232/24))</f>
        <v/>
      </c>
      <c r="Z232" s="134" t="str">
        <f>IF(J232-$E$4&lt;=0,"",SUM(J232-$E$4))</f>
        <v/>
      </c>
      <c r="AA232" s="156">
        <f>IF(AB232="","",(AB232/24))</f>
        <v>0</v>
      </c>
      <c r="AB232" s="163">
        <f t="shared" ref="AB232" si="588">SUM(AB225:AB231)</f>
        <v>0</v>
      </c>
      <c r="AC232" s="160">
        <f>IF(AD232="","",(AD232/24))</f>
        <v>0</v>
      </c>
      <c r="AD232" s="164">
        <f>SUM(AD225:AD231)</f>
        <v>0</v>
      </c>
      <c r="AE232" s="175">
        <f>IF(AF232="","",(AF232/24))</f>
        <v>0</v>
      </c>
      <c r="AF232" s="176">
        <f>IF(J232&gt;$E$4,J232-Z232,J232)</f>
        <v>0</v>
      </c>
      <c r="AG232" s="762"/>
      <c r="AH232" s="782"/>
      <c r="AI232" s="629" t="s">
        <v>62</v>
      </c>
      <c r="AJ232" s="630"/>
      <c r="AK232" s="591" t="s">
        <v>60</v>
      </c>
      <c r="AL232" s="591" t="s">
        <v>61</v>
      </c>
      <c r="AM232" s="569"/>
      <c r="AN232" s="140"/>
    </row>
    <row r="233" spans="1:40" ht="24" thickBot="1" x14ac:dyDescent="0.3">
      <c r="A233" s="861">
        <f t="shared" ref="A233" si="589">WEEKNUM(B233,2)</f>
        <v>29</v>
      </c>
      <c r="B233" s="952">
        <v>42926</v>
      </c>
      <c r="C233" s="953"/>
      <c r="D233" s="510"/>
      <c r="E233" s="62"/>
      <c r="F233" s="62"/>
      <c r="G233" s="399" t="str">
        <f t="shared" ref="G233:G239" si="590">IF(F233="","",F233-E233)</f>
        <v/>
      </c>
      <c r="H233" s="44" t="str">
        <f t="shared" si="528"/>
        <v/>
      </c>
      <c r="I233" s="21" t="str">
        <f t="shared" ref="I233:I239" si="591">IF(G233="","",G233-K233)</f>
        <v/>
      </c>
      <c r="J233" s="22" t="str">
        <f t="shared" ref="J233:J239" si="592">IF(I233="","",I233*24)</f>
        <v/>
      </c>
      <c r="K233" s="23">
        <f t="shared" ref="K233:K239" si="593">SUM(O233,R233,U233,X233)</f>
        <v>0</v>
      </c>
      <c r="L233" s="37">
        <f t="shared" ref="L233:L239" si="594">SUM(O233,R233,U233,X233)*24</f>
        <v>0</v>
      </c>
      <c r="M233" s="24"/>
      <c r="N233" s="24"/>
      <c r="O233" s="255" t="str">
        <f t="shared" ref="O233:O239" si="595">IF(N233="","",N233-M233)</f>
        <v/>
      </c>
      <c r="P233" s="24"/>
      <c r="Q233" s="24"/>
      <c r="R233" s="244" t="str">
        <f t="shared" ref="R233:R239" si="596">IF(Q233="","",Q233-P233)</f>
        <v/>
      </c>
      <c r="S233" s="24"/>
      <c r="T233" s="24"/>
      <c r="U233" s="234" t="str">
        <f t="shared" ref="U233:U239" si="597">IF(T233="","",T233-S233)</f>
        <v/>
      </c>
      <c r="V233" s="24"/>
      <c r="W233" s="24"/>
      <c r="X233" s="25" t="str">
        <f t="shared" ref="X233:X239" si="598">IF(W233="","",W233-V233)</f>
        <v/>
      </c>
      <c r="Y233" s="151"/>
      <c r="Z233" s="132"/>
      <c r="AA233" s="26">
        <f t="shared" si="537"/>
        <v>0</v>
      </c>
      <c r="AB233" s="28" t="str">
        <f t="shared" ref="AB233:AB239" si="599">IF(F233*24&gt;$E$2,F233*24-$E$2-AD233,"")</f>
        <v/>
      </c>
      <c r="AC233" s="27">
        <f t="shared" si="539"/>
        <v>0</v>
      </c>
      <c r="AD233" s="28">
        <f t="shared" ref="AD233:AD239" si="600">IF(F233*24&gt;$E$3,F233*24-$E$3,0)</f>
        <v>0</v>
      </c>
      <c r="AE233" s="29"/>
      <c r="AF233" s="47"/>
      <c r="AG233" s="760">
        <f>A233</f>
        <v>29</v>
      </c>
      <c r="AH233" s="782"/>
      <c r="AI233" s="627">
        <v>7</v>
      </c>
      <c r="AJ233" s="628"/>
      <c r="AK233" s="592"/>
      <c r="AL233" s="592"/>
      <c r="AM233" s="569"/>
      <c r="AN233" s="140"/>
    </row>
    <row r="234" spans="1:40" ht="39" customHeight="1" x14ac:dyDescent="0.25">
      <c r="A234" s="862"/>
      <c r="B234" s="954">
        <v>42927</v>
      </c>
      <c r="C234" s="955"/>
      <c r="D234" s="511"/>
      <c r="E234" s="12"/>
      <c r="F234" s="12"/>
      <c r="G234" s="400" t="str">
        <f t="shared" si="590"/>
        <v/>
      </c>
      <c r="H234" s="45" t="str">
        <f t="shared" si="528"/>
        <v/>
      </c>
      <c r="I234" s="13" t="str">
        <f t="shared" si="591"/>
        <v/>
      </c>
      <c r="J234" s="14" t="str">
        <f t="shared" si="592"/>
        <v/>
      </c>
      <c r="K234" s="15">
        <f t="shared" si="593"/>
        <v>0</v>
      </c>
      <c r="L234" s="38">
        <f t="shared" si="594"/>
        <v>0</v>
      </c>
      <c r="M234" s="16"/>
      <c r="N234" s="16"/>
      <c r="O234" s="252" t="str">
        <f t="shared" si="595"/>
        <v/>
      </c>
      <c r="P234" s="16"/>
      <c r="Q234" s="16"/>
      <c r="R234" s="241" t="str">
        <f t="shared" si="596"/>
        <v/>
      </c>
      <c r="S234" s="16"/>
      <c r="T234" s="16"/>
      <c r="U234" s="231" t="str">
        <f t="shared" si="597"/>
        <v/>
      </c>
      <c r="V234" s="16"/>
      <c r="W234" s="16"/>
      <c r="X234" s="17" t="str">
        <f t="shared" si="598"/>
        <v/>
      </c>
      <c r="Y234" s="149"/>
      <c r="Z234" s="14"/>
      <c r="AA234" s="18">
        <f t="shared" si="537"/>
        <v>0</v>
      </c>
      <c r="AB234" s="14" t="str">
        <f t="shared" si="599"/>
        <v/>
      </c>
      <c r="AC234" s="19">
        <f t="shared" si="539"/>
        <v>0</v>
      </c>
      <c r="AD234" s="14">
        <f t="shared" si="600"/>
        <v>0</v>
      </c>
      <c r="AE234" s="20"/>
      <c r="AF234" s="48"/>
      <c r="AG234" s="761"/>
      <c r="AH234" s="782"/>
      <c r="AI234" s="705" t="s">
        <v>59</v>
      </c>
      <c r="AJ234" s="444" t="s">
        <v>134</v>
      </c>
      <c r="AK234" s="440">
        <f>AF258</f>
        <v>0</v>
      </c>
      <c r="AL234" s="441">
        <f>AK234*$AF$1</f>
        <v>0</v>
      </c>
      <c r="AM234" s="569"/>
      <c r="AN234" s="140"/>
    </row>
    <row r="235" spans="1:40" ht="19.5" x14ac:dyDescent="0.25">
      <c r="A235" s="862"/>
      <c r="B235" s="954">
        <v>42928</v>
      </c>
      <c r="C235" s="955"/>
      <c r="D235" s="511"/>
      <c r="E235" s="12"/>
      <c r="F235" s="12"/>
      <c r="G235" s="400" t="str">
        <f t="shared" si="590"/>
        <v/>
      </c>
      <c r="H235" s="45" t="str">
        <f t="shared" si="528"/>
        <v/>
      </c>
      <c r="I235" s="13" t="str">
        <f t="shared" si="591"/>
        <v/>
      </c>
      <c r="J235" s="14" t="str">
        <f t="shared" si="592"/>
        <v/>
      </c>
      <c r="K235" s="15">
        <f t="shared" si="593"/>
        <v>0</v>
      </c>
      <c r="L235" s="38">
        <f t="shared" si="594"/>
        <v>0</v>
      </c>
      <c r="M235" s="16"/>
      <c r="N235" s="16"/>
      <c r="O235" s="252" t="str">
        <f t="shared" si="595"/>
        <v/>
      </c>
      <c r="P235" s="16"/>
      <c r="Q235" s="16"/>
      <c r="R235" s="241" t="str">
        <f t="shared" si="596"/>
        <v/>
      </c>
      <c r="S235" s="16"/>
      <c r="T235" s="16"/>
      <c r="U235" s="231" t="str">
        <f t="shared" si="597"/>
        <v/>
      </c>
      <c r="V235" s="16"/>
      <c r="W235" s="16"/>
      <c r="X235" s="17" t="str">
        <f t="shared" si="598"/>
        <v/>
      </c>
      <c r="Y235" s="149"/>
      <c r="Z235" s="14"/>
      <c r="AA235" s="18">
        <f t="shared" si="537"/>
        <v>0</v>
      </c>
      <c r="AB235" s="14" t="str">
        <f t="shared" si="599"/>
        <v/>
      </c>
      <c r="AC235" s="19">
        <f t="shared" si="539"/>
        <v>0</v>
      </c>
      <c r="AD235" s="14">
        <f t="shared" si="600"/>
        <v>0</v>
      </c>
      <c r="AE235" s="20"/>
      <c r="AF235" s="48"/>
      <c r="AG235" s="761"/>
      <c r="AH235" s="782"/>
      <c r="AI235" s="706"/>
      <c r="AJ235" s="445" t="s">
        <v>135</v>
      </c>
      <c r="AK235" s="437">
        <f>Z258</f>
        <v>0</v>
      </c>
      <c r="AL235" s="434">
        <f>AK235*$AF$2</f>
        <v>0</v>
      </c>
      <c r="AM235" s="569"/>
      <c r="AN235" s="140"/>
    </row>
    <row r="236" spans="1:40" ht="19.5" x14ac:dyDescent="0.25">
      <c r="A236" s="862"/>
      <c r="B236" s="956">
        <v>42929</v>
      </c>
      <c r="C236" s="957"/>
      <c r="D236" s="511"/>
      <c r="E236" s="12"/>
      <c r="F236" s="12"/>
      <c r="G236" s="400" t="str">
        <f t="shared" si="590"/>
        <v/>
      </c>
      <c r="H236" s="45" t="str">
        <f t="shared" si="528"/>
        <v/>
      </c>
      <c r="I236" s="13" t="str">
        <f t="shared" si="591"/>
        <v/>
      </c>
      <c r="J236" s="14" t="str">
        <f t="shared" si="592"/>
        <v/>
      </c>
      <c r="K236" s="15">
        <f t="shared" si="593"/>
        <v>0</v>
      </c>
      <c r="L236" s="38">
        <f t="shared" si="594"/>
        <v>0</v>
      </c>
      <c r="M236" s="16"/>
      <c r="N236" s="16"/>
      <c r="O236" s="252" t="str">
        <f t="shared" si="595"/>
        <v/>
      </c>
      <c r="P236" s="16"/>
      <c r="Q236" s="16"/>
      <c r="R236" s="241" t="str">
        <f t="shared" si="596"/>
        <v/>
      </c>
      <c r="S236" s="16"/>
      <c r="T236" s="16"/>
      <c r="U236" s="231" t="str">
        <f t="shared" si="597"/>
        <v/>
      </c>
      <c r="V236" s="16"/>
      <c r="W236" s="16"/>
      <c r="X236" s="17" t="str">
        <f t="shared" si="598"/>
        <v/>
      </c>
      <c r="Y236" s="149"/>
      <c r="Z236" s="14"/>
      <c r="AA236" s="18">
        <f t="shared" si="537"/>
        <v>0</v>
      </c>
      <c r="AB236" s="14" t="str">
        <f t="shared" si="599"/>
        <v/>
      </c>
      <c r="AC236" s="19">
        <f t="shared" si="539"/>
        <v>0</v>
      </c>
      <c r="AD236" s="14">
        <f t="shared" si="600"/>
        <v>0</v>
      </c>
      <c r="AE236" s="20"/>
      <c r="AF236" s="48"/>
      <c r="AG236" s="761"/>
      <c r="AH236" s="782"/>
      <c r="AI236" s="703" t="s">
        <v>136</v>
      </c>
      <c r="AJ236" s="446" t="s">
        <v>137</v>
      </c>
      <c r="AK236" s="438">
        <f t="array" ref="AK236">SUMPRODUCT(IF(ISNUMBER($B$9:$B$436),(MONTH($B$9:$B$436)=MONTH(B237)))*IF($AB$9:$AB$436&lt;&gt;"",$AB$9:$AB$436))</f>
        <v>0</v>
      </c>
      <c r="AL236" s="435">
        <f>AK236*$AF$3</f>
        <v>0</v>
      </c>
      <c r="AM236" s="569"/>
      <c r="AN236" s="140"/>
    </row>
    <row r="237" spans="1:40" ht="20.25" thickBot="1" x14ac:dyDescent="0.3">
      <c r="A237" s="862"/>
      <c r="B237" s="954">
        <v>42930</v>
      </c>
      <c r="C237" s="955"/>
      <c r="D237" s="511"/>
      <c r="E237" s="12"/>
      <c r="F237" s="12"/>
      <c r="G237" s="400" t="str">
        <f t="shared" si="590"/>
        <v/>
      </c>
      <c r="H237" s="45" t="str">
        <f t="shared" si="528"/>
        <v/>
      </c>
      <c r="I237" s="13" t="str">
        <f t="shared" si="591"/>
        <v/>
      </c>
      <c r="J237" s="14" t="str">
        <f t="shared" si="592"/>
        <v/>
      </c>
      <c r="K237" s="15">
        <f t="shared" si="593"/>
        <v>0</v>
      </c>
      <c r="L237" s="38">
        <f t="shared" si="594"/>
        <v>0</v>
      </c>
      <c r="M237" s="16"/>
      <c r="N237" s="16"/>
      <c r="O237" s="252" t="str">
        <f t="shared" si="595"/>
        <v/>
      </c>
      <c r="P237" s="16"/>
      <c r="Q237" s="16"/>
      <c r="R237" s="241" t="str">
        <f t="shared" si="596"/>
        <v/>
      </c>
      <c r="S237" s="16"/>
      <c r="T237" s="16"/>
      <c r="U237" s="231" t="str">
        <f t="shared" si="597"/>
        <v/>
      </c>
      <c r="V237" s="16"/>
      <c r="W237" s="16"/>
      <c r="X237" s="17" t="str">
        <f t="shared" si="598"/>
        <v/>
      </c>
      <c r="Y237" s="149"/>
      <c r="Z237" s="14"/>
      <c r="AA237" s="18">
        <f t="shared" si="537"/>
        <v>0</v>
      </c>
      <c r="AB237" s="14" t="str">
        <f t="shared" si="599"/>
        <v/>
      </c>
      <c r="AC237" s="19">
        <f t="shared" si="539"/>
        <v>0</v>
      </c>
      <c r="AD237" s="14">
        <f t="shared" si="600"/>
        <v>0</v>
      </c>
      <c r="AE237" s="20"/>
      <c r="AF237" s="48"/>
      <c r="AG237" s="761"/>
      <c r="AH237" s="782"/>
      <c r="AI237" s="704"/>
      <c r="AJ237" s="447" t="s">
        <v>138</v>
      </c>
      <c r="AK237" s="439">
        <f t="array" ref="AK237">SUMPRODUCT(IF(ISNUMBER($B$9:$B$436),(MONTH($B$9:$B$436)=MONTH(B237)))*IF($AD$9:$AD$436&lt;&gt;"",$AD$9:$AD$436))</f>
        <v>0</v>
      </c>
      <c r="AL237" s="436">
        <f>AK237*$AF$4</f>
        <v>0</v>
      </c>
      <c r="AM237" s="569"/>
      <c r="AN237" s="140"/>
    </row>
    <row r="238" spans="1:40" ht="27.75" customHeight="1" thickBot="1" x14ac:dyDescent="0.3">
      <c r="A238" s="862"/>
      <c r="B238" s="954">
        <v>42931</v>
      </c>
      <c r="C238" s="955"/>
      <c r="D238" s="511"/>
      <c r="E238" s="12"/>
      <c r="F238" s="12"/>
      <c r="G238" s="400" t="str">
        <f t="shared" si="590"/>
        <v/>
      </c>
      <c r="H238" s="45" t="str">
        <f t="shared" si="528"/>
        <v/>
      </c>
      <c r="I238" s="13" t="str">
        <f t="shared" si="591"/>
        <v/>
      </c>
      <c r="J238" s="14" t="str">
        <f t="shared" si="592"/>
        <v/>
      </c>
      <c r="K238" s="15">
        <f t="shared" si="593"/>
        <v>0</v>
      </c>
      <c r="L238" s="38">
        <f t="shared" si="594"/>
        <v>0</v>
      </c>
      <c r="M238" s="16"/>
      <c r="N238" s="16"/>
      <c r="O238" s="252" t="str">
        <f t="shared" si="595"/>
        <v/>
      </c>
      <c r="P238" s="16"/>
      <c r="Q238" s="16"/>
      <c r="R238" s="241" t="str">
        <f t="shared" si="596"/>
        <v/>
      </c>
      <c r="S238" s="16"/>
      <c r="T238" s="16"/>
      <c r="U238" s="231" t="str">
        <f t="shared" si="597"/>
        <v/>
      </c>
      <c r="V238" s="16"/>
      <c r="W238" s="16"/>
      <c r="X238" s="17" t="str">
        <f t="shared" si="598"/>
        <v/>
      </c>
      <c r="Y238" s="149"/>
      <c r="Z238" s="14"/>
      <c r="AA238" s="18">
        <f t="shared" si="537"/>
        <v>0</v>
      </c>
      <c r="AB238" s="14" t="str">
        <f t="shared" si="599"/>
        <v/>
      </c>
      <c r="AC238" s="19">
        <f t="shared" si="539"/>
        <v>0</v>
      </c>
      <c r="AD238" s="14">
        <f t="shared" si="600"/>
        <v>0</v>
      </c>
      <c r="AE238" s="20"/>
      <c r="AF238" s="48"/>
      <c r="AG238" s="761"/>
      <c r="AH238" s="782"/>
      <c r="AI238" s="145"/>
      <c r="AJ238" s="571"/>
      <c r="AK238" s="571"/>
      <c r="AL238" s="462">
        <f>SUM(AL234:AL237)</f>
        <v>0</v>
      </c>
      <c r="AM238" s="569"/>
      <c r="AN238" s="140"/>
    </row>
    <row r="239" spans="1:40" ht="20.25" customHeight="1" thickBot="1" x14ac:dyDescent="0.3">
      <c r="A239" s="863"/>
      <c r="B239" s="950">
        <v>42932</v>
      </c>
      <c r="C239" s="951"/>
      <c r="D239" s="512"/>
      <c r="E239" s="49"/>
      <c r="F239" s="49"/>
      <c r="G239" s="398" t="str">
        <f t="shared" si="590"/>
        <v/>
      </c>
      <c r="H239" s="50" t="str">
        <f t="shared" si="528"/>
        <v/>
      </c>
      <c r="I239" s="51" t="str">
        <f t="shared" si="591"/>
        <v/>
      </c>
      <c r="J239" s="52" t="str">
        <f t="shared" si="592"/>
        <v/>
      </c>
      <c r="K239" s="53">
        <f t="shared" si="593"/>
        <v>0</v>
      </c>
      <c r="L239" s="54">
        <f t="shared" si="594"/>
        <v>0</v>
      </c>
      <c r="M239" s="55"/>
      <c r="N239" s="55"/>
      <c r="O239" s="253" t="str">
        <f t="shared" si="595"/>
        <v/>
      </c>
      <c r="P239" s="55"/>
      <c r="Q239" s="55"/>
      <c r="R239" s="242" t="str">
        <f t="shared" si="596"/>
        <v/>
      </c>
      <c r="S239" s="55"/>
      <c r="T239" s="55"/>
      <c r="U239" s="232" t="str">
        <f t="shared" si="597"/>
        <v/>
      </c>
      <c r="V239" s="55"/>
      <c r="W239" s="55"/>
      <c r="X239" s="56" t="str">
        <f t="shared" si="598"/>
        <v/>
      </c>
      <c r="Y239" s="150"/>
      <c r="Z239" s="52"/>
      <c r="AA239" s="57">
        <f t="shared" si="537"/>
        <v>0</v>
      </c>
      <c r="AB239" s="52" t="str">
        <f t="shared" si="599"/>
        <v/>
      </c>
      <c r="AC239" s="58">
        <f t="shared" si="539"/>
        <v>0</v>
      </c>
      <c r="AD239" s="52">
        <f t="shared" si="600"/>
        <v>0</v>
      </c>
      <c r="AE239" s="59"/>
      <c r="AF239" s="60"/>
      <c r="AG239" s="761"/>
      <c r="AH239" s="782"/>
      <c r="AI239" s="140"/>
      <c r="AJ239" s="140"/>
      <c r="AK239" s="140"/>
      <c r="AL239" s="140"/>
      <c r="AM239" s="569"/>
      <c r="AN239" s="140"/>
    </row>
    <row r="240" spans="1:40" ht="30.75" customHeight="1" thickBot="1" x14ac:dyDescent="0.3">
      <c r="A240" s="311"/>
      <c r="B240" s="715" t="s">
        <v>108</v>
      </c>
      <c r="C240" s="716"/>
      <c r="D240" s="545"/>
      <c r="E240" s="546"/>
      <c r="F240" s="546"/>
      <c r="G240" s="292">
        <f>IF(H240="","",(H240/24))</f>
        <v>0</v>
      </c>
      <c r="H240" s="172">
        <f t="shared" ref="H240" si="601">SUM(H233:H239)</f>
        <v>0</v>
      </c>
      <c r="I240" s="168">
        <f>IF(J240="","",(J240/24))</f>
        <v>0</v>
      </c>
      <c r="J240" s="169">
        <f t="shared" ref="J240:L240" si="602">SUM(J233:J239)</f>
        <v>0</v>
      </c>
      <c r="K240" s="133">
        <f t="shared" si="602"/>
        <v>0</v>
      </c>
      <c r="L240" s="134">
        <f t="shared" si="602"/>
        <v>0</v>
      </c>
      <c r="M240" s="520"/>
      <c r="N240" s="520"/>
      <c r="O240" s="254">
        <f t="shared" ref="O240" si="603">SUM(O233:O239)</f>
        <v>0</v>
      </c>
      <c r="P240" s="520"/>
      <c r="Q240" s="520"/>
      <c r="R240" s="243">
        <f t="shared" ref="R240" si="604">SUM(R233:R239)</f>
        <v>0</v>
      </c>
      <c r="S240" s="520"/>
      <c r="T240" s="520"/>
      <c r="U240" s="233">
        <f t="shared" ref="U240" si="605">SUM(U233:U239)</f>
        <v>0</v>
      </c>
      <c r="V240" s="520"/>
      <c r="W240" s="520"/>
      <c r="X240" s="227">
        <f t="shared" ref="X240" si="606">SUM(X233:X239)</f>
        <v>0</v>
      </c>
      <c r="Y240" s="133" t="str">
        <f>IF(Z240="","",(Z240/24))</f>
        <v/>
      </c>
      <c r="Z240" s="134" t="str">
        <f>IF(J240-$E$4&lt;=0,"",SUM(J240-$E$4))</f>
        <v/>
      </c>
      <c r="AA240" s="156">
        <f>IF(AB240="","",(AB240/24))</f>
        <v>0</v>
      </c>
      <c r="AB240" s="163">
        <f t="shared" ref="AB240" si="607">SUM(AB233:AB239)</f>
        <v>0</v>
      </c>
      <c r="AC240" s="160">
        <f>IF(AD240="","",(AD240/24))</f>
        <v>0</v>
      </c>
      <c r="AD240" s="164">
        <f>SUM(AD233:AD239)</f>
        <v>0</v>
      </c>
      <c r="AE240" s="175">
        <f>IF(AF240="","",(AF240/24))</f>
        <v>0</v>
      </c>
      <c r="AF240" s="176">
        <f>IF(J240&gt;$E$4,J240-Z240,J240)</f>
        <v>0</v>
      </c>
      <c r="AG240" s="762"/>
      <c r="AH240" s="782"/>
      <c r="AI240" s="140"/>
      <c r="AJ240" s="140"/>
      <c r="AK240" s="140"/>
      <c r="AL240" s="140"/>
      <c r="AM240" s="569"/>
      <c r="AN240" s="140"/>
    </row>
    <row r="241" spans="1:40" ht="15.75" x14ac:dyDescent="0.25">
      <c r="A241" s="861">
        <f t="shared" ref="A241" si="608">WEEKNUM(B241,2)</f>
        <v>30</v>
      </c>
      <c r="B241" s="952">
        <v>42933</v>
      </c>
      <c r="C241" s="953"/>
      <c r="D241" s="510"/>
      <c r="E241" s="62"/>
      <c r="F241" s="62"/>
      <c r="G241" s="399" t="str">
        <f t="shared" ref="G241:G247" si="609">IF(F241="","",F241-E241)</f>
        <v/>
      </c>
      <c r="H241" s="44" t="str">
        <f t="shared" si="528"/>
        <v/>
      </c>
      <c r="I241" s="21" t="str">
        <f t="shared" ref="I241:I247" si="610">IF(G241="","",G241-K241)</f>
        <v/>
      </c>
      <c r="J241" s="22" t="str">
        <f t="shared" ref="J241:J247" si="611">IF(I241="","",I241*24)</f>
        <v/>
      </c>
      <c r="K241" s="23">
        <f t="shared" ref="K241:K247" si="612">SUM(O241,R241,U241,X241)</f>
        <v>0</v>
      </c>
      <c r="L241" s="37">
        <f t="shared" ref="L241:L247" si="613">SUM(O241,R241,U241,X241)*24</f>
        <v>0</v>
      </c>
      <c r="M241" s="24"/>
      <c r="N241" s="24"/>
      <c r="O241" s="255" t="str">
        <f t="shared" ref="O241:O247" si="614">IF(N241="","",N241-M241)</f>
        <v/>
      </c>
      <c r="P241" s="24"/>
      <c r="Q241" s="24"/>
      <c r="R241" s="244" t="str">
        <f t="shared" ref="R241:R247" si="615">IF(Q241="","",Q241-P241)</f>
        <v/>
      </c>
      <c r="S241" s="24"/>
      <c r="T241" s="24"/>
      <c r="U241" s="234" t="str">
        <f t="shared" ref="U241:U247" si="616">IF(T241="","",T241-S241)</f>
        <v/>
      </c>
      <c r="V241" s="24"/>
      <c r="W241" s="24"/>
      <c r="X241" s="25" t="str">
        <f t="shared" ref="X241:X247" si="617">IF(W241="","",W241-V241)</f>
        <v/>
      </c>
      <c r="Y241" s="151"/>
      <c r="Z241" s="22"/>
      <c r="AA241" s="26">
        <f t="shared" si="537"/>
        <v>0</v>
      </c>
      <c r="AB241" s="28" t="str">
        <f t="shared" ref="AB241:AB247" si="618">IF(F241*24&gt;$E$2,F241*24-$E$2-AD241,"")</f>
        <v/>
      </c>
      <c r="AC241" s="27">
        <f t="shared" si="539"/>
        <v>0</v>
      </c>
      <c r="AD241" s="28">
        <f t="shared" ref="AD241:AD247" si="619">IF(F241*24&gt;$E$3,F241*24-$E$3,0)</f>
        <v>0</v>
      </c>
      <c r="AE241" s="29"/>
      <c r="AF241" s="47"/>
      <c r="AG241" s="760">
        <f>A241</f>
        <v>30</v>
      </c>
      <c r="AH241" s="782"/>
      <c r="AI241" s="140"/>
      <c r="AJ241" s="140"/>
      <c r="AK241" s="140"/>
      <c r="AL241" s="140"/>
      <c r="AM241" s="569"/>
      <c r="AN241" s="140"/>
    </row>
    <row r="242" spans="1:40" ht="15.75" x14ac:dyDescent="0.25">
      <c r="A242" s="862"/>
      <c r="B242" s="954">
        <v>42934</v>
      </c>
      <c r="C242" s="955"/>
      <c r="D242" s="511"/>
      <c r="E242" s="12"/>
      <c r="F242" s="12"/>
      <c r="G242" s="400" t="str">
        <f t="shared" si="609"/>
        <v/>
      </c>
      <c r="H242" s="45" t="str">
        <f t="shared" si="528"/>
        <v/>
      </c>
      <c r="I242" s="13" t="str">
        <f t="shared" si="610"/>
        <v/>
      </c>
      <c r="J242" s="14" t="str">
        <f t="shared" si="611"/>
        <v/>
      </c>
      <c r="K242" s="15">
        <f t="shared" si="612"/>
        <v>0</v>
      </c>
      <c r="L242" s="38">
        <f t="shared" si="613"/>
        <v>0</v>
      </c>
      <c r="M242" s="16"/>
      <c r="N242" s="16"/>
      <c r="O242" s="252" t="str">
        <f t="shared" si="614"/>
        <v/>
      </c>
      <c r="P242" s="16"/>
      <c r="Q242" s="16"/>
      <c r="R242" s="241" t="str">
        <f t="shared" si="615"/>
        <v/>
      </c>
      <c r="S242" s="16"/>
      <c r="T242" s="16"/>
      <c r="U242" s="231" t="str">
        <f t="shared" si="616"/>
        <v/>
      </c>
      <c r="V242" s="16"/>
      <c r="W242" s="16"/>
      <c r="X242" s="17" t="str">
        <f t="shared" si="617"/>
        <v/>
      </c>
      <c r="Y242" s="149"/>
      <c r="Z242" s="14"/>
      <c r="AA242" s="18">
        <f t="shared" si="537"/>
        <v>0</v>
      </c>
      <c r="AB242" s="14" t="str">
        <f t="shared" si="618"/>
        <v/>
      </c>
      <c r="AC242" s="19">
        <f t="shared" si="539"/>
        <v>0</v>
      </c>
      <c r="AD242" s="14">
        <f t="shared" si="619"/>
        <v>0</v>
      </c>
      <c r="AE242" s="20"/>
      <c r="AF242" s="48"/>
      <c r="AG242" s="761"/>
      <c r="AH242" s="782"/>
      <c r="AI242" s="140"/>
      <c r="AJ242" s="140"/>
      <c r="AK242" s="140"/>
      <c r="AL242" s="140"/>
      <c r="AM242" s="569"/>
      <c r="AN242" s="140"/>
    </row>
    <row r="243" spans="1:40" ht="15.75" x14ac:dyDescent="0.25">
      <c r="A243" s="862"/>
      <c r="B243" s="954">
        <v>42935</v>
      </c>
      <c r="C243" s="955"/>
      <c r="D243" s="511"/>
      <c r="E243" s="12"/>
      <c r="F243" s="12"/>
      <c r="G243" s="400" t="str">
        <f t="shared" si="609"/>
        <v/>
      </c>
      <c r="H243" s="45" t="str">
        <f t="shared" si="528"/>
        <v/>
      </c>
      <c r="I243" s="13" t="str">
        <f t="shared" si="610"/>
        <v/>
      </c>
      <c r="J243" s="14" t="str">
        <f t="shared" si="611"/>
        <v/>
      </c>
      <c r="K243" s="15">
        <f t="shared" si="612"/>
        <v>0</v>
      </c>
      <c r="L243" s="38">
        <f t="shared" si="613"/>
        <v>0</v>
      </c>
      <c r="M243" s="16"/>
      <c r="N243" s="16"/>
      <c r="O243" s="252" t="str">
        <f t="shared" si="614"/>
        <v/>
      </c>
      <c r="P243" s="16"/>
      <c r="Q243" s="16"/>
      <c r="R243" s="241" t="str">
        <f t="shared" si="615"/>
        <v/>
      </c>
      <c r="S243" s="16"/>
      <c r="T243" s="16"/>
      <c r="U243" s="231" t="str">
        <f t="shared" si="616"/>
        <v/>
      </c>
      <c r="V243" s="16"/>
      <c r="W243" s="16"/>
      <c r="X243" s="17" t="str">
        <f t="shared" si="617"/>
        <v/>
      </c>
      <c r="Y243" s="149"/>
      <c r="Z243" s="14"/>
      <c r="AA243" s="18">
        <f t="shared" si="537"/>
        <v>0</v>
      </c>
      <c r="AB243" s="14" t="str">
        <f t="shared" si="618"/>
        <v/>
      </c>
      <c r="AC243" s="19">
        <f t="shared" si="539"/>
        <v>0</v>
      </c>
      <c r="AD243" s="14">
        <f t="shared" si="619"/>
        <v>0</v>
      </c>
      <c r="AE243" s="20"/>
      <c r="AF243" s="48"/>
      <c r="AG243" s="761"/>
      <c r="AH243" s="782"/>
      <c r="AI243" s="140"/>
      <c r="AJ243" s="140"/>
      <c r="AK243" s="576"/>
      <c r="AL243" s="140"/>
      <c r="AM243" s="569"/>
      <c r="AN243" s="140"/>
    </row>
    <row r="244" spans="1:40" ht="19.5" x14ac:dyDescent="0.25">
      <c r="A244" s="862"/>
      <c r="B244" s="954">
        <v>42936</v>
      </c>
      <c r="C244" s="955"/>
      <c r="D244" s="511"/>
      <c r="E244" s="12"/>
      <c r="F244" s="12"/>
      <c r="G244" s="400" t="str">
        <f t="shared" si="609"/>
        <v/>
      </c>
      <c r="H244" s="45" t="str">
        <f t="shared" si="528"/>
        <v/>
      </c>
      <c r="I244" s="13" t="str">
        <f t="shared" si="610"/>
        <v/>
      </c>
      <c r="J244" s="14" t="str">
        <f t="shared" si="611"/>
        <v/>
      </c>
      <c r="K244" s="15">
        <f t="shared" si="612"/>
        <v>0</v>
      </c>
      <c r="L244" s="38">
        <f t="shared" si="613"/>
        <v>0</v>
      </c>
      <c r="M244" s="16"/>
      <c r="N244" s="16"/>
      <c r="O244" s="252" t="str">
        <f t="shared" si="614"/>
        <v/>
      </c>
      <c r="P244" s="16"/>
      <c r="Q244" s="16"/>
      <c r="R244" s="241" t="str">
        <f t="shared" si="615"/>
        <v/>
      </c>
      <c r="S244" s="16"/>
      <c r="T244" s="16"/>
      <c r="U244" s="231" t="str">
        <f t="shared" si="616"/>
        <v/>
      </c>
      <c r="V244" s="16"/>
      <c r="W244" s="16"/>
      <c r="X244" s="17" t="str">
        <f t="shared" si="617"/>
        <v/>
      </c>
      <c r="Y244" s="149"/>
      <c r="Z244" s="14"/>
      <c r="AA244" s="18">
        <f t="shared" si="537"/>
        <v>0</v>
      </c>
      <c r="AB244" s="14" t="str">
        <f t="shared" si="618"/>
        <v/>
      </c>
      <c r="AC244" s="19">
        <f t="shared" si="539"/>
        <v>0</v>
      </c>
      <c r="AD244" s="14">
        <f t="shared" si="619"/>
        <v>0</v>
      </c>
      <c r="AE244" s="20"/>
      <c r="AF244" s="48"/>
      <c r="AG244" s="761"/>
      <c r="AH244" s="782"/>
      <c r="AI244" s="146"/>
      <c r="AJ244" s="147"/>
      <c r="AK244" s="146"/>
      <c r="AL244" s="571"/>
      <c r="AM244" s="569"/>
      <c r="AN244" s="140"/>
    </row>
    <row r="245" spans="1:40" ht="19.5" x14ac:dyDescent="0.25">
      <c r="A245" s="862"/>
      <c r="B245" s="954">
        <v>42937</v>
      </c>
      <c r="C245" s="955"/>
      <c r="D245" s="511"/>
      <c r="E245" s="12"/>
      <c r="F245" s="12"/>
      <c r="G245" s="400" t="str">
        <f t="shared" si="609"/>
        <v/>
      </c>
      <c r="H245" s="45" t="str">
        <f t="shared" si="528"/>
        <v/>
      </c>
      <c r="I245" s="13" t="str">
        <f t="shared" si="610"/>
        <v/>
      </c>
      <c r="J245" s="14" t="str">
        <f t="shared" si="611"/>
        <v/>
      </c>
      <c r="K245" s="15">
        <f t="shared" si="612"/>
        <v>0</v>
      </c>
      <c r="L245" s="38">
        <f t="shared" si="613"/>
        <v>0</v>
      </c>
      <c r="M245" s="16"/>
      <c r="N245" s="16"/>
      <c r="O245" s="252" t="str">
        <f t="shared" si="614"/>
        <v/>
      </c>
      <c r="P245" s="16"/>
      <c r="Q245" s="16"/>
      <c r="R245" s="241" t="str">
        <f t="shared" si="615"/>
        <v/>
      </c>
      <c r="S245" s="16"/>
      <c r="T245" s="16"/>
      <c r="U245" s="231" t="str">
        <f t="shared" si="616"/>
        <v/>
      </c>
      <c r="V245" s="16"/>
      <c r="W245" s="16"/>
      <c r="X245" s="17" t="str">
        <f t="shared" si="617"/>
        <v/>
      </c>
      <c r="Y245" s="149"/>
      <c r="Z245" s="14"/>
      <c r="AA245" s="18">
        <f t="shared" si="537"/>
        <v>0</v>
      </c>
      <c r="AB245" s="14" t="str">
        <f t="shared" si="618"/>
        <v/>
      </c>
      <c r="AC245" s="19">
        <f t="shared" si="539"/>
        <v>0</v>
      </c>
      <c r="AD245" s="14">
        <f t="shared" si="619"/>
        <v>0</v>
      </c>
      <c r="AE245" s="20"/>
      <c r="AF245" s="48"/>
      <c r="AG245" s="761"/>
      <c r="AH245" s="782"/>
      <c r="AI245" s="146"/>
      <c r="AJ245" s="147"/>
      <c r="AK245" s="146"/>
      <c r="AL245" s="571"/>
      <c r="AM245" s="569"/>
      <c r="AN245" s="140"/>
    </row>
    <row r="246" spans="1:40" ht="19.5" x14ac:dyDescent="0.25">
      <c r="A246" s="862"/>
      <c r="B246" s="954">
        <v>42938</v>
      </c>
      <c r="C246" s="955"/>
      <c r="D246" s="511"/>
      <c r="E246" s="12"/>
      <c r="F246" s="12"/>
      <c r="G246" s="400" t="str">
        <f t="shared" si="609"/>
        <v/>
      </c>
      <c r="H246" s="45" t="str">
        <f t="shared" si="528"/>
        <v/>
      </c>
      <c r="I246" s="13" t="str">
        <f t="shared" si="610"/>
        <v/>
      </c>
      <c r="J246" s="14" t="str">
        <f t="shared" si="611"/>
        <v/>
      </c>
      <c r="K246" s="15">
        <f t="shared" si="612"/>
        <v>0</v>
      </c>
      <c r="L246" s="38">
        <f t="shared" si="613"/>
        <v>0</v>
      </c>
      <c r="M246" s="16"/>
      <c r="N246" s="16"/>
      <c r="O246" s="252" t="str">
        <f t="shared" si="614"/>
        <v/>
      </c>
      <c r="P246" s="16"/>
      <c r="Q246" s="16"/>
      <c r="R246" s="241" t="str">
        <f t="shared" si="615"/>
        <v/>
      </c>
      <c r="S246" s="16"/>
      <c r="T246" s="16"/>
      <c r="U246" s="231" t="str">
        <f t="shared" si="616"/>
        <v/>
      </c>
      <c r="V246" s="16"/>
      <c r="W246" s="16"/>
      <c r="X246" s="17" t="str">
        <f t="shared" si="617"/>
        <v/>
      </c>
      <c r="Y246" s="149"/>
      <c r="Z246" s="14"/>
      <c r="AA246" s="18">
        <f t="shared" si="537"/>
        <v>0</v>
      </c>
      <c r="AB246" s="14" t="str">
        <f t="shared" si="618"/>
        <v/>
      </c>
      <c r="AC246" s="19">
        <f t="shared" si="539"/>
        <v>0</v>
      </c>
      <c r="AD246" s="14">
        <f t="shared" si="619"/>
        <v>0</v>
      </c>
      <c r="AE246" s="20"/>
      <c r="AF246" s="48"/>
      <c r="AG246" s="761"/>
      <c r="AH246" s="782"/>
      <c r="AI246" s="146"/>
      <c r="AJ246" s="147"/>
      <c r="AK246" s="146"/>
      <c r="AL246" s="571"/>
      <c r="AM246" s="569"/>
      <c r="AN246" s="140"/>
    </row>
    <row r="247" spans="1:40" ht="20.25" thickBot="1" x14ac:dyDescent="0.3">
      <c r="A247" s="863"/>
      <c r="B247" s="950">
        <v>42939</v>
      </c>
      <c r="C247" s="951"/>
      <c r="D247" s="512"/>
      <c r="E247" s="49"/>
      <c r="F247" s="49"/>
      <c r="G247" s="398" t="str">
        <f t="shared" si="609"/>
        <v/>
      </c>
      <c r="H247" s="50" t="str">
        <f t="shared" si="528"/>
        <v/>
      </c>
      <c r="I247" s="51" t="str">
        <f t="shared" si="610"/>
        <v/>
      </c>
      <c r="J247" s="52" t="str">
        <f t="shared" si="611"/>
        <v/>
      </c>
      <c r="K247" s="53">
        <f t="shared" si="612"/>
        <v>0</v>
      </c>
      <c r="L247" s="54">
        <f t="shared" si="613"/>
        <v>0</v>
      </c>
      <c r="M247" s="55"/>
      <c r="N247" s="55"/>
      <c r="O247" s="253" t="str">
        <f t="shared" si="614"/>
        <v/>
      </c>
      <c r="P247" s="55"/>
      <c r="Q247" s="55"/>
      <c r="R247" s="242" t="str">
        <f t="shared" si="615"/>
        <v/>
      </c>
      <c r="S247" s="55"/>
      <c r="T247" s="55"/>
      <c r="U247" s="232" t="str">
        <f t="shared" si="616"/>
        <v/>
      </c>
      <c r="V247" s="55"/>
      <c r="W247" s="55"/>
      <c r="X247" s="56" t="str">
        <f t="shared" si="617"/>
        <v/>
      </c>
      <c r="Y247" s="150"/>
      <c r="Z247" s="52"/>
      <c r="AA247" s="57">
        <f t="shared" si="537"/>
        <v>0</v>
      </c>
      <c r="AB247" s="52" t="str">
        <f t="shared" si="618"/>
        <v/>
      </c>
      <c r="AC247" s="58">
        <f t="shared" si="539"/>
        <v>0</v>
      </c>
      <c r="AD247" s="52">
        <f t="shared" si="619"/>
        <v>0</v>
      </c>
      <c r="AE247" s="59"/>
      <c r="AF247" s="60"/>
      <c r="AG247" s="761"/>
      <c r="AH247" s="782"/>
      <c r="AI247" s="146"/>
      <c r="AJ247" s="147"/>
      <c r="AK247" s="146"/>
      <c r="AL247" s="571"/>
      <c r="AM247" s="569"/>
      <c r="AN247" s="140"/>
    </row>
    <row r="248" spans="1:40" ht="30.75" customHeight="1" thickBot="1" x14ac:dyDescent="0.3">
      <c r="A248" s="312"/>
      <c r="B248" s="715" t="s">
        <v>109</v>
      </c>
      <c r="C248" s="716"/>
      <c r="D248" s="545"/>
      <c r="E248" s="546"/>
      <c r="F248" s="546"/>
      <c r="G248" s="292">
        <f>IF(H248="","",(H248/24))</f>
        <v>0</v>
      </c>
      <c r="H248" s="172">
        <f t="shared" ref="H248" si="620">SUM(H241:H247)</f>
        <v>0</v>
      </c>
      <c r="I248" s="168">
        <f>IF(J248="","",(J248/24))</f>
        <v>0</v>
      </c>
      <c r="J248" s="169">
        <f t="shared" ref="J248:L248" si="621">SUM(J241:J247)</f>
        <v>0</v>
      </c>
      <c r="K248" s="133">
        <f t="shared" si="621"/>
        <v>0</v>
      </c>
      <c r="L248" s="134">
        <f t="shared" si="621"/>
        <v>0</v>
      </c>
      <c r="M248" s="520"/>
      <c r="N248" s="520"/>
      <c r="O248" s="254">
        <f t="shared" ref="O248" si="622">SUM(O241:O247)</f>
        <v>0</v>
      </c>
      <c r="P248" s="520"/>
      <c r="Q248" s="520"/>
      <c r="R248" s="243">
        <f t="shared" ref="R248" si="623">SUM(R241:R247)</f>
        <v>0</v>
      </c>
      <c r="S248" s="520"/>
      <c r="T248" s="520"/>
      <c r="U248" s="233">
        <f t="shared" ref="U248" si="624">SUM(U241:U247)</f>
        <v>0</v>
      </c>
      <c r="V248" s="520"/>
      <c r="W248" s="520"/>
      <c r="X248" s="227">
        <f t="shared" ref="X248" si="625">SUM(X241:X247)</f>
        <v>0</v>
      </c>
      <c r="Y248" s="133" t="str">
        <f>IF(Z248="","",(Z248/24))</f>
        <v/>
      </c>
      <c r="Z248" s="134" t="str">
        <f>IF(J248-$E$4&lt;=0,"",SUM(J248-$E$4))</f>
        <v/>
      </c>
      <c r="AA248" s="156">
        <f>IF(AB248="","",(AB248/24))</f>
        <v>0</v>
      </c>
      <c r="AB248" s="163">
        <f t="shared" ref="AB248" si="626">SUM(AB241:AB247)</f>
        <v>0</v>
      </c>
      <c r="AC248" s="160">
        <f>IF(AD248="","",(AD248/24))</f>
        <v>0</v>
      </c>
      <c r="AD248" s="164">
        <f>SUM(AD241:AD247)</f>
        <v>0</v>
      </c>
      <c r="AE248" s="175">
        <f>IF(AF248="","",(AF248/24))</f>
        <v>0</v>
      </c>
      <c r="AF248" s="176">
        <f>IF(J248&gt;$E$4,J248-Z248,J248)</f>
        <v>0</v>
      </c>
      <c r="AG248" s="762"/>
      <c r="AH248" s="782"/>
      <c r="AI248" s="146"/>
      <c r="AJ248" s="147"/>
      <c r="AK248" s="146"/>
      <c r="AL248" s="571"/>
      <c r="AM248" s="569"/>
      <c r="AN248" s="140"/>
    </row>
    <row r="249" spans="1:40" ht="19.5" x14ac:dyDescent="0.25">
      <c r="A249" s="861">
        <f t="shared" ref="A249" si="627">WEEKNUM(B249,2)</f>
        <v>31</v>
      </c>
      <c r="B249" s="952">
        <v>42940</v>
      </c>
      <c r="C249" s="953"/>
      <c r="D249" s="510"/>
      <c r="E249" s="62"/>
      <c r="F249" s="62"/>
      <c r="G249" s="399" t="str">
        <f t="shared" ref="G249:G255" si="628">IF(F249="","",F249-E249)</f>
        <v/>
      </c>
      <c r="H249" s="44" t="str">
        <f t="shared" si="528"/>
        <v/>
      </c>
      <c r="I249" s="21" t="str">
        <f t="shared" ref="I249:I255" si="629">IF(G249="","",G249-K249)</f>
        <v/>
      </c>
      <c r="J249" s="22" t="str">
        <f t="shared" ref="J249:J255" si="630">IF(I249="","",I249*24)</f>
        <v/>
      </c>
      <c r="K249" s="23">
        <f t="shared" ref="K249:K255" si="631">SUM(O249,R249,U249,X249)</f>
        <v>0</v>
      </c>
      <c r="L249" s="37">
        <f t="shared" ref="L249:L255" si="632">SUM(O249,R249,U249,X249)*24</f>
        <v>0</v>
      </c>
      <c r="M249" s="24"/>
      <c r="N249" s="24"/>
      <c r="O249" s="255" t="str">
        <f t="shared" ref="O249:O255" si="633">IF(N249="","",N249-M249)</f>
        <v/>
      </c>
      <c r="P249" s="24"/>
      <c r="Q249" s="24"/>
      <c r="R249" s="244" t="str">
        <f t="shared" ref="R249:R255" si="634">IF(Q249="","",Q249-P249)</f>
        <v/>
      </c>
      <c r="S249" s="24"/>
      <c r="T249" s="24"/>
      <c r="U249" s="234" t="str">
        <f t="shared" ref="U249:U255" si="635">IF(T249="","",T249-S249)</f>
        <v/>
      </c>
      <c r="V249" s="24"/>
      <c r="W249" s="24"/>
      <c r="X249" s="25" t="str">
        <f t="shared" ref="X249:X255" si="636">IF(W249="","",W249-V249)</f>
        <v/>
      </c>
      <c r="Y249" s="151"/>
      <c r="Z249" s="22"/>
      <c r="AA249" s="26">
        <f t="shared" si="537"/>
        <v>0</v>
      </c>
      <c r="AB249" s="28" t="str">
        <f t="shared" ref="AB249:AB255" si="637">IF(F249*24&gt;$E$2,F249*24-$E$2-AD249,"")</f>
        <v/>
      </c>
      <c r="AC249" s="27">
        <f t="shared" si="539"/>
        <v>0</v>
      </c>
      <c r="AD249" s="28">
        <f t="shared" ref="AD249:AD255" si="638">IF(F249*24&gt;$E$3,F249*24-$E$3,0)</f>
        <v>0</v>
      </c>
      <c r="AE249" s="29"/>
      <c r="AF249" s="47"/>
      <c r="AG249" s="760">
        <f>A249</f>
        <v>31</v>
      </c>
      <c r="AH249" s="782"/>
      <c r="AI249" s="146"/>
      <c r="AJ249" s="147"/>
      <c r="AK249" s="146"/>
      <c r="AL249" s="571"/>
      <c r="AM249" s="569"/>
      <c r="AN249" s="140"/>
    </row>
    <row r="250" spans="1:40" ht="19.5" x14ac:dyDescent="0.25">
      <c r="A250" s="862"/>
      <c r="B250" s="954">
        <v>42941</v>
      </c>
      <c r="C250" s="955"/>
      <c r="D250" s="511"/>
      <c r="E250" s="12"/>
      <c r="F250" s="12"/>
      <c r="G250" s="400" t="str">
        <f t="shared" si="628"/>
        <v/>
      </c>
      <c r="H250" s="45" t="str">
        <f t="shared" si="528"/>
        <v/>
      </c>
      <c r="I250" s="13" t="str">
        <f t="shared" si="629"/>
        <v/>
      </c>
      <c r="J250" s="14" t="str">
        <f t="shared" si="630"/>
        <v/>
      </c>
      <c r="K250" s="15">
        <f t="shared" si="631"/>
        <v>0</v>
      </c>
      <c r="L250" s="38">
        <f t="shared" si="632"/>
        <v>0</v>
      </c>
      <c r="M250" s="16"/>
      <c r="N250" s="16"/>
      <c r="O250" s="252" t="str">
        <f t="shared" si="633"/>
        <v/>
      </c>
      <c r="P250" s="16"/>
      <c r="Q250" s="16"/>
      <c r="R250" s="241" t="str">
        <f t="shared" si="634"/>
        <v/>
      </c>
      <c r="S250" s="16"/>
      <c r="T250" s="16"/>
      <c r="U250" s="231" t="str">
        <f t="shared" si="635"/>
        <v/>
      </c>
      <c r="V250" s="16"/>
      <c r="W250" s="16"/>
      <c r="X250" s="17" t="str">
        <f t="shared" si="636"/>
        <v/>
      </c>
      <c r="Y250" s="149"/>
      <c r="Z250" s="14"/>
      <c r="AA250" s="18">
        <f t="shared" si="537"/>
        <v>0</v>
      </c>
      <c r="AB250" s="14" t="str">
        <f t="shared" si="637"/>
        <v/>
      </c>
      <c r="AC250" s="19">
        <f t="shared" si="539"/>
        <v>0</v>
      </c>
      <c r="AD250" s="14">
        <f t="shared" si="638"/>
        <v>0</v>
      </c>
      <c r="AE250" s="20"/>
      <c r="AF250" s="48"/>
      <c r="AG250" s="761"/>
      <c r="AH250" s="782"/>
      <c r="AI250" s="146"/>
      <c r="AJ250" s="147"/>
      <c r="AK250" s="146"/>
      <c r="AL250" s="571"/>
      <c r="AM250" s="569"/>
      <c r="AN250" s="140"/>
    </row>
    <row r="251" spans="1:40" ht="19.5" x14ac:dyDescent="0.25">
      <c r="A251" s="862"/>
      <c r="B251" s="954">
        <v>42942</v>
      </c>
      <c r="C251" s="955"/>
      <c r="D251" s="511"/>
      <c r="E251" s="12"/>
      <c r="F251" s="12"/>
      <c r="G251" s="400" t="str">
        <f t="shared" si="628"/>
        <v/>
      </c>
      <c r="H251" s="45" t="str">
        <f t="shared" si="528"/>
        <v/>
      </c>
      <c r="I251" s="13" t="str">
        <f t="shared" si="629"/>
        <v/>
      </c>
      <c r="J251" s="14" t="str">
        <f t="shared" si="630"/>
        <v/>
      </c>
      <c r="K251" s="15">
        <f t="shared" si="631"/>
        <v>0</v>
      </c>
      <c r="L251" s="38">
        <f t="shared" si="632"/>
        <v>0</v>
      </c>
      <c r="M251" s="16"/>
      <c r="N251" s="16"/>
      <c r="O251" s="252" t="str">
        <f t="shared" si="633"/>
        <v/>
      </c>
      <c r="P251" s="16"/>
      <c r="Q251" s="16"/>
      <c r="R251" s="241" t="str">
        <f t="shared" si="634"/>
        <v/>
      </c>
      <c r="S251" s="16"/>
      <c r="T251" s="16"/>
      <c r="U251" s="231" t="str">
        <f t="shared" si="635"/>
        <v/>
      </c>
      <c r="V251" s="16"/>
      <c r="W251" s="16"/>
      <c r="X251" s="17" t="str">
        <f t="shared" si="636"/>
        <v/>
      </c>
      <c r="Y251" s="149"/>
      <c r="Z251" s="14"/>
      <c r="AA251" s="18">
        <f t="shared" si="537"/>
        <v>0</v>
      </c>
      <c r="AB251" s="14" t="str">
        <f t="shared" si="637"/>
        <v/>
      </c>
      <c r="AC251" s="19">
        <f t="shared" si="539"/>
        <v>0</v>
      </c>
      <c r="AD251" s="14">
        <f t="shared" si="638"/>
        <v>0</v>
      </c>
      <c r="AE251" s="20"/>
      <c r="AF251" s="48"/>
      <c r="AG251" s="761"/>
      <c r="AH251" s="782"/>
      <c r="AI251" s="146"/>
      <c r="AJ251" s="147"/>
      <c r="AK251" s="146"/>
      <c r="AL251" s="571"/>
      <c r="AM251" s="569"/>
      <c r="AN251" s="140"/>
    </row>
    <row r="252" spans="1:40" ht="19.5" x14ac:dyDescent="0.25">
      <c r="A252" s="862"/>
      <c r="B252" s="954">
        <v>42943</v>
      </c>
      <c r="C252" s="955"/>
      <c r="D252" s="511"/>
      <c r="E252" s="12"/>
      <c r="F252" s="12"/>
      <c r="G252" s="400" t="str">
        <f t="shared" si="628"/>
        <v/>
      </c>
      <c r="H252" s="45" t="str">
        <f t="shared" si="528"/>
        <v/>
      </c>
      <c r="I252" s="13" t="str">
        <f t="shared" si="629"/>
        <v/>
      </c>
      <c r="J252" s="14" t="str">
        <f t="shared" si="630"/>
        <v/>
      </c>
      <c r="K252" s="15">
        <f t="shared" si="631"/>
        <v>0</v>
      </c>
      <c r="L252" s="38">
        <f t="shared" si="632"/>
        <v>0</v>
      </c>
      <c r="M252" s="16"/>
      <c r="N252" s="16"/>
      <c r="O252" s="252" t="str">
        <f t="shared" si="633"/>
        <v/>
      </c>
      <c r="P252" s="16"/>
      <c r="Q252" s="16"/>
      <c r="R252" s="241" t="str">
        <f t="shared" si="634"/>
        <v/>
      </c>
      <c r="S252" s="16"/>
      <c r="T252" s="16"/>
      <c r="U252" s="231" t="str">
        <f t="shared" si="635"/>
        <v/>
      </c>
      <c r="V252" s="16"/>
      <c r="W252" s="16"/>
      <c r="X252" s="17" t="str">
        <f t="shared" si="636"/>
        <v/>
      </c>
      <c r="Y252" s="149"/>
      <c r="Z252" s="14"/>
      <c r="AA252" s="18">
        <f t="shared" si="537"/>
        <v>0</v>
      </c>
      <c r="AB252" s="14" t="str">
        <f t="shared" si="637"/>
        <v/>
      </c>
      <c r="AC252" s="19">
        <f t="shared" si="539"/>
        <v>0</v>
      </c>
      <c r="AD252" s="14">
        <f t="shared" si="638"/>
        <v>0</v>
      </c>
      <c r="AE252" s="20"/>
      <c r="AF252" s="48"/>
      <c r="AG252" s="761"/>
      <c r="AH252" s="782"/>
      <c r="AI252" s="146"/>
      <c r="AJ252" s="147"/>
      <c r="AK252" s="146"/>
      <c r="AL252" s="571"/>
      <c r="AM252" s="569"/>
      <c r="AN252" s="140"/>
    </row>
    <row r="253" spans="1:40" ht="19.5" x14ac:dyDescent="0.25">
      <c r="A253" s="862"/>
      <c r="B253" s="954">
        <v>42944</v>
      </c>
      <c r="C253" s="955"/>
      <c r="D253" s="511"/>
      <c r="E253" s="12"/>
      <c r="F253" s="12"/>
      <c r="G253" s="400" t="str">
        <f t="shared" si="628"/>
        <v/>
      </c>
      <c r="H253" s="45" t="str">
        <f t="shared" si="528"/>
        <v/>
      </c>
      <c r="I253" s="13" t="str">
        <f t="shared" si="629"/>
        <v/>
      </c>
      <c r="J253" s="14" t="str">
        <f t="shared" si="630"/>
        <v/>
      </c>
      <c r="K253" s="15">
        <f t="shared" si="631"/>
        <v>0</v>
      </c>
      <c r="L253" s="38">
        <f t="shared" si="632"/>
        <v>0</v>
      </c>
      <c r="M253" s="16"/>
      <c r="N253" s="16"/>
      <c r="O253" s="252" t="str">
        <f t="shared" si="633"/>
        <v/>
      </c>
      <c r="P253" s="16"/>
      <c r="Q253" s="16"/>
      <c r="R253" s="241" t="str">
        <f t="shared" si="634"/>
        <v/>
      </c>
      <c r="S253" s="16"/>
      <c r="T253" s="16"/>
      <c r="U253" s="231" t="str">
        <f t="shared" si="635"/>
        <v/>
      </c>
      <c r="V253" s="16"/>
      <c r="W253" s="16"/>
      <c r="X253" s="17" t="str">
        <f t="shared" si="636"/>
        <v/>
      </c>
      <c r="Y253" s="149"/>
      <c r="Z253" s="14"/>
      <c r="AA253" s="18">
        <f t="shared" si="537"/>
        <v>0</v>
      </c>
      <c r="AB253" s="14" t="str">
        <f t="shared" si="637"/>
        <v/>
      </c>
      <c r="AC253" s="19">
        <f t="shared" si="539"/>
        <v>0</v>
      </c>
      <c r="AD253" s="14">
        <f t="shared" si="638"/>
        <v>0</v>
      </c>
      <c r="AE253" s="20"/>
      <c r="AF253" s="48"/>
      <c r="AG253" s="761"/>
      <c r="AH253" s="782"/>
      <c r="AI253" s="146"/>
      <c r="AJ253" s="147"/>
      <c r="AK253" s="146"/>
      <c r="AL253" s="571"/>
      <c r="AM253" s="569"/>
      <c r="AN253" s="140"/>
    </row>
    <row r="254" spans="1:40" ht="19.5" x14ac:dyDescent="0.25">
      <c r="A254" s="862"/>
      <c r="B254" s="954">
        <v>42945</v>
      </c>
      <c r="C254" s="955"/>
      <c r="D254" s="511"/>
      <c r="E254" s="12"/>
      <c r="F254" s="12"/>
      <c r="G254" s="400" t="str">
        <f t="shared" si="628"/>
        <v/>
      </c>
      <c r="H254" s="45" t="str">
        <f t="shared" si="528"/>
        <v/>
      </c>
      <c r="I254" s="13" t="str">
        <f t="shared" si="629"/>
        <v/>
      </c>
      <c r="J254" s="14" t="str">
        <f t="shared" si="630"/>
        <v/>
      </c>
      <c r="K254" s="15">
        <f t="shared" si="631"/>
        <v>0</v>
      </c>
      <c r="L254" s="38">
        <f t="shared" si="632"/>
        <v>0</v>
      </c>
      <c r="M254" s="16"/>
      <c r="N254" s="16"/>
      <c r="O254" s="252" t="str">
        <f t="shared" si="633"/>
        <v/>
      </c>
      <c r="P254" s="16"/>
      <c r="Q254" s="16"/>
      <c r="R254" s="241" t="str">
        <f t="shared" si="634"/>
        <v/>
      </c>
      <c r="S254" s="16"/>
      <c r="T254" s="16"/>
      <c r="U254" s="231" t="str">
        <f t="shared" si="635"/>
        <v/>
      </c>
      <c r="V254" s="16"/>
      <c r="W254" s="16"/>
      <c r="X254" s="17" t="str">
        <f t="shared" si="636"/>
        <v/>
      </c>
      <c r="Y254" s="149"/>
      <c r="Z254" s="14"/>
      <c r="AA254" s="18">
        <f t="shared" si="537"/>
        <v>0</v>
      </c>
      <c r="AB254" s="14" t="str">
        <f t="shared" si="637"/>
        <v/>
      </c>
      <c r="AC254" s="19">
        <f t="shared" si="539"/>
        <v>0</v>
      </c>
      <c r="AD254" s="14">
        <f t="shared" si="638"/>
        <v>0</v>
      </c>
      <c r="AE254" s="20"/>
      <c r="AF254" s="48"/>
      <c r="AG254" s="761"/>
      <c r="AH254" s="782"/>
      <c r="AI254" s="146"/>
      <c r="AJ254" s="147"/>
      <c r="AK254" s="146"/>
      <c r="AL254" s="571"/>
      <c r="AM254" s="569"/>
      <c r="AN254" s="140"/>
    </row>
    <row r="255" spans="1:40" ht="20.25" thickBot="1" x14ac:dyDescent="0.3">
      <c r="A255" s="863"/>
      <c r="B255" s="950">
        <v>42946</v>
      </c>
      <c r="C255" s="951"/>
      <c r="D255" s="512"/>
      <c r="E255" s="49"/>
      <c r="F255" s="49"/>
      <c r="G255" s="398" t="str">
        <f t="shared" si="628"/>
        <v/>
      </c>
      <c r="H255" s="50" t="str">
        <f t="shared" si="528"/>
        <v/>
      </c>
      <c r="I255" s="51" t="str">
        <f t="shared" si="629"/>
        <v/>
      </c>
      <c r="J255" s="52" t="str">
        <f t="shared" si="630"/>
        <v/>
      </c>
      <c r="K255" s="53">
        <f t="shared" si="631"/>
        <v>0</v>
      </c>
      <c r="L255" s="54">
        <f t="shared" si="632"/>
        <v>0</v>
      </c>
      <c r="M255" s="55"/>
      <c r="N255" s="55"/>
      <c r="O255" s="253" t="str">
        <f t="shared" si="633"/>
        <v/>
      </c>
      <c r="P255" s="55"/>
      <c r="Q255" s="55"/>
      <c r="R255" s="242" t="str">
        <f t="shared" si="634"/>
        <v/>
      </c>
      <c r="S255" s="55"/>
      <c r="T255" s="55"/>
      <c r="U255" s="232" t="str">
        <f t="shared" si="635"/>
        <v/>
      </c>
      <c r="V255" s="55"/>
      <c r="W255" s="55"/>
      <c r="X255" s="56" t="str">
        <f t="shared" si="636"/>
        <v/>
      </c>
      <c r="Y255" s="150"/>
      <c r="Z255" s="52"/>
      <c r="AA255" s="57">
        <f t="shared" si="537"/>
        <v>0</v>
      </c>
      <c r="AB255" s="52" t="str">
        <f t="shared" si="637"/>
        <v/>
      </c>
      <c r="AC255" s="58">
        <f t="shared" si="539"/>
        <v>0</v>
      </c>
      <c r="AD255" s="52">
        <f t="shared" si="638"/>
        <v>0</v>
      </c>
      <c r="AE255" s="59"/>
      <c r="AF255" s="60"/>
      <c r="AG255" s="761"/>
      <c r="AH255" s="782"/>
      <c r="AI255" s="146"/>
      <c r="AJ255" s="147"/>
      <c r="AK255" s="146"/>
      <c r="AL255" s="571"/>
      <c r="AM255" s="569"/>
      <c r="AN255" s="140"/>
    </row>
    <row r="256" spans="1:40" ht="30.75" customHeight="1" thickBot="1" x14ac:dyDescent="0.3">
      <c r="A256" s="311"/>
      <c r="B256" s="715" t="s">
        <v>110</v>
      </c>
      <c r="C256" s="716"/>
      <c r="D256" s="545"/>
      <c r="E256" s="546"/>
      <c r="F256" s="546"/>
      <c r="G256" s="292">
        <f>IF(H256="","",(H256/24))</f>
        <v>0</v>
      </c>
      <c r="H256" s="172">
        <f t="shared" ref="H256" si="639">SUM(H249:H255)</f>
        <v>0</v>
      </c>
      <c r="I256" s="168">
        <f>IF(J256="","",(J256/24))</f>
        <v>0</v>
      </c>
      <c r="J256" s="169">
        <f t="shared" ref="J256:L256" si="640">SUM(J249:J255)</f>
        <v>0</v>
      </c>
      <c r="K256" s="133">
        <f t="shared" si="640"/>
        <v>0</v>
      </c>
      <c r="L256" s="134">
        <f t="shared" si="640"/>
        <v>0</v>
      </c>
      <c r="M256" s="520"/>
      <c r="N256" s="520"/>
      <c r="O256" s="254">
        <f t="shared" ref="O256" si="641">SUM(O249:O255)</f>
        <v>0</v>
      </c>
      <c r="P256" s="520"/>
      <c r="Q256" s="520"/>
      <c r="R256" s="243">
        <f t="shared" ref="R256" si="642">SUM(R249:R255)</f>
        <v>0</v>
      </c>
      <c r="S256" s="520"/>
      <c r="T256" s="520"/>
      <c r="U256" s="233">
        <f t="shared" ref="U256" si="643">SUM(U249:U255)</f>
        <v>0</v>
      </c>
      <c r="V256" s="520"/>
      <c r="W256" s="520"/>
      <c r="X256" s="227">
        <f t="shared" ref="X256" si="644">SUM(X249:X255)</f>
        <v>0</v>
      </c>
      <c r="Y256" s="133" t="str">
        <f>IF(Z256="","",(Z256/24))</f>
        <v/>
      </c>
      <c r="Z256" s="134" t="str">
        <f>IF(J256-$E$4&lt;=0,"",SUM(J256-$E$4))</f>
        <v/>
      </c>
      <c r="AA256" s="156">
        <f>IF(AB256="","",(AB256/24))</f>
        <v>0</v>
      </c>
      <c r="AB256" s="163">
        <f t="shared" ref="AB256" si="645">SUM(AB249:AB255)</f>
        <v>0</v>
      </c>
      <c r="AC256" s="160">
        <f>IF(AD256="","",(AD256/24))</f>
        <v>0</v>
      </c>
      <c r="AD256" s="164">
        <f>SUM(AD249:AD255)</f>
        <v>0</v>
      </c>
      <c r="AE256" s="175">
        <f>IF(AF256="","",(AF256/24))</f>
        <v>0</v>
      </c>
      <c r="AF256" s="176">
        <f>IF(J256&gt;$E$4,J256-Z256,J256)</f>
        <v>0</v>
      </c>
      <c r="AG256" s="762"/>
      <c r="AH256" s="782"/>
      <c r="AI256" s="146"/>
      <c r="AJ256" s="147"/>
      <c r="AK256" s="146"/>
      <c r="AL256" s="571"/>
      <c r="AM256" s="569"/>
      <c r="AN256" s="140"/>
    </row>
    <row r="257" spans="1:40" ht="20.25" thickBot="1" x14ac:dyDescent="0.3">
      <c r="A257" s="861">
        <f t="shared" ref="A257" si="646">WEEKNUM(B257,2)</f>
        <v>32</v>
      </c>
      <c r="B257" s="964">
        <v>42947</v>
      </c>
      <c r="C257" s="965"/>
      <c r="D257" s="510"/>
      <c r="E257" s="62"/>
      <c r="F257" s="62"/>
      <c r="G257" s="401" t="str">
        <f t="shared" ref="G257:G264" si="647">IF(F257="","",F257-E257)</f>
        <v/>
      </c>
      <c r="H257" s="103" t="str">
        <f t="shared" si="528"/>
        <v/>
      </c>
      <c r="I257" s="104" t="str">
        <f>IF(G257="","",G257-K257)</f>
        <v/>
      </c>
      <c r="J257" s="105" t="str">
        <f>IF(I257="","",I257*24)</f>
        <v/>
      </c>
      <c r="K257" s="106">
        <f t="shared" ref="K257:K264" si="648">SUM(O257,R257,U257,X257)</f>
        <v>0</v>
      </c>
      <c r="L257" s="108">
        <f t="shared" ref="L257:L264" si="649">SUM(O257,R257,U257,X257)*24</f>
        <v>0</v>
      </c>
      <c r="M257" s="109"/>
      <c r="N257" s="109"/>
      <c r="O257" s="260" t="str">
        <f t="shared" ref="O257:O264" si="650">IF(N257="","",N257-M257)</f>
        <v/>
      </c>
      <c r="P257" s="109"/>
      <c r="Q257" s="109"/>
      <c r="R257" s="246" t="str">
        <f t="shared" ref="R257:R264" si="651">IF(Q257="","",Q257-P257)</f>
        <v/>
      </c>
      <c r="S257" s="109"/>
      <c r="T257" s="109"/>
      <c r="U257" s="236" t="str">
        <f t="shared" ref="U257:U264" si="652">IF(T257="","",T257-S257)</f>
        <v/>
      </c>
      <c r="V257" s="483"/>
      <c r="W257" s="483"/>
      <c r="X257" s="482" t="str">
        <f t="shared" ref="X257:X264" si="653">IF(W257="","",W257-V257)</f>
        <v/>
      </c>
      <c r="Y257" s="153"/>
      <c r="Z257" s="105"/>
      <c r="AA257" s="110">
        <f t="shared" si="537"/>
        <v>0</v>
      </c>
      <c r="AB257" s="112" t="str">
        <f>IF(F257*24&gt;$E$2,F257*24-$E$2-AD257,"")</f>
        <v/>
      </c>
      <c r="AC257" s="111">
        <f t="shared" si="539"/>
        <v>0</v>
      </c>
      <c r="AD257" s="112">
        <f>IF(F257*24&gt;$E$3,F257*24-$E$3,0)</f>
        <v>0</v>
      </c>
      <c r="AE257" s="113"/>
      <c r="AF257" s="114"/>
      <c r="AG257" s="760">
        <f>A257</f>
        <v>32</v>
      </c>
      <c r="AH257" s="783"/>
      <c r="AI257" s="145"/>
      <c r="AJ257" s="144"/>
      <c r="AK257" s="145"/>
      <c r="AL257" s="571"/>
      <c r="AM257" s="569"/>
      <c r="AN257" s="140"/>
    </row>
    <row r="258" spans="1:40" ht="32.25" customHeight="1" thickTop="1" thickBot="1" x14ac:dyDescent="0.6">
      <c r="A258" s="862"/>
      <c r="B258" s="754" t="s">
        <v>74</v>
      </c>
      <c r="C258" s="755"/>
      <c r="D258" s="534"/>
      <c r="E258" s="421"/>
      <c r="F258" s="421"/>
      <c r="G258" s="406">
        <f>IF(H258="","",H258/24)</f>
        <v>0</v>
      </c>
      <c r="H258" s="407">
        <f>SUM(H222:H223,H225:H231,H233:H239,H241:H247,H249:H255,H257)</f>
        <v>0</v>
      </c>
      <c r="I258" s="408">
        <f>IF(J258="","",J258/24)</f>
        <v>0</v>
      </c>
      <c r="J258" s="409">
        <f>SUM(J222:J223,J225:J231,J233:J239,J241:J247,J249:J255,J257)</f>
        <v>0</v>
      </c>
      <c r="K258" s="476"/>
      <c r="L258" s="474"/>
      <c r="M258" s="475"/>
      <c r="N258" s="475"/>
      <c r="O258" s="474"/>
      <c r="P258" s="475"/>
      <c r="Q258" s="475"/>
      <c r="R258" s="474"/>
      <c r="S258" s="475"/>
      <c r="T258" s="475"/>
      <c r="U258" s="474"/>
      <c r="V258" s="484"/>
      <c r="W258" s="484"/>
      <c r="X258" s="476"/>
      <c r="Y258" s="410"/>
      <c r="Z258" s="409">
        <f>SUM(Z256,Z248,Z240,Z232,Z224)</f>
        <v>0</v>
      </c>
      <c r="AA258" s="411">
        <f>IF(AB258="","",AB258/24)</f>
        <v>0</v>
      </c>
      <c r="AB258" s="419">
        <f>SUM(AB222:AB223,AB225:AB231,AB233:AB239,AB241:AB247,AB249:AB255,AB257)</f>
        <v>0</v>
      </c>
      <c r="AC258" s="413">
        <f>IF(AD258="","",AD258/24)</f>
        <v>0</v>
      </c>
      <c r="AD258" s="412">
        <f>SUM(AD222:AD223,AD225:AD231,AD233:AD239,AD241:AD247,AD249:AD255,AD257)</f>
        <v>0</v>
      </c>
      <c r="AE258" s="413">
        <f>IF(AF258="","",AF258/24)</f>
        <v>0</v>
      </c>
      <c r="AF258" s="432">
        <f>J258-Z258</f>
        <v>0</v>
      </c>
      <c r="AG258" s="761"/>
      <c r="AH258" s="733"/>
      <c r="AI258" s="734"/>
      <c r="AJ258" s="734"/>
      <c r="AK258" s="735"/>
      <c r="AL258" s="571"/>
      <c r="AM258" s="569"/>
      <c r="AN258" s="140"/>
    </row>
    <row r="259" spans="1:40" ht="20.25" thickTop="1" x14ac:dyDescent="0.25">
      <c r="A259" s="862"/>
      <c r="B259" s="966">
        <v>42948</v>
      </c>
      <c r="C259" s="967"/>
      <c r="D259" s="511"/>
      <c r="E259" s="12"/>
      <c r="F259" s="12"/>
      <c r="G259" s="286" t="str">
        <f t="shared" si="647"/>
        <v/>
      </c>
      <c r="H259" s="63" t="str">
        <f t="shared" si="528"/>
        <v/>
      </c>
      <c r="I259" s="64" t="str">
        <f t="shared" ref="I259:I264" si="654">IF(G259="","",G259-K259)</f>
        <v/>
      </c>
      <c r="J259" s="65" t="str">
        <f t="shared" ref="J259:J264" si="655">IF(I259="","",I259*24)</f>
        <v/>
      </c>
      <c r="K259" s="107">
        <f t="shared" si="648"/>
        <v>0</v>
      </c>
      <c r="L259" s="67">
        <f t="shared" si="649"/>
        <v>0</v>
      </c>
      <c r="M259" s="68"/>
      <c r="N259" s="68"/>
      <c r="O259" s="251" t="str">
        <f t="shared" si="650"/>
        <v/>
      </c>
      <c r="P259" s="68"/>
      <c r="Q259" s="68"/>
      <c r="R259" s="240" t="str">
        <f t="shared" si="651"/>
        <v/>
      </c>
      <c r="S259" s="68"/>
      <c r="T259" s="68"/>
      <c r="U259" s="230" t="str">
        <f t="shared" si="652"/>
        <v/>
      </c>
      <c r="V259" s="68"/>
      <c r="W259" s="68"/>
      <c r="X259" s="69" t="str">
        <f t="shared" si="653"/>
        <v/>
      </c>
      <c r="Y259" s="148"/>
      <c r="Z259" s="65"/>
      <c r="AA259" s="70">
        <f t="shared" si="537"/>
        <v>0</v>
      </c>
      <c r="AB259" s="65" t="str">
        <f t="shared" ref="AB259:AB264" si="656">IF(F259*24&gt;$E$2,F259*24-$E$2-AD259,"")</f>
        <v/>
      </c>
      <c r="AC259" s="71">
        <f t="shared" si="539"/>
        <v>0</v>
      </c>
      <c r="AD259" s="418">
        <f t="shared" ref="AD259:AD264" si="657">IF(F259*24&gt;$E$3,F259*24-$E$3,0)</f>
        <v>0</v>
      </c>
      <c r="AE259" s="73"/>
      <c r="AF259" s="87"/>
      <c r="AG259" s="761"/>
      <c r="AH259" s="784" t="s">
        <v>54</v>
      </c>
      <c r="AI259" s="146"/>
      <c r="AJ259" s="147"/>
      <c r="AK259" s="146"/>
      <c r="AL259" s="571"/>
      <c r="AM259" s="569"/>
      <c r="AN259" s="140"/>
    </row>
    <row r="260" spans="1:40" ht="19.5" x14ac:dyDescent="0.25">
      <c r="A260" s="862"/>
      <c r="B260" s="960">
        <v>42949</v>
      </c>
      <c r="C260" s="961"/>
      <c r="D260" s="511"/>
      <c r="E260" s="12"/>
      <c r="F260" s="12"/>
      <c r="G260" s="275" t="str">
        <f t="shared" si="647"/>
        <v/>
      </c>
      <c r="H260" s="45" t="str">
        <f t="shared" si="528"/>
        <v/>
      </c>
      <c r="I260" s="13" t="str">
        <f t="shared" si="654"/>
        <v/>
      </c>
      <c r="J260" s="14" t="str">
        <f t="shared" si="655"/>
        <v/>
      </c>
      <c r="K260" s="15">
        <f t="shared" si="648"/>
        <v>0</v>
      </c>
      <c r="L260" s="38">
        <f t="shared" si="649"/>
        <v>0</v>
      </c>
      <c r="M260" s="16"/>
      <c r="N260" s="16"/>
      <c r="O260" s="252" t="str">
        <f t="shared" si="650"/>
        <v/>
      </c>
      <c r="P260" s="16"/>
      <c r="Q260" s="16"/>
      <c r="R260" s="241" t="str">
        <f t="shared" si="651"/>
        <v/>
      </c>
      <c r="S260" s="16"/>
      <c r="T260" s="16"/>
      <c r="U260" s="231" t="str">
        <f t="shared" si="652"/>
        <v/>
      </c>
      <c r="V260" s="16"/>
      <c r="W260" s="16"/>
      <c r="X260" s="17" t="str">
        <f t="shared" si="653"/>
        <v/>
      </c>
      <c r="Y260" s="149"/>
      <c r="Z260" s="14"/>
      <c r="AA260" s="18">
        <f t="shared" si="537"/>
        <v>0</v>
      </c>
      <c r="AB260" s="14" t="str">
        <f t="shared" si="656"/>
        <v/>
      </c>
      <c r="AC260" s="19">
        <f t="shared" si="539"/>
        <v>0</v>
      </c>
      <c r="AD260" s="14">
        <f t="shared" si="657"/>
        <v>0</v>
      </c>
      <c r="AE260" s="20"/>
      <c r="AF260" s="48"/>
      <c r="AG260" s="761"/>
      <c r="AH260" s="785"/>
      <c r="AI260" s="146"/>
      <c r="AJ260" s="147"/>
      <c r="AK260" s="146"/>
      <c r="AL260" s="571"/>
      <c r="AM260" s="569"/>
      <c r="AN260" s="140"/>
    </row>
    <row r="261" spans="1:40" ht="19.5" x14ac:dyDescent="0.25">
      <c r="A261" s="862"/>
      <c r="B261" s="960">
        <v>42950</v>
      </c>
      <c r="C261" s="961"/>
      <c r="D261" s="511"/>
      <c r="E261" s="12"/>
      <c r="F261" s="12"/>
      <c r="G261" s="275" t="str">
        <f t="shared" si="647"/>
        <v/>
      </c>
      <c r="H261" s="45" t="str">
        <f t="shared" si="528"/>
        <v/>
      </c>
      <c r="I261" s="13" t="str">
        <f t="shared" si="654"/>
        <v/>
      </c>
      <c r="J261" s="14" t="str">
        <f t="shared" si="655"/>
        <v/>
      </c>
      <c r="K261" s="15">
        <f t="shared" si="648"/>
        <v>0</v>
      </c>
      <c r="L261" s="38">
        <f t="shared" si="649"/>
        <v>0</v>
      </c>
      <c r="M261" s="16"/>
      <c r="N261" s="16"/>
      <c r="O261" s="252" t="str">
        <f t="shared" si="650"/>
        <v/>
      </c>
      <c r="P261" s="16"/>
      <c r="Q261" s="16"/>
      <c r="R261" s="241" t="str">
        <f t="shared" si="651"/>
        <v/>
      </c>
      <c r="S261" s="16"/>
      <c r="T261" s="16"/>
      <c r="U261" s="231" t="str">
        <f t="shared" si="652"/>
        <v/>
      </c>
      <c r="V261" s="16"/>
      <c r="W261" s="16"/>
      <c r="X261" s="17" t="str">
        <f t="shared" si="653"/>
        <v/>
      </c>
      <c r="Y261" s="149"/>
      <c r="Z261" s="14"/>
      <c r="AA261" s="18">
        <f t="shared" si="537"/>
        <v>0</v>
      </c>
      <c r="AB261" s="14" t="str">
        <f t="shared" si="656"/>
        <v/>
      </c>
      <c r="AC261" s="19">
        <f t="shared" si="539"/>
        <v>0</v>
      </c>
      <c r="AD261" s="14">
        <f t="shared" si="657"/>
        <v>0</v>
      </c>
      <c r="AE261" s="20"/>
      <c r="AF261" s="48"/>
      <c r="AG261" s="761"/>
      <c r="AH261" s="785"/>
      <c r="AI261" s="146"/>
      <c r="AJ261" s="147"/>
      <c r="AK261" s="146"/>
      <c r="AL261" s="571"/>
      <c r="AM261" s="569"/>
      <c r="AN261" s="140"/>
    </row>
    <row r="262" spans="1:40" ht="19.5" x14ac:dyDescent="0.25">
      <c r="A262" s="862"/>
      <c r="B262" s="960">
        <v>42951</v>
      </c>
      <c r="C262" s="961"/>
      <c r="D262" s="511"/>
      <c r="E262" s="12"/>
      <c r="F262" s="12"/>
      <c r="G262" s="275" t="str">
        <f t="shared" si="647"/>
        <v/>
      </c>
      <c r="H262" s="45" t="str">
        <f t="shared" si="528"/>
        <v/>
      </c>
      <c r="I262" s="13" t="str">
        <f t="shared" si="654"/>
        <v/>
      </c>
      <c r="J262" s="14" t="str">
        <f t="shared" si="655"/>
        <v/>
      </c>
      <c r="K262" s="15">
        <f t="shared" si="648"/>
        <v>0</v>
      </c>
      <c r="L262" s="38">
        <f t="shared" si="649"/>
        <v>0</v>
      </c>
      <c r="M262" s="16"/>
      <c r="N262" s="16"/>
      <c r="O262" s="252" t="str">
        <f t="shared" si="650"/>
        <v/>
      </c>
      <c r="P262" s="16"/>
      <c r="Q262" s="16"/>
      <c r="R262" s="241" t="str">
        <f t="shared" si="651"/>
        <v/>
      </c>
      <c r="S262" s="16"/>
      <c r="T262" s="16"/>
      <c r="U262" s="231" t="str">
        <f t="shared" si="652"/>
        <v/>
      </c>
      <c r="V262" s="16"/>
      <c r="W262" s="16"/>
      <c r="X262" s="17" t="str">
        <f t="shared" si="653"/>
        <v/>
      </c>
      <c r="Y262" s="149"/>
      <c r="Z262" s="14"/>
      <c r="AA262" s="18">
        <f t="shared" si="537"/>
        <v>0</v>
      </c>
      <c r="AB262" s="14" t="str">
        <f t="shared" si="656"/>
        <v/>
      </c>
      <c r="AC262" s="19">
        <f t="shared" si="539"/>
        <v>0</v>
      </c>
      <c r="AD262" s="14">
        <f t="shared" si="657"/>
        <v>0</v>
      </c>
      <c r="AE262" s="20"/>
      <c r="AF262" s="48"/>
      <c r="AG262" s="761"/>
      <c r="AH262" s="785"/>
      <c r="AI262" s="146"/>
      <c r="AJ262" s="147"/>
      <c r="AK262" s="146"/>
      <c r="AL262" s="571"/>
      <c r="AM262" s="569"/>
      <c r="AN262" s="140"/>
    </row>
    <row r="263" spans="1:40" ht="19.5" x14ac:dyDescent="0.25">
      <c r="A263" s="862"/>
      <c r="B263" s="960">
        <v>42952</v>
      </c>
      <c r="C263" s="961"/>
      <c r="D263" s="511"/>
      <c r="E263" s="12"/>
      <c r="F263" s="12"/>
      <c r="G263" s="275" t="str">
        <f t="shared" si="647"/>
        <v/>
      </c>
      <c r="H263" s="45" t="str">
        <f t="shared" si="528"/>
        <v/>
      </c>
      <c r="I263" s="13" t="str">
        <f t="shared" si="654"/>
        <v/>
      </c>
      <c r="J263" s="14" t="str">
        <f t="shared" si="655"/>
        <v/>
      </c>
      <c r="K263" s="15">
        <f t="shared" si="648"/>
        <v>0</v>
      </c>
      <c r="L263" s="38">
        <f t="shared" si="649"/>
        <v>0</v>
      </c>
      <c r="M263" s="16"/>
      <c r="N263" s="16"/>
      <c r="O263" s="252" t="str">
        <f t="shared" si="650"/>
        <v/>
      </c>
      <c r="P263" s="16"/>
      <c r="Q263" s="16"/>
      <c r="R263" s="241" t="str">
        <f t="shared" si="651"/>
        <v/>
      </c>
      <c r="S263" s="16"/>
      <c r="T263" s="16"/>
      <c r="U263" s="231" t="str">
        <f t="shared" si="652"/>
        <v/>
      </c>
      <c r="V263" s="16"/>
      <c r="W263" s="16"/>
      <c r="X263" s="17" t="str">
        <f t="shared" si="653"/>
        <v/>
      </c>
      <c r="Y263" s="149"/>
      <c r="Z263" s="14"/>
      <c r="AA263" s="18">
        <f t="shared" si="537"/>
        <v>0</v>
      </c>
      <c r="AB263" s="14" t="str">
        <f t="shared" si="656"/>
        <v/>
      </c>
      <c r="AC263" s="19">
        <f t="shared" si="539"/>
        <v>0</v>
      </c>
      <c r="AD263" s="14">
        <f t="shared" si="657"/>
        <v>0</v>
      </c>
      <c r="AE263" s="20"/>
      <c r="AF263" s="48"/>
      <c r="AG263" s="761"/>
      <c r="AH263" s="785"/>
      <c r="AI263" s="146"/>
      <c r="AJ263" s="147"/>
      <c r="AK263" s="146"/>
      <c r="AL263" s="571"/>
      <c r="AM263" s="569"/>
      <c r="AN263" s="140"/>
    </row>
    <row r="264" spans="1:40" ht="20.25" thickBot="1" x14ac:dyDescent="0.3">
      <c r="A264" s="863"/>
      <c r="B264" s="962">
        <v>42953</v>
      </c>
      <c r="C264" s="963"/>
      <c r="D264" s="512"/>
      <c r="E264" s="49"/>
      <c r="F264" s="49"/>
      <c r="G264" s="276" t="str">
        <f t="shared" si="647"/>
        <v/>
      </c>
      <c r="H264" s="50" t="str">
        <f t="shared" si="528"/>
        <v/>
      </c>
      <c r="I264" s="167" t="str">
        <f t="shared" si="654"/>
        <v/>
      </c>
      <c r="J264" s="52" t="str">
        <f t="shared" si="655"/>
        <v/>
      </c>
      <c r="K264" s="53">
        <f t="shared" si="648"/>
        <v>0</v>
      </c>
      <c r="L264" s="54">
        <f t="shared" si="649"/>
        <v>0</v>
      </c>
      <c r="M264" s="55"/>
      <c r="N264" s="55"/>
      <c r="O264" s="253" t="str">
        <f t="shared" si="650"/>
        <v/>
      </c>
      <c r="P264" s="55"/>
      <c r="Q264" s="55"/>
      <c r="R264" s="242" t="str">
        <f t="shared" si="651"/>
        <v/>
      </c>
      <c r="S264" s="55"/>
      <c r="T264" s="55"/>
      <c r="U264" s="232" t="str">
        <f t="shared" si="652"/>
        <v/>
      </c>
      <c r="V264" s="55"/>
      <c r="W264" s="55"/>
      <c r="X264" s="56" t="str">
        <f t="shared" si="653"/>
        <v/>
      </c>
      <c r="Y264" s="150"/>
      <c r="Z264" s="52"/>
      <c r="AA264" s="57">
        <f t="shared" si="537"/>
        <v>0</v>
      </c>
      <c r="AB264" s="52" t="str">
        <f t="shared" si="656"/>
        <v/>
      </c>
      <c r="AC264" s="58">
        <f t="shared" si="539"/>
        <v>0</v>
      </c>
      <c r="AD264" s="52">
        <f t="shared" si="657"/>
        <v>0</v>
      </c>
      <c r="AE264" s="59"/>
      <c r="AF264" s="60"/>
      <c r="AG264" s="761"/>
      <c r="AH264" s="785"/>
      <c r="AI264" s="146"/>
      <c r="AJ264" s="147"/>
      <c r="AK264" s="146"/>
      <c r="AL264" s="571"/>
      <c r="AM264" s="569"/>
      <c r="AN264" s="140"/>
    </row>
    <row r="265" spans="1:40" ht="30.75" customHeight="1" thickBot="1" x14ac:dyDescent="0.3">
      <c r="A265" s="316"/>
      <c r="B265" s="713" t="s">
        <v>111</v>
      </c>
      <c r="C265" s="714"/>
      <c r="D265" s="548"/>
      <c r="E265" s="549"/>
      <c r="F265" s="549"/>
      <c r="G265" s="277">
        <f>IF(H265="","",(H265/24))</f>
        <v>0</v>
      </c>
      <c r="H265" s="291">
        <f>SUM(H257,H259:H264)</f>
        <v>0</v>
      </c>
      <c r="I265" s="168">
        <f>IF(J265="","",(J265/24))</f>
        <v>0</v>
      </c>
      <c r="J265" s="169">
        <f>SUM(J257,J259:J264)</f>
        <v>0</v>
      </c>
      <c r="K265" s="133">
        <f t="shared" ref="K265" si="658">SUM(K257:K264)</f>
        <v>0</v>
      </c>
      <c r="L265" s="134">
        <f t="shared" ref="L265" si="659">SUM(L257:L264)</f>
        <v>0</v>
      </c>
      <c r="M265" s="520"/>
      <c r="N265" s="520"/>
      <c r="O265" s="254">
        <f t="shared" ref="O265" si="660">SUM(O257:O264)</f>
        <v>0</v>
      </c>
      <c r="P265" s="520"/>
      <c r="Q265" s="520"/>
      <c r="R265" s="243">
        <f t="shared" ref="R265" si="661">SUM(R257:R264)</f>
        <v>0</v>
      </c>
      <c r="S265" s="520"/>
      <c r="T265" s="520"/>
      <c r="U265" s="233">
        <f t="shared" ref="U265" si="662">SUM(U257:U264)</f>
        <v>0</v>
      </c>
      <c r="V265" s="520"/>
      <c r="W265" s="520"/>
      <c r="X265" s="227">
        <f t="shared" ref="X265" si="663">SUM(X257:X264)</f>
        <v>0</v>
      </c>
      <c r="Y265" s="133" t="str">
        <f>IF(Z265="","",(Z265/24))</f>
        <v/>
      </c>
      <c r="Z265" s="134" t="str">
        <f>IF(J265-$E$4&lt;=0,"",SUM(J265-$E$4))</f>
        <v/>
      </c>
      <c r="AA265" s="156">
        <f>IF(AB265="","",(AB265/24))</f>
        <v>0</v>
      </c>
      <c r="AB265" s="163">
        <f>SUM(AB257,AB259:AB264)</f>
        <v>0</v>
      </c>
      <c r="AC265" s="160">
        <f>IF(AD265="","",(AD265/24))</f>
        <v>0</v>
      </c>
      <c r="AD265" s="164">
        <f>SUM(AD257,AD259:AD264)</f>
        <v>0</v>
      </c>
      <c r="AE265" s="175">
        <f>IF(AF265="","",(AF265/24))</f>
        <v>0</v>
      </c>
      <c r="AF265" s="176">
        <f>IF(J265&gt;$E$4,J265-Z265,J265)</f>
        <v>0</v>
      </c>
      <c r="AG265" s="762"/>
      <c r="AH265" s="785"/>
      <c r="AI265" s="146"/>
      <c r="AJ265" s="147"/>
      <c r="AK265" s="146"/>
      <c r="AL265" s="571"/>
      <c r="AM265" s="569"/>
      <c r="AN265" s="140"/>
    </row>
    <row r="266" spans="1:40" ht="19.5" x14ac:dyDescent="0.25">
      <c r="A266" s="861">
        <f t="shared" ref="A266" si="664">WEEKNUM(B266,2)</f>
        <v>33</v>
      </c>
      <c r="B266" s="958">
        <v>42954</v>
      </c>
      <c r="C266" s="959"/>
      <c r="D266" s="510"/>
      <c r="E266" s="62"/>
      <c r="F266" s="62"/>
      <c r="G266" s="278" t="str">
        <f t="shared" ref="G266:G272" si="665">IF(F266="","",F266-E266)</f>
        <v/>
      </c>
      <c r="H266" s="44" t="str">
        <f t="shared" si="528"/>
        <v/>
      </c>
      <c r="I266" s="21" t="str">
        <f t="shared" ref="I266:I272" si="666">IF(G266="","",G266-K266)</f>
        <v/>
      </c>
      <c r="J266" s="22" t="str">
        <f t="shared" ref="J266:J272" si="667">IF(I266="","",I266*24)</f>
        <v/>
      </c>
      <c r="K266" s="23">
        <f t="shared" ref="K266:K272" si="668">SUM(O266,R266,U266,X266)</f>
        <v>0</v>
      </c>
      <c r="L266" s="37">
        <f t="shared" ref="L266:L272" si="669">SUM(O266,R266,U266,X266)*24</f>
        <v>0</v>
      </c>
      <c r="M266" s="24"/>
      <c r="N266" s="24"/>
      <c r="O266" s="255" t="str">
        <f t="shared" ref="O266:O272" si="670">IF(N266="","",N266-M266)</f>
        <v/>
      </c>
      <c r="P266" s="24"/>
      <c r="Q266" s="24"/>
      <c r="R266" s="244" t="str">
        <f t="shared" ref="R266:R272" si="671">IF(Q266="","",Q266-P266)</f>
        <v/>
      </c>
      <c r="S266" s="24"/>
      <c r="T266" s="24"/>
      <c r="U266" s="234" t="str">
        <f t="shared" ref="U266:U272" si="672">IF(T266="","",T266-S266)</f>
        <v/>
      </c>
      <c r="V266" s="24"/>
      <c r="W266" s="24"/>
      <c r="X266" s="25" t="str">
        <f t="shared" ref="X266:X272" si="673">IF(W266="","",W266-V266)</f>
        <v/>
      </c>
      <c r="Y266" s="151"/>
      <c r="Z266" s="132"/>
      <c r="AA266" s="26">
        <f t="shared" si="537"/>
        <v>0</v>
      </c>
      <c r="AB266" s="28" t="str">
        <f t="shared" ref="AB266:AB272" si="674">IF(F266*24&gt;$E$2,F266*24-$E$2-AD266,"")</f>
        <v/>
      </c>
      <c r="AC266" s="27">
        <f t="shared" si="539"/>
        <v>0</v>
      </c>
      <c r="AD266" s="28">
        <f t="shared" ref="AD266:AD272" si="675">IF(F266*24&gt;$E$3,F266*24-$E$3,0)</f>
        <v>0</v>
      </c>
      <c r="AE266" s="29"/>
      <c r="AF266" s="47"/>
      <c r="AG266" s="760">
        <f>A266</f>
        <v>33</v>
      </c>
      <c r="AH266" s="785"/>
      <c r="AI266" s="146"/>
      <c r="AJ266" s="147"/>
      <c r="AK266" s="146"/>
      <c r="AL266" s="571"/>
      <c r="AM266" s="569"/>
      <c r="AN266" s="140"/>
    </row>
    <row r="267" spans="1:40" ht="19.5" x14ac:dyDescent="0.25">
      <c r="A267" s="862"/>
      <c r="B267" s="960">
        <v>42955</v>
      </c>
      <c r="C267" s="961"/>
      <c r="D267" s="511"/>
      <c r="E267" s="12"/>
      <c r="F267" s="12"/>
      <c r="G267" s="275" t="str">
        <f t="shared" si="665"/>
        <v/>
      </c>
      <c r="H267" s="45" t="str">
        <f t="shared" si="528"/>
        <v/>
      </c>
      <c r="I267" s="13" t="str">
        <f t="shared" si="666"/>
        <v/>
      </c>
      <c r="J267" s="14" t="str">
        <f t="shared" si="667"/>
        <v/>
      </c>
      <c r="K267" s="15">
        <f t="shared" si="668"/>
        <v>0</v>
      </c>
      <c r="L267" s="38">
        <f t="shared" si="669"/>
        <v>0</v>
      </c>
      <c r="M267" s="16"/>
      <c r="N267" s="16"/>
      <c r="O267" s="252" t="str">
        <f t="shared" si="670"/>
        <v/>
      </c>
      <c r="P267" s="16"/>
      <c r="Q267" s="16"/>
      <c r="R267" s="241" t="str">
        <f t="shared" si="671"/>
        <v/>
      </c>
      <c r="S267" s="16"/>
      <c r="T267" s="16"/>
      <c r="U267" s="231" t="str">
        <f t="shared" si="672"/>
        <v/>
      </c>
      <c r="V267" s="16"/>
      <c r="W267" s="16"/>
      <c r="X267" s="17" t="str">
        <f t="shared" si="673"/>
        <v/>
      </c>
      <c r="Y267" s="149"/>
      <c r="Z267" s="14"/>
      <c r="AA267" s="18">
        <f t="shared" si="537"/>
        <v>0</v>
      </c>
      <c r="AB267" s="14" t="str">
        <f t="shared" si="674"/>
        <v/>
      </c>
      <c r="AC267" s="19">
        <f t="shared" si="539"/>
        <v>0</v>
      </c>
      <c r="AD267" s="14">
        <f t="shared" si="675"/>
        <v>0</v>
      </c>
      <c r="AE267" s="20"/>
      <c r="AF267" s="48"/>
      <c r="AG267" s="761"/>
      <c r="AH267" s="785"/>
      <c r="AI267" s="146"/>
      <c r="AJ267" s="147"/>
      <c r="AK267" s="146"/>
      <c r="AL267" s="571"/>
      <c r="AM267" s="569"/>
      <c r="AN267" s="140"/>
    </row>
    <row r="268" spans="1:40" ht="19.5" x14ac:dyDescent="0.25">
      <c r="A268" s="862"/>
      <c r="B268" s="960">
        <v>42956</v>
      </c>
      <c r="C268" s="961"/>
      <c r="D268" s="511"/>
      <c r="E268" s="12"/>
      <c r="F268" s="12"/>
      <c r="G268" s="275" t="str">
        <f t="shared" si="665"/>
        <v/>
      </c>
      <c r="H268" s="45" t="str">
        <f t="shared" si="528"/>
        <v/>
      </c>
      <c r="I268" s="13" t="str">
        <f t="shared" si="666"/>
        <v/>
      </c>
      <c r="J268" s="14" t="str">
        <f t="shared" si="667"/>
        <v/>
      </c>
      <c r="K268" s="15">
        <f t="shared" si="668"/>
        <v>0</v>
      </c>
      <c r="L268" s="38">
        <f t="shared" si="669"/>
        <v>0</v>
      </c>
      <c r="M268" s="16"/>
      <c r="N268" s="16"/>
      <c r="O268" s="252" t="str">
        <f t="shared" si="670"/>
        <v/>
      </c>
      <c r="P268" s="16"/>
      <c r="Q268" s="16"/>
      <c r="R268" s="241" t="str">
        <f t="shared" si="671"/>
        <v/>
      </c>
      <c r="S268" s="16"/>
      <c r="T268" s="16"/>
      <c r="U268" s="231" t="str">
        <f t="shared" si="672"/>
        <v/>
      </c>
      <c r="V268" s="16"/>
      <c r="W268" s="16"/>
      <c r="X268" s="17" t="str">
        <f t="shared" si="673"/>
        <v/>
      </c>
      <c r="Y268" s="149"/>
      <c r="Z268" s="14"/>
      <c r="AA268" s="18">
        <f t="shared" si="537"/>
        <v>0</v>
      </c>
      <c r="AB268" s="14" t="str">
        <f t="shared" si="674"/>
        <v/>
      </c>
      <c r="AC268" s="19">
        <f t="shared" si="539"/>
        <v>0</v>
      </c>
      <c r="AD268" s="14">
        <f t="shared" si="675"/>
        <v>0</v>
      </c>
      <c r="AE268" s="20"/>
      <c r="AF268" s="48"/>
      <c r="AG268" s="761"/>
      <c r="AH268" s="785"/>
      <c r="AI268" s="146"/>
      <c r="AJ268" s="147"/>
      <c r="AK268" s="146"/>
      <c r="AL268" s="571"/>
      <c r="AM268" s="569"/>
      <c r="AN268" s="140"/>
    </row>
    <row r="269" spans="1:40" ht="19.5" x14ac:dyDescent="0.25">
      <c r="A269" s="862"/>
      <c r="B269" s="960">
        <v>42957</v>
      </c>
      <c r="C269" s="961"/>
      <c r="D269" s="511"/>
      <c r="E269" s="12"/>
      <c r="F269" s="12"/>
      <c r="G269" s="275" t="str">
        <f t="shared" si="665"/>
        <v/>
      </c>
      <c r="H269" s="45" t="str">
        <f t="shared" si="528"/>
        <v/>
      </c>
      <c r="I269" s="13" t="str">
        <f t="shared" si="666"/>
        <v/>
      </c>
      <c r="J269" s="14" t="str">
        <f t="shared" si="667"/>
        <v/>
      </c>
      <c r="K269" s="15">
        <f t="shared" si="668"/>
        <v>0</v>
      </c>
      <c r="L269" s="38">
        <f t="shared" si="669"/>
        <v>0</v>
      </c>
      <c r="M269" s="16"/>
      <c r="N269" s="16"/>
      <c r="O269" s="252" t="str">
        <f t="shared" si="670"/>
        <v/>
      </c>
      <c r="P269" s="16"/>
      <c r="Q269" s="16"/>
      <c r="R269" s="241" t="str">
        <f t="shared" si="671"/>
        <v/>
      </c>
      <c r="S269" s="16"/>
      <c r="T269" s="16"/>
      <c r="U269" s="231" t="str">
        <f t="shared" si="672"/>
        <v/>
      </c>
      <c r="V269" s="16"/>
      <c r="W269" s="16"/>
      <c r="X269" s="17" t="str">
        <f t="shared" si="673"/>
        <v/>
      </c>
      <c r="Y269" s="149"/>
      <c r="Z269" s="14"/>
      <c r="AA269" s="18">
        <f t="shared" si="537"/>
        <v>0</v>
      </c>
      <c r="AB269" s="14" t="str">
        <f t="shared" si="674"/>
        <v/>
      </c>
      <c r="AC269" s="19">
        <f t="shared" si="539"/>
        <v>0</v>
      </c>
      <c r="AD269" s="14">
        <f t="shared" si="675"/>
        <v>0</v>
      </c>
      <c r="AE269" s="20"/>
      <c r="AF269" s="179"/>
      <c r="AG269" s="761"/>
      <c r="AH269" s="785"/>
      <c r="AI269" s="146"/>
      <c r="AJ269" s="147"/>
      <c r="AK269" s="146"/>
      <c r="AL269" s="571"/>
      <c r="AM269" s="569"/>
      <c r="AN269" s="140"/>
    </row>
    <row r="270" spans="1:40" ht="19.5" x14ac:dyDescent="0.25">
      <c r="A270" s="862"/>
      <c r="B270" s="960">
        <v>42958</v>
      </c>
      <c r="C270" s="961"/>
      <c r="D270" s="511"/>
      <c r="E270" s="12"/>
      <c r="F270" s="12"/>
      <c r="G270" s="275" t="str">
        <f t="shared" si="665"/>
        <v/>
      </c>
      <c r="H270" s="45" t="str">
        <f t="shared" si="528"/>
        <v/>
      </c>
      <c r="I270" s="13" t="str">
        <f t="shared" si="666"/>
        <v/>
      </c>
      <c r="J270" s="14" t="str">
        <f t="shared" si="667"/>
        <v/>
      </c>
      <c r="K270" s="15">
        <f t="shared" si="668"/>
        <v>0</v>
      </c>
      <c r="L270" s="38">
        <f t="shared" si="669"/>
        <v>0</v>
      </c>
      <c r="M270" s="16"/>
      <c r="N270" s="16"/>
      <c r="O270" s="252" t="str">
        <f t="shared" si="670"/>
        <v/>
      </c>
      <c r="P270" s="16"/>
      <c r="Q270" s="16"/>
      <c r="R270" s="241" t="str">
        <f t="shared" si="671"/>
        <v/>
      </c>
      <c r="S270" s="16"/>
      <c r="T270" s="16"/>
      <c r="U270" s="231" t="str">
        <f t="shared" si="672"/>
        <v/>
      </c>
      <c r="V270" s="16"/>
      <c r="W270" s="16"/>
      <c r="X270" s="17" t="str">
        <f t="shared" si="673"/>
        <v/>
      </c>
      <c r="Y270" s="149"/>
      <c r="Z270" s="14"/>
      <c r="AA270" s="18">
        <f t="shared" si="537"/>
        <v>0</v>
      </c>
      <c r="AB270" s="14" t="str">
        <f t="shared" si="674"/>
        <v/>
      </c>
      <c r="AC270" s="19">
        <f t="shared" si="539"/>
        <v>0</v>
      </c>
      <c r="AD270" s="14">
        <f t="shared" si="675"/>
        <v>0</v>
      </c>
      <c r="AE270" s="20"/>
      <c r="AF270" s="48"/>
      <c r="AG270" s="761"/>
      <c r="AH270" s="785"/>
      <c r="AI270" s="146"/>
      <c r="AJ270" s="147"/>
      <c r="AK270" s="146"/>
      <c r="AL270" s="571"/>
      <c r="AM270" s="569"/>
      <c r="AN270" s="140"/>
    </row>
    <row r="271" spans="1:40" ht="19.5" x14ac:dyDescent="0.25">
      <c r="A271" s="862"/>
      <c r="B271" s="960">
        <v>42959</v>
      </c>
      <c r="C271" s="961"/>
      <c r="D271" s="511"/>
      <c r="E271" s="12"/>
      <c r="F271" s="12"/>
      <c r="G271" s="275" t="str">
        <f t="shared" si="665"/>
        <v/>
      </c>
      <c r="H271" s="45" t="str">
        <f t="shared" si="528"/>
        <v/>
      </c>
      <c r="I271" s="13" t="str">
        <f t="shared" si="666"/>
        <v/>
      </c>
      <c r="J271" s="14" t="str">
        <f t="shared" si="667"/>
        <v/>
      </c>
      <c r="K271" s="15">
        <f t="shared" si="668"/>
        <v>0</v>
      </c>
      <c r="L271" s="38">
        <f t="shared" si="669"/>
        <v>0</v>
      </c>
      <c r="M271" s="16"/>
      <c r="N271" s="16"/>
      <c r="O271" s="252" t="str">
        <f t="shared" si="670"/>
        <v/>
      </c>
      <c r="P271" s="16"/>
      <c r="Q271" s="16"/>
      <c r="R271" s="241" t="str">
        <f t="shared" si="671"/>
        <v/>
      </c>
      <c r="S271" s="16"/>
      <c r="T271" s="16"/>
      <c r="U271" s="231" t="str">
        <f t="shared" si="672"/>
        <v/>
      </c>
      <c r="V271" s="16"/>
      <c r="W271" s="16"/>
      <c r="X271" s="17" t="str">
        <f t="shared" si="673"/>
        <v/>
      </c>
      <c r="Y271" s="149"/>
      <c r="Z271" s="14"/>
      <c r="AA271" s="18">
        <f t="shared" si="537"/>
        <v>0</v>
      </c>
      <c r="AB271" s="14" t="str">
        <f t="shared" si="674"/>
        <v/>
      </c>
      <c r="AC271" s="19">
        <f t="shared" si="539"/>
        <v>0</v>
      </c>
      <c r="AD271" s="14">
        <f t="shared" si="675"/>
        <v>0</v>
      </c>
      <c r="AE271" s="20"/>
      <c r="AF271" s="48"/>
      <c r="AG271" s="761"/>
      <c r="AH271" s="785"/>
      <c r="AI271" s="146"/>
      <c r="AJ271" s="147"/>
      <c r="AK271" s="146"/>
      <c r="AL271" s="571"/>
      <c r="AM271" s="569"/>
      <c r="AN271" s="140"/>
    </row>
    <row r="272" spans="1:40" ht="16.5" thickBot="1" x14ac:dyDescent="0.3">
      <c r="A272" s="863"/>
      <c r="B272" s="962">
        <v>42960</v>
      </c>
      <c r="C272" s="963"/>
      <c r="D272" s="512"/>
      <c r="E272" s="49"/>
      <c r="F272" s="49"/>
      <c r="G272" s="276" t="str">
        <f t="shared" si="665"/>
        <v/>
      </c>
      <c r="H272" s="50" t="str">
        <f t="shared" si="528"/>
        <v/>
      </c>
      <c r="I272" s="51" t="str">
        <f t="shared" si="666"/>
        <v/>
      </c>
      <c r="J272" s="52" t="str">
        <f t="shared" si="667"/>
        <v/>
      </c>
      <c r="K272" s="53">
        <f t="shared" si="668"/>
        <v>0</v>
      </c>
      <c r="L272" s="54">
        <f t="shared" si="669"/>
        <v>0</v>
      </c>
      <c r="M272" s="55"/>
      <c r="N272" s="55"/>
      <c r="O272" s="253" t="str">
        <f t="shared" si="670"/>
        <v/>
      </c>
      <c r="P272" s="55"/>
      <c r="Q272" s="55"/>
      <c r="R272" s="242" t="str">
        <f t="shared" si="671"/>
        <v/>
      </c>
      <c r="S272" s="55"/>
      <c r="T272" s="55"/>
      <c r="U272" s="232" t="str">
        <f t="shared" si="672"/>
        <v/>
      </c>
      <c r="V272" s="55"/>
      <c r="W272" s="55"/>
      <c r="X272" s="56" t="str">
        <f t="shared" si="673"/>
        <v/>
      </c>
      <c r="Y272" s="150"/>
      <c r="Z272" s="52"/>
      <c r="AA272" s="57">
        <f t="shared" si="537"/>
        <v>0</v>
      </c>
      <c r="AB272" s="52" t="str">
        <f t="shared" si="674"/>
        <v/>
      </c>
      <c r="AC272" s="58">
        <f t="shared" si="539"/>
        <v>0</v>
      </c>
      <c r="AD272" s="52">
        <f t="shared" si="675"/>
        <v>0</v>
      </c>
      <c r="AE272" s="59"/>
      <c r="AF272" s="60"/>
      <c r="AG272" s="761"/>
      <c r="AH272" s="785"/>
      <c r="AI272" s="140"/>
      <c r="AJ272" s="140"/>
      <c r="AK272" s="140"/>
      <c r="AL272" s="140"/>
      <c r="AM272" s="569"/>
      <c r="AN272" s="140"/>
    </row>
    <row r="273" spans="1:42" ht="30.75" customHeight="1" thickBot="1" x14ac:dyDescent="0.3">
      <c r="A273" s="316"/>
      <c r="B273" s="713" t="s">
        <v>112</v>
      </c>
      <c r="C273" s="714"/>
      <c r="D273" s="548"/>
      <c r="E273" s="549"/>
      <c r="F273" s="549"/>
      <c r="G273" s="277">
        <f>IF(H273="","",(H273/24))</f>
        <v>0</v>
      </c>
      <c r="H273" s="291">
        <f t="shared" ref="H273" si="676">SUM(H266:H272)</f>
        <v>0</v>
      </c>
      <c r="I273" s="168">
        <f t="shared" ref="I273" si="677">SUM(I266:I272)</f>
        <v>0</v>
      </c>
      <c r="J273" s="169">
        <f t="shared" ref="J273" si="678">SUM(J266:J272)</f>
        <v>0</v>
      </c>
      <c r="K273" s="133">
        <f t="shared" ref="K273" si="679">SUM(K266:K272)</f>
        <v>0</v>
      </c>
      <c r="L273" s="134">
        <f t="shared" ref="L273" si="680">SUM(L266:L272)</f>
        <v>0</v>
      </c>
      <c r="M273" s="520"/>
      <c r="N273" s="520"/>
      <c r="O273" s="254">
        <f t="shared" ref="O273" si="681">SUM(O266:O272)</f>
        <v>0</v>
      </c>
      <c r="P273" s="520"/>
      <c r="Q273" s="520"/>
      <c r="R273" s="243">
        <f t="shared" ref="R273" si="682">SUM(R266:R272)</f>
        <v>0</v>
      </c>
      <c r="S273" s="520"/>
      <c r="T273" s="520"/>
      <c r="U273" s="233">
        <f t="shared" ref="U273" si="683">SUM(U266:U272)</f>
        <v>0</v>
      </c>
      <c r="V273" s="520"/>
      <c r="W273" s="520"/>
      <c r="X273" s="227">
        <f t="shared" ref="X273:AA273" si="684">SUM(X266:X272)</f>
        <v>0</v>
      </c>
      <c r="Y273" s="133" t="str">
        <f>IF(Z273="","",(Z273/24))</f>
        <v/>
      </c>
      <c r="Z273" s="134" t="str">
        <f>IF(J273-$E$4&lt;=0,"",SUM(J273-$E$4))</f>
        <v/>
      </c>
      <c r="AA273" s="156">
        <f t="shared" si="684"/>
        <v>0</v>
      </c>
      <c r="AB273" s="163">
        <f t="shared" ref="AB273:AC273" si="685">SUM(AB266:AB272)</f>
        <v>0</v>
      </c>
      <c r="AC273" s="160">
        <f t="shared" si="685"/>
        <v>0</v>
      </c>
      <c r="AD273" s="164">
        <f t="shared" ref="AD273" si="686">SUM(AD266:AD272)</f>
        <v>0</v>
      </c>
      <c r="AE273" s="175">
        <f>IF(AF273="","",(AF273/24))</f>
        <v>0</v>
      </c>
      <c r="AF273" s="176">
        <f>IF(J273&gt;$E$4,J273-Z273,J273)</f>
        <v>0</v>
      </c>
      <c r="AG273" s="762"/>
      <c r="AH273" s="785"/>
      <c r="AI273" s="637" t="s">
        <v>62</v>
      </c>
      <c r="AJ273" s="638"/>
      <c r="AK273" s="593" t="s">
        <v>60</v>
      </c>
      <c r="AL273" s="593" t="s">
        <v>61</v>
      </c>
      <c r="AM273" s="569"/>
      <c r="AN273" s="140"/>
    </row>
    <row r="274" spans="1:42" ht="24" thickBot="1" x14ac:dyDescent="0.3">
      <c r="A274" s="861">
        <f t="shared" ref="A274" si="687">WEEKNUM(B274,2)</f>
        <v>34</v>
      </c>
      <c r="B274" s="958">
        <v>42961</v>
      </c>
      <c r="C274" s="959"/>
      <c r="D274" s="510"/>
      <c r="E274" s="62"/>
      <c r="F274" s="62"/>
      <c r="G274" s="278" t="str">
        <f t="shared" ref="G274:G280" si="688">IF(F274="","",F274-E274)</f>
        <v/>
      </c>
      <c r="H274" s="44" t="str">
        <f t="shared" ref="H274:H338" si="689">IF(G274="","",G274*24)</f>
        <v/>
      </c>
      <c r="I274" s="21" t="str">
        <f t="shared" ref="I274:I280" si="690">IF(G274="","",G274-K274)</f>
        <v/>
      </c>
      <c r="J274" s="22" t="str">
        <f t="shared" ref="J274:J280" si="691">IF(I274="","",I274*24)</f>
        <v/>
      </c>
      <c r="K274" s="23">
        <f t="shared" ref="K274:K280" si="692">SUM(O274,R274,U274,X274)</f>
        <v>0</v>
      </c>
      <c r="L274" s="37">
        <f t="shared" ref="L274:L280" si="693">SUM(O274,R274,U274,X274)*24</f>
        <v>0</v>
      </c>
      <c r="M274" s="24"/>
      <c r="N274" s="24"/>
      <c r="O274" s="255" t="str">
        <f t="shared" ref="O274:O280" si="694">IF(N274="","",N274-M274)</f>
        <v/>
      </c>
      <c r="P274" s="24"/>
      <c r="Q274" s="24"/>
      <c r="R274" s="244" t="str">
        <f t="shared" ref="R274:R280" si="695">IF(Q274="","",Q274-P274)</f>
        <v/>
      </c>
      <c r="S274" s="24"/>
      <c r="T274" s="24"/>
      <c r="U274" s="234" t="str">
        <f t="shared" ref="U274:U280" si="696">IF(T274="","",T274-S274)</f>
        <v/>
      </c>
      <c r="V274" s="24"/>
      <c r="W274" s="24"/>
      <c r="X274" s="25" t="str">
        <f t="shared" ref="X274:X280" si="697">IF(W274="","",W274-V274)</f>
        <v/>
      </c>
      <c r="Y274" s="151"/>
      <c r="Z274" s="22"/>
      <c r="AA274" s="26">
        <f t="shared" ref="AA274:AA338" si="698">IF(AB274="",0,AB274/24)</f>
        <v>0</v>
      </c>
      <c r="AB274" s="28" t="str">
        <f t="shared" ref="AB274:AB280" si="699">IF(F274*24&gt;$E$2,F274*24-$E$2-AD274,"")</f>
        <v/>
      </c>
      <c r="AC274" s="27">
        <f t="shared" ref="AC274:AC338" si="700">IF(AD274="",0,AD274/24)</f>
        <v>0</v>
      </c>
      <c r="AD274" s="28">
        <f t="shared" ref="AD274:AD280" si="701">IF(F274*24&gt;$E$3,F274*24-$E$3,0)</f>
        <v>0</v>
      </c>
      <c r="AE274" s="29"/>
      <c r="AF274" s="47"/>
      <c r="AG274" s="760">
        <f>A274</f>
        <v>34</v>
      </c>
      <c r="AH274" s="785"/>
      <c r="AI274" s="635">
        <v>8</v>
      </c>
      <c r="AJ274" s="636"/>
      <c r="AK274" s="594"/>
      <c r="AL274" s="594"/>
      <c r="AM274" s="569"/>
      <c r="AN274" s="140"/>
      <c r="AO274" s="547"/>
    </row>
    <row r="275" spans="1:42" ht="39" customHeight="1" x14ac:dyDescent="0.25">
      <c r="A275" s="862"/>
      <c r="B275" s="968">
        <v>42962</v>
      </c>
      <c r="C275" s="969"/>
      <c r="D275" s="511"/>
      <c r="E275" s="12"/>
      <c r="F275" s="12"/>
      <c r="G275" s="275" t="str">
        <f t="shared" si="688"/>
        <v/>
      </c>
      <c r="H275" s="45" t="str">
        <f t="shared" si="689"/>
        <v/>
      </c>
      <c r="I275" s="13" t="str">
        <f t="shared" si="690"/>
        <v/>
      </c>
      <c r="J275" s="14" t="str">
        <f t="shared" si="691"/>
        <v/>
      </c>
      <c r="K275" s="15">
        <f t="shared" si="692"/>
        <v>0</v>
      </c>
      <c r="L275" s="38">
        <f t="shared" si="693"/>
        <v>0</v>
      </c>
      <c r="M275" s="16"/>
      <c r="N275" s="16"/>
      <c r="O275" s="252" t="str">
        <f t="shared" si="694"/>
        <v/>
      </c>
      <c r="P275" s="16"/>
      <c r="Q275" s="16"/>
      <c r="R275" s="241" t="str">
        <f t="shared" si="695"/>
        <v/>
      </c>
      <c r="S275" s="16"/>
      <c r="T275" s="16"/>
      <c r="U275" s="231" t="str">
        <f t="shared" si="696"/>
        <v/>
      </c>
      <c r="V275" s="16"/>
      <c r="W275" s="16"/>
      <c r="X275" s="17" t="str">
        <f t="shared" si="697"/>
        <v/>
      </c>
      <c r="Y275" s="149"/>
      <c r="Z275" s="14"/>
      <c r="AA275" s="18">
        <f t="shared" si="698"/>
        <v>0</v>
      </c>
      <c r="AB275" s="14" t="str">
        <f t="shared" si="699"/>
        <v/>
      </c>
      <c r="AC275" s="19">
        <f t="shared" si="700"/>
        <v>0</v>
      </c>
      <c r="AD275" s="14">
        <f t="shared" si="701"/>
        <v>0</v>
      </c>
      <c r="AE275" s="20"/>
      <c r="AF275" s="48"/>
      <c r="AG275" s="761"/>
      <c r="AH275" s="785"/>
      <c r="AI275" s="633" t="s">
        <v>59</v>
      </c>
      <c r="AJ275" s="444" t="s">
        <v>134</v>
      </c>
      <c r="AK275" s="440">
        <f>AF294</f>
        <v>0</v>
      </c>
      <c r="AL275" s="441">
        <f>AK275*$AF$1</f>
        <v>0</v>
      </c>
      <c r="AM275" s="569"/>
      <c r="AN275" s="140"/>
    </row>
    <row r="276" spans="1:42" ht="19.5" x14ac:dyDescent="0.25">
      <c r="A276" s="862"/>
      <c r="B276" s="960">
        <v>42963</v>
      </c>
      <c r="C276" s="961"/>
      <c r="D276" s="511"/>
      <c r="E276" s="12"/>
      <c r="F276" s="12"/>
      <c r="G276" s="275" t="str">
        <f t="shared" si="688"/>
        <v/>
      </c>
      <c r="H276" s="45" t="str">
        <f t="shared" si="689"/>
        <v/>
      </c>
      <c r="I276" s="13" t="str">
        <f t="shared" si="690"/>
        <v/>
      </c>
      <c r="J276" s="14" t="str">
        <f t="shared" si="691"/>
        <v/>
      </c>
      <c r="K276" s="15">
        <f t="shared" si="692"/>
        <v>0</v>
      </c>
      <c r="L276" s="38">
        <f t="shared" si="693"/>
        <v>0</v>
      </c>
      <c r="M276" s="16"/>
      <c r="N276" s="16"/>
      <c r="O276" s="252" t="str">
        <f t="shared" si="694"/>
        <v/>
      </c>
      <c r="P276" s="16"/>
      <c r="Q276" s="16"/>
      <c r="R276" s="241" t="str">
        <f t="shared" si="695"/>
        <v/>
      </c>
      <c r="S276" s="16"/>
      <c r="T276" s="16"/>
      <c r="U276" s="231" t="str">
        <f t="shared" si="696"/>
        <v/>
      </c>
      <c r="V276" s="16"/>
      <c r="W276" s="16"/>
      <c r="X276" s="17" t="str">
        <f t="shared" si="697"/>
        <v/>
      </c>
      <c r="Y276" s="149"/>
      <c r="Z276" s="14"/>
      <c r="AA276" s="18">
        <f t="shared" si="698"/>
        <v>0</v>
      </c>
      <c r="AB276" s="14" t="str">
        <f t="shared" si="699"/>
        <v/>
      </c>
      <c r="AC276" s="19">
        <f t="shared" si="700"/>
        <v>0</v>
      </c>
      <c r="AD276" s="14">
        <f t="shared" si="701"/>
        <v>0</v>
      </c>
      <c r="AE276" s="20"/>
      <c r="AF276" s="48"/>
      <c r="AG276" s="761"/>
      <c r="AH276" s="785"/>
      <c r="AI276" s="634"/>
      <c r="AJ276" s="445" t="s">
        <v>135</v>
      </c>
      <c r="AK276" s="437">
        <f>Z294</f>
        <v>0</v>
      </c>
      <c r="AL276" s="434">
        <f>AK276*$AF$2</f>
        <v>0</v>
      </c>
      <c r="AM276" s="569"/>
      <c r="AN276" s="140"/>
    </row>
    <row r="277" spans="1:42" ht="19.5" x14ac:dyDescent="0.25">
      <c r="A277" s="862"/>
      <c r="B277" s="960">
        <v>42964</v>
      </c>
      <c r="C277" s="961"/>
      <c r="D277" s="511"/>
      <c r="E277" s="12"/>
      <c r="F277" s="12"/>
      <c r="G277" s="275" t="str">
        <f t="shared" si="688"/>
        <v/>
      </c>
      <c r="H277" s="45" t="str">
        <f t="shared" si="689"/>
        <v/>
      </c>
      <c r="I277" s="13" t="str">
        <f t="shared" si="690"/>
        <v/>
      </c>
      <c r="J277" s="14" t="str">
        <f t="shared" si="691"/>
        <v/>
      </c>
      <c r="K277" s="15">
        <f t="shared" si="692"/>
        <v>0</v>
      </c>
      <c r="L277" s="38">
        <f t="shared" si="693"/>
        <v>0</v>
      </c>
      <c r="M277" s="16"/>
      <c r="N277" s="16"/>
      <c r="O277" s="252" t="str">
        <f t="shared" si="694"/>
        <v/>
      </c>
      <c r="P277" s="16"/>
      <c r="Q277" s="16"/>
      <c r="R277" s="241" t="str">
        <f t="shared" si="695"/>
        <v/>
      </c>
      <c r="S277" s="16"/>
      <c r="T277" s="16"/>
      <c r="U277" s="231" t="str">
        <f t="shared" si="696"/>
        <v/>
      </c>
      <c r="V277" s="16"/>
      <c r="W277" s="16"/>
      <c r="X277" s="17" t="str">
        <f t="shared" si="697"/>
        <v/>
      </c>
      <c r="Y277" s="149"/>
      <c r="Z277" s="14"/>
      <c r="AA277" s="18">
        <f t="shared" si="698"/>
        <v>0</v>
      </c>
      <c r="AB277" s="14" t="str">
        <f t="shared" si="699"/>
        <v/>
      </c>
      <c r="AC277" s="19">
        <f t="shared" si="700"/>
        <v>0</v>
      </c>
      <c r="AD277" s="14">
        <f t="shared" si="701"/>
        <v>0</v>
      </c>
      <c r="AE277" s="20"/>
      <c r="AF277" s="48"/>
      <c r="AG277" s="761"/>
      <c r="AH277" s="785"/>
      <c r="AI277" s="631" t="s">
        <v>136</v>
      </c>
      <c r="AJ277" s="446" t="s">
        <v>137</v>
      </c>
      <c r="AK277" s="438">
        <f>SUMPRODUCT(IF(ISNUMBER($B$9:$B$436),(MONTH($B$9:$B$436)=MONTH(B278)))*IF($AB$9:$AB$436&lt;&gt;"",$AB$9:$AB$436))</f>
        <v>0</v>
      </c>
      <c r="AL277" s="435">
        <f>AK277*$AF$3</f>
        <v>0</v>
      </c>
      <c r="AM277" s="569"/>
      <c r="AN277" s="140"/>
      <c r="AP277" s="547"/>
    </row>
    <row r="278" spans="1:42" ht="25.5" customHeight="1" thickBot="1" x14ac:dyDescent="0.3">
      <c r="A278" s="862"/>
      <c r="B278" s="960">
        <v>42965</v>
      </c>
      <c r="C278" s="961"/>
      <c r="D278" s="511"/>
      <c r="E278" s="12"/>
      <c r="F278" s="12"/>
      <c r="G278" s="275" t="str">
        <f t="shared" si="688"/>
        <v/>
      </c>
      <c r="H278" s="45" t="str">
        <f t="shared" si="689"/>
        <v/>
      </c>
      <c r="I278" s="13" t="str">
        <f t="shared" si="690"/>
        <v/>
      </c>
      <c r="J278" s="14" t="str">
        <f t="shared" si="691"/>
        <v/>
      </c>
      <c r="K278" s="15">
        <f t="shared" si="692"/>
        <v>0</v>
      </c>
      <c r="L278" s="38">
        <f t="shared" si="693"/>
        <v>0</v>
      </c>
      <c r="M278" s="16"/>
      <c r="N278" s="16"/>
      <c r="O278" s="252" t="str">
        <f t="shared" si="694"/>
        <v/>
      </c>
      <c r="P278" s="16"/>
      <c r="Q278" s="16"/>
      <c r="R278" s="241" t="str">
        <f t="shared" si="695"/>
        <v/>
      </c>
      <c r="S278" s="16"/>
      <c r="T278" s="16"/>
      <c r="U278" s="231" t="str">
        <f t="shared" si="696"/>
        <v/>
      </c>
      <c r="V278" s="16"/>
      <c r="W278" s="16"/>
      <c r="X278" s="17" t="str">
        <f t="shared" si="697"/>
        <v/>
      </c>
      <c r="Y278" s="149"/>
      <c r="Z278" s="14"/>
      <c r="AA278" s="18">
        <f t="shared" si="698"/>
        <v>0</v>
      </c>
      <c r="AB278" s="14" t="str">
        <f t="shared" si="699"/>
        <v/>
      </c>
      <c r="AC278" s="19">
        <f t="shared" si="700"/>
        <v>0</v>
      </c>
      <c r="AD278" s="14">
        <f t="shared" si="701"/>
        <v>0</v>
      </c>
      <c r="AE278" s="20"/>
      <c r="AF278" s="48"/>
      <c r="AG278" s="761"/>
      <c r="AH278" s="785"/>
      <c r="AI278" s="632"/>
      <c r="AJ278" s="447" t="s">
        <v>138</v>
      </c>
      <c r="AK278" s="439">
        <f>SUMPRODUCT(IF(ISNUMBER($B$9:$B$436),(MONTH($B$9:$B$436)=MONTH(B278)))*IF($AD$9:$AD$436&lt;&gt;"",$AD$9:$AD$436))</f>
        <v>0</v>
      </c>
      <c r="AL278" s="436">
        <f>AK278*$AF$4</f>
        <v>0</v>
      </c>
      <c r="AM278" s="569"/>
      <c r="AN278" s="140"/>
    </row>
    <row r="279" spans="1:42" ht="32.25" customHeight="1" thickBot="1" x14ac:dyDescent="0.3">
      <c r="A279" s="862"/>
      <c r="B279" s="960">
        <v>42966</v>
      </c>
      <c r="C279" s="961"/>
      <c r="D279" s="511"/>
      <c r="E279" s="12"/>
      <c r="F279" s="12"/>
      <c r="G279" s="275" t="str">
        <f t="shared" si="688"/>
        <v/>
      </c>
      <c r="H279" s="45" t="str">
        <f t="shared" si="689"/>
        <v/>
      </c>
      <c r="I279" s="13" t="str">
        <f t="shared" si="690"/>
        <v/>
      </c>
      <c r="J279" s="14" t="str">
        <f t="shared" si="691"/>
        <v/>
      </c>
      <c r="K279" s="15">
        <f t="shared" si="692"/>
        <v>0</v>
      </c>
      <c r="L279" s="38">
        <f t="shared" si="693"/>
        <v>0</v>
      </c>
      <c r="M279" s="16"/>
      <c r="N279" s="16"/>
      <c r="O279" s="252" t="str">
        <f t="shared" si="694"/>
        <v/>
      </c>
      <c r="P279" s="16"/>
      <c r="Q279" s="16"/>
      <c r="R279" s="241" t="str">
        <f t="shared" si="695"/>
        <v/>
      </c>
      <c r="S279" s="16"/>
      <c r="T279" s="16"/>
      <c r="U279" s="231" t="str">
        <f t="shared" si="696"/>
        <v/>
      </c>
      <c r="V279" s="16"/>
      <c r="W279" s="16"/>
      <c r="X279" s="17" t="str">
        <f t="shared" si="697"/>
        <v/>
      </c>
      <c r="Y279" s="149"/>
      <c r="Z279" s="14"/>
      <c r="AA279" s="18">
        <f t="shared" si="698"/>
        <v>0</v>
      </c>
      <c r="AB279" s="14" t="str">
        <f t="shared" si="699"/>
        <v/>
      </c>
      <c r="AC279" s="19">
        <f t="shared" si="700"/>
        <v>0</v>
      </c>
      <c r="AD279" s="14">
        <f t="shared" si="701"/>
        <v>0</v>
      </c>
      <c r="AE279" s="20"/>
      <c r="AF279" s="48"/>
      <c r="AG279" s="761"/>
      <c r="AH279" s="785"/>
      <c r="AI279" s="145"/>
      <c r="AJ279" s="571"/>
      <c r="AK279" s="571"/>
      <c r="AL279" s="458">
        <f>SUM(AL275:AL278)</f>
        <v>0</v>
      </c>
      <c r="AM279" s="569"/>
      <c r="AN279" s="140"/>
    </row>
    <row r="280" spans="1:42" ht="20.25" customHeight="1" thickBot="1" x14ac:dyDescent="0.3">
      <c r="A280" s="863"/>
      <c r="B280" s="962">
        <v>42967</v>
      </c>
      <c r="C280" s="963"/>
      <c r="D280" s="512"/>
      <c r="E280" s="49"/>
      <c r="F280" s="49"/>
      <c r="G280" s="276" t="str">
        <f t="shared" si="688"/>
        <v/>
      </c>
      <c r="H280" s="50" t="str">
        <f t="shared" si="689"/>
        <v/>
      </c>
      <c r="I280" s="51" t="str">
        <f t="shared" si="690"/>
        <v/>
      </c>
      <c r="J280" s="52" t="str">
        <f t="shared" si="691"/>
        <v/>
      </c>
      <c r="K280" s="53">
        <f t="shared" si="692"/>
        <v>0</v>
      </c>
      <c r="L280" s="54">
        <f t="shared" si="693"/>
        <v>0</v>
      </c>
      <c r="M280" s="55"/>
      <c r="N280" s="55"/>
      <c r="O280" s="253" t="str">
        <f t="shared" si="694"/>
        <v/>
      </c>
      <c r="P280" s="55"/>
      <c r="Q280" s="55"/>
      <c r="R280" s="242" t="str">
        <f t="shared" si="695"/>
        <v/>
      </c>
      <c r="S280" s="55"/>
      <c r="T280" s="55"/>
      <c r="U280" s="232" t="str">
        <f t="shared" si="696"/>
        <v/>
      </c>
      <c r="V280" s="55"/>
      <c r="W280" s="55"/>
      <c r="X280" s="56" t="str">
        <f t="shared" si="697"/>
        <v/>
      </c>
      <c r="Y280" s="150"/>
      <c r="Z280" s="52"/>
      <c r="AA280" s="57">
        <f t="shared" si="698"/>
        <v>0</v>
      </c>
      <c r="AB280" s="52" t="str">
        <f t="shared" si="699"/>
        <v/>
      </c>
      <c r="AC280" s="58">
        <f t="shared" si="700"/>
        <v>0</v>
      </c>
      <c r="AD280" s="52">
        <f t="shared" si="701"/>
        <v>0</v>
      </c>
      <c r="AE280" s="59"/>
      <c r="AF280" s="60"/>
      <c r="AG280" s="761"/>
      <c r="AH280" s="785"/>
      <c r="AI280" s="140"/>
      <c r="AJ280" s="140"/>
      <c r="AK280" s="140"/>
      <c r="AL280" s="140"/>
      <c r="AM280" s="569"/>
      <c r="AN280" s="140"/>
    </row>
    <row r="281" spans="1:42" ht="30.75" customHeight="1" thickBot="1" x14ac:dyDescent="0.3">
      <c r="A281" s="316"/>
      <c r="B281" s="713" t="s">
        <v>113</v>
      </c>
      <c r="C281" s="714"/>
      <c r="D281" s="548"/>
      <c r="E281" s="549"/>
      <c r="F281" s="549"/>
      <c r="G281" s="277">
        <f>IF(H281="","",(H281/24))</f>
        <v>0</v>
      </c>
      <c r="H281" s="291">
        <f t="shared" ref="H281" si="702">SUM(H274:H280)</f>
        <v>0</v>
      </c>
      <c r="I281" s="168">
        <f t="shared" ref="I281" si="703">SUM(I274:I280)</f>
        <v>0</v>
      </c>
      <c r="J281" s="169">
        <f t="shared" ref="J281" si="704">SUM(J274:J280)</f>
        <v>0</v>
      </c>
      <c r="K281" s="133">
        <f t="shared" ref="K281" si="705">SUM(K274:K280)</f>
        <v>0</v>
      </c>
      <c r="L281" s="134">
        <f t="shared" ref="L281" si="706">SUM(L274:L280)</f>
        <v>0</v>
      </c>
      <c r="M281" s="520"/>
      <c r="N281" s="520"/>
      <c r="O281" s="254">
        <f t="shared" ref="O281" si="707">SUM(O274:O280)</f>
        <v>0</v>
      </c>
      <c r="P281" s="520"/>
      <c r="Q281" s="520"/>
      <c r="R281" s="243">
        <f t="shared" ref="R281" si="708">SUM(R274:R280)</f>
        <v>0</v>
      </c>
      <c r="S281" s="520"/>
      <c r="T281" s="520"/>
      <c r="U281" s="233">
        <f t="shared" ref="U281" si="709">SUM(U274:U280)</f>
        <v>0</v>
      </c>
      <c r="V281" s="520"/>
      <c r="W281" s="520"/>
      <c r="X281" s="227">
        <f t="shared" ref="X281:AA281" si="710">SUM(X274:X280)</f>
        <v>0</v>
      </c>
      <c r="Y281" s="133" t="str">
        <f>IF(Z281="","",(Z281/24))</f>
        <v/>
      </c>
      <c r="Z281" s="134" t="str">
        <f>IF(J281-$E$4&lt;=0,"",SUM(J281-$E$4))</f>
        <v/>
      </c>
      <c r="AA281" s="156">
        <f t="shared" si="710"/>
        <v>0</v>
      </c>
      <c r="AB281" s="163">
        <f t="shared" ref="AB281:AC281" si="711">SUM(AB274:AB280)</f>
        <v>0</v>
      </c>
      <c r="AC281" s="160">
        <f t="shared" si="711"/>
        <v>0</v>
      </c>
      <c r="AD281" s="164">
        <f t="shared" ref="AD281" si="712">SUM(AD274:AD280)</f>
        <v>0</v>
      </c>
      <c r="AE281" s="175">
        <f>IF(AF281="","",(AF281/24))</f>
        <v>0</v>
      </c>
      <c r="AF281" s="176">
        <f>IF(J281&gt;$E$4,J281-Z281,J281)</f>
        <v>0</v>
      </c>
      <c r="AG281" s="762"/>
      <c r="AH281" s="785"/>
      <c r="AI281" s="140"/>
      <c r="AJ281" s="140"/>
      <c r="AK281" s="140"/>
      <c r="AL281" s="140"/>
      <c r="AM281" s="569"/>
      <c r="AN281" s="140"/>
    </row>
    <row r="282" spans="1:42" ht="15.75" x14ac:dyDescent="0.25">
      <c r="A282" s="861">
        <f t="shared" ref="A282" si="713">WEEKNUM(B282,2)</f>
        <v>35</v>
      </c>
      <c r="B282" s="958">
        <v>42968</v>
      </c>
      <c r="C282" s="959"/>
      <c r="D282" s="510"/>
      <c r="E282" s="62"/>
      <c r="F282" s="62"/>
      <c r="G282" s="278" t="str">
        <f t="shared" ref="G282:G288" si="714">IF(F282="","",F282-E282)</f>
        <v/>
      </c>
      <c r="H282" s="44" t="str">
        <f t="shared" si="689"/>
        <v/>
      </c>
      <c r="I282" s="21" t="str">
        <f t="shared" ref="I282:I288" si="715">IF(G282="","",G282-K282)</f>
        <v/>
      </c>
      <c r="J282" s="22" t="str">
        <f t="shared" ref="J282:J288" si="716">IF(I282="","",I282*24)</f>
        <v/>
      </c>
      <c r="K282" s="23">
        <f t="shared" ref="K282:K288" si="717">SUM(O282,R282,U282,X282)</f>
        <v>0</v>
      </c>
      <c r="L282" s="37">
        <f t="shared" ref="L282:L288" si="718">SUM(O282,R282,U282,X282)*24</f>
        <v>0</v>
      </c>
      <c r="M282" s="24"/>
      <c r="N282" s="24"/>
      <c r="O282" s="255" t="str">
        <f t="shared" ref="O282:O288" si="719">IF(N282="","",N282-M282)</f>
        <v/>
      </c>
      <c r="P282" s="24"/>
      <c r="Q282" s="24"/>
      <c r="R282" s="244" t="str">
        <f t="shared" ref="R282:R288" si="720">IF(Q282="","",Q282-P282)</f>
        <v/>
      </c>
      <c r="S282" s="24"/>
      <c r="T282" s="24"/>
      <c r="U282" s="234" t="str">
        <f t="shared" ref="U282:U288" si="721">IF(T282="","",T282-S282)</f>
        <v/>
      </c>
      <c r="V282" s="24"/>
      <c r="W282" s="24"/>
      <c r="X282" s="25" t="str">
        <f t="shared" ref="X282:X288" si="722">IF(W282="","",W282-V282)</f>
        <v/>
      </c>
      <c r="Y282" s="151"/>
      <c r="Z282" s="22"/>
      <c r="AA282" s="26">
        <f t="shared" si="698"/>
        <v>0</v>
      </c>
      <c r="AB282" s="28" t="str">
        <f t="shared" ref="AB282:AB288" si="723">IF(F282*24&gt;$E$2,F282*24-$E$2-AD282,"")</f>
        <v/>
      </c>
      <c r="AC282" s="27">
        <f t="shared" si="700"/>
        <v>0</v>
      </c>
      <c r="AD282" s="28">
        <f t="shared" ref="AD282:AD288" si="724">IF(F282*24&gt;$E$3,F282*24-$E$3,0)</f>
        <v>0</v>
      </c>
      <c r="AE282" s="29"/>
      <c r="AF282" s="47"/>
      <c r="AG282" s="760">
        <f>A282</f>
        <v>35</v>
      </c>
      <c r="AH282" s="785"/>
      <c r="AI282" s="140"/>
      <c r="AJ282" s="140"/>
      <c r="AK282" s="140"/>
      <c r="AL282" s="140"/>
      <c r="AM282" s="569"/>
      <c r="AN282" s="140"/>
    </row>
    <row r="283" spans="1:42" ht="15.75" x14ac:dyDescent="0.25">
      <c r="A283" s="862"/>
      <c r="B283" s="960">
        <v>42969</v>
      </c>
      <c r="C283" s="961"/>
      <c r="D283" s="511"/>
      <c r="E283" s="12"/>
      <c r="F283" s="12"/>
      <c r="G283" s="275" t="str">
        <f t="shared" si="714"/>
        <v/>
      </c>
      <c r="H283" s="45" t="str">
        <f t="shared" si="689"/>
        <v/>
      </c>
      <c r="I283" s="13" t="str">
        <f t="shared" si="715"/>
        <v/>
      </c>
      <c r="J283" s="14" t="str">
        <f t="shared" si="716"/>
        <v/>
      </c>
      <c r="K283" s="15">
        <f t="shared" si="717"/>
        <v>0</v>
      </c>
      <c r="L283" s="38">
        <f t="shared" si="718"/>
        <v>0</v>
      </c>
      <c r="M283" s="16"/>
      <c r="N283" s="16"/>
      <c r="O283" s="252" t="str">
        <f t="shared" si="719"/>
        <v/>
      </c>
      <c r="P283" s="16"/>
      <c r="Q283" s="16"/>
      <c r="R283" s="241" t="str">
        <f t="shared" si="720"/>
        <v/>
      </c>
      <c r="S283" s="16"/>
      <c r="T283" s="16"/>
      <c r="U283" s="231" t="str">
        <f t="shared" si="721"/>
        <v/>
      </c>
      <c r="V283" s="16"/>
      <c r="W283" s="16"/>
      <c r="X283" s="17" t="str">
        <f t="shared" si="722"/>
        <v/>
      </c>
      <c r="Y283" s="149"/>
      <c r="Z283" s="14"/>
      <c r="AA283" s="18">
        <f t="shared" si="698"/>
        <v>0</v>
      </c>
      <c r="AB283" s="14" t="str">
        <f t="shared" si="723"/>
        <v/>
      </c>
      <c r="AC283" s="19">
        <f t="shared" si="700"/>
        <v>0</v>
      </c>
      <c r="AD283" s="14">
        <f t="shared" si="724"/>
        <v>0</v>
      </c>
      <c r="AE283" s="20"/>
      <c r="AF283" s="48"/>
      <c r="AG283" s="761"/>
      <c r="AH283" s="785"/>
      <c r="AI283" s="140"/>
      <c r="AJ283" s="140"/>
      <c r="AK283" s="140"/>
      <c r="AL283" s="140"/>
      <c r="AM283" s="569"/>
      <c r="AN283" s="140"/>
    </row>
    <row r="284" spans="1:42" ht="19.5" x14ac:dyDescent="0.25">
      <c r="A284" s="862"/>
      <c r="B284" s="960">
        <v>42970</v>
      </c>
      <c r="C284" s="961"/>
      <c r="D284" s="511"/>
      <c r="E284" s="12"/>
      <c r="F284" s="12"/>
      <c r="G284" s="275" t="str">
        <f t="shared" si="714"/>
        <v/>
      </c>
      <c r="H284" s="45" t="str">
        <f t="shared" si="689"/>
        <v/>
      </c>
      <c r="I284" s="13" t="str">
        <f t="shared" si="715"/>
        <v/>
      </c>
      <c r="J284" s="14" t="str">
        <f t="shared" si="716"/>
        <v/>
      </c>
      <c r="K284" s="15">
        <f t="shared" si="717"/>
        <v>0</v>
      </c>
      <c r="L284" s="38">
        <f t="shared" si="718"/>
        <v>0</v>
      </c>
      <c r="M284" s="16"/>
      <c r="N284" s="16"/>
      <c r="O284" s="252" t="str">
        <f t="shared" si="719"/>
        <v/>
      </c>
      <c r="P284" s="16"/>
      <c r="Q284" s="16"/>
      <c r="R284" s="241" t="str">
        <f t="shared" si="720"/>
        <v/>
      </c>
      <c r="S284" s="16"/>
      <c r="T284" s="16"/>
      <c r="U284" s="231" t="str">
        <f t="shared" si="721"/>
        <v/>
      </c>
      <c r="V284" s="16"/>
      <c r="W284" s="16"/>
      <c r="X284" s="17" t="str">
        <f t="shared" si="722"/>
        <v/>
      </c>
      <c r="Y284" s="149"/>
      <c r="Z284" s="14"/>
      <c r="AA284" s="18">
        <f t="shared" si="698"/>
        <v>0</v>
      </c>
      <c r="AB284" s="14" t="str">
        <f t="shared" si="723"/>
        <v/>
      </c>
      <c r="AC284" s="19">
        <f t="shared" si="700"/>
        <v>0</v>
      </c>
      <c r="AD284" s="14">
        <f t="shared" si="724"/>
        <v>0</v>
      </c>
      <c r="AE284" s="20"/>
      <c r="AF284" s="48"/>
      <c r="AG284" s="761"/>
      <c r="AH284" s="785"/>
      <c r="AI284" s="146"/>
      <c r="AJ284" s="147"/>
      <c r="AK284" s="146"/>
      <c r="AL284" s="571"/>
      <c r="AM284" s="569"/>
      <c r="AN284" s="140"/>
    </row>
    <row r="285" spans="1:42" ht="19.5" x14ac:dyDescent="0.25">
      <c r="A285" s="862"/>
      <c r="B285" s="960">
        <v>42971</v>
      </c>
      <c r="C285" s="961"/>
      <c r="D285" s="511"/>
      <c r="E285" s="12"/>
      <c r="F285" s="12"/>
      <c r="G285" s="275" t="str">
        <f t="shared" si="714"/>
        <v/>
      </c>
      <c r="H285" s="45" t="str">
        <f t="shared" si="689"/>
        <v/>
      </c>
      <c r="I285" s="13" t="str">
        <f t="shared" si="715"/>
        <v/>
      </c>
      <c r="J285" s="14" t="str">
        <f t="shared" si="716"/>
        <v/>
      </c>
      <c r="K285" s="15">
        <f t="shared" si="717"/>
        <v>0</v>
      </c>
      <c r="L285" s="38">
        <f t="shared" si="718"/>
        <v>0</v>
      </c>
      <c r="M285" s="16"/>
      <c r="N285" s="16"/>
      <c r="O285" s="252" t="str">
        <f t="shared" si="719"/>
        <v/>
      </c>
      <c r="P285" s="16"/>
      <c r="Q285" s="16"/>
      <c r="R285" s="241" t="str">
        <f t="shared" si="720"/>
        <v/>
      </c>
      <c r="S285" s="16"/>
      <c r="T285" s="16"/>
      <c r="U285" s="231" t="str">
        <f t="shared" si="721"/>
        <v/>
      </c>
      <c r="V285" s="16"/>
      <c r="W285" s="16"/>
      <c r="X285" s="17" t="str">
        <f t="shared" si="722"/>
        <v/>
      </c>
      <c r="Y285" s="149"/>
      <c r="Z285" s="14"/>
      <c r="AA285" s="18">
        <f t="shared" si="698"/>
        <v>0</v>
      </c>
      <c r="AB285" s="14" t="str">
        <f t="shared" si="723"/>
        <v/>
      </c>
      <c r="AC285" s="19">
        <f t="shared" si="700"/>
        <v>0</v>
      </c>
      <c r="AD285" s="162">
        <f t="shared" si="724"/>
        <v>0</v>
      </c>
      <c r="AE285" s="20"/>
      <c r="AF285" s="48"/>
      <c r="AG285" s="761"/>
      <c r="AH285" s="785"/>
      <c r="AI285" s="146"/>
      <c r="AJ285" s="147"/>
      <c r="AK285" s="146"/>
      <c r="AL285" s="571"/>
      <c r="AM285" s="569"/>
      <c r="AN285" s="140"/>
    </row>
    <row r="286" spans="1:42" ht="19.5" x14ac:dyDescent="0.25">
      <c r="A286" s="862"/>
      <c r="B286" s="960">
        <v>42972</v>
      </c>
      <c r="C286" s="961"/>
      <c r="D286" s="511"/>
      <c r="E286" s="12"/>
      <c r="F286" s="12"/>
      <c r="G286" s="275" t="str">
        <f t="shared" si="714"/>
        <v/>
      </c>
      <c r="H286" s="45" t="str">
        <f t="shared" si="689"/>
        <v/>
      </c>
      <c r="I286" s="13" t="str">
        <f t="shared" si="715"/>
        <v/>
      </c>
      <c r="J286" s="14" t="str">
        <f t="shared" si="716"/>
        <v/>
      </c>
      <c r="K286" s="15">
        <f t="shared" si="717"/>
        <v>0</v>
      </c>
      <c r="L286" s="38">
        <f t="shared" si="718"/>
        <v>0</v>
      </c>
      <c r="M286" s="16"/>
      <c r="N286" s="16"/>
      <c r="O286" s="252" t="str">
        <f t="shared" si="719"/>
        <v/>
      </c>
      <c r="P286" s="16"/>
      <c r="Q286" s="16"/>
      <c r="R286" s="241" t="str">
        <f t="shared" si="720"/>
        <v/>
      </c>
      <c r="S286" s="16"/>
      <c r="T286" s="16"/>
      <c r="U286" s="231" t="str">
        <f t="shared" si="721"/>
        <v/>
      </c>
      <c r="V286" s="16"/>
      <c r="W286" s="16"/>
      <c r="X286" s="17" t="str">
        <f t="shared" si="722"/>
        <v/>
      </c>
      <c r="Y286" s="149"/>
      <c r="Z286" s="14"/>
      <c r="AA286" s="18">
        <f t="shared" si="698"/>
        <v>0</v>
      </c>
      <c r="AB286" s="14" t="str">
        <f t="shared" si="723"/>
        <v/>
      </c>
      <c r="AC286" s="19">
        <f t="shared" si="700"/>
        <v>0</v>
      </c>
      <c r="AD286" s="14">
        <f t="shared" si="724"/>
        <v>0</v>
      </c>
      <c r="AE286" s="20"/>
      <c r="AF286" s="48"/>
      <c r="AG286" s="761"/>
      <c r="AH286" s="785"/>
      <c r="AI286" s="146"/>
      <c r="AJ286" s="147"/>
      <c r="AK286" s="146"/>
      <c r="AL286" s="571"/>
      <c r="AM286" s="569"/>
      <c r="AN286" s="140"/>
    </row>
    <row r="287" spans="1:42" ht="19.5" x14ac:dyDescent="0.25">
      <c r="A287" s="862"/>
      <c r="B287" s="960">
        <v>42973</v>
      </c>
      <c r="C287" s="961"/>
      <c r="D287" s="511"/>
      <c r="E287" s="12"/>
      <c r="F287" s="12"/>
      <c r="G287" s="275" t="str">
        <f t="shared" si="714"/>
        <v/>
      </c>
      <c r="H287" s="45" t="str">
        <f t="shared" si="689"/>
        <v/>
      </c>
      <c r="I287" s="13" t="str">
        <f t="shared" si="715"/>
        <v/>
      </c>
      <c r="J287" s="14" t="str">
        <f t="shared" si="716"/>
        <v/>
      </c>
      <c r="K287" s="15">
        <f t="shared" si="717"/>
        <v>0</v>
      </c>
      <c r="L287" s="38">
        <f t="shared" si="718"/>
        <v>0</v>
      </c>
      <c r="M287" s="16"/>
      <c r="N287" s="16"/>
      <c r="O287" s="252" t="str">
        <f t="shared" si="719"/>
        <v/>
      </c>
      <c r="P287" s="16"/>
      <c r="Q287" s="16"/>
      <c r="R287" s="241" t="str">
        <f t="shared" si="720"/>
        <v/>
      </c>
      <c r="S287" s="16"/>
      <c r="T287" s="16"/>
      <c r="U287" s="231" t="str">
        <f t="shared" si="721"/>
        <v/>
      </c>
      <c r="V287" s="16"/>
      <c r="W287" s="16"/>
      <c r="X287" s="17" t="str">
        <f t="shared" si="722"/>
        <v/>
      </c>
      <c r="Y287" s="149"/>
      <c r="Z287" s="14"/>
      <c r="AA287" s="18">
        <f t="shared" si="698"/>
        <v>0</v>
      </c>
      <c r="AB287" s="14" t="str">
        <f t="shared" si="723"/>
        <v/>
      </c>
      <c r="AC287" s="19">
        <f t="shared" si="700"/>
        <v>0</v>
      </c>
      <c r="AD287" s="14">
        <f t="shared" si="724"/>
        <v>0</v>
      </c>
      <c r="AE287" s="20"/>
      <c r="AF287" s="48"/>
      <c r="AG287" s="761"/>
      <c r="AH287" s="785"/>
      <c r="AI287" s="146"/>
      <c r="AJ287" s="147"/>
      <c r="AK287" s="146"/>
      <c r="AL287" s="571"/>
      <c r="AM287" s="569"/>
      <c r="AN287" s="140"/>
    </row>
    <row r="288" spans="1:42" ht="20.25" thickBot="1" x14ac:dyDescent="0.3">
      <c r="A288" s="863"/>
      <c r="B288" s="962">
        <v>42974</v>
      </c>
      <c r="C288" s="963"/>
      <c r="D288" s="512"/>
      <c r="E288" s="49"/>
      <c r="F288" s="49"/>
      <c r="G288" s="276" t="str">
        <f t="shared" si="714"/>
        <v/>
      </c>
      <c r="H288" s="50" t="str">
        <f t="shared" si="689"/>
        <v/>
      </c>
      <c r="I288" s="51" t="str">
        <f t="shared" si="715"/>
        <v/>
      </c>
      <c r="J288" s="52" t="str">
        <f t="shared" si="716"/>
        <v/>
      </c>
      <c r="K288" s="53">
        <f t="shared" si="717"/>
        <v>0</v>
      </c>
      <c r="L288" s="54">
        <f t="shared" si="718"/>
        <v>0</v>
      </c>
      <c r="M288" s="55"/>
      <c r="N288" s="55"/>
      <c r="O288" s="253" t="str">
        <f t="shared" si="719"/>
        <v/>
      </c>
      <c r="P288" s="55"/>
      <c r="Q288" s="55"/>
      <c r="R288" s="242" t="str">
        <f t="shared" si="720"/>
        <v/>
      </c>
      <c r="S288" s="55"/>
      <c r="T288" s="55"/>
      <c r="U288" s="232" t="str">
        <f t="shared" si="721"/>
        <v/>
      </c>
      <c r="V288" s="55"/>
      <c r="W288" s="55"/>
      <c r="X288" s="56" t="str">
        <f t="shared" si="722"/>
        <v/>
      </c>
      <c r="Y288" s="150"/>
      <c r="Z288" s="52"/>
      <c r="AA288" s="57">
        <f t="shared" si="698"/>
        <v>0</v>
      </c>
      <c r="AB288" s="52" t="str">
        <f t="shared" si="723"/>
        <v/>
      </c>
      <c r="AC288" s="58">
        <f t="shared" si="700"/>
        <v>0</v>
      </c>
      <c r="AD288" s="52">
        <f t="shared" si="724"/>
        <v>0</v>
      </c>
      <c r="AE288" s="59"/>
      <c r="AF288" s="60"/>
      <c r="AG288" s="761"/>
      <c r="AH288" s="785"/>
      <c r="AI288" s="146"/>
      <c r="AJ288" s="147"/>
      <c r="AK288" s="146"/>
      <c r="AL288" s="571"/>
      <c r="AM288" s="569"/>
      <c r="AN288" s="140"/>
    </row>
    <row r="289" spans="1:40" ht="30.75" customHeight="1" thickBot="1" x14ac:dyDescent="0.3">
      <c r="A289" s="316"/>
      <c r="B289" s="713" t="s">
        <v>114</v>
      </c>
      <c r="C289" s="714"/>
      <c r="D289" s="548"/>
      <c r="E289" s="549"/>
      <c r="F289" s="549"/>
      <c r="G289" s="277">
        <f>IF(H289="","",(H289/24))</f>
        <v>0</v>
      </c>
      <c r="H289" s="291">
        <f t="shared" ref="H289" si="725">SUM(H282:H288)</f>
        <v>0</v>
      </c>
      <c r="I289" s="168">
        <f>IF(J289="","",(J289/24))</f>
        <v>0</v>
      </c>
      <c r="J289" s="169">
        <f t="shared" ref="J289" si="726">SUM(J282:J288)</f>
        <v>0</v>
      </c>
      <c r="K289" s="133">
        <f t="shared" ref="K289" si="727">SUM(K282:K288)</f>
        <v>0</v>
      </c>
      <c r="L289" s="134">
        <f t="shared" ref="L289" si="728">SUM(L282:L288)</f>
        <v>0</v>
      </c>
      <c r="M289" s="520"/>
      <c r="N289" s="520"/>
      <c r="O289" s="254">
        <f t="shared" ref="O289" si="729">SUM(O282:O288)</f>
        <v>0</v>
      </c>
      <c r="P289" s="520"/>
      <c r="Q289" s="520"/>
      <c r="R289" s="243">
        <f t="shared" ref="R289" si="730">SUM(R282:R288)</f>
        <v>0</v>
      </c>
      <c r="S289" s="520"/>
      <c r="T289" s="520"/>
      <c r="U289" s="233">
        <f t="shared" ref="U289" si="731">SUM(U282:U288)</f>
        <v>0</v>
      </c>
      <c r="V289" s="520"/>
      <c r="W289" s="520"/>
      <c r="X289" s="227">
        <f t="shared" ref="X289" si="732">SUM(X282:X288)</f>
        <v>0</v>
      </c>
      <c r="Y289" s="133" t="str">
        <f>IF(Z289="","",(Z289/24))</f>
        <v/>
      </c>
      <c r="Z289" s="134" t="str">
        <f>IF(J289-$E$4&lt;=0,"",SUM(J289-$E$4))</f>
        <v/>
      </c>
      <c r="AA289" s="156">
        <f>IF(AB289="","",(AB289/24))</f>
        <v>0</v>
      </c>
      <c r="AB289" s="163">
        <f t="shared" ref="AB289" si="733">SUM(AB282:AB288)</f>
        <v>0</v>
      </c>
      <c r="AC289" s="160">
        <f>IF(AD289="","",(AD289/24))</f>
        <v>0</v>
      </c>
      <c r="AD289" s="164">
        <f t="shared" ref="AD289" si="734">SUM(AD282:AD288)</f>
        <v>0</v>
      </c>
      <c r="AE289" s="175">
        <f>IF(AF289="","",(AF289/24))</f>
        <v>0</v>
      </c>
      <c r="AF289" s="176">
        <f>IF(J289&gt;$E$4,J289-Z289,J289)</f>
        <v>0</v>
      </c>
      <c r="AG289" s="762"/>
      <c r="AH289" s="785"/>
      <c r="AI289" s="146"/>
      <c r="AJ289" s="147"/>
      <c r="AK289" s="146"/>
      <c r="AL289" s="571"/>
      <c r="AM289" s="569"/>
      <c r="AN289" s="140"/>
    </row>
    <row r="290" spans="1:40" ht="19.5" x14ac:dyDescent="0.25">
      <c r="A290" s="861">
        <f t="shared" ref="A290" si="735">WEEKNUM(B290,2)</f>
        <v>36</v>
      </c>
      <c r="B290" s="958">
        <v>42975</v>
      </c>
      <c r="C290" s="959"/>
      <c r="D290" s="510"/>
      <c r="E290" s="62"/>
      <c r="F290" s="62"/>
      <c r="G290" s="278" t="str">
        <f t="shared" ref="G290:G297" si="736">IF(F290="","",F290-E290)</f>
        <v/>
      </c>
      <c r="H290" s="44" t="str">
        <f t="shared" si="689"/>
        <v/>
      </c>
      <c r="I290" s="21" t="str">
        <f>IF(G290="","",G290-K290)</f>
        <v/>
      </c>
      <c r="J290" s="22" t="str">
        <f>IF(I290="","",I290*24)</f>
        <v/>
      </c>
      <c r="K290" s="23">
        <f t="shared" ref="K290:K297" si="737">SUM(O290,R290,U290,X290)</f>
        <v>0</v>
      </c>
      <c r="L290" s="37">
        <f t="shared" ref="L290:L297" si="738">SUM(O290,R290,U290,X290)*24</f>
        <v>0</v>
      </c>
      <c r="M290" s="24"/>
      <c r="N290" s="24"/>
      <c r="O290" s="255" t="str">
        <f t="shared" ref="O290:O297" si="739">IF(N290="","",N290-M290)</f>
        <v/>
      </c>
      <c r="P290" s="24"/>
      <c r="Q290" s="24"/>
      <c r="R290" s="244" t="str">
        <f t="shared" ref="R290:R297" si="740">IF(Q290="","",Q290-P290)</f>
        <v/>
      </c>
      <c r="S290" s="24"/>
      <c r="T290" s="24"/>
      <c r="U290" s="234" t="str">
        <f t="shared" ref="U290:U297" si="741">IF(T290="","",T290-S290)</f>
        <v/>
      </c>
      <c r="V290" s="24"/>
      <c r="W290" s="24"/>
      <c r="X290" s="25" t="str">
        <f t="shared" ref="X290:X297" si="742">IF(W290="","",W290-V290)</f>
        <v/>
      </c>
      <c r="Y290" s="151"/>
      <c r="Z290" s="22"/>
      <c r="AA290" s="26">
        <f t="shared" si="698"/>
        <v>0</v>
      </c>
      <c r="AB290" s="28" t="str">
        <f>IF(F290*24&gt;$E$2,F290*24-$E$2-AD290,"")</f>
        <v/>
      </c>
      <c r="AC290" s="27">
        <f t="shared" si="700"/>
        <v>0</v>
      </c>
      <c r="AD290" s="28">
        <f>IF(F290*24&gt;$E$3,F290*24-$E$3,0)</f>
        <v>0</v>
      </c>
      <c r="AE290" s="29"/>
      <c r="AF290" s="47"/>
      <c r="AG290" s="760">
        <f>A290</f>
        <v>36</v>
      </c>
      <c r="AH290" s="785"/>
      <c r="AI290" s="146"/>
      <c r="AJ290" s="147"/>
      <c r="AK290" s="146"/>
      <c r="AL290" s="571"/>
      <c r="AM290" s="569"/>
      <c r="AN290" s="140"/>
    </row>
    <row r="291" spans="1:40" ht="19.5" x14ac:dyDescent="0.25">
      <c r="A291" s="862"/>
      <c r="B291" s="960">
        <v>42976</v>
      </c>
      <c r="C291" s="961"/>
      <c r="D291" s="511"/>
      <c r="E291" s="12"/>
      <c r="F291" s="12"/>
      <c r="G291" s="275" t="str">
        <f t="shared" si="736"/>
        <v/>
      </c>
      <c r="H291" s="45" t="str">
        <f t="shared" si="689"/>
        <v/>
      </c>
      <c r="I291" s="13" t="str">
        <f>IF(G291="","",G291-K291)</f>
        <v/>
      </c>
      <c r="J291" s="14" t="str">
        <f>IF(I291="","",I291*24)</f>
        <v/>
      </c>
      <c r="K291" s="15">
        <f t="shared" si="737"/>
        <v>0</v>
      </c>
      <c r="L291" s="38">
        <f t="shared" si="738"/>
        <v>0</v>
      </c>
      <c r="M291" s="16"/>
      <c r="N291" s="16"/>
      <c r="O291" s="252" t="str">
        <f t="shared" si="739"/>
        <v/>
      </c>
      <c r="P291" s="16"/>
      <c r="Q291" s="16"/>
      <c r="R291" s="241" t="str">
        <f t="shared" si="740"/>
        <v/>
      </c>
      <c r="S291" s="16"/>
      <c r="T291" s="16"/>
      <c r="U291" s="231" t="str">
        <f t="shared" si="741"/>
        <v/>
      </c>
      <c r="V291" s="16"/>
      <c r="W291" s="16"/>
      <c r="X291" s="17" t="str">
        <f t="shared" si="742"/>
        <v/>
      </c>
      <c r="Y291" s="149"/>
      <c r="Z291" s="14"/>
      <c r="AA291" s="18">
        <f t="shared" si="698"/>
        <v>0</v>
      </c>
      <c r="AB291" s="14" t="str">
        <f>IF(F291*24&gt;$E$2,F291*24-$E$2-AD291,"")</f>
        <v/>
      </c>
      <c r="AC291" s="19">
        <f t="shared" si="700"/>
        <v>0</v>
      </c>
      <c r="AD291" s="14">
        <f>IF(F291*24&gt;$E$3,F291*24-$E$3,0)</f>
        <v>0</v>
      </c>
      <c r="AE291" s="20"/>
      <c r="AF291" s="48"/>
      <c r="AG291" s="761"/>
      <c r="AH291" s="785"/>
      <c r="AI291" s="146"/>
      <c r="AJ291" s="147"/>
      <c r="AK291" s="146"/>
      <c r="AL291" s="571"/>
      <c r="AM291" s="569"/>
      <c r="AN291" s="140"/>
    </row>
    <row r="292" spans="1:40" ht="19.5" x14ac:dyDescent="0.25">
      <c r="A292" s="862"/>
      <c r="B292" s="960">
        <v>42977</v>
      </c>
      <c r="C292" s="961"/>
      <c r="D292" s="511"/>
      <c r="E292" s="12"/>
      <c r="F292" s="12"/>
      <c r="G292" s="275" t="str">
        <f t="shared" si="736"/>
        <v/>
      </c>
      <c r="H292" s="45" t="str">
        <f t="shared" si="689"/>
        <v/>
      </c>
      <c r="I292" s="13" t="str">
        <f>IF(G292="","",G292-K292)</f>
        <v/>
      </c>
      <c r="J292" s="14" t="str">
        <f>IF(I292="","",I292*24)</f>
        <v/>
      </c>
      <c r="K292" s="15">
        <f t="shared" si="737"/>
        <v>0</v>
      </c>
      <c r="L292" s="38">
        <f t="shared" si="738"/>
        <v>0</v>
      </c>
      <c r="M292" s="16"/>
      <c r="N292" s="16"/>
      <c r="O292" s="252" t="str">
        <f t="shared" si="739"/>
        <v/>
      </c>
      <c r="P292" s="16"/>
      <c r="Q292" s="16"/>
      <c r="R292" s="241" t="str">
        <f t="shared" si="740"/>
        <v/>
      </c>
      <c r="S292" s="16"/>
      <c r="T292" s="16"/>
      <c r="U292" s="231" t="str">
        <f t="shared" si="741"/>
        <v/>
      </c>
      <c r="V292" s="16"/>
      <c r="W292" s="16"/>
      <c r="X292" s="17" t="str">
        <f t="shared" si="742"/>
        <v/>
      </c>
      <c r="Y292" s="149"/>
      <c r="Z292" s="14"/>
      <c r="AA292" s="18">
        <f t="shared" si="698"/>
        <v>0</v>
      </c>
      <c r="AB292" s="14" t="str">
        <f>IF(F292*24&gt;$E$2,F292*24-$E$2-AD292,"")</f>
        <v/>
      </c>
      <c r="AC292" s="19">
        <f t="shared" si="700"/>
        <v>0</v>
      </c>
      <c r="AD292" s="14">
        <f>IF(F292*24&gt;$E$3,F292*24-$E$3,0)</f>
        <v>0</v>
      </c>
      <c r="AE292" s="20"/>
      <c r="AF292" s="48"/>
      <c r="AG292" s="761"/>
      <c r="AH292" s="785"/>
      <c r="AI292" s="146"/>
      <c r="AJ292" s="147"/>
      <c r="AK292" s="146"/>
      <c r="AL292" s="571"/>
      <c r="AM292" s="569"/>
      <c r="AN292" s="140"/>
    </row>
    <row r="293" spans="1:40" ht="20.25" thickBot="1" x14ac:dyDescent="0.3">
      <c r="A293" s="862"/>
      <c r="B293" s="970">
        <v>42978</v>
      </c>
      <c r="C293" s="971"/>
      <c r="D293" s="511"/>
      <c r="E293" s="12"/>
      <c r="F293" s="12"/>
      <c r="G293" s="279" t="str">
        <f t="shared" si="736"/>
        <v/>
      </c>
      <c r="H293" s="77" t="str">
        <f t="shared" si="689"/>
        <v/>
      </c>
      <c r="I293" s="78" t="str">
        <f>IF(G293="","",G293-K293)</f>
        <v/>
      </c>
      <c r="J293" s="79" t="str">
        <f>IF(I293="","",I293*24)</f>
        <v/>
      </c>
      <c r="K293" s="80">
        <f t="shared" si="737"/>
        <v>0</v>
      </c>
      <c r="L293" s="81">
        <f t="shared" si="738"/>
        <v>0</v>
      </c>
      <c r="M293" s="82"/>
      <c r="N293" s="82"/>
      <c r="O293" s="256" t="str">
        <f t="shared" si="739"/>
        <v/>
      </c>
      <c r="P293" s="82"/>
      <c r="Q293" s="82"/>
      <c r="R293" s="245" t="str">
        <f t="shared" si="740"/>
        <v/>
      </c>
      <c r="S293" s="82"/>
      <c r="T293" s="82"/>
      <c r="U293" s="235" t="str">
        <f t="shared" si="741"/>
        <v/>
      </c>
      <c r="V293" s="82"/>
      <c r="W293" s="82"/>
      <c r="X293" s="83" t="str">
        <f t="shared" si="742"/>
        <v/>
      </c>
      <c r="Y293" s="152"/>
      <c r="Z293" s="79"/>
      <c r="AA293" s="84">
        <f t="shared" si="698"/>
        <v>0</v>
      </c>
      <c r="AB293" s="79" t="str">
        <f>IF(F293*24&gt;$E$2,F293*24-$E$2-AD293,"")</f>
        <v/>
      </c>
      <c r="AC293" s="85">
        <f t="shared" si="700"/>
        <v>0</v>
      </c>
      <c r="AD293" s="79">
        <f>IF(F293*24&gt;$E$3,F293*24-$E$3,0)</f>
        <v>0</v>
      </c>
      <c r="AE293" s="86"/>
      <c r="AF293" s="100"/>
      <c r="AG293" s="761"/>
      <c r="AH293" s="786"/>
      <c r="AI293" s="145"/>
      <c r="AJ293" s="144"/>
      <c r="AK293" s="145"/>
      <c r="AL293" s="140"/>
      <c r="AM293" s="569"/>
      <c r="AN293" s="140"/>
    </row>
    <row r="294" spans="1:40" ht="32.25" customHeight="1" thickTop="1" thickBot="1" x14ac:dyDescent="0.6">
      <c r="A294" s="862"/>
      <c r="B294" s="754" t="s">
        <v>75</v>
      </c>
      <c r="C294" s="755"/>
      <c r="D294" s="534"/>
      <c r="E294" s="421"/>
      <c r="F294" s="421"/>
      <c r="G294" s="406">
        <f>IF(H294="","",(H294/24))</f>
        <v>0</v>
      </c>
      <c r="H294" s="407">
        <f>SUM(H290:H293,H282:H288,H274:H280,H266:H272,H259:H264)</f>
        <v>0</v>
      </c>
      <c r="I294" s="408">
        <f>IF(J294="","",(J294/24))</f>
        <v>0</v>
      </c>
      <c r="J294" s="409">
        <f>SUM(J290:J293,J282:J288,J274:J280,J266:J272,J259:J264)</f>
        <v>0</v>
      </c>
      <c r="K294" s="474"/>
      <c r="L294" s="474"/>
      <c r="M294" s="475"/>
      <c r="N294" s="475"/>
      <c r="O294" s="474"/>
      <c r="P294" s="475"/>
      <c r="Q294" s="475"/>
      <c r="R294" s="474"/>
      <c r="S294" s="475"/>
      <c r="T294" s="475"/>
      <c r="U294" s="474"/>
      <c r="V294" s="475"/>
      <c r="W294" s="475"/>
      <c r="X294" s="474"/>
      <c r="Y294" s="410"/>
      <c r="Z294" s="409">
        <f>SUM(Z289,Z281,Z273,Z265)</f>
        <v>0</v>
      </c>
      <c r="AA294" s="411">
        <f>IF(AB294="","",(AB294/24))</f>
        <v>0</v>
      </c>
      <c r="AB294" s="419">
        <f>SUM(AB290:AB293,AB282:AB288,AB274:AB280,AB266:AB272,AB259:AB264)</f>
        <v>0</v>
      </c>
      <c r="AC294" s="413">
        <f>IF(AD294="","",(AD294/24))</f>
        <v>0</v>
      </c>
      <c r="AD294" s="419">
        <f>SUM(AD290:AD293,AD282:AD288,AD274:AD280,AD266:AD272,AD259:AD264)</f>
        <v>0</v>
      </c>
      <c r="AE294" s="413">
        <f>IF(AF294="","",AF294/24)</f>
        <v>0</v>
      </c>
      <c r="AF294" s="432">
        <f>J294-Z294</f>
        <v>0</v>
      </c>
      <c r="AG294" s="761"/>
      <c r="AH294" s="736"/>
      <c r="AI294" s="737"/>
      <c r="AJ294" s="737"/>
      <c r="AK294" s="738"/>
      <c r="AL294" s="140"/>
      <c r="AM294" s="569"/>
      <c r="AN294" s="140"/>
    </row>
    <row r="295" spans="1:40" ht="20.25" thickTop="1" x14ac:dyDescent="0.25">
      <c r="A295" s="862"/>
      <c r="B295" s="972">
        <v>42979</v>
      </c>
      <c r="C295" s="973"/>
      <c r="D295" s="511"/>
      <c r="E295" s="12"/>
      <c r="F295" s="12"/>
      <c r="G295" s="385" t="str">
        <f t="shared" si="736"/>
        <v/>
      </c>
      <c r="H295" s="63" t="str">
        <f t="shared" si="689"/>
        <v/>
      </c>
      <c r="I295" s="64" t="str">
        <f>IF(G295="","",G295-K295)</f>
        <v/>
      </c>
      <c r="J295" s="65" t="str">
        <f>IF(I295="","",I295*24)</f>
        <v/>
      </c>
      <c r="K295" s="66">
        <f t="shared" si="737"/>
        <v>0</v>
      </c>
      <c r="L295" s="67">
        <f t="shared" si="738"/>
        <v>0</v>
      </c>
      <c r="M295" s="68"/>
      <c r="N295" s="68"/>
      <c r="O295" s="251" t="str">
        <f t="shared" si="739"/>
        <v/>
      </c>
      <c r="P295" s="68"/>
      <c r="Q295" s="68"/>
      <c r="R295" s="240" t="str">
        <f t="shared" si="740"/>
        <v/>
      </c>
      <c r="S295" s="68"/>
      <c r="T295" s="68"/>
      <c r="U295" s="230" t="str">
        <f t="shared" si="741"/>
        <v/>
      </c>
      <c r="V295" s="68"/>
      <c r="W295" s="68"/>
      <c r="X295" s="69" t="str">
        <f t="shared" si="742"/>
        <v/>
      </c>
      <c r="Y295" s="148"/>
      <c r="Z295" s="65"/>
      <c r="AA295" s="70">
        <f t="shared" si="698"/>
        <v>0</v>
      </c>
      <c r="AB295" s="65" t="str">
        <f>IF(F295*24&gt;$E$2,F295*24-$E$2-AD295,"")</f>
        <v/>
      </c>
      <c r="AC295" s="71">
        <f t="shared" si="700"/>
        <v>0</v>
      </c>
      <c r="AD295" s="65">
        <f>IF(F295*24&gt;$E$3,F295*24-$E$3,0)</f>
        <v>0</v>
      </c>
      <c r="AE295" s="73"/>
      <c r="AF295" s="102"/>
      <c r="AG295" s="761"/>
      <c r="AH295" s="769" t="s">
        <v>55</v>
      </c>
      <c r="AI295" s="146"/>
      <c r="AJ295" s="147"/>
      <c r="AK295" s="146"/>
      <c r="AL295" s="140"/>
      <c r="AM295" s="569"/>
      <c r="AN295" s="140"/>
    </row>
    <row r="296" spans="1:40" ht="19.5" x14ac:dyDescent="0.25">
      <c r="A296" s="862"/>
      <c r="B296" s="899">
        <v>42980</v>
      </c>
      <c r="C296" s="900"/>
      <c r="D296" s="511"/>
      <c r="E296" s="12"/>
      <c r="F296" s="12"/>
      <c r="G296" s="381" t="str">
        <f t="shared" si="736"/>
        <v/>
      </c>
      <c r="H296" s="45" t="str">
        <f t="shared" si="689"/>
        <v/>
      </c>
      <c r="I296" s="13" t="str">
        <f>IF(G296="","",G296-K296)</f>
        <v/>
      </c>
      <c r="J296" s="14" t="str">
        <f>IF(I296="","",I296*24)</f>
        <v/>
      </c>
      <c r="K296" s="15">
        <f t="shared" si="737"/>
        <v>0</v>
      </c>
      <c r="L296" s="38">
        <f t="shared" si="738"/>
        <v>0</v>
      </c>
      <c r="M296" s="16"/>
      <c r="N296" s="16"/>
      <c r="O296" s="252" t="str">
        <f t="shared" si="739"/>
        <v/>
      </c>
      <c r="P296" s="16"/>
      <c r="Q296" s="16"/>
      <c r="R296" s="241" t="str">
        <f t="shared" si="740"/>
        <v/>
      </c>
      <c r="S296" s="16"/>
      <c r="T296" s="16"/>
      <c r="U296" s="231" t="str">
        <f t="shared" si="741"/>
        <v/>
      </c>
      <c r="V296" s="16"/>
      <c r="W296" s="16"/>
      <c r="X296" s="17" t="str">
        <f t="shared" si="742"/>
        <v/>
      </c>
      <c r="Y296" s="149"/>
      <c r="Z296" s="14"/>
      <c r="AA296" s="18">
        <f t="shared" si="698"/>
        <v>0</v>
      </c>
      <c r="AB296" s="14" t="str">
        <f>IF(F296*24&gt;$E$2,F296*24-$E$2-AD296,"")</f>
        <v/>
      </c>
      <c r="AC296" s="19">
        <f t="shared" si="700"/>
        <v>0</v>
      </c>
      <c r="AD296" s="14">
        <f>IF(F296*24&gt;$E$3,F296*24-$E$3,0)</f>
        <v>0</v>
      </c>
      <c r="AE296" s="20"/>
      <c r="AF296" s="48"/>
      <c r="AG296" s="761"/>
      <c r="AH296" s="770"/>
      <c r="AI296" s="146"/>
      <c r="AJ296" s="147"/>
      <c r="AK296" s="146"/>
      <c r="AL296" s="140"/>
      <c r="AM296" s="569"/>
      <c r="AN296" s="140"/>
    </row>
    <row r="297" spans="1:40" ht="20.25" thickBot="1" x14ac:dyDescent="0.3">
      <c r="A297" s="863"/>
      <c r="B297" s="901">
        <v>42981</v>
      </c>
      <c r="C297" s="902"/>
      <c r="D297" s="512"/>
      <c r="E297" s="49"/>
      <c r="F297" s="49"/>
      <c r="G297" s="384" t="str">
        <f t="shared" si="736"/>
        <v/>
      </c>
      <c r="H297" s="50" t="str">
        <f t="shared" si="689"/>
        <v/>
      </c>
      <c r="I297" s="51" t="str">
        <f>IF(G297="","",G297-K297)</f>
        <v/>
      </c>
      <c r="J297" s="52" t="str">
        <f>IF(I297="","",I297*24)</f>
        <v/>
      </c>
      <c r="K297" s="53">
        <f t="shared" si="737"/>
        <v>0</v>
      </c>
      <c r="L297" s="54">
        <f t="shared" si="738"/>
        <v>0</v>
      </c>
      <c r="M297" s="55"/>
      <c r="N297" s="55"/>
      <c r="O297" s="253" t="str">
        <f t="shared" si="739"/>
        <v/>
      </c>
      <c r="P297" s="55"/>
      <c r="Q297" s="55"/>
      <c r="R297" s="242" t="str">
        <f t="shared" si="740"/>
        <v/>
      </c>
      <c r="S297" s="55"/>
      <c r="T297" s="55"/>
      <c r="U297" s="232" t="str">
        <f t="shared" si="741"/>
        <v/>
      </c>
      <c r="V297" s="55"/>
      <c r="W297" s="55"/>
      <c r="X297" s="56" t="str">
        <f t="shared" si="742"/>
        <v/>
      </c>
      <c r="Y297" s="150"/>
      <c r="Z297" s="52"/>
      <c r="AA297" s="57">
        <f t="shared" si="698"/>
        <v>0</v>
      </c>
      <c r="AB297" s="52" t="str">
        <f>IF(F297*24&gt;$E$2,F297*24-$E$2-AD297,"")</f>
        <v/>
      </c>
      <c r="AC297" s="58">
        <f t="shared" si="700"/>
        <v>0</v>
      </c>
      <c r="AD297" s="52">
        <f>IF(F297*24&gt;$E$3,F297*24-$E$3,0)</f>
        <v>0</v>
      </c>
      <c r="AE297" s="59"/>
      <c r="AF297" s="60"/>
      <c r="AG297" s="761"/>
      <c r="AH297" s="770"/>
      <c r="AI297" s="146"/>
      <c r="AJ297" s="147"/>
      <c r="AK297" s="146"/>
      <c r="AL297" s="140"/>
      <c r="AM297" s="569"/>
      <c r="AN297" s="140"/>
    </row>
    <row r="298" spans="1:40" ht="30.75" customHeight="1" thickBot="1" x14ac:dyDescent="0.3">
      <c r="A298" s="309"/>
      <c r="B298" s="711" t="s">
        <v>115</v>
      </c>
      <c r="C298" s="712"/>
      <c r="D298" s="550"/>
      <c r="E298" s="535"/>
      <c r="F298" s="535"/>
      <c r="G298" s="289">
        <f>IF(H298="","",(H298/24))</f>
        <v>0</v>
      </c>
      <c r="H298" s="290">
        <f>SUM(H295:H297,H290:H293)</f>
        <v>0</v>
      </c>
      <c r="I298" s="168">
        <f>IF(J298="","",(J298/24))</f>
        <v>0</v>
      </c>
      <c r="J298" s="169">
        <f>SUM(J295:J297,J290:J293)</f>
        <v>0</v>
      </c>
      <c r="K298" s="133">
        <f t="shared" ref="K298" si="743">SUM(K290:K297)</f>
        <v>0</v>
      </c>
      <c r="L298" s="134">
        <f t="shared" ref="L298" si="744">SUM(L290:L297)</f>
        <v>0</v>
      </c>
      <c r="M298" s="520"/>
      <c r="N298" s="520"/>
      <c r="O298" s="254">
        <f t="shared" ref="O298" si="745">SUM(O290:O297)</f>
        <v>0</v>
      </c>
      <c r="P298" s="520"/>
      <c r="Q298" s="520"/>
      <c r="R298" s="243">
        <f t="shared" ref="R298" si="746">SUM(R290:R297)</f>
        <v>0</v>
      </c>
      <c r="S298" s="520"/>
      <c r="T298" s="520"/>
      <c r="U298" s="233">
        <f t="shared" ref="U298" si="747">SUM(U290:U297)</f>
        <v>0</v>
      </c>
      <c r="V298" s="520"/>
      <c r="W298" s="520"/>
      <c r="X298" s="227">
        <f t="shared" ref="X298" si="748">SUM(X290:X297)</f>
        <v>0</v>
      </c>
      <c r="Y298" s="133" t="str">
        <f>IF(Z298="","",(Z298/24))</f>
        <v/>
      </c>
      <c r="Z298" s="134" t="str">
        <f>IF(J298-$E$4&lt;=0,"",SUM(J298-$E$4))</f>
        <v/>
      </c>
      <c r="AA298" s="156">
        <f>IF(AB298="","",(AB298/24))</f>
        <v>0</v>
      </c>
      <c r="AB298" s="163">
        <f>SUM(AB295:AB297,AB290:AB293)</f>
        <v>0</v>
      </c>
      <c r="AC298" s="160">
        <f>IF(AD298="","",(AD298/24))</f>
        <v>0</v>
      </c>
      <c r="AD298" s="164">
        <f>SUM(AD295:AD297,AD290:AD293)</f>
        <v>0</v>
      </c>
      <c r="AE298" s="175">
        <f>IF(AF298="","",(AF298/24))</f>
        <v>0</v>
      </c>
      <c r="AF298" s="176">
        <f>IF(J298&gt;$E$4,J298-Z298,J298)</f>
        <v>0</v>
      </c>
      <c r="AG298" s="762"/>
      <c r="AH298" s="770"/>
      <c r="AI298" s="146"/>
      <c r="AJ298" s="147"/>
      <c r="AK298" s="146"/>
      <c r="AL298" s="140"/>
      <c r="AM298" s="569"/>
      <c r="AN298" s="140"/>
    </row>
    <row r="299" spans="1:40" ht="19.5" x14ac:dyDescent="0.25">
      <c r="A299" s="861">
        <f t="shared" ref="A299" si="749">WEEKNUM(B299,2)</f>
        <v>37</v>
      </c>
      <c r="B299" s="897">
        <v>42982</v>
      </c>
      <c r="C299" s="898"/>
      <c r="D299" s="510"/>
      <c r="E299" s="62"/>
      <c r="F299" s="62"/>
      <c r="G299" s="380" t="str">
        <f t="shared" ref="G299:G305" si="750">IF(F299="","",F299-E299)</f>
        <v/>
      </c>
      <c r="H299" s="44" t="str">
        <f t="shared" si="689"/>
        <v/>
      </c>
      <c r="I299" s="21" t="str">
        <f t="shared" ref="I299:I305" si="751">IF(G299="","",G299-K299)</f>
        <v/>
      </c>
      <c r="J299" s="22" t="str">
        <f t="shared" ref="J299:J305" si="752">IF(I299="","",I299*24)</f>
        <v/>
      </c>
      <c r="K299" s="23">
        <f t="shared" ref="K299:K305" si="753">SUM(O299,R299,U299,X299)</f>
        <v>0</v>
      </c>
      <c r="L299" s="37">
        <f t="shared" ref="L299:L305" si="754">SUM(O299,R299,U299,X299)*24</f>
        <v>0</v>
      </c>
      <c r="M299" s="24"/>
      <c r="N299" s="24"/>
      <c r="O299" s="255" t="str">
        <f t="shared" ref="O299:O305" si="755">IF(N299="","",N299-M299)</f>
        <v/>
      </c>
      <c r="P299" s="24"/>
      <c r="Q299" s="24"/>
      <c r="R299" s="244" t="str">
        <f t="shared" ref="R299:R305" si="756">IF(Q299="","",Q299-P299)</f>
        <v/>
      </c>
      <c r="S299" s="24"/>
      <c r="T299" s="24"/>
      <c r="U299" s="234" t="str">
        <f t="shared" ref="U299:U305" si="757">IF(T299="","",T299-S299)</f>
        <v/>
      </c>
      <c r="V299" s="24"/>
      <c r="W299" s="24"/>
      <c r="X299" s="25" t="str">
        <f t="shared" ref="X299:X305" si="758">IF(W299="","",W299-V299)</f>
        <v/>
      </c>
      <c r="Y299" s="151"/>
      <c r="Z299" s="132"/>
      <c r="AA299" s="26">
        <f t="shared" si="698"/>
        <v>0</v>
      </c>
      <c r="AB299" s="28" t="str">
        <f t="shared" ref="AB299:AB305" si="759">IF(F299*24&gt;$E$2,F299*24-$E$2-AD299,"")</f>
        <v/>
      </c>
      <c r="AC299" s="27">
        <f t="shared" si="700"/>
        <v>0</v>
      </c>
      <c r="AD299" s="28">
        <f t="shared" ref="AD299:AD305" si="760">IF(F299*24&gt;$E$3,F299*24-$E$3,0)</f>
        <v>0</v>
      </c>
      <c r="AE299" s="29"/>
      <c r="AF299" s="47"/>
      <c r="AG299" s="760">
        <f>A299</f>
        <v>37</v>
      </c>
      <c r="AH299" s="770"/>
      <c r="AI299" s="146"/>
      <c r="AJ299" s="147"/>
      <c r="AK299" s="146"/>
      <c r="AL299" s="571"/>
      <c r="AM299" s="569"/>
      <c r="AN299" s="140"/>
    </row>
    <row r="300" spans="1:40" ht="19.5" x14ac:dyDescent="0.25">
      <c r="A300" s="862"/>
      <c r="B300" s="899">
        <v>42983</v>
      </c>
      <c r="C300" s="900"/>
      <c r="D300" s="511"/>
      <c r="E300" s="12"/>
      <c r="F300" s="12"/>
      <c r="G300" s="381" t="str">
        <f t="shared" si="750"/>
        <v/>
      </c>
      <c r="H300" s="45" t="str">
        <f t="shared" si="689"/>
        <v/>
      </c>
      <c r="I300" s="13" t="str">
        <f t="shared" si="751"/>
        <v/>
      </c>
      <c r="J300" s="14" t="str">
        <f t="shared" si="752"/>
        <v/>
      </c>
      <c r="K300" s="15">
        <f t="shared" si="753"/>
        <v>0</v>
      </c>
      <c r="L300" s="38">
        <f t="shared" si="754"/>
        <v>0</v>
      </c>
      <c r="M300" s="16"/>
      <c r="N300" s="16"/>
      <c r="O300" s="252" t="str">
        <f t="shared" si="755"/>
        <v/>
      </c>
      <c r="P300" s="16"/>
      <c r="Q300" s="16"/>
      <c r="R300" s="241" t="str">
        <f t="shared" si="756"/>
        <v/>
      </c>
      <c r="S300" s="16"/>
      <c r="T300" s="16"/>
      <c r="U300" s="231" t="str">
        <f t="shared" si="757"/>
        <v/>
      </c>
      <c r="V300" s="16"/>
      <c r="W300" s="16"/>
      <c r="X300" s="17" t="str">
        <f t="shared" si="758"/>
        <v/>
      </c>
      <c r="Y300" s="149"/>
      <c r="Z300" s="14"/>
      <c r="AA300" s="18">
        <f t="shared" si="698"/>
        <v>0</v>
      </c>
      <c r="AB300" s="14" t="str">
        <f t="shared" si="759"/>
        <v/>
      </c>
      <c r="AC300" s="19">
        <f t="shared" si="700"/>
        <v>0</v>
      </c>
      <c r="AD300" s="14">
        <f t="shared" si="760"/>
        <v>0</v>
      </c>
      <c r="AE300" s="20"/>
      <c r="AF300" s="48"/>
      <c r="AG300" s="761"/>
      <c r="AH300" s="770"/>
      <c r="AI300" s="146"/>
      <c r="AJ300" s="147"/>
      <c r="AK300" s="146"/>
      <c r="AL300" s="571"/>
      <c r="AM300" s="569"/>
      <c r="AN300" s="140"/>
    </row>
    <row r="301" spans="1:40" ht="19.5" x14ac:dyDescent="0.25">
      <c r="A301" s="862"/>
      <c r="B301" s="899">
        <v>42984</v>
      </c>
      <c r="C301" s="900"/>
      <c r="D301" s="511"/>
      <c r="E301" s="12"/>
      <c r="F301" s="12"/>
      <c r="G301" s="381" t="str">
        <f t="shared" si="750"/>
        <v/>
      </c>
      <c r="H301" s="45" t="str">
        <f t="shared" si="689"/>
        <v/>
      </c>
      <c r="I301" s="13" t="str">
        <f t="shared" si="751"/>
        <v/>
      </c>
      <c r="J301" s="14" t="str">
        <f t="shared" si="752"/>
        <v/>
      </c>
      <c r="K301" s="15">
        <f t="shared" si="753"/>
        <v>0</v>
      </c>
      <c r="L301" s="38">
        <f t="shared" si="754"/>
        <v>0</v>
      </c>
      <c r="M301" s="16"/>
      <c r="N301" s="16"/>
      <c r="O301" s="252" t="str">
        <f t="shared" si="755"/>
        <v/>
      </c>
      <c r="P301" s="16"/>
      <c r="Q301" s="16"/>
      <c r="R301" s="241" t="str">
        <f t="shared" si="756"/>
        <v/>
      </c>
      <c r="S301" s="16"/>
      <c r="T301" s="16"/>
      <c r="U301" s="231" t="str">
        <f t="shared" si="757"/>
        <v/>
      </c>
      <c r="V301" s="16"/>
      <c r="W301" s="16"/>
      <c r="X301" s="17" t="str">
        <f t="shared" si="758"/>
        <v/>
      </c>
      <c r="Y301" s="149"/>
      <c r="Z301" s="14"/>
      <c r="AA301" s="18">
        <f t="shared" si="698"/>
        <v>0</v>
      </c>
      <c r="AB301" s="14" t="str">
        <f t="shared" si="759"/>
        <v/>
      </c>
      <c r="AC301" s="19">
        <f t="shared" si="700"/>
        <v>0</v>
      </c>
      <c r="AD301" s="14">
        <f t="shared" si="760"/>
        <v>0</v>
      </c>
      <c r="AE301" s="20"/>
      <c r="AF301" s="48"/>
      <c r="AG301" s="761"/>
      <c r="AH301" s="770"/>
      <c r="AI301" s="146"/>
      <c r="AJ301" s="147"/>
      <c r="AK301" s="146"/>
      <c r="AL301" s="571"/>
      <c r="AM301" s="569"/>
      <c r="AN301" s="140"/>
    </row>
    <row r="302" spans="1:40" ht="19.5" x14ac:dyDescent="0.25">
      <c r="A302" s="862"/>
      <c r="B302" s="899">
        <v>42985</v>
      </c>
      <c r="C302" s="900"/>
      <c r="D302" s="511"/>
      <c r="E302" s="12"/>
      <c r="F302" s="12"/>
      <c r="G302" s="381" t="str">
        <f t="shared" si="750"/>
        <v/>
      </c>
      <c r="H302" s="45" t="str">
        <f t="shared" si="689"/>
        <v/>
      </c>
      <c r="I302" s="13" t="str">
        <f t="shared" si="751"/>
        <v/>
      </c>
      <c r="J302" s="14" t="str">
        <f t="shared" si="752"/>
        <v/>
      </c>
      <c r="K302" s="15">
        <f t="shared" si="753"/>
        <v>0</v>
      </c>
      <c r="L302" s="38">
        <f t="shared" si="754"/>
        <v>0</v>
      </c>
      <c r="M302" s="16"/>
      <c r="N302" s="16"/>
      <c r="O302" s="252" t="str">
        <f t="shared" si="755"/>
        <v/>
      </c>
      <c r="P302" s="16"/>
      <c r="Q302" s="16"/>
      <c r="R302" s="241" t="str">
        <f t="shared" si="756"/>
        <v/>
      </c>
      <c r="S302" s="16"/>
      <c r="T302" s="16"/>
      <c r="U302" s="231" t="str">
        <f t="shared" si="757"/>
        <v/>
      </c>
      <c r="V302" s="16"/>
      <c r="W302" s="16"/>
      <c r="X302" s="17" t="str">
        <f t="shared" si="758"/>
        <v/>
      </c>
      <c r="Y302" s="149"/>
      <c r="Z302" s="14"/>
      <c r="AA302" s="18">
        <f t="shared" si="698"/>
        <v>0</v>
      </c>
      <c r="AB302" s="14" t="str">
        <f t="shared" si="759"/>
        <v/>
      </c>
      <c r="AC302" s="19">
        <f t="shared" si="700"/>
        <v>0</v>
      </c>
      <c r="AD302" s="14">
        <f t="shared" si="760"/>
        <v>0</v>
      </c>
      <c r="AE302" s="20"/>
      <c r="AF302" s="48"/>
      <c r="AG302" s="761"/>
      <c r="AH302" s="770"/>
      <c r="AI302" s="146"/>
      <c r="AJ302" s="147"/>
      <c r="AK302" s="146"/>
      <c r="AL302" s="571"/>
      <c r="AM302" s="569"/>
      <c r="AN302" s="140"/>
    </row>
    <row r="303" spans="1:40" ht="19.5" x14ac:dyDescent="0.25">
      <c r="A303" s="862"/>
      <c r="B303" s="899">
        <v>42986</v>
      </c>
      <c r="C303" s="900"/>
      <c r="D303" s="511"/>
      <c r="E303" s="12"/>
      <c r="F303" s="12"/>
      <c r="G303" s="381" t="str">
        <f t="shared" si="750"/>
        <v/>
      </c>
      <c r="H303" s="45" t="str">
        <f t="shared" si="689"/>
        <v/>
      </c>
      <c r="I303" s="13" t="str">
        <f t="shared" si="751"/>
        <v/>
      </c>
      <c r="J303" s="14" t="str">
        <f t="shared" si="752"/>
        <v/>
      </c>
      <c r="K303" s="15">
        <f t="shared" si="753"/>
        <v>0</v>
      </c>
      <c r="L303" s="38">
        <f t="shared" si="754"/>
        <v>0</v>
      </c>
      <c r="M303" s="16"/>
      <c r="N303" s="16"/>
      <c r="O303" s="252" t="str">
        <f t="shared" si="755"/>
        <v/>
      </c>
      <c r="P303" s="16"/>
      <c r="Q303" s="16"/>
      <c r="R303" s="241" t="str">
        <f t="shared" si="756"/>
        <v/>
      </c>
      <c r="S303" s="16"/>
      <c r="T303" s="16"/>
      <c r="U303" s="231" t="str">
        <f t="shared" si="757"/>
        <v/>
      </c>
      <c r="V303" s="16"/>
      <c r="W303" s="16"/>
      <c r="X303" s="17" t="str">
        <f t="shared" si="758"/>
        <v/>
      </c>
      <c r="Y303" s="149"/>
      <c r="Z303" s="14"/>
      <c r="AA303" s="18">
        <f t="shared" si="698"/>
        <v>0</v>
      </c>
      <c r="AB303" s="155" t="str">
        <f t="shared" si="759"/>
        <v/>
      </c>
      <c r="AC303" s="19">
        <f t="shared" si="700"/>
        <v>0</v>
      </c>
      <c r="AD303" s="14">
        <f t="shared" si="760"/>
        <v>0</v>
      </c>
      <c r="AE303" s="20"/>
      <c r="AF303" s="48"/>
      <c r="AG303" s="761"/>
      <c r="AH303" s="770"/>
      <c r="AI303" s="146"/>
      <c r="AJ303" s="147"/>
      <c r="AK303" s="146"/>
      <c r="AL303" s="571"/>
      <c r="AM303" s="569"/>
      <c r="AN303" s="140"/>
    </row>
    <row r="304" spans="1:40" ht="19.5" x14ac:dyDescent="0.25">
      <c r="A304" s="862"/>
      <c r="B304" s="899">
        <v>42987</v>
      </c>
      <c r="C304" s="900"/>
      <c r="D304" s="511"/>
      <c r="E304" s="12"/>
      <c r="F304" s="12"/>
      <c r="G304" s="381" t="str">
        <f t="shared" si="750"/>
        <v/>
      </c>
      <c r="H304" s="45" t="str">
        <f t="shared" si="689"/>
        <v/>
      </c>
      <c r="I304" s="13" t="str">
        <f t="shared" si="751"/>
        <v/>
      </c>
      <c r="J304" s="14" t="str">
        <f t="shared" si="752"/>
        <v/>
      </c>
      <c r="K304" s="15">
        <f t="shared" si="753"/>
        <v>0</v>
      </c>
      <c r="L304" s="38">
        <f t="shared" si="754"/>
        <v>0</v>
      </c>
      <c r="M304" s="16"/>
      <c r="N304" s="16"/>
      <c r="O304" s="252" t="str">
        <f t="shared" si="755"/>
        <v/>
      </c>
      <c r="P304" s="16"/>
      <c r="Q304" s="16"/>
      <c r="R304" s="241" t="str">
        <f t="shared" si="756"/>
        <v/>
      </c>
      <c r="S304" s="16"/>
      <c r="T304" s="16"/>
      <c r="U304" s="231" t="str">
        <f t="shared" si="757"/>
        <v/>
      </c>
      <c r="V304" s="16"/>
      <c r="W304" s="16"/>
      <c r="X304" s="17" t="str">
        <f t="shared" si="758"/>
        <v/>
      </c>
      <c r="Y304" s="149"/>
      <c r="Z304" s="14"/>
      <c r="AA304" s="18">
        <f t="shared" si="698"/>
        <v>0</v>
      </c>
      <c r="AB304" s="14" t="str">
        <f t="shared" si="759"/>
        <v/>
      </c>
      <c r="AC304" s="19">
        <f t="shared" si="700"/>
        <v>0</v>
      </c>
      <c r="AD304" s="14">
        <f t="shared" si="760"/>
        <v>0</v>
      </c>
      <c r="AE304" s="20"/>
      <c r="AF304" s="48"/>
      <c r="AG304" s="761"/>
      <c r="AH304" s="770"/>
      <c r="AI304" s="146"/>
      <c r="AJ304" s="147"/>
      <c r="AK304" s="146"/>
      <c r="AL304" s="571"/>
      <c r="AM304" s="569"/>
      <c r="AN304" s="140"/>
    </row>
    <row r="305" spans="1:40" ht="16.5" thickBot="1" x14ac:dyDescent="0.3">
      <c r="A305" s="863"/>
      <c r="B305" s="901">
        <v>42988</v>
      </c>
      <c r="C305" s="902"/>
      <c r="D305" s="512"/>
      <c r="E305" s="49"/>
      <c r="F305" s="49"/>
      <c r="G305" s="384" t="str">
        <f t="shared" si="750"/>
        <v/>
      </c>
      <c r="H305" s="50" t="str">
        <f t="shared" si="689"/>
        <v/>
      </c>
      <c r="I305" s="51" t="str">
        <f t="shared" si="751"/>
        <v/>
      </c>
      <c r="J305" s="52" t="str">
        <f t="shared" si="752"/>
        <v/>
      </c>
      <c r="K305" s="53">
        <f t="shared" si="753"/>
        <v>0</v>
      </c>
      <c r="L305" s="54">
        <f t="shared" si="754"/>
        <v>0</v>
      </c>
      <c r="M305" s="55"/>
      <c r="N305" s="55"/>
      <c r="O305" s="253" t="str">
        <f t="shared" si="755"/>
        <v/>
      </c>
      <c r="P305" s="55"/>
      <c r="Q305" s="55"/>
      <c r="R305" s="242" t="str">
        <f t="shared" si="756"/>
        <v/>
      </c>
      <c r="S305" s="55"/>
      <c r="T305" s="55"/>
      <c r="U305" s="232" t="str">
        <f t="shared" si="757"/>
        <v/>
      </c>
      <c r="V305" s="55"/>
      <c r="W305" s="55"/>
      <c r="X305" s="56" t="str">
        <f t="shared" si="758"/>
        <v/>
      </c>
      <c r="Y305" s="150"/>
      <c r="Z305" s="52"/>
      <c r="AA305" s="57">
        <f t="shared" si="698"/>
        <v>0</v>
      </c>
      <c r="AB305" s="52" t="str">
        <f t="shared" si="759"/>
        <v/>
      </c>
      <c r="AC305" s="58">
        <f t="shared" si="700"/>
        <v>0</v>
      </c>
      <c r="AD305" s="52">
        <f t="shared" si="760"/>
        <v>0</v>
      </c>
      <c r="AE305" s="59"/>
      <c r="AF305" s="60"/>
      <c r="AG305" s="761"/>
      <c r="AH305" s="770"/>
      <c r="AI305" s="140"/>
      <c r="AJ305" s="140"/>
      <c r="AK305" s="140"/>
      <c r="AL305" s="140"/>
      <c r="AM305" s="569"/>
      <c r="AN305" s="140"/>
    </row>
    <row r="306" spans="1:40" ht="30.75" customHeight="1" thickBot="1" x14ac:dyDescent="0.3">
      <c r="A306" s="309"/>
      <c r="B306" s="711" t="s">
        <v>117</v>
      </c>
      <c r="C306" s="712"/>
      <c r="D306" s="550"/>
      <c r="E306" s="535"/>
      <c r="F306" s="535"/>
      <c r="G306" s="289">
        <f>IF(H306="","",(H306/24))</f>
        <v>0</v>
      </c>
      <c r="H306" s="290">
        <f t="shared" ref="H306" si="761">SUM(H299:H305)</f>
        <v>0</v>
      </c>
      <c r="I306" s="168">
        <f>IF(J306="","",(J306/24))</f>
        <v>0</v>
      </c>
      <c r="J306" s="169">
        <f t="shared" ref="J306" si="762">SUM(J299:J305)</f>
        <v>0</v>
      </c>
      <c r="K306" s="133">
        <f t="shared" ref="K306" si="763">SUM(K299:K305)</f>
        <v>0</v>
      </c>
      <c r="L306" s="134">
        <f t="shared" ref="L306" si="764">SUM(L299:L305)</f>
        <v>0</v>
      </c>
      <c r="M306" s="520"/>
      <c r="N306" s="520"/>
      <c r="O306" s="254">
        <f t="shared" ref="O306" si="765">SUM(O299:O305)</f>
        <v>0</v>
      </c>
      <c r="P306" s="520"/>
      <c r="Q306" s="520"/>
      <c r="R306" s="243">
        <f t="shared" ref="R306" si="766">SUM(R299:R305)</f>
        <v>0</v>
      </c>
      <c r="S306" s="520"/>
      <c r="T306" s="520"/>
      <c r="U306" s="233">
        <f t="shared" ref="U306" si="767">SUM(U299:U305)</f>
        <v>0</v>
      </c>
      <c r="V306" s="520"/>
      <c r="W306" s="520"/>
      <c r="X306" s="227">
        <f t="shared" ref="X306" si="768">SUM(X299:X305)</f>
        <v>0</v>
      </c>
      <c r="Y306" s="133" t="str">
        <f>IF(Z306="","",(Z306/24))</f>
        <v/>
      </c>
      <c r="Z306" s="134" t="str">
        <f>IF(J306-$E$4&lt;=0,"",SUM(J306-$E$4))</f>
        <v/>
      </c>
      <c r="AA306" s="156">
        <f>IF(AB306="","",(AB306/24))</f>
        <v>0</v>
      </c>
      <c r="AB306" s="163">
        <f t="shared" ref="AB306" si="769">SUM(AB299:AB305)</f>
        <v>0</v>
      </c>
      <c r="AC306" s="160">
        <f>IF(AD306="","",(AD306/24))</f>
        <v>0</v>
      </c>
      <c r="AD306" s="164">
        <f t="shared" ref="AD306" si="770">SUM(AD299:AD305)</f>
        <v>0</v>
      </c>
      <c r="AE306" s="175">
        <f>IF(AF306="","",(AF306/24))</f>
        <v>0</v>
      </c>
      <c r="AF306" s="176">
        <f>IF(J306&gt;$E$4,J306-Z306,J306)</f>
        <v>0</v>
      </c>
      <c r="AG306" s="762"/>
      <c r="AH306" s="770"/>
      <c r="AI306" s="645" t="s">
        <v>62</v>
      </c>
      <c r="AJ306" s="646"/>
      <c r="AK306" s="601" t="s">
        <v>60</v>
      </c>
      <c r="AL306" s="601" t="s">
        <v>61</v>
      </c>
      <c r="AM306" s="569"/>
      <c r="AN306" s="140"/>
    </row>
    <row r="307" spans="1:40" ht="24" thickBot="1" x14ac:dyDescent="0.3">
      <c r="A307" s="861">
        <f t="shared" ref="A307" si="771">WEEKNUM(B307,2)</f>
        <v>38</v>
      </c>
      <c r="B307" s="897">
        <v>42989</v>
      </c>
      <c r="C307" s="898"/>
      <c r="D307" s="510"/>
      <c r="E307" s="62"/>
      <c r="F307" s="62"/>
      <c r="G307" s="380" t="str">
        <f t="shared" ref="G307:G313" si="772">IF(F307="","",F307-E307)</f>
        <v/>
      </c>
      <c r="H307" s="44" t="str">
        <f t="shared" si="689"/>
        <v/>
      </c>
      <c r="I307" s="21" t="str">
        <f t="shared" ref="I307:I313" si="773">IF(G307="","",G307-K307)</f>
        <v/>
      </c>
      <c r="J307" s="22" t="str">
        <f t="shared" ref="J307:J313" si="774">IF(I307="","",I307*24)</f>
        <v/>
      </c>
      <c r="K307" s="23">
        <f t="shared" ref="K307:K313" si="775">SUM(O307,R307,U307,X307)</f>
        <v>0</v>
      </c>
      <c r="L307" s="37">
        <f t="shared" ref="L307:L313" si="776">SUM(O307,R307,U307,X307)*24</f>
        <v>0</v>
      </c>
      <c r="M307" s="24"/>
      <c r="N307" s="24"/>
      <c r="O307" s="255" t="str">
        <f t="shared" ref="O307:O313" si="777">IF(N307="","",N307-M307)</f>
        <v/>
      </c>
      <c r="P307" s="24"/>
      <c r="Q307" s="24"/>
      <c r="R307" s="244" t="str">
        <f t="shared" ref="R307:R313" si="778">IF(Q307="","",Q307-P307)</f>
        <v/>
      </c>
      <c r="S307" s="24"/>
      <c r="T307" s="24"/>
      <c r="U307" s="234" t="str">
        <f t="shared" ref="U307:U313" si="779">IF(T307="","",T307-S307)</f>
        <v/>
      </c>
      <c r="V307" s="24"/>
      <c r="W307" s="24"/>
      <c r="X307" s="25" t="str">
        <f t="shared" ref="X307:X313" si="780">IF(W307="","",W307-V307)</f>
        <v/>
      </c>
      <c r="Y307" s="151"/>
      <c r="Z307" s="132"/>
      <c r="AA307" s="26">
        <f t="shared" si="698"/>
        <v>0</v>
      </c>
      <c r="AB307" s="28" t="str">
        <f t="shared" ref="AB307:AB313" si="781">IF(F307*24&gt;$E$2,F307*24-$E$2-AD307,"")</f>
        <v/>
      </c>
      <c r="AC307" s="27">
        <f t="shared" si="700"/>
        <v>0</v>
      </c>
      <c r="AD307" s="28">
        <f t="shared" ref="AD307:AD313" si="782">IF(F307*24&gt;$E$3,F307*24-$E$3,0)</f>
        <v>0</v>
      </c>
      <c r="AE307" s="29"/>
      <c r="AF307" s="47"/>
      <c r="AG307" s="760">
        <f>A307</f>
        <v>38</v>
      </c>
      <c r="AH307" s="770"/>
      <c r="AI307" s="643">
        <v>9</v>
      </c>
      <c r="AJ307" s="644"/>
      <c r="AK307" s="602"/>
      <c r="AL307" s="602"/>
      <c r="AM307" s="569"/>
      <c r="AN307" s="140"/>
    </row>
    <row r="308" spans="1:40" ht="39" customHeight="1" x14ac:dyDescent="0.25">
      <c r="A308" s="862"/>
      <c r="B308" s="899">
        <v>42990</v>
      </c>
      <c r="C308" s="900"/>
      <c r="D308" s="511"/>
      <c r="E308" s="12"/>
      <c r="F308" s="12"/>
      <c r="G308" s="381" t="str">
        <f t="shared" si="772"/>
        <v/>
      </c>
      <c r="H308" s="45" t="str">
        <f t="shared" si="689"/>
        <v/>
      </c>
      <c r="I308" s="13" t="str">
        <f t="shared" si="773"/>
        <v/>
      </c>
      <c r="J308" s="14" t="str">
        <f t="shared" si="774"/>
        <v/>
      </c>
      <c r="K308" s="15">
        <f t="shared" si="775"/>
        <v>0</v>
      </c>
      <c r="L308" s="38">
        <f t="shared" si="776"/>
        <v>0</v>
      </c>
      <c r="M308" s="16"/>
      <c r="N308" s="16"/>
      <c r="O308" s="252" t="str">
        <f t="shared" si="777"/>
        <v/>
      </c>
      <c r="P308" s="16"/>
      <c r="Q308" s="16"/>
      <c r="R308" s="241" t="str">
        <f t="shared" si="778"/>
        <v/>
      </c>
      <c r="S308" s="16"/>
      <c r="T308" s="16"/>
      <c r="U308" s="231" t="str">
        <f t="shared" si="779"/>
        <v/>
      </c>
      <c r="V308" s="16"/>
      <c r="W308" s="16"/>
      <c r="X308" s="17" t="str">
        <f t="shared" si="780"/>
        <v/>
      </c>
      <c r="Y308" s="149"/>
      <c r="Z308" s="14"/>
      <c r="AA308" s="18">
        <f t="shared" si="698"/>
        <v>0</v>
      </c>
      <c r="AB308" s="14" t="str">
        <f t="shared" si="781"/>
        <v/>
      </c>
      <c r="AC308" s="19">
        <f t="shared" si="700"/>
        <v>0</v>
      </c>
      <c r="AD308" s="14">
        <f t="shared" si="782"/>
        <v>0</v>
      </c>
      <c r="AE308" s="20"/>
      <c r="AF308" s="48"/>
      <c r="AG308" s="761"/>
      <c r="AH308" s="770"/>
      <c r="AI308" s="641" t="s">
        <v>59</v>
      </c>
      <c r="AJ308" s="444" t="s">
        <v>134</v>
      </c>
      <c r="AK308" s="440">
        <f>AF329</f>
        <v>0</v>
      </c>
      <c r="AL308" s="441">
        <f>AK308*$AF$1</f>
        <v>0</v>
      </c>
      <c r="AM308" s="569"/>
      <c r="AN308" s="140"/>
    </row>
    <row r="309" spans="1:40" ht="19.5" x14ac:dyDescent="0.25">
      <c r="A309" s="862"/>
      <c r="B309" s="899">
        <v>42991</v>
      </c>
      <c r="C309" s="900"/>
      <c r="D309" s="511"/>
      <c r="E309" s="12"/>
      <c r="F309" s="12"/>
      <c r="G309" s="381" t="str">
        <f t="shared" si="772"/>
        <v/>
      </c>
      <c r="H309" s="45" t="str">
        <f t="shared" si="689"/>
        <v/>
      </c>
      <c r="I309" s="13" t="str">
        <f t="shared" si="773"/>
        <v/>
      </c>
      <c r="J309" s="14" t="str">
        <f t="shared" si="774"/>
        <v/>
      </c>
      <c r="K309" s="15">
        <f t="shared" si="775"/>
        <v>0</v>
      </c>
      <c r="L309" s="38">
        <f t="shared" si="776"/>
        <v>0</v>
      </c>
      <c r="M309" s="16"/>
      <c r="N309" s="16"/>
      <c r="O309" s="252" t="str">
        <f t="shared" si="777"/>
        <v/>
      </c>
      <c r="P309" s="16"/>
      <c r="Q309" s="16"/>
      <c r="R309" s="241" t="str">
        <f t="shared" si="778"/>
        <v/>
      </c>
      <c r="S309" s="16"/>
      <c r="T309" s="16"/>
      <c r="U309" s="231" t="str">
        <f t="shared" si="779"/>
        <v/>
      </c>
      <c r="V309" s="16"/>
      <c r="W309" s="16"/>
      <c r="X309" s="17" t="str">
        <f t="shared" si="780"/>
        <v/>
      </c>
      <c r="Y309" s="149"/>
      <c r="Z309" s="14"/>
      <c r="AA309" s="18">
        <f t="shared" si="698"/>
        <v>0</v>
      </c>
      <c r="AB309" s="14" t="str">
        <f t="shared" si="781"/>
        <v/>
      </c>
      <c r="AC309" s="19">
        <f t="shared" si="700"/>
        <v>0</v>
      </c>
      <c r="AD309" s="14">
        <f t="shared" si="782"/>
        <v>0</v>
      </c>
      <c r="AE309" s="20"/>
      <c r="AF309" s="48"/>
      <c r="AG309" s="761"/>
      <c r="AH309" s="770"/>
      <c r="AI309" s="642"/>
      <c r="AJ309" s="445" t="s">
        <v>135</v>
      </c>
      <c r="AK309" s="437">
        <f>Z329</f>
        <v>0</v>
      </c>
      <c r="AL309" s="434">
        <f>AK309*$AF$2</f>
        <v>0</v>
      </c>
      <c r="AM309" s="569"/>
      <c r="AN309" s="140"/>
    </row>
    <row r="310" spans="1:40" ht="19.5" x14ac:dyDescent="0.25">
      <c r="A310" s="862"/>
      <c r="B310" s="899">
        <v>42992</v>
      </c>
      <c r="C310" s="900"/>
      <c r="D310" s="511"/>
      <c r="E310" s="12"/>
      <c r="F310" s="12"/>
      <c r="G310" s="381" t="str">
        <f t="shared" si="772"/>
        <v/>
      </c>
      <c r="H310" s="45" t="str">
        <f t="shared" si="689"/>
        <v/>
      </c>
      <c r="I310" s="13" t="str">
        <f t="shared" si="773"/>
        <v/>
      </c>
      <c r="J310" s="14" t="str">
        <f t="shared" si="774"/>
        <v/>
      </c>
      <c r="K310" s="15">
        <f t="shared" si="775"/>
        <v>0</v>
      </c>
      <c r="L310" s="38">
        <f t="shared" si="776"/>
        <v>0</v>
      </c>
      <c r="M310" s="16"/>
      <c r="N310" s="16"/>
      <c r="O310" s="252" t="str">
        <f t="shared" si="777"/>
        <v/>
      </c>
      <c r="P310" s="16"/>
      <c r="Q310" s="16"/>
      <c r="R310" s="241" t="str">
        <f t="shared" si="778"/>
        <v/>
      </c>
      <c r="S310" s="16"/>
      <c r="T310" s="16"/>
      <c r="U310" s="231" t="str">
        <f t="shared" si="779"/>
        <v/>
      </c>
      <c r="V310" s="16"/>
      <c r="W310" s="16"/>
      <c r="X310" s="17" t="str">
        <f t="shared" si="780"/>
        <v/>
      </c>
      <c r="Y310" s="149"/>
      <c r="Z310" s="14"/>
      <c r="AA310" s="18">
        <f t="shared" si="698"/>
        <v>0</v>
      </c>
      <c r="AB310" s="14" t="str">
        <f t="shared" si="781"/>
        <v/>
      </c>
      <c r="AC310" s="19">
        <f t="shared" si="700"/>
        <v>0</v>
      </c>
      <c r="AD310" s="14">
        <f t="shared" si="782"/>
        <v>0</v>
      </c>
      <c r="AE310" s="20"/>
      <c r="AF310" s="48"/>
      <c r="AG310" s="761"/>
      <c r="AH310" s="770"/>
      <c r="AI310" s="639" t="s">
        <v>136</v>
      </c>
      <c r="AJ310" s="446" t="s">
        <v>137</v>
      </c>
      <c r="AK310" s="438">
        <f t="array" ref="AK310">SUMPRODUCT(IF(ISNUMBER($B$9:$B$436),(MONTH($B$9:$B$436)=MONTH(B311)))*IF($AB$9:$AB$436&lt;&gt;"",$AB$9:$AB$436))</f>
        <v>0</v>
      </c>
      <c r="AL310" s="435">
        <f>AK310*$AF$3</f>
        <v>0</v>
      </c>
      <c r="AM310" s="569"/>
      <c r="AN310" s="140"/>
    </row>
    <row r="311" spans="1:40" ht="20.25" thickBot="1" x14ac:dyDescent="0.3">
      <c r="A311" s="862"/>
      <c r="B311" s="899">
        <v>42993</v>
      </c>
      <c r="C311" s="900"/>
      <c r="D311" s="511"/>
      <c r="E311" s="12"/>
      <c r="F311" s="12"/>
      <c r="G311" s="381" t="str">
        <f t="shared" si="772"/>
        <v/>
      </c>
      <c r="H311" s="45" t="str">
        <f t="shared" si="689"/>
        <v/>
      </c>
      <c r="I311" s="13" t="str">
        <f t="shared" si="773"/>
        <v/>
      </c>
      <c r="J311" s="14" t="str">
        <f t="shared" si="774"/>
        <v/>
      </c>
      <c r="K311" s="15">
        <f t="shared" si="775"/>
        <v>0</v>
      </c>
      <c r="L311" s="38">
        <f t="shared" si="776"/>
        <v>0</v>
      </c>
      <c r="M311" s="16"/>
      <c r="N311" s="16"/>
      <c r="O311" s="252" t="str">
        <f t="shared" si="777"/>
        <v/>
      </c>
      <c r="P311" s="16"/>
      <c r="Q311" s="16"/>
      <c r="R311" s="241" t="str">
        <f t="shared" si="778"/>
        <v/>
      </c>
      <c r="S311" s="16"/>
      <c r="T311" s="16"/>
      <c r="U311" s="231" t="str">
        <f t="shared" si="779"/>
        <v/>
      </c>
      <c r="V311" s="16"/>
      <c r="W311" s="16"/>
      <c r="X311" s="17" t="str">
        <f t="shared" si="780"/>
        <v/>
      </c>
      <c r="Y311" s="149"/>
      <c r="Z311" s="14"/>
      <c r="AA311" s="18">
        <f t="shared" si="698"/>
        <v>0</v>
      </c>
      <c r="AB311" s="14" t="str">
        <f t="shared" si="781"/>
        <v/>
      </c>
      <c r="AC311" s="19">
        <f t="shared" si="700"/>
        <v>0</v>
      </c>
      <c r="AD311" s="14">
        <f t="shared" si="782"/>
        <v>0</v>
      </c>
      <c r="AE311" s="20"/>
      <c r="AF311" s="48"/>
      <c r="AG311" s="761"/>
      <c r="AH311" s="770"/>
      <c r="AI311" s="640"/>
      <c r="AJ311" s="447" t="s">
        <v>138</v>
      </c>
      <c r="AK311" s="439">
        <f t="array" ref="AK311">SUMPRODUCT(IF(ISNUMBER($B$9:$B$436),(MONTH($B$9:$B$436)=MONTH(B311)))*IF($AD$9:$AD$436&lt;&gt;"",$AD$9:$AD$436))</f>
        <v>0</v>
      </c>
      <c r="AL311" s="436">
        <f>AK311*$AF$4</f>
        <v>0</v>
      </c>
      <c r="AM311" s="569"/>
      <c r="AN311" s="140"/>
    </row>
    <row r="312" spans="1:40" ht="23.25" customHeight="1" thickBot="1" x14ac:dyDescent="0.3">
      <c r="A312" s="862"/>
      <c r="B312" s="899">
        <v>42994</v>
      </c>
      <c r="C312" s="900"/>
      <c r="D312" s="511"/>
      <c r="E312" s="12"/>
      <c r="F312" s="12"/>
      <c r="G312" s="381" t="str">
        <f t="shared" si="772"/>
        <v/>
      </c>
      <c r="H312" s="45" t="str">
        <f t="shared" si="689"/>
        <v/>
      </c>
      <c r="I312" s="13" t="str">
        <f t="shared" si="773"/>
        <v/>
      </c>
      <c r="J312" s="14" t="str">
        <f t="shared" si="774"/>
        <v/>
      </c>
      <c r="K312" s="15">
        <f t="shared" si="775"/>
        <v>0</v>
      </c>
      <c r="L312" s="38">
        <f t="shared" si="776"/>
        <v>0</v>
      </c>
      <c r="M312" s="16"/>
      <c r="N312" s="16"/>
      <c r="O312" s="252" t="str">
        <f t="shared" si="777"/>
        <v/>
      </c>
      <c r="P312" s="16"/>
      <c r="Q312" s="16"/>
      <c r="R312" s="241" t="str">
        <f t="shared" si="778"/>
        <v/>
      </c>
      <c r="S312" s="16"/>
      <c r="T312" s="16"/>
      <c r="U312" s="231" t="str">
        <f t="shared" si="779"/>
        <v/>
      </c>
      <c r="V312" s="16"/>
      <c r="W312" s="16"/>
      <c r="X312" s="17" t="str">
        <f t="shared" si="780"/>
        <v/>
      </c>
      <c r="Y312" s="149"/>
      <c r="Z312" s="14"/>
      <c r="AA312" s="18">
        <f t="shared" si="698"/>
        <v>0</v>
      </c>
      <c r="AB312" s="14" t="str">
        <f t="shared" si="781"/>
        <v/>
      </c>
      <c r="AC312" s="19">
        <f t="shared" si="700"/>
        <v>0</v>
      </c>
      <c r="AD312" s="14">
        <f t="shared" si="782"/>
        <v>0</v>
      </c>
      <c r="AE312" s="20"/>
      <c r="AF312" s="48"/>
      <c r="AG312" s="761"/>
      <c r="AH312" s="770"/>
      <c r="AI312" s="145"/>
      <c r="AJ312" s="571"/>
      <c r="AK312" s="571"/>
      <c r="AL312" s="448">
        <f>SUM(AL308:AL311)</f>
        <v>0</v>
      </c>
      <c r="AM312" s="569"/>
      <c r="AN312" s="140"/>
    </row>
    <row r="313" spans="1:40" ht="20.25" customHeight="1" thickBot="1" x14ac:dyDescent="0.3">
      <c r="A313" s="863"/>
      <c r="B313" s="901">
        <v>42995</v>
      </c>
      <c r="C313" s="902"/>
      <c r="D313" s="512"/>
      <c r="E313" s="49"/>
      <c r="F313" s="49"/>
      <c r="G313" s="384" t="str">
        <f t="shared" si="772"/>
        <v/>
      </c>
      <c r="H313" s="50" t="str">
        <f t="shared" si="689"/>
        <v/>
      </c>
      <c r="I313" s="51" t="str">
        <f t="shared" si="773"/>
        <v/>
      </c>
      <c r="J313" s="52" t="str">
        <f t="shared" si="774"/>
        <v/>
      </c>
      <c r="K313" s="53">
        <f t="shared" si="775"/>
        <v>0</v>
      </c>
      <c r="L313" s="54">
        <f t="shared" si="776"/>
        <v>0</v>
      </c>
      <c r="M313" s="55"/>
      <c r="N313" s="55"/>
      <c r="O313" s="253" t="str">
        <f t="shared" si="777"/>
        <v/>
      </c>
      <c r="P313" s="55"/>
      <c r="Q313" s="55"/>
      <c r="R313" s="242" t="str">
        <f t="shared" si="778"/>
        <v/>
      </c>
      <c r="S313" s="55"/>
      <c r="T313" s="55"/>
      <c r="U313" s="232" t="str">
        <f t="shared" si="779"/>
        <v/>
      </c>
      <c r="V313" s="55"/>
      <c r="W313" s="55"/>
      <c r="X313" s="56" t="str">
        <f t="shared" si="780"/>
        <v/>
      </c>
      <c r="Y313" s="150"/>
      <c r="Z313" s="52"/>
      <c r="AA313" s="57">
        <f t="shared" si="698"/>
        <v>0</v>
      </c>
      <c r="AB313" s="52" t="str">
        <f t="shared" si="781"/>
        <v/>
      </c>
      <c r="AC313" s="58">
        <f t="shared" si="700"/>
        <v>0</v>
      </c>
      <c r="AD313" s="52">
        <f t="shared" si="782"/>
        <v>0</v>
      </c>
      <c r="AE313" s="59"/>
      <c r="AF313" s="60"/>
      <c r="AG313" s="761"/>
      <c r="AH313" s="770"/>
      <c r="AI313" s="140"/>
      <c r="AJ313" s="140"/>
      <c r="AK313" s="140"/>
      <c r="AL313" s="140"/>
      <c r="AM313" s="569"/>
      <c r="AN313" s="140"/>
    </row>
    <row r="314" spans="1:40" ht="30.75" customHeight="1" thickBot="1" x14ac:dyDescent="0.3">
      <c r="A314" s="309"/>
      <c r="B314" s="711" t="s">
        <v>116</v>
      </c>
      <c r="C314" s="712"/>
      <c r="D314" s="550"/>
      <c r="E314" s="535"/>
      <c r="F314" s="535"/>
      <c r="G314" s="289">
        <f>IF(H314="","",(H314/24))</f>
        <v>0</v>
      </c>
      <c r="H314" s="290">
        <f t="shared" ref="H314" si="783">SUM(H307:H313)</f>
        <v>0</v>
      </c>
      <c r="I314" s="168">
        <f>IF(J314="","",(J314/24))</f>
        <v>0</v>
      </c>
      <c r="J314" s="169">
        <f t="shared" ref="J314" si="784">SUM(J307:J313)</f>
        <v>0</v>
      </c>
      <c r="K314" s="133">
        <f t="shared" ref="K314" si="785">SUM(K307:K313)</f>
        <v>0</v>
      </c>
      <c r="L314" s="134">
        <f t="shared" ref="L314" si="786">SUM(L307:L313)</f>
        <v>0</v>
      </c>
      <c r="M314" s="520"/>
      <c r="N314" s="520"/>
      <c r="O314" s="254">
        <f t="shared" ref="O314" si="787">SUM(O307:O313)</f>
        <v>0</v>
      </c>
      <c r="P314" s="520"/>
      <c r="Q314" s="520"/>
      <c r="R314" s="243">
        <f t="shared" ref="R314" si="788">SUM(R307:R313)</f>
        <v>0</v>
      </c>
      <c r="S314" s="520"/>
      <c r="T314" s="520"/>
      <c r="U314" s="233">
        <f t="shared" ref="U314" si="789">SUM(U307:U313)</f>
        <v>0</v>
      </c>
      <c r="V314" s="520"/>
      <c r="W314" s="520"/>
      <c r="X314" s="227">
        <f t="shared" ref="X314" si="790">SUM(X307:X313)</f>
        <v>0</v>
      </c>
      <c r="Y314" s="133" t="str">
        <f>IF(Z314="","",(Z314/24))</f>
        <v/>
      </c>
      <c r="Z314" s="134" t="str">
        <f>IF(J314-$E$4&lt;=0,"",SUM(J314-$E$4))</f>
        <v/>
      </c>
      <c r="AA314" s="156">
        <f>IF(AB314="","",(AB314/24))</f>
        <v>0</v>
      </c>
      <c r="AB314" s="163">
        <f t="shared" ref="AB314" si="791">SUM(AB307:AB313)</f>
        <v>0</v>
      </c>
      <c r="AC314" s="160">
        <f>IF(AD314="","",(AD314/24))</f>
        <v>0</v>
      </c>
      <c r="AD314" s="164">
        <f t="shared" ref="AD314" si="792">SUM(AD307:AD313)</f>
        <v>0</v>
      </c>
      <c r="AE314" s="175">
        <f>IF(AF314="","",(AF314/24))</f>
        <v>0</v>
      </c>
      <c r="AF314" s="176">
        <f>IF(J314&gt;$E$4,J314-Z314,J314)</f>
        <v>0</v>
      </c>
      <c r="AG314" s="762"/>
      <c r="AH314" s="770"/>
      <c r="AI314" s="140"/>
      <c r="AJ314" s="140"/>
      <c r="AK314" s="140"/>
      <c r="AL314" s="140"/>
      <c r="AM314" s="569"/>
      <c r="AN314" s="140"/>
    </row>
    <row r="315" spans="1:40" ht="15.75" x14ac:dyDescent="0.25">
      <c r="A315" s="861">
        <f t="shared" ref="A315" si="793">WEEKNUM(B315,2)</f>
        <v>39</v>
      </c>
      <c r="B315" s="897">
        <v>42996</v>
      </c>
      <c r="C315" s="898"/>
      <c r="D315" s="510"/>
      <c r="E315" s="62"/>
      <c r="F315" s="62"/>
      <c r="G315" s="380" t="str">
        <f t="shared" ref="G315:G321" si="794">IF(F315="","",F315-E315)</f>
        <v/>
      </c>
      <c r="H315" s="44" t="str">
        <f t="shared" si="689"/>
        <v/>
      </c>
      <c r="I315" s="21" t="str">
        <f t="shared" ref="I315:I321" si="795">IF(G315="","",G315-K315)</f>
        <v/>
      </c>
      <c r="J315" s="22" t="str">
        <f t="shared" ref="J315:J321" si="796">IF(I315="","",I315*24)</f>
        <v/>
      </c>
      <c r="K315" s="23">
        <f t="shared" ref="K315:K321" si="797">SUM(O315,R315,U315,X315)</f>
        <v>0</v>
      </c>
      <c r="L315" s="37">
        <f t="shared" ref="L315:L321" si="798">SUM(O315,R315,U315,X315)*24</f>
        <v>0</v>
      </c>
      <c r="M315" s="24"/>
      <c r="N315" s="24"/>
      <c r="O315" s="255" t="str">
        <f t="shared" ref="O315:O321" si="799">IF(N315="","",N315-M315)</f>
        <v/>
      </c>
      <c r="P315" s="24"/>
      <c r="Q315" s="24"/>
      <c r="R315" s="244" t="str">
        <f t="shared" ref="R315:R321" si="800">IF(Q315="","",Q315-P315)</f>
        <v/>
      </c>
      <c r="S315" s="24"/>
      <c r="T315" s="24"/>
      <c r="U315" s="234" t="str">
        <f t="shared" ref="U315:U321" si="801">IF(T315="","",T315-S315)</f>
        <v/>
      </c>
      <c r="V315" s="24"/>
      <c r="W315" s="24"/>
      <c r="X315" s="25" t="str">
        <f t="shared" ref="X315:X321" si="802">IF(W315="","",W315-V315)</f>
        <v/>
      </c>
      <c r="Y315" s="151"/>
      <c r="Z315" s="132"/>
      <c r="AA315" s="26">
        <f t="shared" si="698"/>
        <v>0</v>
      </c>
      <c r="AB315" s="28" t="str">
        <f t="shared" ref="AB315:AB321" si="803">IF(F315*24&gt;$E$2,F315*24-$E$2-AD315,"")</f>
        <v/>
      </c>
      <c r="AC315" s="27">
        <f t="shared" si="700"/>
        <v>0</v>
      </c>
      <c r="AD315" s="28">
        <f t="shared" ref="AD315:AD321" si="804">IF(F315*24&gt;$E$3,F315*24-$E$3,0)</f>
        <v>0</v>
      </c>
      <c r="AE315" s="29"/>
      <c r="AF315" s="47"/>
      <c r="AG315" s="760">
        <f>A315</f>
        <v>39</v>
      </c>
      <c r="AH315" s="770"/>
      <c r="AI315" s="140"/>
      <c r="AJ315" s="140"/>
      <c r="AK315" s="140"/>
      <c r="AL315" s="140"/>
      <c r="AM315" s="569"/>
      <c r="AN315" s="140"/>
    </row>
    <row r="316" spans="1:40" ht="15.75" x14ac:dyDescent="0.25">
      <c r="A316" s="862"/>
      <c r="B316" s="899">
        <v>42997</v>
      </c>
      <c r="C316" s="900"/>
      <c r="D316" s="511"/>
      <c r="E316" s="12"/>
      <c r="F316" s="12"/>
      <c r="G316" s="381" t="str">
        <f t="shared" si="794"/>
        <v/>
      </c>
      <c r="H316" s="45" t="str">
        <f t="shared" si="689"/>
        <v/>
      </c>
      <c r="I316" s="13" t="str">
        <f t="shared" si="795"/>
        <v/>
      </c>
      <c r="J316" s="14" t="str">
        <f t="shared" si="796"/>
        <v/>
      </c>
      <c r="K316" s="15">
        <f t="shared" si="797"/>
        <v>0</v>
      </c>
      <c r="L316" s="38">
        <f t="shared" si="798"/>
        <v>0</v>
      </c>
      <c r="M316" s="16"/>
      <c r="N316" s="16"/>
      <c r="O316" s="252" t="str">
        <f t="shared" si="799"/>
        <v/>
      </c>
      <c r="P316" s="16"/>
      <c r="Q316" s="16"/>
      <c r="R316" s="241" t="str">
        <f t="shared" si="800"/>
        <v/>
      </c>
      <c r="S316" s="16"/>
      <c r="T316" s="16"/>
      <c r="U316" s="231" t="str">
        <f t="shared" si="801"/>
        <v/>
      </c>
      <c r="V316" s="16"/>
      <c r="W316" s="16"/>
      <c r="X316" s="17" t="str">
        <f t="shared" si="802"/>
        <v/>
      </c>
      <c r="Y316" s="149"/>
      <c r="Z316" s="14"/>
      <c r="AA316" s="18">
        <f t="shared" si="698"/>
        <v>0</v>
      </c>
      <c r="AB316" s="14" t="str">
        <f t="shared" si="803"/>
        <v/>
      </c>
      <c r="AC316" s="19">
        <f t="shared" si="700"/>
        <v>0</v>
      </c>
      <c r="AD316" s="14">
        <f t="shared" si="804"/>
        <v>0</v>
      </c>
      <c r="AE316" s="20"/>
      <c r="AF316" s="48"/>
      <c r="AG316" s="761"/>
      <c r="AH316" s="770"/>
      <c r="AI316" s="140"/>
      <c r="AJ316" s="140"/>
      <c r="AK316" s="140"/>
      <c r="AL316" s="140"/>
      <c r="AM316" s="569"/>
      <c r="AN316" s="140"/>
    </row>
    <row r="317" spans="1:40" ht="15.75" x14ac:dyDescent="0.25">
      <c r="A317" s="862"/>
      <c r="B317" s="899">
        <v>42998</v>
      </c>
      <c r="C317" s="900"/>
      <c r="D317" s="511"/>
      <c r="E317" s="12"/>
      <c r="F317" s="12"/>
      <c r="G317" s="381" t="str">
        <f t="shared" si="794"/>
        <v/>
      </c>
      <c r="H317" s="45" t="str">
        <f t="shared" si="689"/>
        <v/>
      </c>
      <c r="I317" s="13" t="str">
        <f t="shared" si="795"/>
        <v/>
      </c>
      <c r="J317" s="14" t="str">
        <f t="shared" si="796"/>
        <v/>
      </c>
      <c r="K317" s="15">
        <f t="shared" si="797"/>
        <v>0</v>
      </c>
      <c r="L317" s="38">
        <f t="shared" si="798"/>
        <v>0</v>
      </c>
      <c r="M317" s="16"/>
      <c r="N317" s="16"/>
      <c r="O317" s="252" t="str">
        <f t="shared" si="799"/>
        <v/>
      </c>
      <c r="P317" s="16"/>
      <c r="Q317" s="16"/>
      <c r="R317" s="241" t="str">
        <f t="shared" si="800"/>
        <v/>
      </c>
      <c r="S317" s="16"/>
      <c r="T317" s="16"/>
      <c r="U317" s="231" t="str">
        <f t="shared" si="801"/>
        <v/>
      </c>
      <c r="V317" s="16"/>
      <c r="W317" s="16"/>
      <c r="X317" s="17" t="str">
        <f t="shared" si="802"/>
        <v/>
      </c>
      <c r="Y317" s="149"/>
      <c r="Z317" s="14"/>
      <c r="AA317" s="18">
        <f t="shared" si="698"/>
        <v>0</v>
      </c>
      <c r="AB317" s="14" t="str">
        <f t="shared" si="803"/>
        <v/>
      </c>
      <c r="AC317" s="19">
        <f t="shared" si="700"/>
        <v>0</v>
      </c>
      <c r="AD317" s="14">
        <f t="shared" si="804"/>
        <v>0</v>
      </c>
      <c r="AE317" s="20"/>
      <c r="AF317" s="48"/>
      <c r="AG317" s="761"/>
      <c r="AH317" s="770"/>
      <c r="AI317" s="140"/>
      <c r="AJ317" s="140"/>
      <c r="AK317" s="140"/>
      <c r="AL317" s="140"/>
      <c r="AM317" s="569"/>
      <c r="AN317" s="140"/>
    </row>
    <row r="318" spans="1:40" ht="19.5" x14ac:dyDescent="0.25">
      <c r="A318" s="862"/>
      <c r="B318" s="899">
        <v>42999</v>
      </c>
      <c r="C318" s="900"/>
      <c r="D318" s="511"/>
      <c r="E318" s="12"/>
      <c r="F318" s="12"/>
      <c r="G318" s="381" t="str">
        <f t="shared" si="794"/>
        <v/>
      </c>
      <c r="H318" s="45" t="str">
        <f t="shared" si="689"/>
        <v/>
      </c>
      <c r="I318" s="13" t="str">
        <f t="shared" si="795"/>
        <v/>
      </c>
      <c r="J318" s="14" t="str">
        <f t="shared" si="796"/>
        <v/>
      </c>
      <c r="K318" s="15">
        <f t="shared" si="797"/>
        <v>0</v>
      </c>
      <c r="L318" s="38">
        <f t="shared" si="798"/>
        <v>0</v>
      </c>
      <c r="M318" s="16"/>
      <c r="N318" s="16"/>
      <c r="O318" s="252" t="str">
        <f t="shared" si="799"/>
        <v/>
      </c>
      <c r="P318" s="16"/>
      <c r="Q318" s="16"/>
      <c r="R318" s="241" t="str">
        <f t="shared" si="800"/>
        <v/>
      </c>
      <c r="S318" s="16"/>
      <c r="T318" s="16"/>
      <c r="U318" s="231" t="str">
        <f t="shared" si="801"/>
        <v/>
      </c>
      <c r="V318" s="16"/>
      <c r="W318" s="16"/>
      <c r="X318" s="17" t="str">
        <f t="shared" si="802"/>
        <v/>
      </c>
      <c r="Y318" s="149"/>
      <c r="Z318" s="14"/>
      <c r="AA318" s="18">
        <f t="shared" si="698"/>
        <v>0</v>
      </c>
      <c r="AB318" s="14" t="str">
        <f t="shared" si="803"/>
        <v/>
      </c>
      <c r="AC318" s="19">
        <f t="shared" si="700"/>
        <v>0</v>
      </c>
      <c r="AD318" s="14">
        <f t="shared" si="804"/>
        <v>0</v>
      </c>
      <c r="AE318" s="20"/>
      <c r="AF318" s="48"/>
      <c r="AG318" s="761"/>
      <c r="AH318" s="770"/>
      <c r="AI318" s="146"/>
      <c r="AJ318" s="147"/>
      <c r="AK318" s="146"/>
      <c r="AL318" s="571"/>
      <c r="AM318" s="569"/>
      <c r="AN318" s="140"/>
    </row>
    <row r="319" spans="1:40" ht="19.5" x14ac:dyDescent="0.25">
      <c r="A319" s="862"/>
      <c r="B319" s="899">
        <v>43000</v>
      </c>
      <c r="C319" s="900"/>
      <c r="D319" s="511"/>
      <c r="E319" s="12"/>
      <c r="F319" s="12"/>
      <c r="G319" s="381" t="str">
        <f t="shared" si="794"/>
        <v/>
      </c>
      <c r="H319" s="45" t="str">
        <f t="shared" si="689"/>
        <v/>
      </c>
      <c r="I319" s="13" t="str">
        <f t="shared" si="795"/>
        <v/>
      </c>
      <c r="J319" s="14" t="str">
        <f t="shared" si="796"/>
        <v/>
      </c>
      <c r="K319" s="15">
        <f t="shared" si="797"/>
        <v>0</v>
      </c>
      <c r="L319" s="38">
        <f t="shared" si="798"/>
        <v>0</v>
      </c>
      <c r="M319" s="16"/>
      <c r="N319" s="16"/>
      <c r="O319" s="252" t="str">
        <f t="shared" si="799"/>
        <v/>
      </c>
      <c r="P319" s="16"/>
      <c r="Q319" s="16"/>
      <c r="R319" s="241" t="str">
        <f t="shared" si="800"/>
        <v/>
      </c>
      <c r="S319" s="16"/>
      <c r="T319" s="16"/>
      <c r="U319" s="231" t="str">
        <f t="shared" si="801"/>
        <v/>
      </c>
      <c r="V319" s="16"/>
      <c r="W319" s="16"/>
      <c r="X319" s="17" t="str">
        <f t="shared" si="802"/>
        <v/>
      </c>
      <c r="Y319" s="149"/>
      <c r="Z319" s="14"/>
      <c r="AA319" s="18">
        <f t="shared" si="698"/>
        <v>0</v>
      </c>
      <c r="AB319" s="14" t="str">
        <f t="shared" si="803"/>
        <v/>
      </c>
      <c r="AC319" s="19">
        <f t="shared" si="700"/>
        <v>0</v>
      </c>
      <c r="AD319" s="14">
        <f t="shared" si="804"/>
        <v>0</v>
      </c>
      <c r="AE319" s="20"/>
      <c r="AF319" s="48"/>
      <c r="AG319" s="761"/>
      <c r="AH319" s="770"/>
      <c r="AI319" s="146"/>
      <c r="AJ319" s="147"/>
      <c r="AK319" s="146"/>
      <c r="AL319" s="571"/>
      <c r="AM319" s="569"/>
      <c r="AN319" s="140"/>
    </row>
    <row r="320" spans="1:40" ht="19.5" x14ac:dyDescent="0.25">
      <c r="A320" s="862"/>
      <c r="B320" s="899">
        <v>43001</v>
      </c>
      <c r="C320" s="900"/>
      <c r="D320" s="511"/>
      <c r="E320" s="12"/>
      <c r="F320" s="12"/>
      <c r="G320" s="381" t="str">
        <f t="shared" si="794"/>
        <v/>
      </c>
      <c r="H320" s="45" t="str">
        <f t="shared" si="689"/>
        <v/>
      </c>
      <c r="I320" s="13" t="str">
        <f t="shared" si="795"/>
        <v/>
      </c>
      <c r="J320" s="14" t="str">
        <f t="shared" si="796"/>
        <v/>
      </c>
      <c r="K320" s="15">
        <f t="shared" si="797"/>
        <v>0</v>
      </c>
      <c r="L320" s="38">
        <f t="shared" si="798"/>
        <v>0</v>
      </c>
      <c r="M320" s="16"/>
      <c r="N320" s="16"/>
      <c r="O320" s="252" t="str">
        <f t="shared" si="799"/>
        <v/>
      </c>
      <c r="P320" s="16"/>
      <c r="Q320" s="16"/>
      <c r="R320" s="241" t="str">
        <f t="shared" si="800"/>
        <v/>
      </c>
      <c r="S320" s="16"/>
      <c r="T320" s="16"/>
      <c r="U320" s="231" t="str">
        <f t="shared" si="801"/>
        <v/>
      </c>
      <c r="V320" s="16"/>
      <c r="W320" s="16"/>
      <c r="X320" s="17" t="str">
        <f t="shared" si="802"/>
        <v/>
      </c>
      <c r="Y320" s="149"/>
      <c r="Z320" s="14"/>
      <c r="AA320" s="18">
        <f t="shared" si="698"/>
        <v>0</v>
      </c>
      <c r="AB320" s="14" t="str">
        <f t="shared" si="803"/>
        <v/>
      </c>
      <c r="AC320" s="19">
        <f t="shared" si="700"/>
        <v>0</v>
      </c>
      <c r="AD320" s="14">
        <f t="shared" si="804"/>
        <v>0</v>
      </c>
      <c r="AE320" s="20"/>
      <c r="AF320" s="48"/>
      <c r="AG320" s="761"/>
      <c r="AH320" s="770"/>
      <c r="AI320" s="146"/>
      <c r="AJ320" s="147"/>
      <c r="AK320" s="146"/>
      <c r="AL320" s="571"/>
      <c r="AM320" s="569"/>
      <c r="AN320" s="140"/>
    </row>
    <row r="321" spans="1:40" ht="20.25" thickBot="1" x14ac:dyDescent="0.3">
      <c r="A321" s="863"/>
      <c r="B321" s="901">
        <v>43002</v>
      </c>
      <c r="C321" s="902"/>
      <c r="D321" s="512"/>
      <c r="E321" s="49"/>
      <c r="F321" s="49"/>
      <c r="G321" s="384" t="str">
        <f t="shared" si="794"/>
        <v/>
      </c>
      <c r="H321" s="50" t="str">
        <f t="shared" si="689"/>
        <v/>
      </c>
      <c r="I321" s="51" t="str">
        <f t="shared" si="795"/>
        <v/>
      </c>
      <c r="J321" s="52" t="str">
        <f t="shared" si="796"/>
        <v/>
      </c>
      <c r="K321" s="53">
        <f t="shared" si="797"/>
        <v>0</v>
      </c>
      <c r="L321" s="54">
        <f t="shared" si="798"/>
        <v>0</v>
      </c>
      <c r="M321" s="55"/>
      <c r="N321" s="55"/>
      <c r="O321" s="253" t="str">
        <f t="shared" si="799"/>
        <v/>
      </c>
      <c r="P321" s="55"/>
      <c r="Q321" s="55"/>
      <c r="R321" s="242" t="str">
        <f t="shared" si="800"/>
        <v/>
      </c>
      <c r="S321" s="55"/>
      <c r="T321" s="55"/>
      <c r="U321" s="232" t="str">
        <f t="shared" si="801"/>
        <v/>
      </c>
      <c r="V321" s="55"/>
      <c r="W321" s="55"/>
      <c r="X321" s="56" t="str">
        <f t="shared" si="802"/>
        <v/>
      </c>
      <c r="Y321" s="150"/>
      <c r="Z321" s="52"/>
      <c r="AA321" s="57">
        <f t="shared" si="698"/>
        <v>0</v>
      </c>
      <c r="AB321" s="52" t="str">
        <f t="shared" si="803"/>
        <v/>
      </c>
      <c r="AC321" s="58">
        <f t="shared" si="700"/>
        <v>0</v>
      </c>
      <c r="AD321" s="52">
        <f t="shared" si="804"/>
        <v>0</v>
      </c>
      <c r="AE321" s="59"/>
      <c r="AF321" s="60"/>
      <c r="AG321" s="761"/>
      <c r="AH321" s="770"/>
      <c r="AI321" s="146"/>
      <c r="AJ321" s="147"/>
      <c r="AK321" s="146"/>
      <c r="AL321" s="571"/>
      <c r="AM321" s="569"/>
      <c r="AN321" s="140"/>
    </row>
    <row r="322" spans="1:40" ht="30.75" customHeight="1" thickBot="1" x14ac:dyDescent="0.3">
      <c r="A322" s="309"/>
      <c r="B322" s="711" t="s">
        <v>118</v>
      </c>
      <c r="C322" s="712"/>
      <c r="D322" s="550"/>
      <c r="E322" s="535"/>
      <c r="F322" s="535"/>
      <c r="G322" s="289">
        <f>IF(H322="","",(H322/24))</f>
        <v>0</v>
      </c>
      <c r="H322" s="290">
        <f t="shared" ref="H322" si="805">SUM(H315:H321)</f>
        <v>0</v>
      </c>
      <c r="I322" s="168">
        <f>IF(J322="","",(J322/24))</f>
        <v>0</v>
      </c>
      <c r="J322" s="169">
        <f t="shared" ref="J322" si="806">SUM(J315:J321)</f>
        <v>0</v>
      </c>
      <c r="K322" s="133">
        <f t="shared" ref="K322" si="807">SUM(K315:K321)</f>
        <v>0</v>
      </c>
      <c r="L322" s="134">
        <f t="shared" ref="L322" si="808">SUM(L315:L321)</f>
        <v>0</v>
      </c>
      <c r="M322" s="520"/>
      <c r="N322" s="520"/>
      <c r="O322" s="254">
        <f t="shared" ref="O322" si="809">SUM(O315:O321)</f>
        <v>0</v>
      </c>
      <c r="P322" s="520"/>
      <c r="Q322" s="520"/>
      <c r="R322" s="243">
        <f t="shared" ref="R322" si="810">SUM(R315:R321)</f>
        <v>0</v>
      </c>
      <c r="S322" s="520"/>
      <c r="T322" s="520"/>
      <c r="U322" s="233">
        <f t="shared" ref="U322" si="811">SUM(U315:U321)</f>
        <v>0</v>
      </c>
      <c r="V322" s="520"/>
      <c r="W322" s="520"/>
      <c r="X322" s="227">
        <f t="shared" ref="X322" si="812">SUM(X315:X321)</f>
        <v>0</v>
      </c>
      <c r="Y322" s="133" t="str">
        <f>IF(Z322="","",(Z322/24))</f>
        <v/>
      </c>
      <c r="Z322" s="134" t="str">
        <f>IF(J322-$E$4&lt;=0,"",SUM(J322-$E$4))</f>
        <v/>
      </c>
      <c r="AA322" s="156">
        <f>IF(AB322="","",(AB322/24))</f>
        <v>0</v>
      </c>
      <c r="AB322" s="163">
        <f t="shared" ref="AB322" si="813">SUM(AB315:AB321)</f>
        <v>0</v>
      </c>
      <c r="AC322" s="160">
        <f>IF(AD322="","",(AD322/24))</f>
        <v>0</v>
      </c>
      <c r="AD322" s="164">
        <f t="shared" ref="AD322" si="814">SUM(AD315:AD321)</f>
        <v>0</v>
      </c>
      <c r="AE322" s="175">
        <f>IF(AF322="","",(AF322/24))</f>
        <v>0</v>
      </c>
      <c r="AF322" s="176">
        <f>IF(J322&gt;$E$4,J322-Z322,J322)</f>
        <v>0</v>
      </c>
      <c r="AG322" s="762"/>
      <c r="AH322" s="770"/>
      <c r="AI322" s="146"/>
      <c r="AJ322" s="147"/>
      <c r="AK322" s="146"/>
      <c r="AL322" s="571"/>
      <c r="AM322" s="569"/>
      <c r="AN322" s="140"/>
    </row>
    <row r="323" spans="1:40" ht="19.5" x14ac:dyDescent="0.25">
      <c r="A323" s="861">
        <f t="shared" ref="A323" si="815">WEEKNUM(B323,2)</f>
        <v>40</v>
      </c>
      <c r="B323" s="897">
        <v>43003</v>
      </c>
      <c r="C323" s="898"/>
      <c r="D323" s="510"/>
      <c r="E323" s="62"/>
      <c r="F323" s="62"/>
      <c r="G323" s="380" t="str">
        <f t="shared" ref="G323:G330" si="816">IF(F323="","",F323-E323)</f>
        <v/>
      </c>
      <c r="H323" s="44" t="str">
        <f t="shared" si="689"/>
        <v/>
      </c>
      <c r="I323" s="21" t="str">
        <f t="shared" ref="I323:I328" si="817">IF(G323="","",G323-K323)</f>
        <v/>
      </c>
      <c r="J323" s="22" t="str">
        <f t="shared" ref="J323:J328" si="818">IF(I323="","",I323*24)</f>
        <v/>
      </c>
      <c r="K323" s="23">
        <f t="shared" ref="K323:K330" si="819">SUM(O323,R323,U323,X323)</f>
        <v>0</v>
      </c>
      <c r="L323" s="37">
        <f t="shared" ref="L323:L330" si="820">SUM(O323,R323,U323,X323)*24</f>
        <v>0</v>
      </c>
      <c r="M323" s="24"/>
      <c r="N323" s="24"/>
      <c r="O323" s="255" t="str">
        <f t="shared" ref="O323:O330" si="821">IF(N323="","",N323-M323)</f>
        <v/>
      </c>
      <c r="P323" s="24"/>
      <c r="Q323" s="24"/>
      <c r="R323" s="244" t="str">
        <f t="shared" ref="R323:R330" si="822">IF(Q323="","",Q323-P323)</f>
        <v/>
      </c>
      <c r="S323" s="24"/>
      <c r="T323" s="24"/>
      <c r="U323" s="234" t="str">
        <f t="shared" ref="U323:U330" si="823">IF(T323="","",T323-S323)</f>
        <v/>
      </c>
      <c r="V323" s="24"/>
      <c r="W323" s="24"/>
      <c r="X323" s="25" t="str">
        <f t="shared" ref="X323:X330" si="824">IF(W323="","",W323-V323)</f>
        <v/>
      </c>
      <c r="Y323" s="151"/>
      <c r="Z323" s="132"/>
      <c r="AA323" s="26">
        <f t="shared" si="698"/>
        <v>0</v>
      </c>
      <c r="AB323" s="28" t="str">
        <f t="shared" ref="AB323:AB328" si="825">IF(F323*24&gt;$E$2,F323*24-$E$2-AD323,"")</f>
        <v/>
      </c>
      <c r="AC323" s="27">
        <f t="shared" si="700"/>
        <v>0</v>
      </c>
      <c r="AD323" s="28">
        <f t="shared" ref="AD323:AD328" si="826">IF(F323*24&gt;$E$3,F323*24-$E$3,0)</f>
        <v>0</v>
      </c>
      <c r="AE323" s="29"/>
      <c r="AF323" s="47"/>
      <c r="AG323" s="760">
        <f>A323</f>
        <v>40</v>
      </c>
      <c r="AH323" s="770"/>
      <c r="AI323" s="146"/>
      <c r="AJ323" s="147"/>
      <c r="AK323" s="146"/>
      <c r="AL323" s="571"/>
      <c r="AM323" s="569"/>
      <c r="AN323" s="140"/>
    </row>
    <row r="324" spans="1:40" ht="19.5" x14ac:dyDescent="0.25">
      <c r="A324" s="862"/>
      <c r="B324" s="899">
        <v>43004</v>
      </c>
      <c r="C324" s="900"/>
      <c r="D324" s="511"/>
      <c r="E324" s="12"/>
      <c r="F324" s="12"/>
      <c r="G324" s="381" t="str">
        <f t="shared" si="816"/>
        <v/>
      </c>
      <c r="H324" s="45" t="str">
        <f t="shared" si="689"/>
        <v/>
      </c>
      <c r="I324" s="13" t="str">
        <f t="shared" si="817"/>
        <v/>
      </c>
      <c r="J324" s="14" t="str">
        <f t="shared" si="818"/>
        <v/>
      </c>
      <c r="K324" s="15">
        <f t="shared" si="819"/>
        <v>0</v>
      </c>
      <c r="L324" s="38">
        <f t="shared" si="820"/>
        <v>0</v>
      </c>
      <c r="M324" s="16"/>
      <c r="N324" s="16"/>
      <c r="O324" s="252" t="str">
        <f t="shared" si="821"/>
        <v/>
      </c>
      <c r="P324" s="16"/>
      <c r="Q324" s="16"/>
      <c r="R324" s="241" t="str">
        <f t="shared" si="822"/>
        <v/>
      </c>
      <c r="S324" s="16"/>
      <c r="T324" s="16"/>
      <c r="U324" s="231" t="str">
        <f t="shared" si="823"/>
        <v/>
      </c>
      <c r="V324" s="16"/>
      <c r="W324" s="16"/>
      <c r="X324" s="17" t="str">
        <f t="shared" si="824"/>
        <v/>
      </c>
      <c r="Y324" s="149"/>
      <c r="Z324" s="14"/>
      <c r="AA324" s="18">
        <f t="shared" si="698"/>
        <v>0</v>
      </c>
      <c r="AB324" s="14" t="str">
        <f t="shared" si="825"/>
        <v/>
      </c>
      <c r="AC324" s="19">
        <f t="shared" si="700"/>
        <v>0</v>
      </c>
      <c r="AD324" s="14">
        <f t="shared" si="826"/>
        <v>0</v>
      </c>
      <c r="AE324" s="20"/>
      <c r="AF324" s="48"/>
      <c r="AG324" s="761"/>
      <c r="AH324" s="770"/>
      <c r="AI324" s="146"/>
      <c r="AJ324" s="147"/>
      <c r="AK324" s="146"/>
      <c r="AL324" s="571"/>
      <c r="AM324" s="569"/>
      <c r="AN324" s="140"/>
    </row>
    <row r="325" spans="1:40" ht="19.5" x14ac:dyDescent="0.25">
      <c r="A325" s="862"/>
      <c r="B325" s="899">
        <v>43005</v>
      </c>
      <c r="C325" s="900"/>
      <c r="D325" s="511"/>
      <c r="E325" s="12"/>
      <c r="F325" s="12"/>
      <c r="G325" s="381" t="str">
        <f t="shared" si="816"/>
        <v/>
      </c>
      <c r="H325" s="45" t="str">
        <f t="shared" si="689"/>
        <v/>
      </c>
      <c r="I325" s="13" t="str">
        <f t="shared" si="817"/>
        <v/>
      </c>
      <c r="J325" s="14" t="str">
        <f t="shared" si="818"/>
        <v/>
      </c>
      <c r="K325" s="15">
        <f t="shared" si="819"/>
        <v>0</v>
      </c>
      <c r="L325" s="38">
        <f t="shared" si="820"/>
        <v>0</v>
      </c>
      <c r="M325" s="16"/>
      <c r="N325" s="16"/>
      <c r="O325" s="252" t="str">
        <f t="shared" si="821"/>
        <v/>
      </c>
      <c r="P325" s="16"/>
      <c r="Q325" s="16"/>
      <c r="R325" s="241" t="str">
        <f t="shared" si="822"/>
        <v/>
      </c>
      <c r="S325" s="16"/>
      <c r="T325" s="16"/>
      <c r="U325" s="231" t="str">
        <f t="shared" si="823"/>
        <v/>
      </c>
      <c r="V325" s="16"/>
      <c r="W325" s="16"/>
      <c r="X325" s="17" t="str">
        <f t="shared" si="824"/>
        <v/>
      </c>
      <c r="Y325" s="149"/>
      <c r="Z325" s="14"/>
      <c r="AA325" s="18">
        <f t="shared" si="698"/>
        <v>0</v>
      </c>
      <c r="AB325" s="14" t="str">
        <f t="shared" si="825"/>
        <v/>
      </c>
      <c r="AC325" s="19">
        <f t="shared" si="700"/>
        <v>0</v>
      </c>
      <c r="AD325" s="14">
        <f t="shared" si="826"/>
        <v>0</v>
      </c>
      <c r="AE325" s="20"/>
      <c r="AF325" s="48"/>
      <c r="AG325" s="761"/>
      <c r="AH325" s="770"/>
      <c r="AI325" s="146"/>
      <c r="AJ325" s="147"/>
      <c r="AK325" s="146"/>
      <c r="AL325" s="571"/>
      <c r="AM325" s="569"/>
      <c r="AN325" s="140"/>
    </row>
    <row r="326" spans="1:40" ht="19.5" x14ac:dyDescent="0.25">
      <c r="A326" s="862"/>
      <c r="B326" s="899">
        <v>43006</v>
      </c>
      <c r="C326" s="900"/>
      <c r="D326" s="511"/>
      <c r="E326" s="12"/>
      <c r="F326" s="12"/>
      <c r="G326" s="381" t="str">
        <f t="shared" si="816"/>
        <v/>
      </c>
      <c r="H326" s="45" t="str">
        <f t="shared" si="689"/>
        <v/>
      </c>
      <c r="I326" s="13" t="str">
        <f t="shared" si="817"/>
        <v/>
      </c>
      <c r="J326" s="14" t="str">
        <f t="shared" si="818"/>
        <v/>
      </c>
      <c r="K326" s="15">
        <f t="shared" si="819"/>
        <v>0</v>
      </c>
      <c r="L326" s="38">
        <f t="shared" si="820"/>
        <v>0</v>
      </c>
      <c r="M326" s="16"/>
      <c r="N326" s="16"/>
      <c r="O326" s="252" t="str">
        <f t="shared" si="821"/>
        <v/>
      </c>
      <c r="P326" s="16"/>
      <c r="Q326" s="16"/>
      <c r="R326" s="241" t="str">
        <f t="shared" si="822"/>
        <v/>
      </c>
      <c r="S326" s="16"/>
      <c r="T326" s="16"/>
      <c r="U326" s="231" t="str">
        <f t="shared" si="823"/>
        <v/>
      </c>
      <c r="V326" s="16"/>
      <c r="W326" s="16"/>
      <c r="X326" s="17" t="str">
        <f t="shared" si="824"/>
        <v/>
      </c>
      <c r="Y326" s="149"/>
      <c r="Z326" s="14"/>
      <c r="AA326" s="18">
        <f t="shared" si="698"/>
        <v>0</v>
      </c>
      <c r="AB326" s="14" t="str">
        <f t="shared" si="825"/>
        <v/>
      </c>
      <c r="AC326" s="19">
        <f t="shared" si="700"/>
        <v>0</v>
      </c>
      <c r="AD326" s="14">
        <f t="shared" si="826"/>
        <v>0</v>
      </c>
      <c r="AE326" s="20"/>
      <c r="AF326" s="48"/>
      <c r="AG326" s="761"/>
      <c r="AH326" s="770"/>
      <c r="AI326" s="146"/>
      <c r="AJ326" s="147"/>
      <c r="AK326" s="146"/>
      <c r="AL326" s="140"/>
      <c r="AM326" s="569"/>
      <c r="AN326" s="140"/>
    </row>
    <row r="327" spans="1:40" ht="19.5" x14ac:dyDescent="0.25">
      <c r="A327" s="862"/>
      <c r="B327" s="899">
        <v>43007</v>
      </c>
      <c r="C327" s="900"/>
      <c r="D327" s="511"/>
      <c r="E327" s="12"/>
      <c r="F327" s="12"/>
      <c r="G327" s="381" t="str">
        <f t="shared" si="816"/>
        <v/>
      </c>
      <c r="H327" s="45" t="str">
        <f t="shared" si="689"/>
        <v/>
      </c>
      <c r="I327" s="13" t="str">
        <f t="shared" si="817"/>
        <v/>
      </c>
      <c r="J327" s="14" t="str">
        <f t="shared" si="818"/>
        <v/>
      </c>
      <c r="K327" s="15">
        <f t="shared" si="819"/>
        <v>0</v>
      </c>
      <c r="L327" s="38">
        <f t="shared" si="820"/>
        <v>0</v>
      </c>
      <c r="M327" s="16"/>
      <c r="N327" s="16"/>
      <c r="O327" s="252" t="str">
        <f t="shared" si="821"/>
        <v/>
      </c>
      <c r="P327" s="16"/>
      <c r="Q327" s="16"/>
      <c r="R327" s="241" t="str">
        <f t="shared" si="822"/>
        <v/>
      </c>
      <c r="S327" s="16"/>
      <c r="T327" s="16"/>
      <c r="U327" s="231" t="str">
        <f t="shared" si="823"/>
        <v/>
      </c>
      <c r="V327" s="16"/>
      <c r="W327" s="16"/>
      <c r="X327" s="17" t="str">
        <f t="shared" si="824"/>
        <v/>
      </c>
      <c r="Y327" s="149"/>
      <c r="Z327" s="14"/>
      <c r="AA327" s="18">
        <f t="shared" si="698"/>
        <v>0</v>
      </c>
      <c r="AB327" s="14" t="str">
        <f t="shared" si="825"/>
        <v/>
      </c>
      <c r="AC327" s="19">
        <f t="shared" si="700"/>
        <v>0</v>
      </c>
      <c r="AD327" s="14">
        <f t="shared" si="826"/>
        <v>0</v>
      </c>
      <c r="AE327" s="20"/>
      <c r="AF327" s="48"/>
      <c r="AG327" s="761"/>
      <c r="AH327" s="770"/>
      <c r="AI327" s="146"/>
      <c r="AJ327" s="147"/>
      <c r="AK327" s="146"/>
      <c r="AL327" s="140"/>
      <c r="AM327" s="569"/>
      <c r="AN327" s="140"/>
    </row>
    <row r="328" spans="1:40" ht="20.25" thickBot="1" x14ac:dyDescent="0.3">
      <c r="A328" s="862"/>
      <c r="B328" s="913">
        <v>43008</v>
      </c>
      <c r="C328" s="914"/>
      <c r="D328" s="551"/>
      <c r="E328" s="76"/>
      <c r="F328" s="76"/>
      <c r="G328" s="382" t="str">
        <f t="shared" si="816"/>
        <v/>
      </c>
      <c r="H328" s="77" t="str">
        <f t="shared" si="689"/>
        <v/>
      </c>
      <c r="I328" s="78" t="str">
        <f t="shared" si="817"/>
        <v/>
      </c>
      <c r="J328" s="79" t="str">
        <f t="shared" si="818"/>
        <v/>
      </c>
      <c r="K328" s="80">
        <f t="shared" si="819"/>
        <v>0</v>
      </c>
      <c r="L328" s="81">
        <f t="shared" si="820"/>
        <v>0</v>
      </c>
      <c r="M328" s="82"/>
      <c r="N328" s="82"/>
      <c r="O328" s="256" t="str">
        <f t="shared" si="821"/>
        <v/>
      </c>
      <c r="P328" s="82"/>
      <c r="Q328" s="82"/>
      <c r="R328" s="245" t="str">
        <f t="shared" si="822"/>
        <v/>
      </c>
      <c r="S328" s="82"/>
      <c r="T328" s="82"/>
      <c r="U328" s="235" t="str">
        <f t="shared" si="823"/>
        <v/>
      </c>
      <c r="V328" s="82"/>
      <c r="W328" s="82"/>
      <c r="X328" s="83" t="str">
        <f t="shared" si="824"/>
        <v/>
      </c>
      <c r="Y328" s="152"/>
      <c r="Z328" s="79"/>
      <c r="AA328" s="84">
        <f t="shared" si="698"/>
        <v>0</v>
      </c>
      <c r="AB328" s="79" t="str">
        <f t="shared" si="825"/>
        <v/>
      </c>
      <c r="AC328" s="85">
        <f t="shared" si="700"/>
        <v>0</v>
      </c>
      <c r="AD328" s="79">
        <f t="shared" si="826"/>
        <v>0</v>
      </c>
      <c r="AE328" s="86"/>
      <c r="AF328" s="100"/>
      <c r="AG328" s="761"/>
      <c r="AH328" s="771"/>
      <c r="AI328" s="145"/>
      <c r="AJ328" s="144"/>
      <c r="AK328" s="145"/>
      <c r="AL328" s="140"/>
      <c r="AM328" s="569"/>
      <c r="AN328" s="140"/>
    </row>
    <row r="329" spans="1:40" ht="32.25" customHeight="1" thickTop="1" thickBot="1" x14ac:dyDescent="0.6">
      <c r="A329" s="862"/>
      <c r="B329" s="754" t="s">
        <v>76</v>
      </c>
      <c r="C329" s="755"/>
      <c r="D329" s="534"/>
      <c r="E329" s="421"/>
      <c r="F329" s="421"/>
      <c r="G329" s="406">
        <f>IF(H329="","",H329/24)</f>
        <v>0</v>
      </c>
      <c r="H329" s="407">
        <f>SUM(H323:H328,H315:H321,H307:H313,H299:H305,H295:H297)</f>
        <v>0</v>
      </c>
      <c r="I329" s="408">
        <f>IF(J329="","",(J329/24))</f>
        <v>0</v>
      </c>
      <c r="J329" s="487">
        <f>SUM(J323:J328,J315:J321,J307:J313,J299:J305,J295:J297)</f>
        <v>0</v>
      </c>
      <c r="K329" s="474"/>
      <c r="L329" s="474"/>
      <c r="M329" s="475"/>
      <c r="N329" s="475"/>
      <c r="O329" s="474"/>
      <c r="P329" s="475"/>
      <c r="Q329" s="475"/>
      <c r="R329" s="474"/>
      <c r="S329" s="475"/>
      <c r="T329" s="475"/>
      <c r="U329" s="474"/>
      <c r="V329" s="475"/>
      <c r="W329" s="475"/>
      <c r="X329" s="474"/>
      <c r="Y329" s="481"/>
      <c r="Z329" s="409">
        <f>SUM(Z322,Z314,Z306,Z298)</f>
        <v>0</v>
      </c>
      <c r="AA329" s="411">
        <f>IF(AB329="","",(AB329/24))</f>
        <v>0</v>
      </c>
      <c r="AB329" s="419">
        <f>SUM(AB323:AB328,AB315:AB321,AB307:AB313,AB299:AB305,AB295:AB297)</f>
        <v>0</v>
      </c>
      <c r="AC329" s="413">
        <f>IF(AD329="","",(AD329/24))</f>
        <v>0</v>
      </c>
      <c r="AD329" s="412">
        <f>SUM(AD323:AD328,AD315:AD321,AD307:AD313,AD299:AD305,AD295:AD297)</f>
        <v>0</v>
      </c>
      <c r="AE329" s="413">
        <f>IF(AF329="","",AF329/24)</f>
        <v>0</v>
      </c>
      <c r="AF329" s="432">
        <f>J329-Z329</f>
        <v>0</v>
      </c>
      <c r="AG329" s="761"/>
      <c r="AH329" s="721"/>
      <c r="AI329" s="722"/>
      <c r="AJ329" s="722"/>
      <c r="AK329" s="723"/>
      <c r="AL329" s="140"/>
      <c r="AM329" s="569"/>
      <c r="AN329" s="140"/>
    </row>
    <row r="330" spans="1:40" ht="21" thickTop="1" thickBot="1" x14ac:dyDescent="0.3">
      <c r="A330" s="863"/>
      <c r="B330" s="980">
        <v>43009</v>
      </c>
      <c r="C330" s="981"/>
      <c r="D330" s="552"/>
      <c r="E330" s="89"/>
      <c r="F330" s="89"/>
      <c r="G330" s="383" t="str">
        <f t="shared" si="816"/>
        <v/>
      </c>
      <c r="H330" s="90" t="str">
        <f t="shared" si="689"/>
        <v/>
      </c>
      <c r="I330" s="91" t="str">
        <f>IF(G330="","",G330-K330)</f>
        <v/>
      </c>
      <c r="J330" s="92" t="str">
        <f>IF(I330="","",I330*24)</f>
        <v/>
      </c>
      <c r="K330" s="93">
        <f t="shared" si="819"/>
        <v>0</v>
      </c>
      <c r="L330" s="94">
        <f t="shared" si="820"/>
        <v>0</v>
      </c>
      <c r="M330" s="95"/>
      <c r="N330" s="95"/>
      <c r="O330" s="261" t="str">
        <f t="shared" si="821"/>
        <v/>
      </c>
      <c r="P330" s="95"/>
      <c r="Q330" s="95"/>
      <c r="R330" s="247" t="str">
        <f t="shared" si="822"/>
        <v/>
      </c>
      <c r="S330" s="95"/>
      <c r="T330" s="95"/>
      <c r="U330" s="237" t="str">
        <f t="shared" si="823"/>
        <v/>
      </c>
      <c r="V330" s="95"/>
      <c r="W330" s="95"/>
      <c r="X330" s="96" t="str">
        <f t="shared" si="824"/>
        <v/>
      </c>
      <c r="Y330" s="154"/>
      <c r="Z330" s="92"/>
      <c r="AA330" s="97">
        <f t="shared" si="698"/>
        <v>0</v>
      </c>
      <c r="AB330" s="92" t="str">
        <f>IF(F330*24&gt;$E$2,F330*24-$E$2-AD330,"")</f>
        <v/>
      </c>
      <c r="AC330" s="98">
        <f t="shared" si="700"/>
        <v>0</v>
      </c>
      <c r="AD330" s="449">
        <f>IF(F330*24&gt;$E$3,F330*24-$E$3,0)</f>
        <v>0</v>
      </c>
      <c r="AE330" s="99"/>
      <c r="AF330" s="101"/>
      <c r="AG330" s="761"/>
      <c r="AH330" s="787" t="s">
        <v>56</v>
      </c>
      <c r="AI330" s="146"/>
      <c r="AJ330" s="147"/>
      <c r="AK330" s="146"/>
      <c r="AL330" s="140"/>
      <c r="AM330" s="569"/>
      <c r="AN330" s="140"/>
    </row>
    <row r="331" spans="1:40" ht="30.75" customHeight="1" thickBot="1" x14ac:dyDescent="0.3">
      <c r="A331" s="308"/>
      <c r="B331" s="709" t="s">
        <v>119</v>
      </c>
      <c r="C331" s="710"/>
      <c r="D331" s="536"/>
      <c r="E331" s="553"/>
      <c r="F331" s="553"/>
      <c r="G331" s="282">
        <f>IF(H331="","",(H331/24))</f>
        <v>0</v>
      </c>
      <c r="H331" s="288">
        <f>SUM(H323:H328,H330)</f>
        <v>0</v>
      </c>
      <c r="I331" s="168">
        <f>IF(J331="","",(J331/24))</f>
        <v>0</v>
      </c>
      <c r="J331" s="169">
        <f>SUM(J323:J328,J330)</f>
        <v>0</v>
      </c>
      <c r="K331" s="133">
        <f t="shared" ref="K331" si="827">SUM(K323:K330)</f>
        <v>0</v>
      </c>
      <c r="L331" s="134">
        <f t="shared" ref="L331" si="828">SUM(L323:L330)</f>
        <v>0</v>
      </c>
      <c r="M331" s="520"/>
      <c r="N331" s="520"/>
      <c r="O331" s="254">
        <f t="shared" ref="O331" si="829">SUM(O323:O330)</f>
        <v>0</v>
      </c>
      <c r="P331" s="520"/>
      <c r="Q331" s="520"/>
      <c r="R331" s="243">
        <f t="shared" ref="R331" si="830">SUM(R323:R330)</f>
        <v>0</v>
      </c>
      <c r="S331" s="520"/>
      <c r="T331" s="520"/>
      <c r="U331" s="233">
        <f t="shared" ref="U331" si="831">SUM(U323:U330)</f>
        <v>0</v>
      </c>
      <c r="V331" s="520"/>
      <c r="W331" s="520"/>
      <c r="X331" s="227">
        <f t="shared" ref="X331" si="832">SUM(X323:X330)</f>
        <v>0</v>
      </c>
      <c r="Y331" s="133" t="str">
        <f>IF(Z331="","",(Z331/24))</f>
        <v/>
      </c>
      <c r="Z331" s="134" t="str">
        <f>IF(J331-$E$4&lt;=0,"",SUM(J331-$E$4))</f>
        <v/>
      </c>
      <c r="AA331" s="156">
        <f>IF(AB331="","",(AB331/24))</f>
        <v>0</v>
      </c>
      <c r="AB331" s="163">
        <f>SUM(AB330,AB323:AB328)</f>
        <v>0</v>
      </c>
      <c r="AC331" s="160">
        <f>IF(AD331="","",(AD331/24))</f>
        <v>0</v>
      </c>
      <c r="AD331" s="164">
        <f>SUM(AD330,AD323:AD328)</f>
        <v>0</v>
      </c>
      <c r="AE331" s="175">
        <f>IF(AF331="","",(AF331/24))</f>
        <v>0</v>
      </c>
      <c r="AF331" s="176">
        <f>IF(J331&gt;$E$4,J331-Z331,J331)</f>
        <v>0</v>
      </c>
      <c r="AG331" s="762"/>
      <c r="AH331" s="788"/>
      <c r="AI331" s="146"/>
      <c r="AJ331" s="147"/>
      <c r="AK331" s="146"/>
      <c r="AL331" s="140"/>
      <c r="AM331" s="569"/>
      <c r="AN331" s="140"/>
    </row>
    <row r="332" spans="1:40" ht="19.5" x14ac:dyDescent="0.25">
      <c r="A332" s="861">
        <f t="shared" ref="A332" si="833">WEEKNUM(B332,2)</f>
        <v>41</v>
      </c>
      <c r="B332" s="974">
        <v>43010</v>
      </c>
      <c r="C332" s="975"/>
      <c r="D332" s="510"/>
      <c r="E332" s="62"/>
      <c r="F332" s="62"/>
      <c r="G332" s="283" t="str">
        <f t="shared" ref="G332:G338" si="834">IF(F332="","",F332-E332)</f>
        <v/>
      </c>
      <c r="H332" s="44" t="str">
        <f t="shared" si="689"/>
        <v/>
      </c>
      <c r="I332" s="21" t="str">
        <f t="shared" ref="I332:I338" si="835">IF(G332="","",G332-K332)</f>
        <v/>
      </c>
      <c r="J332" s="22" t="str">
        <f t="shared" ref="J332:J338" si="836">IF(I332="","",I332*24)</f>
        <v/>
      </c>
      <c r="K332" s="23">
        <f t="shared" ref="K332:K338" si="837">SUM(O332,R332,U332,X332)</f>
        <v>0</v>
      </c>
      <c r="L332" s="37">
        <f t="shared" ref="L332:L338" si="838">SUM(O332,R332,U332,X332)*24</f>
        <v>0</v>
      </c>
      <c r="M332" s="24"/>
      <c r="N332" s="24"/>
      <c r="O332" s="255" t="str">
        <f t="shared" ref="O332:O338" si="839">IF(N332="","",N332-M332)</f>
        <v/>
      </c>
      <c r="P332" s="24"/>
      <c r="Q332" s="24"/>
      <c r="R332" s="244" t="str">
        <f t="shared" ref="R332:R338" si="840">IF(Q332="","",Q332-P332)</f>
        <v/>
      </c>
      <c r="S332" s="24"/>
      <c r="T332" s="24"/>
      <c r="U332" s="234" t="str">
        <f t="shared" ref="U332:U338" si="841">IF(T332="","",T332-S332)</f>
        <v/>
      </c>
      <c r="V332" s="24"/>
      <c r="W332" s="24"/>
      <c r="X332" s="25" t="str">
        <f t="shared" ref="X332:X338" si="842">IF(W332="","",W332-V332)</f>
        <v/>
      </c>
      <c r="Y332" s="151"/>
      <c r="Z332" s="132"/>
      <c r="AA332" s="26">
        <f t="shared" si="698"/>
        <v>0</v>
      </c>
      <c r="AB332" s="28" t="str">
        <f t="shared" ref="AB332:AB338" si="843">IF(F332*24&gt;$E$2,F332*24-$E$2-AD332,"")</f>
        <v/>
      </c>
      <c r="AC332" s="27">
        <f t="shared" si="700"/>
        <v>0</v>
      </c>
      <c r="AD332" s="28">
        <f t="shared" ref="AD332:AD338" si="844">IF(F332*24&gt;$E$3,F332*24-$E$3,0)</f>
        <v>0</v>
      </c>
      <c r="AE332" s="29"/>
      <c r="AF332" s="47"/>
      <c r="AG332" s="760">
        <f>A332</f>
        <v>41</v>
      </c>
      <c r="AH332" s="788"/>
      <c r="AI332" s="146"/>
      <c r="AJ332" s="147"/>
      <c r="AK332" s="146"/>
      <c r="AL332" s="140"/>
      <c r="AM332" s="569"/>
      <c r="AN332" s="140"/>
    </row>
    <row r="333" spans="1:40" ht="19.5" x14ac:dyDescent="0.25">
      <c r="A333" s="862"/>
      <c r="B333" s="976">
        <v>43011</v>
      </c>
      <c r="C333" s="977"/>
      <c r="D333" s="511"/>
      <c r="E333" s="12"/>
      <c r="F333" s="12"/>
      <c r="G333" s="280" t="str">
        <f t="shared" si="834"/>
        <v/>
      </c>
      <c r="H333" s="45" t="str">
        <f t="shared" si="689"/>
        <v/>
      </c>
      <c r="I333" s="13" t="str">
        <f t="shared" si="835"/>
        <v/>
      </c>
      <c r="J333" s="14" t="str">
        <f t="shared" si="836"/>
        <v/>
      </c>
      <c r="K333" s="15">
        <f t="shared" si="837"/>
        <v>0</v>
      </c>
      <c r="L333" s="38">
        <f t="shared" si="838"/>
        <v>0</v>
      </c>
      <c r="M333" s="16"/>
      <c r="N333" s="16"/>
      <c r="O333" s="252" t="str">
        <f t="shared" si="839"/>
        <v/>
      </c>
      <c r="P333" s="16"/>
      <c r="Q333" s="16"/>
      <c r="R333" s="241" t="str">
        <f t="shared" si="840"/>
        <v/>
      </c>
      <c r="S333" s="16"/>
      <c r="T333" s="16"/>
      <c r="U333" s="231" t="str">
        <f t="shared" si="841"/>
        <v/>
      </c>
      <c r="V333" s="16"/>
      <c r="W333" s="16"/>
      <c r="X333" s="17" t="str">
        <f t="shared" si="842"/>
        <v/>
      </c>
      <c r="Y333" s="149"/>
      <c r="Z333" s="14"/>
      <c r="AA333" s="18">
        <f t="shared" si="698"/>
        <v>0</v>
      </c>
      <c r="AB333" s="14" t="str">
        <f t="shared" si="843"/>
        <v/>
      </c>
      <c r="AC333" s="19">
        <f t="shared" si="700"/>
        <v>0</v>
      </c>
      <c r="AD333" s="14">
        <f t="shared" si="844"/>
        <v>0</v>
      </c>
      <c r="AE333" s="20"/>
      <c r="AF333" s="48"/>
      <c r="AG333" s="761"/>
      <c r="AH333" s="788"/>
      <c r="AI333" s="146"/>
      <c r="AJ333" s="147"/>
      <c r="AK333" s="146"/>
      <c r="AL333" s="571"/>
      <c r="AM333" s="569"/>
      <c r="AN333" s="140"/>
    </row>
    <row r="334" spans="1:40" ht="19.5" x14ac:dyDescent="0.25">
      <c r="A334" s="862"/>
      <c r="B334" s="976">
        <v>43012</v>
      </c>
      <c r="C334" s="977"/>
      <c r="D334" s="511"/>
      <c r="E334" s="12"/>
      <c r="F334" s="12"/>
      <c r="G334" s="280" t="str">
        <f t="shared" si="834"/>
        <v/>
      </c>
      <c r="H334" s="45" t="str">
        <f t="shared" si="689"/>
        <v/>
      </c>
      <c r="I334" s="13" t="str">
        <f t="shared" si="835"/>
        <v/>
      </c>
      <c r="J334" s="14" t="str">
        <f t="shared" si="836"/>
        <v/>
      </c>
      <c r="K334" s="15">
        <f t="shared" si="837"/>
        <v>0</v>
      </c>
      <c r="L334" s="38">
        <f t="shared" si="838"/>
        <v>0</v>
      </c>
      <c r="M334" s="16"/>
      <c r="N334" s="16"/>
      <c r="O334" s="252" t="str">
        <f t="shared" si="839"/>
        <v/>
      </c>
      <c r="P334" s="16"/>
      <c r="Q334" s="16"/>
      <c r="R334" s="241" t="str">
        <f t="shared" si="840"/>
        <v/>
      </c>
      <c r="S334" s="16"/>
      <c r="T334" s="16"/>
      <c r="U334" s="231" t="str">
        <f t="shared" si="841"/>
        <v/>
      </c>
      <c r="V334" s="16"/>
      <c r="W334" s="16"/>
      <c r="X334" s="17" t="str">
        <f t="shared" si="842"/>
        <v/>
      </c>
      <c r="Y334" s="149"/>
      <c r="Z334" s="14"/>
      <c r="AA334" s="18">
        <f t="shared" si="698"/>
        <v>0</v>
      </c>
      <c r="AB334" s="14" t="str">
        <f t="shared" si="843"/>
        <v/>
      </c>
      <c r="AC334" s="19">
        <f t="shared" si="700"/>
        <v>0</v>
      </c>
      <c r="AD334" s="14">
        <f t="shared" si="844"/>
        <v>0</v>
      </c>
      <c r="AE334" s="20"/>
      <c r="AF334" s="48"/>
      <c r="AG334" s="761"/>
      <c r="AH334" s="788"/>
      <c r="AI334" s="146"/>
      <c r="AJ334" s="147"/>
      <c r="AK334" s="146"/>
      <c r="AL334" s="571"/>
      <c r="AM334" s="569"/>
      <c r="AN334" s="140"/>
    </row>
    <row r="335" spans="1:40" ht="19.5" x14ac:dyDescent="0.25">
      <c r="A335" s="862"/>
      <c r="B335" s="976">
        <v>43013</v>
      </c>
      <c r="C335" s="977"/>
      <c r="D335" s="511"/>
      <c r="E335" s="12"/>
      <c r="F335" s="12"/>
      <c r="G335" s="280" t="str">
        <f t="shared" si="834"/>
        <v/>
      </c>
      <c r="H335" s="45" t="str">
        <f t="shared" si="689"/>
        <v/>
      </c>
      <c r="I335" s="13" t="str">
        <f t="shared" si="835"/>
        <v/>
      </c>
      <c r="J335" s="14" t="str">
        <f t="shared" si="836"/>
        <v/>
      </c>
      <c r="K335" s="15">
        <f t="shared" si="837"/>
        <v>0</v>
      </c>
      <c r="L335" s="38">
        <f t="shared" si="838"/>
        <v>0</v>
      </c>
      <c r="M335" s="16"/>
      <c r="N335" s="16"/>
      <c r="O335" s="252" t="str">
        <f t="shared" si="839"/>
        <v/>
      </c>
      <c r="P335" s="16"/>
      <c r="Q335" s="16"/>
      <c r="R335" s="241" t="str">
        <f t="shared" si="840"/>
        <v/>
      </c>
      <c r="S335" s="16"/>
      <c r="T335" s="16"/>
      <c r="U335" s="231" t="str">
        <f t="shared" si="841"/>
        <v/>
      </c>
      <c r="V335" s="16"/>
      <c r="W335" s="16"/>
      <c r="X335" s="17" t="str">
        <f t="shared" si="842"/>
        <v/>
      </c>
      <c r="Y335" s="149"/>
      <c r="Z335" s="14"/>
      <c r="AA335" s="18">
        <f t="shared" si="698"/>
        <v>0</v>
      </c>
      <c r="AB335" s="14" t="str">
        <f t="shared" si="843"/>
        <v/>
      </c>
      <c r="AC335" s="19">
        <f t="shared" si="700"/>
        <v>0</v>
      </c>
      <c r="AD335" s="14">
        <f t="shared" si="844"/>
        <v>0</v>
      </c>
      <c r="AE335" s="20"/>
      <c r="AF335" s="48"/>
      <c r="AG335" s="761"/>
      <c r="AH335" s="788"/>
      <c r="AI335" s="146"/>
      <c r="AJ335" s="147"/>
      <c r="AK335" s="146"/>
      <c r="AL335" s="571"/>
      <c r="AM335" s="569"/>
      <c r="AN335" s="140"/>
    </row>
    <row r="336" spans="1:40" ht="19.5" x14ac:dyDescent="0.25">
      <c r="A336" s="862"/>
      <c r="B336" s="976">
        <v>43014</v>
      </c>
      <c r="C336" s="977"/>
      <c r="D336" s="511"/>
      <c r="E336" s="12"/>
      <c r="F336" s="12"/>
      <c r="G336" s="280" t="str">
        <f t="shared" si="834"/>
        <v/>
      </c>
      <c r="H336" s="45" t="str">
        <f t="shared" si="689"/>
        <v/>
      </c>
      <c r="I336" s="13" t="str">
        <f t="shared" si="835"/>
        <v/>
      </c>
      <c r="J336" s="14" t="str">
        <f t="shared" si="836"/>
        <v/>
      </c>
      <c r="K336" s="15">
        <f t="shared" si="837"/>
        <v>0</v>
      </c>
      <c r="L336" s="38">
        <f t="shared" si="838"/>
        <v>0</v>
      </c>
      <c r="M336" s="16"/>
      <c r="N336" s="16"/>
      <c r="O336" s="252" t="str">
        <f t="shared" si="839"/>
        <v/>
      </c>
      <c r="P336" s="16"/>
      <c r="Q336" s="16"/>
      <c r="R336" s="241" t="str">
        <f t="shared" si="840"/>
        <v/>
      </c>
      <c r="S336" s="16"/>
      <c r="T336" s="16"/>
      <c r="U336" s="231" t="str">
        <f t="shared" si="841"/>
        <v/>
      </c>
      <c r="V336" s="16"/>
      <c r="W336" s="16"/>
      <c r="X336" s="17" t="str">
        <f t="shared" si="842"/>
        <v/>
      </c>
      <c r="Y336" s="149"/>
      <c r="Z336" s="14"/>
      <c r="AA336" s="18">
        <f t="shared" si="698"/>
        <v>0</v>
      </c>
      <c r="AB336" s="14" t="str">
        <f t="shared" si="843"/>
        <v/>
      </c>
      <c r="AC336" s="19">
        <f t="shared" si="700"/>
        <v>0</v>
      </c>
      <c r="AD336" s="14">
        <f t="shared" si="844"/>
        <v>0</v>
      </c>
      <c r="AE336" s="20"/>
      <c r="AF336" s="48"/>
      <c r="AG336" s="761"/>
      <c r="AH336" s="788"/>
      <c r="AI336" s="146"/>
      <c r="AJ336" s="147"/>
      <c r="AK336" s="146"/>
      <c r="AL336" s="571"/>
      <c r="AM336" s="569"/>
      <c r="AN336" s="140"/>
    </row>
    <row r="337" spans="1:40" ht="19.5" x14ac:dyDescent="0.25">
      <c r="A337" s="862"/>
      <c r="B337" s="976">
        <v>43015</v>
      </c>
      <c r="C337" s="977"/>
      <c r="D337" s="511"/>
      <c r="E337" s="12"/>
      <c r="F337" s="12"/>
      <c r="G337" s="280" t="str">
        <f t="shared" si="834"/>
        <v/>
      </c>
      <c r="H337" s="45" t="str">
        <f t="shared" si="689"/>
        <v/>
      </c>
      <c r="I337" s="13" t="str">
        <f t="shared" si="835"/>
        <v/>
      </c>
      <c r="J337" s="14" t="str">
        <f t="shared" si="836"/>
        <v/>
      </c>
      <c r="K337" s="15">
        <f t="shared" si="837"/>
        <v>0</v>
      </c>
      <c r="L337" s="38">
        <f t="shared" si="838"/>
        <v>0</v>
      </c>
      <c r="M337" s="16"/>
      <c r="N337" s="16"/>
      <c r="O337" s="252" t="str">
        <f t="shared" si="839"/>
        <v/>
      </c>
      <c r="P337" s="16"/>
      <c r="Q337" s="16"/>
      <c r="R337" s="241" t="str">
        <f t="shared" si="840"/>
        <v/>
      </c>
      <c r="S337" s="16"/>
      <c r="T337" s="16"/>
      <c r="U337" s="231" t="str">
        <f t="shared" si="841"/>
        <v/>
      </c>
      <c r="V337" s="16"/>
      <c r="W337" s="16"/>
      <c r="X337" s="17" t="str">
        <f t="shared" si="842"/>
        <v/>
      </c>
      <c r="Y337" s="149"/>
      <c r="Z337" s="14"/>
      <c r="AA337" s="18">
        <f t="shared" si="698"/>
        <v>0</v>
      </c>
      <c r="AB337" s="14" t="str">
        <f t="shared" si="843"/>
        <v/>
      </c>
      <c r="AC337" s="19">
        <f t="shared" si="700"/>
        <v>0</v>
      </c>
      <c r="AD337" s="14">
        <f t="shared" si="844"/>
        <v>0</v>
      </c>
      <c r="AE337" s="20"/>
      <c r="AF337" s="48"/>
      <c r="AG337" s="761"/>
      <c r="AH337" s="788"/>
      <c r="AI337" s="146"/>
      <c r="AJ337" s="147"/>
      <c r="AK337" s="146"/>
      <c r="AL337" s="571"/>
      <c r="AM337" s="569"/>
      <c r="AN337" s="140"/>
    </row>
    <row r="338" spans="1:40" ht="20.25" thickBot="1" x14ac:dyDescent="0.3">
      <c r="A338" s="863"/>
      <c r="B338" s="978">
        <v>43016</v>
      </c>
      <c r="C338" s="979"/>
      <c r="D338" s="512"/>
      <c r="E338" s="49"/>
      <c r="F338" s="49"/>
      <c r="G338" s="281" t="str">
        <f t="shared" si="834"/>
        <v/>
      </c>
      <c r="H338" s="50" t="str">
        <f t="shared" si="689"/>
        <v/>
      </c>
      <c r="I338" s="51" t="str">
        <f t="shared" si="835"/>
        <v/>
      </c>
      <c r="J338" s="52" t="str">
        <f t="shared" si="836"/>
        <v/>
      </c>
      <c r="K338" s="53">
        <f t="shared" si="837"/>
        <v>0</v>
      </c>
      <c r="L338" s="54">
        <f t="shared" si="838"/>
        <v>0</v>
      </c>
      <c r="M338" s="55"/>
      <c r="N338" s="55"/>
      <c r="O338" s="253" t="str">
        <f t="shared" si="839"/>
        <v/>
      </c>
      <c r="P338" s="55"/>
      <c r="Q338" s="55"/>
      <c r="R338" s="242" t="str">
        <f t="shared" si="840"/>
        <v/>
      </c>
      <c r="S338" s="55"/>
      <c r="T338" s="55"/>
      <c r="U338" s="232" t="str">
        <f t="shared" si="841"/>
        <v/>
      </c>
      <c r="V338" s="55"/>
      <c r="W338" s="55"/>
      <c r="X338" s="56" t="str">
        <f t="shared" si="842"/>
        <v/>
      </c>
      <c r="Y338" s="150"/>
      <c r="Z338" s="52"/>
      <c r="AA338" s="57">
        <f t="shared" si="698"/>
        <v>0</v>
      </c>
      <c r="AB338" s="52" t="str">
        <f t="shared" si="843"/>
        <v/>
      </c>
      <c r="AC338" s="58">
        <f t="shared" si="700"/>
        <v>0</v>
      </c>
      <c r="AD338" s="52">
        <f t="shared" si="844"/>
        <v>0</v>
      </c>
      <c r="AE338" s="59"/>
      <c r="AF338" s="60"/>
      <c r="AG338" s="761"/>
      <c r="AH338" s="788"/>
      <c r="AI338" s="146"/>
      <c r="AJ338" s="147"/>
      <c r="AK338" s="146"/>
      <c r="AL338" s="571"/>
      <c r="AM338" s="569"/>
      <c r="AN338" s="140"/>
    </row>
    <row r="339" spans="1:40" ht="30.75" customHeight="1" thickBot="1" x14ac:dyDescent="0.3">
      <c r="A339" s="307"/>
      <c r="B339" s="709" t="s">
        <v>120</v>
      </c>
      <c r="C339" s="710"/>
      <c r="D339" s="536"/>
      <c r="E339" s="553"/>
      <c r="F339" s="553"/>
      <c r="G339" s="282">
        <f>IF(H339="","",(H339/24))</f>
        <v>0</v>
      </c>
      <c r="H339" s="288">
        <f>SUM(H332:H338)</f>
        <v>0</v>
      </c>
      <c r="I339" s="168">
        <f>IF(J339="","",(J339/24))</f>
        <v>0</v>
      </c>
      <c r="J339" s="169">
        <f t="shared" ref="J339" si="845">SUM(J332:J338)</f>
        <v>0</v>
      </c>
      <c r="K339" s="133">
        <f t="shared" ref="K339" si="846">SUM(K332:K338)</f>
        <v>0</v>
      </c>
      <c r="L339" s="134">
        <f t="shared" ref="L339" si="847">SUM(L332:L338)</f>
        <v>0</v>
      </c>
      <c r="M339" s="520"/>
      <c r="N339" s="520"/>
      <c r="O339" s="254">
        <f t="shared" ref="O339" si="848">SUM(O332:O338)</f>
        <v>0</v>
      </c>
      <c r="P339" s="520"/>
      <c r="Q339" s="520"/>
      <c r="R339" s="243">
        <f t="shared" ref="R339" si="849">SUM(R332:R338)</f>
        <v>0</v>
      </c>
      <c r="S339" s="520"/>
      <c r="T339" s="520"/>
      <c r="U339" s="233">
        <f t="shared" ref="U339" si="850">SUM(U332:U338)</f>
        <v>0</v>
      </c>
      <c r="V339" s="520"/>
      <c r="W339" s="520"/>
      <c r="X339" s="227">
        <f t="shared" ref="X339" si="851">SUM(X332:X338)</f>
        <v>0</v>
      </c>
      <c r="Y339" s="133" t="str">
        <f>IF(Z339="","",(Z339/24))</f>
        <v/>
      </c>
      <c r="Z339" s="134" t="str">
        <f>IF(J339-$E$4&lt;=0,"",SUM(J339-$E$4))</f>
        <v/>
      </c>
      <c r="AA339" s="156">
        <f>IF(AB339="","",(AB339/24))</f>
        <v>0</v>
      </c>
      <c r="AB339" s="163">
        <f t="shared" ref="AB339" si="852">SUM(AB332:AB338)</f>
        <v>0</v>
      </c>
      <c r="AC339" s="160">
        <f>IF(AD339="","",(AD339/24))</f>
        <v>0</v>
      </c>
      <c r="AD339" s="164">
        <f t="shared" ref="AD339" si="853">SUM(AD332:AD338)</f>
        <v>0</v>
      </c>
      <c r="AE339" s="175">
        <f>IF(AF339="","",(AF339/24))</f>
        <v>0</v>
      </c>
      <c r="AF339" s="176">
        <f>IF(J339&gt;$E$4,J339-Z339,J339)</f>
        <v>0</v>
      </c>
      <c r="AG339" s="762"/>
      <c r="AH339" s="788"/>
      <c r="AI339" s="146"/>
      <c r="AJ339" s="147"/>
      <c r="AK339" s="460"/>
      <c r="AL339" s="571"/>
      <c r="AM339" s="569"/>
      <c r="AN339" s="140"/>
    </row>
    <row r="340" spans="1:40" ht="19.5" x14ac:dyDescent="0.25">
      <c r="A340" s="861">
        <f t="shared" ref="A340" si="854">WEEKNUM(B340,2)</f>
        <v>42</v>
      </c>
      <c r="B340" s="974">
        <v>43017</v>
      </c>
      <c r="C340" s="975"/>
      <c r="D340" s="510"/>
      <c r="E340" s="62"/>
      <c r="F340" s="62"/>
      <c r="G340" s="283" t="str">
        <f t="shared" ref="G340:G346" si="855">IF(F340="","",F340-E340)</f>
        <v/>
      </c>
      <c r="H340" s="44" t="str">
        <f t="shared" ref="H340:H404" si="856">IF(G340="","",G340*24)</f>
        <v/>
      </c>
      <c r="I340" s="21" t="str">
        <f t="shared" ref="I340:I346" si="857">IF(G340="","",G340-K340)</f>
        <v/>
      </c>
      <c r="J340" s="22" t="str">
        <f t="shared" ref="J340:J346" si="858">IF(I340="","",I340*24)</f>
        <v/>
      </c>
      <c r="K340" s="23">
        <f t="shared" ref="K340:K346" si="859">SUM(O340,R340,U340,X340)</f>
        <v>0</v>
      </c>
      <c r="L340" s="37">
        <f t="shared" ref="L340:L346" si="860">SUM(O340,R340,U340,X340)*24</f>
        <v>0</v>
      </c>
      <c r="M340" s="24"/>
      <c r="N340" s="24"/>
      <c r="O340" s="255" t="str">
        <f t="shared" ref="O340:O346" si="861">IF(N340="","",N340-M340)</f>
        <v/>
      </c>
      <c r="P340" s="24"/>
      <c r="Q340" s="24"/>
      <c r="R340" s="244" t="str">
        <f t="shared" ref="R340:R346" si="862">IF(Q340="","",Q340-P340)</f>
        <v/>
      </c>
      <c r="S340" s="24"/>
      <c r="T340" s="24"/>
      <c r="U340" s="234" t="str">
        <f t="shared" ref="U340:U346" si="863">IF(T340="","",T340-S340)</f>
        <v/>
      </c>
      <c r="V340" s="24"/>
      <c r="W340" s="24"/>
      <c r="X340" s="25" t="str">
        <f t="shared" ref="X340:X346" si="864">IF(W340="","",W340-V340)</f>
        <v/>
      </c>
      <c r="Y340" s="151"/>
      <c r="Z340" s="132"/>
      <c r="AA340" s="26">
        <f t="shared" ref="AA340:AA404" si="865">IF(AB340="",0,AB340/24)</f>
        <v>0</v>
      </c>
      <c r="AB340" s="28" t="str">
        <f t="shared" ref="AB340:AB346" si="866">IF(F340*24&gt;$E$2,F340*24-$E$2-AD340,"")</f>
        <v/>
      </c>
      <c r="AC340" s="27">
        <f t="shared" ref="AC340:AC404" si="867">IF(AD340="",0,AD340/24)</f>
        <v>0</v>
      </c>
      <c r="AD340" s="28">
        <f t="shared" ref="AD340:AD346" si="868">IF(F340*24&gt;$E$3,F340*24-$E$3,0)</f>
        <v>0</v>
      </c>
      <c r="AE340" s="29"/>
      <c r="AF340" s="47"/>
      <c r="AG340" s="760">
        <f>A340</f>
        <v>42</v>
      </c>
      <c r="AH340" s="788"/>
      <c r="AI340" s="146"/>
      <c r="AJ340" s="147"/>
      <c r="AK340" s="146"/>
      <c r="AL340" s="571"/>
      <c r="AM340" s="569"/>
      <c r="AN340" s="140"/>
    </row>
    <row r="341" spans="1:40" ht="19.5" x14ac:dyDescent="0.25">
      <c r="A341" s="862"/>
      <c r="B341" s="976">
        <v>43018</v>
      </c>
      <c r="C341" s="977"/>
      <c r="D341" s="511"/>
      <c r="E341" s="12"/>
      <c r="F341" s="12"/>
      <c r="G341" s="280" t="str">
        <f t="shared" si="855"/>
        <v/>
      </c>
      <c r="H341" s="45" t="str">
        <f t="shared" si="856"/>
        <v/>
      </c>
      <c r="I341" s="13" t="str">
        <f t="shared" si="857"/>
        <v/>
      </c>
      <c r="J341" s="14" t="str">
        <f t="shared" si="858"/>
        <v/>
      </c>
      <c r="K341" s="15">
        <f t="shared" si="859"/>
        <v>0</v>
      </c>
      <c r="L341" s="38">
        <f t="shared" si="860"/>
        <v>0</v>
      </c>
      <c r="M341" s="16"/>
      <c r="N341" s="16"/>
      <c r="O341" s="252" t="str">
        <f t="shared" si="861"/>
        <v/>
      </c>
      <c r="P341" s="16"/>
      <c r="Q341" s="16"/>
      <c r="R341" s="241" t="str">
        <f t="shared" si="862"/>
        <v/>
      </c>
      <c r="S341" s="16"/>
      <c r="T341" s="16"/>
      <c r="U341" s="231" t="str">
        <f t="shared" si="863"/>
        <v/>
      </c>
      <c r="V341" s="16"/>
      <c r="W341" s="16"/>
      <c r="X341" s="17" t="str">
        <f t="shared" si="864"/>
        <v/>
      </c>
      <c r="Y341" s="149"/>
      <c r="Z341" s="14"/>
      <c r="AA341" s="18">
        <f t="shared" si="865"/>
        <v>0</v>
      </c>
      <c r="AB341" s="14" t="str">
        <f t="shared" si="866"/>
        <v/>
      </c>
      <c r="AC341" s="19">
        <f t="shared" si="867"/>
        <v>0</v>
      </c>
      <c r="AD341" s="14">
        <f t="shared" si="868"/>
        <v>0</v>
      </c>
      <c r="AE341" s="20"/>
      <c r="AF341" s="48"/>
      <c r="AG341" s="761"/>
      <c r="AH341" s="788"/>
      <c r="AI341" s="146"/>
      <c r="AJ341" s="147"/>
      <c r="AK341" s="146"/>
      <c r="AL341" s="571"/>
      <c r="AM341" s="569"/>
      <c r="AN341" s="140"/>
    </row>
    <row r="342" spans="1:40" ht="19.5" x14ac:dyDescent="0.25">
      <c r="A342" s="862"/>
      <c r="B342" s="976">
        <v>43019</v>
      </c>
      <c r="C342" s="977"/>
      <c r="D342" s="511"/>
      <c r="E342" s="12"/>
      <c r="F342" s="12"/>
      <c r="G342" s="280" t="str">
        <f t="shared" si="855"/>
        <v/>
      </c>
      <c r="H342" s="45" t="str">
        <f t="shared" si="856"/>
        <v/>
      </c>
      <c r="I342" s="13" t="str">
        <f t="shared" si="857"/>
        <v/>
      </c>
      <c r="J342" s="14" t="str">
        <f t="shared" si="858"/>
        <v/>
      </c>
      <c r="K342" s="15">
        <f t="shared" si="859"/>
        <v>0</v>
      </c>
      <c r="L342" s="38">
        <f t="shared" si="860"/>
        <v>0</v>
      </c>
      <c r="M342" s="16"/>
      <c r="N342" s="16"/>
      <c r="O342" s="252" t="str">
        <f t="shared" si="861"/>
        <v/>
      </c>
      <c r="P342" s="16"/>
      <c r="Q342" s="16"/>
      <c r="R342" s="241" t="str">
        <f t="shared" si="862"/>
        <v/>
      </c>
      <c r="S342" s="16"/>
      <c r="T342" s="16"/>
      <c r="U342" s="231" t="str">
        <f t="shared" si="863"/>
        <v/>
      </c>
      <c r="V342" s="16"/>
      <c r="W342" s="16"/>
      <c r="X342" s="17" t="str">
        <f t="shared" si="864"/>
        <v/>
      </c>
      <c r="Y342" s="149"/>
      <c r="Z342" s="14"/>
      <c r="AA342" s="18">
        <f t="shared" si="865"/>
        <v>0</v>
      </c>
      <c r="AB342" s="14" t="str">
        <f t="shared" si="866"/>
        <v/>
      </c>
      <c r="AC342" s="19">
        <f t="shared" si="867"/>
        <v>0</v>
      </c>
      <c r="AD342" s="14">
        <f t="shared" si="868"/>
        <v>0</v>
      </c>
      <c r="AE342" s="20"/>
      <c r="AF342" s="48"/>
      <c r="AG342" s="761"/>
      <c r="AH342" s="788"/>
      <c r="AI342" s="146"/>
      <c r="AJ342" s="147"/>
      <c r="AK342" s="146"/>
      <c r="AL342" s="571"/>
      <c r="AM342" s="569"/>
      <c r="AN342" s="140"/>
    </row>
    <row r="343" spans="1:40" ht="19.5" x14ac:dyDescent="0.25">
      <c r="A343" s="862"/>
      <c r="B343" s="976">
        <v>43020</v>
      </c>
      <c r="C343" s="977"/>
      <c r="D343" s="511"/>
      <c r="E343" s="12"/>
      <c r="F343" s="12"/>
      <c r="G343" s="280" t="str">
        <f t="shared" si="855"/>
        <v/>
      </c>
      <c r="H343" s="45" t="str">
        <f t="shared" si="856"/>
        <v/>
      </c>
      <c r="I343" s="13" t="str">
        <f t="shared" si="857"/>
        <v/>
      </c>
      <c r="J343" s="14" t="str">
        <f t="shared" si="858"/>
        <v/>
      </c>
      <c r="K343" s="15">
        <f t="shared" si="859"/>
        <v>0</v>
      </c>
      <c r="L343" s="38">
        <f t="shared" si="860"/>
        <v>0</v>
      </c>
      <c r="M343" s="16"/>
      <c r="N343" s="16"/>
      <c r="O343" s="252" t="str">
        <f t="shared" si="861"/>
        <v/>
      </c>
      <c r="P343" s="16"/>
      <c r="Q343" s="16"/>
      <c r="R343" s="241" t="str">
        <f t="shared" si="862"/>
        <v/>
      </c>
      <c r="S343" s="16"/>
      <c r="T343" s="16"/>
      <c r="U343" s="231" t="str">
        <f t="shared" si="863"/>
        <v/>
      </c>
      <c r="V343" s="16"/>
      <c r="W343" s="16"/>
      <c r="X343" s="17" t="str">
        <f t="shared" si="864"/>
        <v/>
      </c>
      <c r="Y343" s="149"/>
      <c r="Z343" s="14"/>
      <c r="AA343" s="18">
        <f t="shared" si="865"/>
        <v>0</v>
      </c>
      <c r="AB343" s="14" t="str">
        <f t="shared" si="866"/>
        <v/>
      </c>
      <c r="AC343" s="19">
        <f t="shared" si="867"/>
        <v>0</v>
      </c>
      <c r="AD343" s="14">
        <f t="shared" si="868"/>
        <v>0</v>
      </c>
      <c r="AE343" s="20"/>
      <c r="AF343" s="48"/>
      <c r="AG343" s="761"/>
      <c r="AH343" s="788"/>
      <c r="AI343" s="146"/>
      <c r="AJ343" s="147"/>
      <c r="AK343" s="146"/>
      <c r="AL343" s="571"/>
      <c r="AM343" s="569"/>
      <c r="AN343" s="140"/>
    </row>
    <row r="344" spans="1:40" ht="15.75" x14ac:dyDescent="0.25">
      <c r="A344" s="862"/>
      <c r="B344" s="976">
        <v>43021</v>
      </c>
      <c r="C344" s="977"/>
      <c r="D344" s="511"/>
      <c r="E344" s="12"/>
      <c r="F344" s="12"/>
      <c r="G344" s="280" t="str">
        <f t="shared" si="855"/>
        <v/>
      </c>
      <c r="H344" s="45" t="str">
        <f t="shared" si="856"/>
        <v/>
      </c>
      <c r="I344" s="13" t="str">
        <f t="shared" si="857"/>
        <v/>
      </c>
      <c r="J344" s="14" t="str">
        <f t="shared" si="858"/>
        <v/>
      </c>
      <c r="K344" s="15">
        <f t="shared" si="859"/>
        <v>0</v>
      </c>
      <c r="L344" s="38">
        <f t="shared" si="860"/>
        <v>0</v>
      </c>
      <c r="M344" s="16"/>
      <c r="N344" s="16"/>
      <c r="O344" s="252" t="str">
        <f t="shared" si="861"/>
        <v/>
      </c>
      <c r="P344" s="16"/>
      <c r="Q344" s="16"/>
      <c r="R344" s="241" t="str">
        <f t="shared" si="862"/>
        <v/>
      </c>
      <c r="S344" s="16"/>
      <c r="T344" s="16"/>
      <c r="U344" s="231" t="str">
        <f t="shared" si="863"/>
        <v/>
      </c>
      <c r="V344" s="16"/>
      <c r="W344" s="16"/>
      <c r="X344" s="17" t="str">
        <f t="shared" si="864"/>
        <v/>
      </c>
      <c r="Y344" s="149"/>
      <c r="Z344" s="14"/>
      <c r="AA344" s="18">
        <f t="shared" si="865"/>
        <v>0</v>
      </c>
      <c r="AB344" s="14" t="str">
        <f t="shared" si="866"/>
        <v/>
      </c>
      <c r="AC344" s="19">
        <f t="shared" si="867"/>
        <v>0</v>
      </c>
      <c r="AD344" s="14">
        <f t="shared" si="868"/>
        <v>0</v>
      </c>
      <c r="AE344" s="20"/>
      <c r="AF344" s="48"/>
      <c r="AG344" s="761"/>
      <c r="AH344" s="788"/>
      <c r="AI344" s="140"/>
      <c r="AJ344" s="140"/>
      <c r="AK344" s="140"/>
      <c r="AL344" s="140"/>
      <c r="AM344" s="569"/>
      <c r="AN344" s="140"/>
    </row>
    <row r="345" spans="1:40" ht="15.75" x14ac:dyDescent="0.25">
      <c r="A345" s="862"/>
      <c r="B345" s="976">
        <v>43022</v>
      </c>
      <c r="C345" s="977"/>
      <c r="D345" s="511"/>
      <c r="E345" s="12"/>
      <c r="F345" s="12"/>
      <c r="G345" s="280" t="str">
        <f t="shared" si="855"/>
        <v/>
      </c>
      <c r="H345" s="45" t="str">
        <f t="shared" si="856"/>
        <v/>
      </c>
      <c r="I345" s="13" t="str">
        <f t="shared" si="857"/>
        <v/>
      </c>
      <c r="J345" s="14" t="str">
        <f t="shared" si="858"/>
        <v/>
      </c>
      <c r="K345" s="15">
        <f t="shared" si="859"/>
        <v>0</v>
      </c>
      <c r="L345" s="38">
        <f t="shared" si="860"/>
        <v>0</v>
      </c>
      <c r="M345" s="16"/>
      <c r="N345" s="16"/>
      <c r="O345" s="252" t="str">
        <f t="shared" si="861"/>
        <v/>
      </c>
      <c r="P345" s="16"/>
      <c r="Q345" s="16"/>
      <c r="R345" s="241" t="str">
        <f t="shared" si="862"/>
        <v/>
      </c>
      <c r="S345" s="16"/>
      <c r="T345" s="16"/>
      <c r="U345" s="231" t="str">
        <f t="shared" si="863"/>
        <v/>
      </c>
      <c r="V345" s="16"/>
      <c r="W345" s="16"/>
      <c r="X345" s="17" t="str">
        <f t="shared" si="864"/>
        <v/>
      </c>
      <c r="Y345" s="149"/>
      <c r="Z345" s="14"/>
      <c r="AA345" s="18">
        <f t="shared" si="865"/>
        <v>0</v>
      </c>
      <c r="AB345" s="14" t="str">
        <f t="shared" si="866"/>
        <v/>
      </c>
      <c r="AC345" s="19">
        <f t="shared" si="867"/>
        <v>0</v>
      </c>
      <c r="AD345" s="14">
        <f t="shared" si="868"/>
        <v>0</v>
      </c>
      <c r="AE345" s="20"/>
      <c r="AF345" s="48"/>
      <c r="AG345" s="761"/>
      <c r="AH345" s="788"/>
      <c r="AI345" s="140"/>
      <c r="AJ345" s="140"/>
      <c r="AK345" s="140"/>
      <c r="AL345" s="140"/>
      <c r="AM345" s="569"/>
      <c r="AN345" s="140"/>
    </row>
    <row r="346" spans="1:40" ht="16.5" thickBot="1" x14ac:dyDescent="0.3">
      <c r="A346" s="863"/>
      <c r="B346" s="978">
        <v>43023</v>
      </c>
      <c r="C346" s="979"/>
      <c r="D346" s="512"/>
      <c r="E346" s="49"/>
      <c r="F346" s="49"/>
      <c r="G346" s="281" t="str">
        <f t="shared" si="855"/>
        <v/>
      </c>
      <c r="H346" s="50" t="str">
        <f t="shared" si="856"/>
        <v/>
      </c>
      <c r="I346" s="51" t="str">
        <f t="shared" si="857"/>
        <v/>
      </c>
      <c r="J346" s="52" t="str">
        <f t="shared" si="858"/>
        <v/>
      </c>
      <c r="K346" s="53">
        <f t="shared" si="859"/>
        <v>0</v>
      </c>
      <c r="L346" s="54">
        <f t="shared" si="860"/>
        <v>0</v>
      </c>
      <c r="M346" s="55"/>
      <c r="N346" s="55"/>
      <c r="O346" s="253" t="str">
        <f t="shared" si="861"/>
        <v/>
      </c>
      <c r="P346" s="55"/>
      <c r="Q346" s="55"/>
      <c r="R346" s="242" t="str">
        <f t="shared" si="862"/>
        <v/>
      </c>
      <c r="S346" s="55"/>
      <c r="T346" s="55"/>
      <c r="U346" s="232" t="str">
        <f t="shared" si="863"/>
        <v/>
      </c>
      <c r="V346" s="55"/>
      <c r="W346" s="55"/>
      <c r="X346" s="56" t="str">
        <f t="shared" si="864"/>
        <v/>
      </c>
      <c r="Y346" s="150"/>
      <c r="Z346" s="52"/>
      <c r="AA346" s="57">
        <f t="shared" si="865"/>
        <v>0</v>
      </c>
      <c r="AB346" s="52" t="str">
        <f t="shared" si="866"/>
        <v/>
      </c>
      <c r="AC346" s="58">
        <f t="shared" si="867"/>
        <v>0</v>
      </c>
      <c r="AD346" s="52">
        <f t="shared" si="868"/>
        <v>0</v>
      </c>
      <c r="AE346" s="59"/>
      <c r="AF346" s="60"/>
      <c r="AG346" s="761"/>
      <c r="AH346" s="788"/>
      <c r="AI346" s="140"/>
      <c r="AJ346" s="140"/>
      <c r="AK346" s="140"/>
      <c r="AL346" s="140"/>
      <c r="AM346" s="569"/>
      <c r="AN346" s="140"/>
    </row>
    <row r="347" spans="1:40" ht="30.75" customHeight="1" thickBot="1" x14ac:dyDescent="0.3">
      <c r="A347" s="307"/>
      <c r="B347" s="709" t="s">
        <v>121</v>
      </c>
      <c r="C347" s="710"/>
      <c r="D347" s="536"/>
      <c r="E347" s="553"/>
      <c r="F347" s="553"/>
      <c r="G347" s="282">
        <f>IF(H347="","",(H347/24))</f>
        <v>0</v>
      </c>
      <c r="H347" s="288">
        <f t="shared" ref="H347" si="869">SUM(H340:H346)</f>
        <v>0</v>
      </c>
      <c r="I347" s="168">
        <f>IF(J347="","",(J347/24))</f>
        <v>0</v>
      </c>
      <c r="J347" s="169">
        <f t="shared" ref="J347" si="870">SUM(J340:J346)</f>
        <v>0</v>
      </c>
      <c r="K347" s="133">
        <f t="shared" ref="K347" si="871">SUM(K340:K346)</f>
        <v>0</v>
      </c>
      <c r="L347" s="134">
        <f t="shared" ref="L347" si="872">SUM(L340:L346)</f>
        <v>0</v>
      </c>
      <c r="M347" s="520"/>
      <c r="N347" s="520"/>
      <c r="O347" s="254">
        <f t="shared" ref="O347" si="873">SUM(O340:O346)</f>
        <v>0</v>
      </c>
      <c r="P347" s="520"/>
      <c r="Q347" s="520"/>
      <c r="R347" s="243">
        <f t="shared" ref="R347" si="874">SUM(R340:R346)</f>
        <v>0</v>
      </c>
      <c r="S347" s="520"/>
      <c r="T347" s="520"/>
      <c r="U347" s="233">
        <f t="shared" ref="U347" si="875">SUM(U340:U346)</f>
        <v>0</v>
      </c>
      <c r="V347" s="520"/>
      <c r="W347" s="520"/>
      <c r="X347" s="227">
        <f t="shared" ref="X347" si="876">SUM(X340:X346)</f>
        <v>0</v>
      </c>
      <c r="Y347" s="133" t="str">
        <f>IF(Z347="","",(Z347/24))</f>
        <v/>
      </c>
      <c r="Z347" s="134" t="str">
        <f>IF(J347-$E$4&lt;=0,"",SUM(J347-$E$4))</f>
        <v/>
      </c>
      <c r="AA347" s="156">
        <f>IF(AB347="","",(AB347/24))</f>
        <v>0</v>
      </c>
      <c r="AB347" s="163">
        <f t="shared" ref="AB347" si="877">SUM(AB340:AB346)</f>
        <v>0</v>
      </c>
      <c r="AC347" s="160">
        <f>IF(AD347="","",(AD347/24))</f>
        <v>0</v>
      </c>
      <c r="AD347" s="164">
        <f t="shared" ref="AD347" si="878">SUM(AD340:AD346)</f>
        <v>0</v>
      </c>
      <c r="AE347" s="175">
        <f>IF(AF347="","",(AF347/24))</f>
        <v>0</v>
      </c>
      <c r="AF347" s="176">
        <f>IF(J347&gt;$E$4,J347-Z347,J347)</f>
        <v>0</v>
      </c>
      <c r="AG347" s="762"/>
      <c r="AH347" s="788"/>
      <c r="AI347" s="609" t="s">
        <v>62</v>
      </c>
      <c r="AJ347" s="610"/>
      <c r="AK347" s="599" t="s">
        <v>60</v>
      </c>
      <c r="AL347" s="599" t="s">
        <v>61</v>
      </c>
      <c r="AM347" s="569"/>
      <c r="AN347" s="140"/>
    </row>
    <row r="348" spans="1:40" ht="24" thickBot="1" x14ac:dyDescent="0.3">
      <c r="A348" s="861">
        <f t="shared" ref="A348" si="879">WEEKNUM(B348,2)</f>
        <v>43</v>
      </c>
      <c r="B348" s="974">
        <v>43024</v>
      </c>
      <c r="C348" s="975"/>
      <c r="D348" s="510"/>
      <c r="E348" s="62"/>
      <c r="F348" s="62"/>
      <c r="G348" s="283" t="str">
        <f t="shared" ref="G348:G354" si="880">IF(F348="","",F348-E348)</f>
        <v/>
      </c>
      <c r="H348" s="44" t="str">
        <f t="shared" si="856"/>
        <v/>
      </c>
      <c r="I348" s="21" t="str">
        <f t="shared" ref="I348:I354" si="881">IF(G348="","",G348-K348)</f>
        <v/>
      </c>
      <c r="J348" s="22" t="str">
        <f t="shared" ref="J348:J354" si="882">IF(I348="","",I348*24)</f>
        <v/>
      </c>
      <c r="K348" s="23">
        <f t="shared" ref="K348:K354" si="883">SUM(O348,R348,U348,X348)</f>
        <v>0</v>
      </c>
      <c r="L348" s="37">
        <f t="shared" ref="L348:L354" si="884">SUM(O348,R348,U348,X348)*24</f>
        <v>0</v>
      </c>
      <c r="M348" s="24"/>
      <c r="N348" s="24"/>
      <c r="O348" s="255" t="str">
        <f t="shared" ref="O348:O354" si="885">IF(N348="","",N348-M348)</f>
        <v/>
      </c>
      <c r="P348" s="24"/>
      <c r="Q348" s="24"/>
      <c r="R348" s="244" t="str">
        <f t="shared" ref="R348:R354" si="886">IF(Q348="","",Q348-P348)</f>
        <v/>
      </c>
      <c r="S348" s="24"/>
      <c r="T348" s="24"/>
      <c r="U348" s="234" t="str">
        <f t="shared" ref="U348:U354" si="887">IF(T348="","",T348-S348)</f>
        <v/>
      </c>
      <c r="V348" s="24"/>
      <c r="W348" s="24"/>
      <c r="X348" s="25" t="str">
        <f t="shared" ref="X348:X354" si="888">IF(W348="","",W348-V348)</f>
        <v/>
      </c>
      <c r="Y348" s="151"/>
      <c r="Z348" s="132"/>
      <c r="AA348" s="26">
        <f t="shared" si="865"/>
        <v>0</v>
      </c>
      <c r="AB348" s="28" t="str">
        <f t="shared" ref="AB348:AB354" si="889">IF(F348*24&gt;$E$2,F348*24-$E$2-AD348,"")</f>
        <v/>
      </c>
      <c r="AC348" s="27">
        <f t="shared" si="867"/>
        <v>0</v>
      </c>
      <c r="AD348" s="28">
        <f t="shared" ref="AD348:AD354" si="890">IF(F348*24&gt;$E$3,F348*24-$E$3,0)</f>
        <v>0</v>
      </c>
      <c r="AE348" s="29"/>
      <c r="AF348" s="47"/>
      <c r="AG348" s="760">
        <f>A348</f>
        <v>43</v>
      </c>
      <c r="AH348" s="788"/>
      <c r="AI348" s="607">
        <v>10</v>
      </c>
      <c r="AJ348" s="608"/>
      <c r="AK348" s="600"/>
      <c r="AL348" s="600"/>
      <c r="AM348" s="569"/>
      <c r="AN348" s="140"/>
    </row>
    <row r="349" spans="1:40" ht="39" customHeight="1" x14ac:dyDescent="0.25">
      <c r="A349" s="862"/>
      <c r="B349" s="976">
        <v>43025</v>
      </c>
      <c r="C349" s="977"/>
      <c r="D349" s="511"/>
      <c r="E349" s="12"/>
      <c r="F349" s="12"/>
      <c r="G349" s="280" t="str">
        <f t="shared" si="880"/>
        <v/>
      </c>
      <c r="H349" s="45" t="str">
        <f t="shared" si="856"/>
        <v/>
      </c>
      <c r="I349" s="13" t="str">
        <f t="shared" si="881"/>
        <v/>
      </c>
      <c r="J349" s="14" t="str">
        <f t="shared" si="882"/>
        <v/>
      </c>
      <c r="K349" s="15">
        <f t="shared" si="883"/>
        <v>0</v>
      </c>
      <c r="L349" s="38">
        <f t="shared" si="884"/>
        <v>0</v>
      </c>
      <c r="M349" s="16"/>
      <c r="N349" s="16"/>
      <c r="O349" s="252" t="str">
        <f t="shared" si="885"/>
        <v/>
      </c>
      <c r="P349" s="16"/>
      <c r="Q349" s="16"/>
      <c r="R349" s="241" t="str">
        <f t="shared" si="886"/>
        <v/>
      </c>
      <c r="S349" s="16"/>
      <c r="T349" s="16"/>
      <c r="U349" s="231" t="str">
        <f t="shared" si="887"/>
        <v/>
      </c>
      <c r="V349" s="16"/>
      <c r="W349" s="16"/>
      <c r="X349" s="17" t="str">
        <f t="shared" si="888"/>
        <v/>
      </c>
      <c r="Y349" s="149"/>
      <c r="Z349" s="14"/>
      <c r="AA349" s="18">
        <f t="shared" si="865"/>
        <v>0</v>
      </c>
      <c r="AB349" s="14" t="str">
        <f t="shared" si="889"/>
        <v/>
      </c>
      <c r="AC349" s="19">
        <f t="shared" si="867"/>
        <v>0</v>
      </c>
      <c r="AD349" s="14">
        <f t="shared" si="890"/>
        <v>0</v>
      </c>
      <c r="AE349" s="20"/>
      <c r="AF349" s="48"/>
      <c r="AG349" s="761"/>
      <c r="AH349" s="788"/>
      <c r="AI349" s="605" t="s">
        <v>59</v>
      </c>
      <c r="AJ349" s="444" t="s">
        <v>134</v>
      </c>
      <c r="AK349" s="440">
        <f>AF366</f>
        <v>0</v>
      </c>
      <c r="AL349" s="441">
        <f>AK349*$AF$1</f>
        <v>0</v>
      </c>
      <c r="AM349" s="569"/>
      <c r="AN349" s="140"/>
    </row>
    <row r="350" spans="1:40" ht="24" customHeight="1" x14ac:dyDescent="0.25">
      <c r="A350" s="862"/>
      <c r="B350" s="976">
        <v>43026</v>
      </c>
      <c r="C350" s="977"/>
      <c r="D350" s="511"/>
      <c r="E350" s="12"/>
      <c r="F350" s="12"/>
      <c r="G350" s="280" t="str">
        <f t="shared" si="880"/>
        <v/>
      </c>
      <c r="H350" s="45" t="str">
        <f t="shared" si="856"/>
        <v/>
      </c>
      <c r="I350" s="13" t="str">
        <f t="shared" si="881"/>
        <v/>
      </c>
      <c r="J350" s="14" t="str">
        <f t="shared" si="882"/>
        <v/>
      </c>
      <c r="K350" s="15">
        <f t="shared" si="883"/>
        <v>0</v>
      </c>
      <c r="L350" s="38">
        <f t="shared" si="884"/>
        <v>0</v>
      </c>
      <c r="M350" s="16"/>
      <c r="N350" s="16"/>
      <c r="O350" s="252" t="str">
        <f t="shared" si="885"/>
        <v/>
      </c>
      <c r="P350" s="16"/>
      <c r="Q350" s="16"/>
      <c r="R350" s="241" t="str">
        <f t="shared" si="886"/>
        <v/>
      </c>
      <c r="S350" s="16"/>
      <c r="T350" s="16"/>
      <c r="U350" s="231" t="str">
        <f t="shared" si="887"/>
        <v/>
      </c>
      <c r="V350" s="16"/>
      <c r="W350" s="16"/>
      <c r="X350" s="17" t="str">
        <f t="shared" si="888"/>
        <v/>
      </c>
      <c r="Y350" s="149"/>
      <c r="Z350" s="14"/>
      <c r="AA350" s="18">
        <f t="shared" si="865"/>
        <v>0</v>
      </c>
      <c r="AB350" s="14" t="str">
        <f t="shared" si="889"/>
        <v/>
      </c>
      <c r="AC350" s="19">
        <f t="shared" si="867"/>
        <v>0</v>
      </c>
      <c r="AD350" s="14">
        <f t="shared" si="890"/>
        <v>0</v>
      </c>
      <c r="AE350" s="20"/>
      <c r="AF350" s="48"/>
      <c r="AG350" s="761"/>
      <c r="AH350" s="788"/>
      <c r="AI350" s="606"/>
      <c r="AJ350" s="445" t="s">
        <v>135</v>
      </c>
      <c r="AK350" s="437">
        <f>Z366</f>
        <v>0</v>
      </c>
      <c r="AL350" s="434">
        <f>AK350*$AF$2</f>
        <v>0</v>
      </c>
      <c r="AM350" s="569"/>
      <c r="AN350" s="140"/>
    </row>
    <row r="351" spans="1:40" ht="24" customHeight="1" x14ac:dyDescent="0.25">
      <c r="A351" s="862"/>
      <c r="B351" s="976">
        <v>43027</v>
      </c>
      <c r="C351" s="977"/>
      <c r="D351" s="511"/>
      <c r="E351" s="12"/>
      <c r="F351" s="12"/>
      <c r="G351" s="280" t="str">
        <f t="shared" si="880"/>
        <v/>
      </c>
      <c r="H351" s="45" t="str">
        <f t="shared" si="856"/>
        <v/>
      </c>
      <c r="I351" s="13" t="str">
        <f t="shared" si="881"/>
        <v/>
      </c>
      <c r="J351" s="14" t="str">
        <f t="shared" si="882"/>
        <v/>
      </c>
      <c r="K351" s="15">
        <f t="shared" si="883"/>
        <v>0</v>
      </c>
      <c r="L351" s="38">
        <f t="shared" si="884"/>
        <v>0</v>
      </c>
      <c r="M351" s="16"/>
      <c r="N351" s="16"/>
      <c r="O351" s="252" t="str">
        <f t="shared" si="885"/>
        <v/>
      </c>
      <c r="P351" s="16"/>
      <c r="Q351" s="16"/>
      <c r="R351" s="241" t="str">
        <f t="shared" si="886"/>
        <v/>
      </c>
      <c r="S351" s="16"/>
      <c r="T351" s="16"/>
      <c r="U351" s="231" t="str">
        <f t="shared" si="887"/>
        <v/>
      </c>
      <c r="V351" s="16"/>
      <c r="W351" s="16"/>
      <c r="X351" s="17" t="str">
        <f t="shared" si="888"/>
        <v/>
      </c>
      <c r="Y351" s="149"/>
      <c r="Z351" s="14"/>
      <c r="AA351" s="18">
        <f t="shared" si="865"/>
        <v>0</v>
      </c>
      <c r="AB351" s="14" t="str">
        <f t="shared" si="889"/>
        <v/>
      </c>
      <c r="AC351" s="19">
        <f t="shared" si="867"/>
        <v>0</v>
      </c>
      <c r="AD351" s="14">
        <f t="shared" si="890"/>
        <v>0</v>
      </c>
      <c r="AE351" s="20"/>
      <c r="AF351" s="48"/>
      <c r="AG351" s="761"/>
      <c r="AH351" s="788"/>
      <c r="AI351" s="603" t="s">
        <v>136</v>
      </c>
      <c r="AJ351" s="446" t="s">
        <v>137</v>
      </c>
      <c r="AK351" s="438">
        <f t="array" ref="AK351">SUMPRODUCT(IF(ISNUMBER($B$9:$B$436),(MONTH($B$9:$B$436)=MONTH(B352)))*IF($AB$9:$AB$436&lt;&gt;"",$AB$9:$AB$436))</f>
        <v>0</v>
      </c>
      <c r="AL351" s="435">
        <f>AK351*$AF$3</f>
        <v>0</v>
      </c>
      <c r="AM351" s="569"/>
      <c r="AN351" s="140"/>
    </row>
    <row r="352" spans="1:40" ht="24" customHeight="1" thickBot="1" x14ac:dyDescent="0.3">
      <c r="A352" s="862"/>
      <c r="B352" s="976">
        <v>43028</v>
      </c>
      <c r="C352" s="977"/>
      <c r="D352" s="511"/>
      <c r="E352" s="12"/>
      <c r="F352" s="12"/>
      <c r="G352" s="280" t="str">
        <f t="shared" si="880"/>
        <v/>
      </c>
      <c r="H352" s="45" t="str">
        <f t="shared" si="856"/>
        <v/>
      </c>
      <c r="I352" s="13" t="str">
        <f t="shared" si="881"/>
        <v/>
      </c>
      <c r="J352" s="14" t="str">
        <f t="shared" si="882"/>
        <v/>
      </c>
      <c r="K352" s="15">
        <f t="shared" si="883"/>
        <v>0</v>
      </c>
      <c r="L352" s="38">
        <f t="shared" si="884"/>
        <v>0</v>
      </c>
      <c r="M352" s="16"/>
      <c r="N352" s="16"/>
      <c r="O352" s="252" t="str">
        <f t="shared" si="885"/>
        <v/>
      </c>
      <c r="P352" s="16"/>
      <c r="Q352" s="16"/>
      <c r="R352" s="241" t="str">
        <f t="shared" si="886"/>
        <v/>
      </c>
      <c r="S352" s="16"/>
      <c r="T352" s="16"/>
      <c r="U352" s="231" t="str">
        <f t="shared" si="887"/>
        <v/>
      </c>
      <c r="V352" s="16"/>
      <c r="W352" s="16"/>
      <c r="X352" s="17" t="str">
        <f t="shared" si="888"/>
        <v/>
      </c>
      <c r="Y352" s="149"/>
      <c r="Z352" s="14"/>
      <c r="AA352" s="18">
        <f t="shared" si="865"/>
        <v>0</v>
      </c>
      <c r="AB352" s="14" t="str">
        <f t="shared" si="889"/>
        <v/>
      </c>
      <c r="AC352" s="19">
        <f t="shared" si="867"/>
        <v>0</v>
      </c>
      <c r="AD352" s="14">
        <f t="shared" si="890"/>
        <v>0</v>
      </c>
      <c r="AE352" s="20"/>
      <c r="AF352" s="48"/>
      <c r="AG352" s="761"/>
      <c r="AH352" s="788"/>
      <c r="AI352" s="604"/>
      <c r="AJ352" s="447" t="s">
        <v>138</v>
      </c>
      <c r="AK352" s="439">
        <f t="array" ref="AK352">SUMPRODUCT(IF(ISNUMBER($B$9:$B$436),(MONTH($B$9:$B$436)=MONTH(B352)))*IF($AD$9:$AD$436&lt;&gt;"",$AD$9:$AD$436))</f>
        <v>0</v>
      </c>
      <c r="AL352" s="436">
        <f>AK352*$AF$4</f>
        <v>0</v>
      </c>
      <c r="AM352" s="569"/>
      <c r="AN352" s="140"/>
    </row>
    <row r="353" spans="1:40" ht="27.75" customHeight="1" thickBot="1" x14ac:dyDescent="0.3">
      <c r="A353" s="862"/>
      <c r="B353" s="976">
        <v>43029</v>
      </c>
      <c r="C353" s="977"/>
      <c r="D353" s="511"/>
      <c r="E353" s="431"/>
      <c r="F353" s="12"/>
      <c r="G353" s="280" t="str">
        <f t="shared" si="880"/>
        <v/>
      </c>
      <c r="H353" s="45" t="str">
        <f t="shared" si="856"/>
        <v/>
      </c>
      <c r="I353" s="13" t="str">
        <f t="shared" si="881"/>
        <v/>
      </c>
      <c r="J353" s="14" t="str">
        <f t="shared" si="882"/>
        <v/>
      </c>
      <c r="K353" s="15">
        <f t="shared" si="883"/>
        <v>0</v>
      </c>
      <c r="L353" s="38">
        <f t="shared" si="884"/>
        <v>0</v>
      </c>
      <c r="M353" s="16"/>
      <c r="N353" s="16"/>
      <c r="O353" s="252" t="str">
        <f t="shared" si="885"/>
        <v/>
      </c>
      <c r="P353" s="16"/>
      <c r="Q353" s="16"/>
      <c r="R353" s="241" t="str">
        <f t="shared" si="886"/>
        <v/>
      </c>
      <c r="S353" s="16"/>
      <c r="T353" s="16"/>
      <c r="U353" s="231" t="str">
        <f t="shared" si="887"/>
        <v/>
      </c>
      <c r="V353" s="16"/>
      <c r="W353" s="16"/>
      <c r="X353" s="17" t="str">
        <f t="shared" si="888"/>
        <v/>
      </c>
      <c r="Y353" s="149"/>
      <c r="Z353" s="14"/>
      <c r="AA353" s="18">
        <f t="shared" si="865"/>
        <v>0</v>
      </c>
      <c r="AB353" s="14" t="str">
        <f t="shared" si="889"/>
        <v/>
      </c>
      <c r="AC353" s="19">
        <f t="shared" si="867"/>
        <v>0</v>
      </c>
      <c r="AD353" s="14">
        <f t="shared" si="890"/>
        <v>0</v>
      </c>
      <c r="AE353" s="20"/>
      <c r="AF353" s="48"/>
      <c r="AG353" s="761"/>
      <c r="AH353" s="788"/>
      <c r="AI353" s="145"/>
      <c r="AJ353" s="571"/>
      <c r="AK353" s="571"/>
      <c r="AL353" s="463">
        <f>SUM(AL349:AL352)</f>
        <v>0</v>
      </c>
      <c r="AM353" s="569"/>
      <c r="AN353" s="140"/>
    </row>
    <row r="354" spans="1:40" ht="24" customHeight="1" thickBot="1" x14ac:dyDescent="0.3">
      <c r="A354" s="863"/>
      <c r="B354" s="978">
        <v>43030</v>
      </c>
      <c r="C354" s="979"/>
      <c r="D354" s="512"/>
      <c r="E354" s="49"/>
      <c r="F354" s="49"/>
      <c r="G354" s="281" t="str">
        <f t="shared" si="880"/>
        <v/>
      </c>
      <c r="H354" s="50" t="str">
        <f t="shared" si="856"/>
        <v/>
      </c>
      <c r="I354" s="51" t="str">
        <f t="shared" si="881"/>
        <v/>
      </c>
      <c r="J354" s="52" t="str">
        <f t="shared" si="882"/>
        <v/>
      </c>
      <c r="K354" s="53">
        <f t="shared" si="883"/>
        <v>0</v>
      </c>
      <c r="L354" s="54">
        <f t="shared" si="884"/>
        <v>0</v>
      </c>
      <c r="M354" s="55"/>
      <c r="N354" s="55"/>
      <c r="O354" s="253" t="str">
        <f t="shared" si="885"/>
        <v/>
      </c>
      <c r="P354" s="55"/>
      <c r="Q354" s="55"/>
      <c r="R354" s="242" t="str">
        <f t="shared" si="886"/>
        <v/>
      </c>
      <c r="S354" s="55"/>
      <c r="T354" s="55"/>
      <c r="U354" s="232" t="str">
        <f t="shared" si="887"/>
        <v/>
      </c>
      <c r="V354" s="55"/>
      <c r="W354" s="55"/>
      <c r="X354" s="56" t="str">
        <f t="shared" si="888"/>
        <v/>
      </c>
      <c r="Y354" s="150"/>
      <c r="Z354" s="52"/>
      <c r="AA354" s="57">
        <f t="shared" si="865"/>
        <v>0</v>
      </c>
      <c r="AB354" s="52" t="str">
        <f t="shared" si="889"/>
        <v/>
      </c>
      <c r="AC354" s="58">
        <f t="shared" si="867"/>
        <v>0</v>
      </c>
      <c r="AD354" s="52">
        <f t="shared" si="890"/>
        <v>0</v>
      </c>
      <c r="AE354" s="59"/>
      <c r="AF354" s="60"/>
      <c r="AG354" s="761"/>
      <c r="AH354" s="788"/>
      <c r="AI354" s="140"/>
      <c r="AJ354" s="140"/>
      <c r="AK354" s="140"/>
      <c r="AL354" s="140"/>
      <c r="AM354" s="569"/>
      <c r="AN354" s="140"/>
    </row>
    <row r="355" spans="1:40" ht="30.75" customHeight="1" thickBot="1" x14ac:dyDescent="0.3">
      <c r="A355" s="307"/>
      <c r="B355" s="709" t="s">
        <v>122</v>
      </c>
      <c r="C355" s="710"/>
      <c r="D355" s="536"/>
      <c r="E355" s="553"/>
      <c r="F355" s="553"/>
      <c r="G355" s="282">
        <f>IF(H355="","",(H355/24))</f>
        <v>0</v>
      </c>
      <c r="H355" s="288">
        <f t="shared" ref="H355" si="891">SUM(H348:H354)</f>
        <v>0</v>
      </c>
      <c r="I355" s="168">
        <f>IF(J355="","",(J355/24))</f>
        <v>0</v>
      </c>
      <c r="J355" s="169">
        <f t="shared" ref="J355" si="892">SUM(J348:J354)</f>
        <v>0</v>
      </c>
      <c r="K355" s="133">
        <f t="shared" ref="K355" si="893">SUM(K348:K354)</f>
        <v>0</v>
      </c>
      <c r="L355" s="134">
        <f t="shared" ref="L355" si="894">SUM(L348:L354)</f>
        <v>0</v>
      </c>
      <c r="M355" s="520"/>
      <c r="N355" s="520"/>
      <c r="O355" s="254">
        <f t="shared" ref="O355" si="895">SUM(O348:O354)</f>
        <v>0</v>
      </c>
      <c r="P355" s="520"/>
      <c r="Q355" s="520"/>
      <c r="R355" s="243">
        <f t="shared" ref="R355" si="896">SUM(R348:R354)</f>
        <v>0</v>
      </c>
      <c r="S355" s="520"/>
      <c r="T355" s="520"/>
      <c r="U355" s="233">
        <f t="shared" ref="U355" si="897">SUM(U348:U354)</f>
        <v>0</v>
      </c>
      <c r="V355" s="520"/>
      <c r="W355" s="520"/>
      <c r="X355" s="227">
        <f t="shared" ref="X355" si="898">SUM(X348:X354)</f>
        <v>0</v>
      </c>
      <c r="Y355" s="133" t="str">
        <f>IF(Z355="","",(Z355/24))</f>
        <v/>
      </c>
      <c r="Z355" s="134" t="str">
        <f>IF(J355-$E$4&lt;=0,"",SUM(J355-$E$4))</f>
        <v/>
      </c>
      <c r="AA355" s="156">
        <f>IF(AB355="","",(AB355/24))</f>
        <v>0</v>
      </c>
      <c r="AB355" s="163">
        <f t="shared" ref="AB355" si="899">SUM(AB348:AB354)</f>
        <v>0</v>
      </c>
      <c r="AC355" s="160">
        <f>IF(AD355="","",(AD355/24))</f>
        <v>0</v>
      </c>
      <c r="AD355" s="164">
        <f t="shared" ref="AD355" si="900">SUM(AD348:AD354)</f>
        <v>0</v>
      </c>
      <c r="AE355" s="175">
        <f>IF(AF355="","",(AF355/24))</f>
        <v>0</v>
      </c>
      <c r="AF355" s="176">
        <f>IF(J355&gt;$E$4,J355-Z355,J355)</f>
        <v>0</v>
      </c>
      <c r="AG355" s="762"/>
      <c r="AH355" s="788"/>
      <c r="AI355" s="140"/>
      <c r="AJ355" s="140"/>
      <c r="AK355" s="140"/>
      <c r="AL355" s="140"/>
      <c r="AM355" s="569"/>
      <c r="AN355" s="140"/>
    </row>
    <row r="356" spans="1:40" ht="15.75" x14ac:dyDescent="0.25">
      <c r="A356" s="861">
        <f t="shared" ref="A356" si="901">WEEKNUM(B356,2)</f>
        <v>44</v>
      </c>
      <c r="B356" s="974">
        <v>43031</v>
      </c>
      <c r="C356" s="975"/>
      <c r="D356" s="510"/>
      <c r="E356" s="62"/>
      <c r="F356" s="62"/>
      <c r="G356" s="283" t="str">
        <f t="shared" ref="G356:G362" si="902">IF(F356="","",F356-E356)</f>
        <v/>
      </c>
      <c r="H356" s="44" t="str">
        <f t="shared" si="856"/>
        <v/>
      </c>
      <c r="I356" s="21" t="str">
        <f t="shared" ref="I356:I362" si="903">IF(G356="","",G356-K356)</f>
        <v/>
      </c>
      <c r="J356" s="22" t="str">
        <f t="shared" ref="J356:J362" si="904">IF(I356="","",I356*24)</f>
        <v/>
      </c>
      <c r="K356" s="23">
        <f t="shared" ref="K356:K362" si="905">SUM(O356,R356,U356,X356)</f>
        <v>0</v>
      </c>
      <c r="L356" s="37">
        <f t="shared" ref="L356:L362" si="906">SUM(O356,R356,U356,X356)*24</f>
        <v>0</v>
      </c>
      <c r="M356" s="24"/>
      <c r="N356" s="24"/>
      <c r="O356" s="255" t="str">
        <f t="shared" ref="O356:O362" si="907">IF(N356="","",N356-M356)</f>
        <v/>
      </c>
      <c r="P356" s="24"/>
      <c r="Q356" s="24"/>
      <c r="R356" s="244" t="str">
        <f t="shared" ref="R356:R362" si="908">IF(Q356="","",Q356-P356)</f>
        <v/>
      </c>
      <c r="S356" s="24"/>
      <c r="T356" s="24"/>
      <c r="U356" s="234" t="str">
        <f t="shared" ref="U356:U362" si="909">IF(T356="","",T356-S356)</f>
        <v/>
      </c>
      <c r="V356" s="24"/>
      <c r="W356" s="24"/>
      <c r="X356" s="25" t="str">
        <f t="shared" ref="X356:X362" si="910">IF(W356="","",W356-V356)</f>
        <v/>
      </c>
      <c r="Y356" s="151"/>
      <c r="Z356" s="132"/>
      <c r="AA356" s="26">
        <f t="shared" si="865"/>
        <v>0</v>
      </c>
      <c r="AB356" s="28" t="str">
        <f t="shared" ref="AB356:AB362" si="911">IF(F356*24&gt;$E$2,F356*24-$E$2-AD356,"")</f>
        <v/>
      </c>
      <c r="AC356" s="27">
        <f t="shared" si="867"/>
        <v>0</v>
      </c>
      <c r="AD356" s="28">
        <f t="shared" ref="AD356:AD362" si="912">IF(F356*24&gt;$E$3,F356*24-$E$3,0)</f>
        <v>0</v>
      </c>
      <c r="AE356" s="29"/>
      <c r="AF356" s="47"/>
      <c r="AG356" s="760">
        <f>A356</f>
        <v>44</v>
      </c>
      <c r="AH356" s="788"/>
      <c r="AI356" s="140"/>
      <c r="AJ356" s="140"/>
      <c r="AK356" s="140"/>
      <c r="AL356" s="140"/>
      <c r="AM356" s="569"/>
      <c r="AN356" s="140"/>
    </row>
    <row r="357" spans="1:40" ht="19.5" x14ac:dyDescent="0.25">
      <c r="A357" s="862"/>
      <c r="B357" s="976">
        <v>43032</v>
      </c>
      <c r="C357" s="977"/>
      <c r="D357" s="511"/>
      <c r="E357" s="12"/>
      <c r="F357" s="12"/>
      <c r="G357" s="280" t="str">
        <f t="shared" si="902"/>
        <v/>
      </c>
      <c r="H357" s="45" t="str">
        <f t="shared" si="856"/>
        <v/>
      </c>
      <c r="I357" s="13" t="str">
        <f t="shared" si="903"/>
        <v/>
      </c>
      <c r="J357" s="14" t="str">
        <f t="shared" si="904"/>
        <v/>
      </c>
      <c r="K357" s="15">
        <f t="shared" si="905"/>
        <v>0</v>
      </c>
      <c r="L357" s="38">
        <f t="shared" si="906"/>
        <v>0</v>
      </c>
      <c r="M357" s="16"/>
      <c r="N357" s="16"/>
      <c r="O357" s="252" t="str">
        <f t="shared" si="907"/>
        <v/>
      </c>
      <c r="P357" s="16"/>
      <c r="Q357" s="16"/>
      <c r="R357" s="241" t="str">
        <f t="shared" si="908"/>
        <v/>
      </c>
      <c r="S357" s="16"/>
      <c r="T357" s="16"/>
      <c r="U357" s="231" t="str">
        <f t="shared" si="909"/>
        <v/>
      </c>
      <c r="V357" s="16"/>
      <c r="W357" s="16"/>
      <c r="X357" s="17" t="str">
        <f t="shared" si="910"/>
        <v/>
      </c>
      <c r="Y357" s="149"/>
      <c r="Z357" s="14"/>
      <c r="AA357" s="18">
        <f t="shared" si="865"/>
        <v>0</v>
      </c>
      <c r="AB357" s="14" t="str">
        <f t="shared" si="911"/>
        <v/>
      </c>
      <c r="AC357" s="19">
        <f t="shared" si="867"/>
        <v>0</v>
      </c>
      <c r="AD357" s="14">
        <f t="shared" si="912"/>
        <v>0</v>
      </c>
      <c r="AE357" s="20"/>
      <c r="AF357" s="48"/>
      <c r="AG357" s="761"/>
      <c r="AH357" s="788"/>
      <c r="AI357" s="146"/>
      <c r="AJ357" s="147"/>
      <c r="AK357" s="146"/>
      <c r="AL357" s="571"/>
      <c r="AM357" s="569"/>
      <c r="AN357" s="140"/>
    </row>
    <row r="358" spans="1:40" ht="19.5" x14ac:dyDescent="0.25">
      <c r="A358" s="862"/>
      <c r="B358" s="976">
        <v>43033</v>
      </c>
      <c r="C358" s="977"/>
      <c r="D358" s="511"/>
      <c r="E358" s="12"/>
      <c r="F358" s="12"/>
      <c r="G358" s="280" t="str">
        <f t="shared" si="902"/>
        <v/>
      </c>
      <c r="H358" s="45" t="str">
        <f t="shared" si="856"/>
        <v/>
      </c>
      <c r="I358" s="13" t="str">
        <f t="shared" si="903"/>
        <v/>
      </c>
      <c r="J358" s="14" t="str">
        <f t="shared" si="904"/>
        <v/>
      </c>
      <c r="K358" s="15">
        <f t="shared" si="905"/>
        <v>0</v>
      </c>
      <c r="L358" s="38">
        <f t="shared" si="906"/>
        <v>0</v>
      </c>
      <c r="M358" s="16"/>
      <c r="N358" s="16"/>
      <c r="O358" s="252" t="str">
        <f t="shared" si="907"/>
        <v/>
      </c>
      <c r="P358" s="16"/>
      <c r="Q358" s="16"/>
      <c r="R358" s="241" t="str">
        <f t="shared" si="908"/>
        <v/>
      </c>
      <c r="S358" s="16"/>
      <c r="T358" s="16"/>
      <c r="U358" s="231" t="str">
        <f t="shared" si="909"/>
        <v/>
      </c>
      <c r="V358" s="16"/>
      <c r="W358" s="16"/>
      <c r="X358" s="17" t="str">
        <f t="shared" si="910"/>
        <v/>
      </c>
      <c r="Y358" s="149"/>
      <c r="Z358" s="14"/>
      <c r="AA358" s="18">
        <f t="shared" si="865"/>
        <v>0</v>
      </c>
      <c r="AB358" s="14" t="str">
        <f t="shared" si="911"/>
        <v/>
      </c>
      <c r="AC358" s="19">
        <f t="shared" si="867"/>
        <v>0</v>
      </c>
      <c r="AD358" s="14">
        <f t="shared" si="912"/>
        <v>0</v>
      </c>
      <c r="AE358" s="20"/>
      <c r="AF358" s="48"/>
      <c r="AG358" s="761"/>
      <c r="AH358" s="788"/>
      <c r="AI358" s="146"/>
      <c r="AJ358" s="147"/>
      <c r="AK358" s="146"/>
      <c r="AL358" s="571"/>
      <c r="AM358" s="569"/>
      <c r="AN358" s="140"/>
    </row>
    <row r="359" spans="1:40" ht="19.5" x14ac:dyDescent="0.25">
      <c r="A359" s="862"/>
      <c r="B359" s="976">
        <v>43034</v>
      </c>
      <c r="C359" s="977"/>
      <c r="D359" s="511"/>
      <c r="E359" s="12"/>
      <c r="F359" s="12"/>
      <c r="G359" s="280" t="str">
        <f t="shared" si="902"/>
        <v/>
      </c>
      <c r="H359" s="45" t="str">
        <f t="shared" si="856"/>
        <v/>
      </c>
      <c r="I359" s="13" t="str">
        <f t="shared" si="903"/>
        <v/>
      </c>
      <c r="J359" s="14" t="str">
        <f t="shared" si="904"/>
        <v/>
      </c>
      <c r="K359" s="15">
        <f t="shared" si="905"/>
        <v>0</v>
      </c>
      <c r="L359" s="38">
        <f t="shared" si="906"/>
        <v>0</v>
      </c>
      <c r="M359" s="16"/>
      <c r="N359" s="16"/>
      <c r="O359" s="252" t="str">
        <f t="shared" si="907"/>
        <v/>
      </c>
      <c r="P359" s="16"/>
      <c r="Q359" s="16"/>
      <c r="R359" s="241" t="str">
        <f t="shared" si="908"/>
        <v/>
      </c>
      <c r="S359" s="16"/>
      <c r="T359" s="16"/>
      <c r="U359" s="231" t="str">
        <f t="shared" si="909"/>
        <v/>
      </c>
      <c r="V359" s="16"/>
      <c r="W359" s="16"/>
      <c r="X359" s="17" t="str">
        <f t="shared" si="910"/>
        <v/>
      </c>
      <c r="Y359" s="149"/>
      <c r="Z359" s="14"/>
      <c r="AA359" s="18">
        <f t="shared" si="865"/>
        <v>0</v>
      </c>
      <c r="AB359" s="14" t="str">
        <f t="shared" si="911"/>
        <v/>
      </c>
      <c r="AC359" s="19">
        <f t="shared" si="867"/>
        <v>0</v>
      </c>
      <c r="AD359" s="14">
        <f t="shared" si="912"/>
        <v>0</v>
      </c>
      <c r="AE359" s="20"/>
      <c r="AF359" s="48"/>
      <c r="AG359" s="761"/>
      <c r="AH359" s="788"/>
      <c r="AI359" s="146"/>
      <c r="AJ359" s="147"/>
      <c r="AK359" s="146"/>
      <c r="AL359" s="571"/>
      <c r="AM359" s="569"/>
      <c r="AN359" s="140"/>
    </row>
    <row r="360" spans="1:40" ht="19.5" x14ac:dyDescent="0.25">
      <c r="A360" s="862"/>
      <c r="B360" s="976">
        <v>43035</v>
      </c>
      <c r="C360" s="977"/>
      <c r="D360" s="511"/>
      <c r="E360" s="12"/>
      <c r="F360" s="12"/>
      <c r="G360" s="280" t="str">
        <f t="shared" si="902"/>
        <v/>
      </c>
      <c r="H360" s="45" t="str">
        <f t="shared" si="856"/>
        <v/>
      </c>
      <c r="I360" s="13" t="str">
        <f t="shared" si="903"/>
        <v/>
      </c>
      <c r="J360" s="14" t="str">
        <f t="shared" si="904"/>
        <v/>
      </c>
      <c r="K360" s="15">
        <f t="shared" si="905"/>
        <v>0</v>
      </c>
      <c r="L360" s="38">
        <f t="shared" si="906"/>
        <v>0</v>
      </c>
      <c r="M360" s="16"/>
      <c r="N360" s="16"/>
      <c r="O360" s="252" t="str">
        <f t="shared" si="907"/>
        <v/>
      </c>
      <c r="P360" s="16"/>
      <c r="Q360" s="16"/>
      <c r="R360" s="241" t="str">
        <f t="shared" si="908"/>
        <v/>
      </c>
      <c r="S360" s="16"/>
      <c r="T360" s="16"/>
      <c r="U360" s="231" t="str">
        <f t="shared" si="909"/>
        <v/>
      </c>
      <c r="V360" s="16"/>
      <c r="W360" s="16"/>
      <c r="X360" s="17" t="str">
        <f t="shared" si="910"/>
        <v/>
      </c>
      <c r="Y360" s="149"/>
      <c r="Z360" s="14"/>
      <c r="AA360" s="18">
        <f t="shared" si="865"/>
        <v>0</v>
      </c>
      <c r="AB360" s="14" t="str">
        <f t="shared" si="911"/>
        <v/>
      </c>
      <c r="AC360" s="19">
        <f t="shared" si="867"/>
        <v>0</v>
      </c>
      <c r="AD360" s="14">
        <f t="shared" si="912"/>
        <v>0</v>
      </c>
      <c r="AE360" s="20"/>
      <c r="AF360" s="48"/>
      <c r="AG360" s="761"/>
      <c r="AH360" s="788"/>
      <c r="AI360" s="146"/>
      <c r="AJ360" s="147"/>
      <c r="AK360" s="146"/>
      <c r="AL360" s="571"/>
      <c r="AM360" s="569"/>
      <c r="AN360" s="140"/>
    </row>
    <row r="361" spans="1:40" ht="19.5" x14ac:dyDescent="0.25">
      <c r="A361" s="862"/>
      <c r="B361" s="976">
        <v>43036</v>
      </c>
      <c r="C361" s="977"/>
      <c r="D361" s="511"/>
      <c r="E361" s="12"/>
      <c r="F361" s="12"/>
      <c r="G361" s="280" t="str">
        <f t="shared" si="902"/>
        <v/>
      </c>
      <c r="H361" s="45" t="str">
        <f t="shared" si="856"/>
        <v/>
      </c>
      <c r="I361" s="13" t="str">
        <f t="shared" si="903"/>
        <v/>
      </c>
      <c r="J361" s="14" t="str">
        <f t="shared" si="904"/>
        <v/>
      </c>
      <c r="K361" s="15">
        <f t="shared" si="905"/>
        <v>0</v>
      </c>
      <c r="L361" s="38">
        <f t="shared" si="906"/>
        <v>0</v>
      </c>
      <c r="M361" s="16"/>
      <c r="N361" s="16"/>
      <c r="O361" s="252" t="str">
        <f t="shared" si="907"/>
        <v/>
      </c>
      <c r="P361" s="16"/>
      <c r="Q361" s="16"/>
      <c r="R361" s="241" t="str">
        <f t="shared" si="908"/>
        <v/>
      </c>
      <c r="S361" s="16"/>
      <c r="T361" s="16"/>
      <c r="U361" s="231" t="str">
        <f t="shared" si="909"/>
        <v/>
      </c>
      <c r="V361" s="16"/>
      <c r="W361" s="16"/>
      <c r="X361" s="17" t="str">
        <f t="shared" si="910"/>
        <v/>
      </c>
      <c r="Y361" s="149"/>
      <c r="Z361" s="14"/>
      <c r="AA361" s="18">
        <f t="shared" si="865"/>
        <v>0</v>
      </c>
      <c r="AB361" s="14" t="str">
        <f t="shared" si="911"/>
        <v/>
      </c>
      <c r="AC361" s="19">
        <f t="shared" si="867"/>
        <v>0</v>
      </c>
      <c r="AD361" s="14">
        <f t="shared" si="912"/>
        <v>0</v>
      </c>
      <c r="AE361" s="20"/>
      <c r="AF361" s="48"/>
      <c r="AG361" s="761"/>
      <c r="AH361" s="788"/>
      <c r="AI361" s="146"/>
      <c r="AJ361" s="147"/>
      <c r="AK361" s="146"/>
      <c r="AL361" s="571"/>
      <c r="AM361" s="569"/>
      <c r="AN361" s="140"/>
    </row>
    <row r="362" spans="1:40" ht="20.25" thickBot="1" x14ac:dyDescent="0.3">
      <c r="A362" s="863"/>
      <c r="B362" s="978">
        <v>43037</v>
      </c>
      <c r="C362" s="979"/>
      <c r="D362" s="512"/>
      <c r="E362" s="49"/>
      <c r="F362" s="49"/>
      <c r="G362" s="281" t="str">
        <f t="shared" si="902"/>
        <v/>
      </c>
      <c r="H362" s="50" t="str">
        <f t="shared" si="856"/>
        <v/>
      </c>
      <c r="I362" s="51" t="str">
        <f t="shared" si="903"/>
        <v/>
      </c>
      <c r="J362" s="52" t="str">
        <f t="shared" si="904"/>
        <v/>
      </c>
      <c r="K362" s="53">
        <f t="shared" si="905"/>
        <v>0</v>
      </c>
      <c r="L362" s="54">
        <f t="shared" si="906"/>
        <v>0</v>
      </c>
      <c r="M362" s="55"/>
      <c r="N362" s="55"/>
      <c r="O362" s="253" t="str">
        <f t="shared" si="907"/>
        <v/>
      </c>
      <c r="P362" s="55"/>
      <c r="Q362" s="55"/>
      <c r="R362" s="242" t="str">
        <f t="shared" si="908"/>
        <v/>
      </c>
      <c r="S362" s="55"/>
      <c r="T362" s="55"/>
      <c r="U362" s="232" t="str">
        <f t="shared" si="909"/>
        <v/>
      </c>
      <c r="V362" s="55"/>
      <c r="W362" s="55"/>
      <c r="X362" s="56" t="str">
        <f t="shared" si="910"/>
        <v/>
      </c>
      <c r="Y362" s="150"/>
      <c r="Z362" s="52"/>
      <c r="AA362" s="57">
        <f t="shared" si="865"/>
        <v>0</v>
      </c>
      <c r="AB362" s="52" t="str">
        <f t="shared" si="911"/>
        <v/>
      </c>
      <c r="AC362" s="58">
        <f t="shared" si="867"/>
        <v>0</v>
      </c>
      <c r="AD362" s="52">
        <f t="shared" si="912"/>
        <v>0</v>
      </c>
      <c r="AE362" s="59"/>
      <c r="AF362" s="60"/>
      <c r="AG362" s="761"/>
      <c r="AH362" s="788"/>
      <c r="AI362" s="146"/>
      <c r="AJ362" s="147"/>
      <c r="AK362" s="146"/>
      <c r="AL362" s="571"/>
      <c r="AM362" s="569"/>
      <c r="AN362" s="140"/>
    </row>
    <row r="363" spans="1:40" ht="30.75" customHeight="1" thickBot="1" x14ac:dyDescent="0.3">
      <c r="A363" s="307"/>
      <c r="B363" s="709" t="s">
        <v>123</v>
      </c>
      <c r="C363" s="710"/>
      <c r="D363" s="536"/>
      <c r="E363" s="553"/>
      <c r="F363" s="553"/>
      <c r="G363" s="282">
        <f>IF(H363="","",(H363/24))</f>
        <v>0</v>
      </c>
      <c r="H363" s="288">
        <f t="shared" ref="H363" si="913">SUM(H356:H362)</f>
        <v>0</v>
      </c>
      <c r="I363" s="168">
        <f>IF(J363="","",(J363/24))</f>
        <v>0</v>
      </c>
      <c r="J363" s="169">
        <f t="shared" ref="J363" si="914">SUM(J356:J362)</f>
        <v>0</v>
      </c>
      <c r="K363" s="133">
        <f t="shared" ref="K363" si="915">SUM(K356:K362)</f>
        <v>0</v>
      </c>
      <c r="L363" s="134">
        <f t="shared" ref="L363" si="916">SUM(L356:L362)</f>
        <v>0</v>
      </c>
      <c r="M363" s="520"/>
      <c r="N363" s="520"/>
      <c r="O363" s="254">
        <f t="shared" ref="O363" si="917">SUM(O356:O362)</f>
        <v>0</v>
      </c>
      <c r="P363" s="520"/>
      <c r="Q363" s="520"/>
      <c r="R363" s="243">
        <f t="shared" ref="R363" si="918">SUM(R356:R362)</f>
        <v>0</v>
      </c>
      <c r="S363" s="520"/>
      <c r="T363" s="520"/>
      <c r="U363" s="233">
        <f t="shared" ref="U363" si="919">SUM(U356:U362)</f>
        <v>0</v>
      </c>
      <c r="V363" s="520"/>
      <c r="W363" s="520"/>
      <c r="X363" s="227">
        <f t="shared" ref="X363" si="920">SUM(X356:X362)</f>
        <v>0</v>
      </c>
      <c r="Y363" s="133" t="str">
        <f>IF(Z363="","",(Z363/24))</f>
        <v/>
      </c>
      <c r="Z363" s="134" t="str">
        <f>IF(J363-$E$4&lt;=0,"",SUM(J363-$E$4))</f>
        <v/>
      </c>
      <c r="AA363" s="156">
        <f>IF(AB363="","",(AB363/24))</f>
        <v>0</v>
      </c>
      <c r="AB363" s="163">
        <f t="shared" ref="AB363" si="921">SUM(AB356:AB362)</f>
        <v>0</v>
      </c>
      <c r="AC363" s="160">
        <f>IF(AD363="","",(AD363/24))</f>
        <v>0</v>
      </c>
      <c r="AD363" s="164">
        <f t="shared" ref="AD363" si="922">SUM(AD356:AD362)</f>
        <v>0</v>
      </c>
      <c r="AE363" s="175">
        <f>IF(AF363="","",(AF363/24))</f>
        <v>0</v>
      </c>
      <c r="AF363" s="176">
        <f>IF(J363&gt;$E$4,J363-Z363,J363)</f>
        <v>0</v>
      </c>
      <c r="AG363" s="762"/>
      <c r="AH363" s="788"/>
      <c r="AI363" s="146"/>
      <c r="AJ363" s="147"/>
      <c r="AK363" s="146"/>
      <c r="AL363" s="571"/>
      <c r="AM363" s="569"/>
      <c r="AN363" s="140"/>
    </row>
    <row r="364" spans="1:40" ht="19.5" x14ac:dyDescent="0.25">
      <c r="A364" s="861">
        <f t="shared" ref="A364" si="923">WEEKNUM(B364,2)</f>
        <v>45</v>
      </c>
      <c r="B364" s="974">
        <v>43038</v>
      </c>
      <c r="C364" s="975"/>
      <c r="D364" s="510"/>
      <c r="E364" s="62"/>
      <c r="F364" s="62"/>
      <c r="G364" s="283" t="str">
        <f t="shared" ref="G364:G371" si="924">IF(F364="","",F364-E364)</f>
        <v/>
      </c>
      <c r="H364" s="44" t="str">
        <f t="shared" si="856"/>
        <v/>
      </c>
      <c r="I364" s="21" t="str">
        <f>IF(G364="","",G364-K364)</f>
        <v/>
      </c>
      <c r="J364" s="22" t="str">
        <f>IF(I364="","",I364*24)</f>
        <v/>
      </c>
      <c r="K364" s="23">
        <f t="shared" ref="K364:K371" si="925">SUM(O364,R364,U364,X364)</f>
        <v>0</v>
      </c>
      <c r="L364" s="37">
        <f t="shared" ref="L364:L371" si="926">SUM(O364,R364,U364,X364)*24</f>
        <v>0</v>
      </c>
      <c r="M364" s="24"/>
      <c r="N364" s="24"/>
      <c r="O364" s="255" t="str">
        <f t="shared" ref="O364:O371" si="927">IF(N364="","",N364-M364)</f>
        <v/>
      </c>
      <c r="P364" s="24"/>
      <c r="Q364" s="24"/>
      <c r="R364" s="244" t="str">
        <f t="shared" ref="R364:R371" si="928">IF(Q364="","",Q364-P364)</f>
        <v/>
      </c>
      <c r="S364" s="24"/>
      <c r="T364" s="24"/>
      <c r="U364" s="234" t="str">
        <f t="shared" ref="U364:U371" si="929">IF(T364="","",T364-S364)</f>
        <v/>
      </c>
      <c r="V364" s="24"/>
      <c r="W364" s="24"/>
      <c r="X364" s="25" t="str">
        <f t="shared" ref="X364:X371" si="930">IF(W364="","",W364-V364)</f>
        <v/>
      </c>
      <c r="Y364" s="151"/>
      <c r="Z364" s="22"/>
      <c r="AA364" s="26">
        <f t="shared" si="865"/>
        <v>0</v>
      </c>
      <c r="AB364" s="28" t="str">
        <f>IF(F364*24&gt;$E$2,F364*24-$E$2-AD364,"")</f>
        <v/>
      </c>
      <c r="AC364" s="27">
        <f t="shared" si="867"/>
        <v>0</v>
      </c>
      <c r="AD364" s="28">
        <f>IF(F364*24&gt;$E$3,F364*24-$E$3,0)</f>
        <v>0</v>
      </c>
      <c r="AE364" s="29"/>
      <c r="AF364" s="47"/>
      <c r="AG364" s="760">
        <f>A364</f>
        <v>45</v>
      </c>
      <c r="AH364" s="788"/>
      <c r="AI364" s="146"/>
      <c r="AJ364" s="147"/>
      <c r="AK364" s="146"/>
      <c r="AL364" s="571"/>
      <c r="AM364" s="569"/>
      <c r="AN364" s="140"/>
    </row>
    <row r="365" spans="1:40" ht="20.25" thickBot="1" x14ac:dyDescent="0.3">
      <c r="A365" s="862"/>
      <c r="B365" s="982">
        <v>43039</v>
      </c>
      <c r="C365" s="983"/>
      <c r="D365" s="551"/>
      <c r="E365" s="12"/>
      <c r="F365" s="12"/>
      <c r="G365" s="284" t="str">
        <f t="shared" si="924"/>
        <v/>
      </c>
      <c r="H365" s="77" t="str">
        <f t="shared" si="856"/>
        <v/>
      </c>
      <c r="I365" s="78" t="str">
        <f>IF(G365="","",G365-K365)</f>
        <v/>
      </c>
      <c r="J365" s="79" t="str">
        <f>IF(I365="","",I365*24)</f>
        <v/>
      </c>
      <c r="K365" s="80">
        <f t="shared" si="925"/>
        <v>0</v>
      </c>
      <c r="L365" s="81">
        <f t="shared" si="926"/>
        <v>0</v>
      </c>
      <c r="M365" s="82"/>
      <c r="N365" s="82"/>
      <c r="O365" s="256" t="str">
        <f t="shared" si="927"/>
        <v/>
      </c>
      <c r="P365" s="82"/>
      <c r="Q365" s="82"/>
      <c r="R365" s="245" t="str">
        <f t="shared" si="928"/>
        <v/>
      </c>
      <c r="S365" s="82"/>
      <c r="T365" s="82"/>
      <c r="U365" s="235" t="str">
        <f t="shared" si="929"/>
        <v/>
      </c>
      <c r="V365" s="82"/>
      <c r="W365" s="82"/>
      <c r="X365" s="83" t="str">
        <f t="shared" si="930"/>
        <v/>
      </c>
      <c r="Y365" s="152"/>
      <c r="Z365" s="79"/>
      <c r="AA365" s="84">
        <f t="shared" si="865"/>
        <v>0</v>
      </c>
      <c r="AB365" s="79" t="str">
        <f>IF(F365*24&gt;$E$2,F365*24-$E$2-AD365,"")</f>
        <v/>
      </c>
      <c r="AC365" s="85">
        <f t="shared" si="867"/>
        <v>0</v>
      </c>
      <c r="AD365" s="79">
        <f>IF(F365*24&gt;$E$3,F365*24-$E$3,0)</f>
        <v>0</v>
      </c>
      <c r="AE365" s="86"/>
      <c r="AF365" s="88"/>
      <c r="AG365" s="761"/>
      <c r="AH365" s="789"/>
      <c r="AI365" s="145"/>
      <c r="AJ365" s="144"/>
      <c r="AK365" s="145"/>
      <c r="AL365" s="571"/>
      <c r="AM365" s="569"/>
      <c r="AN365" s="140"/>
    </row>
    <row r="366" spans="1:40" ht="32.25" customHeight="1" thickTop="1" thickBot="1" x14ac:dyDescent="0.6">
      <c r="A366" s="862"/>
      <c r="B366" s="754" t="s">
        <v>77</v>
      </c>
      <c r="C366" s="755"/>
      <c r="D366" s="534"/>
      <c r="E366" s="421"/>
      <c r="F366" s="421"/>
      <c r="G366" s="406">
        <f>IF(H366="","",(H366/24))</f>
        <v>0</v>
      </c>
      <c r="H366" s="407">
        <f>SUM(H364:H365,H356:H362,H348:H354,H340:H346,H332:H338)</f>
        <v>0</v>
      </c>
      <c r="I366" s="408">
        <f>IF(J366="","",(J366/24))</f>
        <v>0</v>
      </c>
      <c r="J366" s="409">
        <f>SUM(J364:J365,J356:J362,J348:J354,J340:J346,J332:J338)</f>
        <v>0</v>
      </c>
      <c r="K366" s="474"/>
      <c r="L366" s="474"/>
      <c r="M366" s="475"/>
      <c r="N366" s="475"/>
      <c r="O366" s="474"/>
      <c r="P366" s="475"/>
      <c r="Q366" s="475"/>
      <c r="R366" s="474"/>
      <c r="S366" s="475"/>
      <c r="T366" s="475"/>
      <c r="U366" s="474"/>
      <c r="V366" s="475"/>
      <c r="W366" s="475"/>
      <c r="X366" s="474"/>
      <c r="Y366" s="481"/>
      <c r="Z366" s="487">
        <f>SUM(Z363,Z355,Z347,Z339)</f>
        <v>0</v>
      </c>
      <c r="AA366" s="411">
        <f>IF(AB366="","",(AB366/24))</f>
        <v>0</v>
      </c>
      <c r="AB366" s="419">
        <f>SUM(AB364:AB365,AB356:AB362,AB348:AB354,AB340:AB346,AB332:AB338)</f>
        <v>0</v>
      </c>
      <c r="AC366" s="413">
        <f>IF(AD366="","",(AD366/24))</f>
        <v>0</v>
      </c>
      <c r="AD366" s="412">
        <f>SUM(AD364:AD365,AD356:AD362,AD348:AD354,AD340:AD346,AD332:AD338)</f>
        <v>0</v>
      </c>
      <c r="AE366" s="413">
        <f>IF(AF366="","",(AF366/24))</f>
        <v>0</v>
      </c>
      <c r="AF366" s="432">
        <f>J366-Z366</f>
        <v>0</v>
      </c>
      <c r="AG366" s="761"/>
      <c r="AH366" s="739"/>
      <c r="AI366" s="740"/>
      <c r="AJ366" s="740"/>
      <c r="AK366" s="741"/>
      <c r="AL366" s="571"/>
      <c r="AM366" s="569"/>
      <c r="AN366" s="140"/>
    </row>
    <row r="367" spans="1:40" ht="20.25" thickTop="1" x14ac:dyDescent="0.25">
      <c r="A367" s="862"/>
      <c r="B367" s="984">
        <v>43040</v>
      </c>
      <c r="C367" s="985"/>
      <c r="D367" s="531"/>
      <c r="E367" s="12"/>
      <c r="F367" s="12"/>
      <c r="G367" s="450" t="str">
        <f t="shared" si="924"/>
        <v/>
      </c>
      <c r="H367" s="63" t="str">
        <f t="shared" si="856"/>
        <v/>
      </c>
      <c r="I367" s="64" t="str">
        <f>IF(G367="","",G367-K367)</f>
        <v/>
      </c>
      <c r="J367" s="65" t="str">
        <f>IF(I367="","",I367*24)</f>
        <v/>
      </c>
      <c r="K367" s="66">
        <f t="shared" si="925"/>
        <v>0</v>
      </c>
      <c r="L367" s="67">
        <f t="shared" si="926"/>
        <v>0</v>
      </c>
      <c r="M367" s="68"/>
      <c r="N367" s="68"/>
      <c r="O367" s="251" t="str">
        <f t="shared" si="927"/>
        <v/>
      </c>
      <c r="P367" s="68"/>
      <c r="Q367" s="68"/>
      <c r="R367" s="240" t="str">
        <f t="shared" si="928"/>
        <v/>
      </c>
      <c r="S367" s="68"/>
      <c r="T367" s="68"/>
      <c r="U367" s="230" t="str">
        <f t="shared" si="929"/>
        <v/>
      </c>
      <c r="V367" s="68"/>
      <c r="W367" s="68"/>
      <c r="X367" s="69" t="str">
        <f t="shared" si="930"/>
        <v/>
      </c>
      <c r="Y367" s="148"/>
      <c r="Z367" s="65"/>
      <c r="AA367" s="70">
        <f t="shared" si="865"/>
        <v>0</v>
      </c>
      <c r="AB367" s="65" t="str">
        <f>IF(F367*24&gt;$E$2,F367*24-$E$2-AD367,"")</f>
        <v/>
      </c>
      <c r="AC367" s="71">
        <f t="shared" si="867"/>
        <v>0</v>
      </c>
      <c r="AD367" s="418">
        <f>IF(F367*24&gt;$E$3,F367*24-$E$3,0)</f>
        <v>0</v>
      </c>
      <c r="AE367" s="73"/>
      <c r="AF367" s="87"/>
      <c r="AG367" s="761"/>
      <c r="AH367" s="790" t="s">
        <v>57</v>
      </c>
      <c r="AI367" s="146"/>
      <c r="AJ367" s="147"/>
      <c r="AK367" s="146"/>
      <c r="AL367" s="571"/>
      <c r="AM367" s="569"/>
      <c r="AN367" s="140"/>
    </row>
    <row r="368" spans="1:40" ht="19.5" x14ac:dyDescent="0.25">
      <c r="A368" s="862"/>
      <c r="B368" s="986">
        <v>43041</v>
      </c>
      <c r="C368" s="987"/>
      <c r="D368" s="511"/>
      <c r="E368" s="12"/>
      <c r="F368" s="12"/>
      <c r="G368" s="451" t="str">
        <f t="shared" si="924"/>
        <v/>
      </c>
      <c r="H368" s="45" t="str">
        <f t="shared" si="856"/>
        <v/>
      </c>
      <c r="I368" s="13" t="str">
        <f>IF(G368="","",G368-K368)</f>
        <v/>
      </c>
      <c r="J368" s="14" t="str">
        <f>IF(I368="","",I368*24)</f>
        <v/>
      </c>
      <c r="K368" s="15">
        <f t="shared" si="925"/>
        <v>0</v>
      </c>
      <c r="L368" s="38">
        <f t="shared" si="926"/>
        <v>0</v>
      </c>
      <c r="M368" s="16"/>
      <c r="N368" s="16"/>
      <c r="O368" s="252" t="str">
        <f t="shared" si="927"/>
        <v/>
      </c>
      <c r="P368" s="16"/>
      <c r="Q368" s="16"/>
      <c r="R368" s="241" t="str">
        <f t="shared" si="928"/>
        <v/>
      </c>
      <c r="S368" s="16"/>
      <c r="T368" s="16"/>
      <c r="U368" s="231" t="str">
        <f t="shared" si="929"/>
        <v/>
      </c>
      <c r="V368" s="16"/>
      <c r="W368" s="16"/>
      <c r="X368" s="17" t="str">
        <f t="shared" si="930"/>
        <v/>
      </c>
      <c r="Y368" s="149"/>
      <c r="Z368" s="14"/>
      <c r="AA368" s="18">
        <f t="shared" si="865"/>
        <v>0</v>
      </c>
      <c r="AB368" s="14" t="str">
        <f>IF(F368*24&gt;$E$2,F368*24-$E$2-AD368,"")</f>
        <v/>
      </c>
      <c r="AC368" s="19">
        <f t="shared" si="867"/>
        <v>0</v>
      </c>
      <c r="AD368" s="14">
        <f>IF(F368*24&gt;$E$3,F368*24-$E$3,0)</f>
        <v>0</v>
      </c>
      <c r="AE368" s="20"/>
      <c r="AF368" s="48"/>
      <c r="AG368" s="761"/>
      <c r="AH368" s="791"/>
      <c r="AI368" s="146"/>
      <c r="AJ368" s="147"/>
      <c r="AK368" s="146"/>
      <c r="AL368" s="571"/>
      <c r="AM368" s="569"/>
      <c r="AN368" s="140"/>
    </row>
    <row r="369" spans="1:40" ht="19.5" x14ac:dyDescent="0.25">
      <c r="A369" s="862"/>
      <c r="B369" s="986">
        <v>43042</v>
      </c>
      <c r="C369" s="987"/>
      <c r="D369" s="511"/>
      <c r="E369" s="12"/>
      <c r="F369" s="12"/>
      <c r="G369" s="451" t="str">
        <f t="shared" si="924"/>
        <v/>
      </c>
      <c r="H369" s="45" t="str">
        <f t="shared" si="856"/>
        <v/>
      </c>
      <c r="I369" s="13" t="str">
        <f>IF(G369="","",G369-K369)</f>
        <v/>
      </c>
      <c r="J369" s="14" t="str">
        <f>IF(I369="","",I369*24)</f>
        <v/>
      </c>
      <c r="K369" s="15">
        <f t="shared" si="925"/>
        <v>0</v>
      </c>
      <c r="L369" s="38">
        <f t="shared" si="926"/>
        <v>0</v>
      </c>
      <c r="M369" s="16"/>
      <c r="N369" s="16"/>
      <c r="O369" s="252" t="str">
        <f t="shared" si="927"/>
        <v/>
      </c>
      <c r="P369" s="16"/>
      <c r="Q369" s="16"/>
      <c r="R369" s="241" t="str">
        <f t="shared" si="928"/>
        <v/>
      </c>
      <c r="S369" s="16"/>
      <c r="T369" s="16"/>
      <c r="U369" s="231" t="str">
        <f t="shared" si="929"/>
        <v/>
      </c>
      <c r="V369" s="16"/>
      <c r="W369" s="16"/>
      <c r="X369" s="17" t="str">
        <f t="shared" si="930"/>
        <v/>
      </c>
      <c r="Y369" s="149"/>
      <c r="Z369" s="14"/>
      <c r="AA369" s="18">
        <f t="shared" si="865"/>
        <v>0</v>
      </c>
      <c r="AB369" s="14" t="str">
        <f>IF(F369*24&gt;$E$2,F369*24-$E$2-AD369,"")</f>
        <v/>
      </c>
      <c r="AC369" s="19">
        <f t="shared" si="867"/>
        <v>0</v>
      </c>
      <c r="AD369" s="14">
        <f>IF(F369*24&gt;$E$3,F369*24-$E$3,0)</f>
        <v>0</v>
      </c>
      <c r="AE369" s="20"/>
      <c r="AF369" s="48"/>
      <c r="AG369" s="761"/>
      <c r="AH369" s="791"/>
      <c r="AI369" s="146"/>
      <c r="AJ369" s="147"/>
      <c r="AK369" s="146"/>
      <c r="AL369" s="571"/>
      <c r="AM369" s="569"/>
      <c r="AN369" s="140"/>
    </row>
    <row r="370" spans="1:40" ht="19.5" x14ac:dyDescent="0.25">
      <c r="A370" s="862"/>
      <c r="B370" s="986">
        <v>43043</v>
      </c>
      <c r="C370" s="987"/>
      <c r="D370" s="511"/>
      <c r="E370" s="12"/>
      <c r="F370" s="12"/>
      <c r="G370" s="451" t="str">
        <f t="shared" si="924"/>
        <v/>
      </c>
      <c r="H370" s="45" t="str">
        <f t="shared" si="856"/>
        <v/>
      </c>
      <c r="I370" s="13" t="str">
        <f>IF(G370="","",G370-K370)</f>
        <v/>
      </c>
      <c r="J370" s="14" t="str">
        <f>IF(I370="","",I370*24)</f>
        <v/>
      </c>
      <c r="K370" s="15">
        <f t="shared" si="925"/>
        <v>0</v>
      </c>
      <c r="L370" s="38">
        <f t="shared" si="926"/>
        <v>0</v>
      </c>
      <c r="M370" s="16"/>
      <c r="N370" s="16"/>
      <c r="O370" s="252" t="str">
        <f t="shared" si="927"/>
        <v/>
      </c>
      <c r="P370" s="16"/>
      <c r="Q370" s="16"/>
      <c r="R370" s="241" t="str">
        <f t="shared" si="928"/>
        <v/>
      </c>
      <c r="S370" s="16"/>
      <c r="T370" s="16"/>
      <c r="U370" s="231" t="str">
        <f t="shared" si="929"/>
        <v/>
      </c>
      <c r="V370" s="16"/>
      <c r="W370" s="16"/>
      <c r="X370" s="17" t="str">
        <f t="shared" si="930"/>
        <v/>
      </c>
      <c r="Y370" s="149"/>
      <c r="Z370" s="14"/>
      <c r="AA370" s="18">
        <f t="shared" si="865"/>
        <v>0</v>
      </c>
      <c r="AB370" s="14" t="str">
        <f>IF(F370*24&gt;$E$2,F370*24-$E$2-AD370,"")</f>
        <v/>
      </c>
      <c r="AC370" s="19">
        <f t="shared" si="867"/>
        <v>0</v>
      </c>
      <c r="AD370" s="14">
        <f>IF(F370*24&gt;$E$3,F370*24-$E$3,0)</f>
        <v>0</v>
      </c>
      <c r="AE370" s="20"/>
      <c r="AF370" s="48"/>
      <c r="AG370" s="761"/>
      <c r="AH370" s="791"/>
      <c r="AI370" s="146"/>
      <c r="AJ370" s="147"/>
      <c r="AK370" s="146"/>
      <c r="AL370" s="571"/>
      <c r="AM370" s="569"/>
      <c r="AN370" s="140"/>
    </row>
    <row r="371" spans="1:40" ht="20.25" thickBot="1" x14ac:dyDescent="0.3">
      <c r="A371" s="863"/>
      <c r="B371" s="988">
        <v>43044</v>
      </c>
      <c r="C371" s="989"/>
      <c r="D371" s="512"/>
      <c r="E371" s="12"/>
      <c r="F371" s="12"/>
      <c r="G371" s="452" t="str">
        <f t="shared" si="924"/>
        <v/>
      </c>
      <c r="H371" s="50" t="str">
        <f t="shared" si="856"/>
        <v/>
      </c>
      <c r="I371" s="51" t="str">
        <f>IF(G371="","",G371-K371)</f>
        <v/>
      </c>
      <c r="J371" s="52" t="str">
        <f>IF(I371="","",I371*24)</f>
        <v/>
      </c>
      <c r="K371" s="53">
        <f t="shared" si="925"/>
        <v>0</v>
      </c>
      <c r="L371" s="54">
        <f t="shared" si="926"/>
        <v>0</v>
      </c>
      <c r="M371" s="55"/>
      <c r="N371" s="55"/>
      <c r="O371" s="253" t="str">
        <f t="shared" si="927"/>
        <v/>
      </c>
      <c r="P371" s="55"/>
      <c r="Q371" s="55"/>
      <c r="R371" s="242" t="str">
        <f t="shared" si="928"/>
        <v/>
      </c>
      <c r="S371" s="55"/>
      <c r="T371" s="55"/>
      <c r="U371" s="232" t="str">
        <f t="shared" si="929"/>
        <v/>
      </c>
      <c r="V371" s="55"/>
      <c r="W371" s="55"/>
      <c r="X371" s="56" t="str">
        <f t="shared" si="930"/>
        <v/>
      </c>
      <c r="Y371" s="150"/>
      <c r="Z371" s="52"/>
      <c r="AA371" s="57">
        <f t="shared" si="865"/>
        <v>0</v>
      </c>
      <c r="AB371" s="52" t="str">
        <f>IF(F371*24&gt;$E$2,F371*24-$E$2-AD371,"")</f>
        <v/>
      </c>
      <c r="AC371" s="58">
        <f t="shared" si="867"/>
        <v>0</v>
      </c>
      <c r="AD371" s="52">
        <f>IF(F371*24&gt;$E$3,F371*24-$E$3,0)</f>
        <v>0</v>
      </c>
      <c r="AE371" s="59"/>
      <c r="AF371" s="60"/>
      <c r="AG371" s="761"/>
      <c r="AH371" s="791"/>
      <c r="AI371" s="146"/>
      <c r="AJ371" s="147"/>
      <c r="AK371" s="146"/>
      <c r="AL371" s="571"/>
      <c r="AM371" s="569"/>
      <c r="AN371" s="140"/>
    </row>
    <row r="372" spans="1:40" ht="30.75" customHeight="1" thickBot="1" x14ac:dyDescent="0.3">
      <c r="A372" s="457"/>
      <c r="B372" s="672" t="s">
        <v>124</v>
      </c>
      <c r="C372" s="673"/>
      <c r="D372" s="554"/>
      <c r="E372" s="555"/>
      <c r="F372" s="555"/>
      <c r="G372" s="453">
        <f>IF(H372="","",(H372/24))</f>
        <v>0</v>
      </c>
      <c r="H372" s="456">
        <f>SUM(H364:H365,H367:H371)</f>
        <v>0</v>
      </c>
      <c r="I372" s="168">
        <f>IF(J372="","",(J372/24))</f>
        <v>0</v>
      </c>
      <c r="J372" s="169">
        <f>SUM(J364:J365,J367:J371)</f>
        <v>0</v>
      </c>
      <c r="K372" s="133">
        <f t="shared" ref="K372" si="931">SUM(K364:K371)</f>
        <v>0</v>
      </c>
      <c r="L372" s="134">
        <f t="shared" ref="L372" si="932">SUM(L364:L371)</f>
        <v>0</v>
      </c>
      <c r="M372" s="520"/>
      <c r="N372" s="520"/>
      <c r="O372" s="254">
        <f t="shared" ref="O372" si="933">SUM(O364:O371)</f>
        <v>0</v>
      </c>
      <c r="P372" s="520"/>
      <c r="Q372" s="520"/>
      <c r="R372" s="243">
        <f t="shared" ref="R372" si="934">SUM(R364:R371)</f>
        <v>0</v>
      </c>
      <c r="S372" s="520"/>
      <c r="T372" s="520"/>
      <c r="U372" s="233">
        <f t="shared" ref="U372" si="935">SUM(U364:U371)</f>
        <v>0</v>
      </c>
      <c r="V372" s="520"/>
      <c r="W372" s="520"/>
      <c r="X372" s="227">
        <f t="shared" ref="X372" si="936">SUM(X364:X371)</f>
        <v>0</v>
      </c>
      <c r="Y372" s="133" t="str">
        <f>IF(Z372="","",(Z372/24))</f>
        <v/>
      </c>
      <c r="Z372" s="134" t="str">
        <f>IF(J372-$E$4&lt;=0,"",SUM(J372-$E$4))</f>
        <v/>
      </c>
      <c r="AA372" s="156">
        <f>IF(AB372="","",(AB372/24))</f>
        <v>0</v>
      </c>
      <c r="AB372" s="163">
        <f>SUM(AB364:AB365,AB367:AB371)</f>
        <v>0</v>
      </c>
      <c r="AC372" s="160">
        <f>IF(AD372="","",(AD372/24))</f>
        <v>0</v>
      </c>
      <c r="AD372" s="164">
        <f>SUM(AD364:AD365,AD367:AD371)</f>
        <v>0</v>
      </c>
      <c r="AE372" s="175">
        <f>IF(AF372="","",(AF372/24))</f>
        <v>0</v>
      </c>
      <c r="AF372" s="176">
        <f>IF(J372&gt;$E$4,J372-Z372,J372)</f>
        <v>0</v>
      </c>
      <c r="AG372" s="762"/>
      <c r="AH372" s="791"/>
      <c r="AI372" s="146"/>
      <c r="AJ372" s="147"/>
      <c r="AK372" s="146"/>
      <c r="AL372" s="571"/>
      <c r="AM372" s="569"/>
      <c r="AN372" s="140"/>
    </row>
    <row r="373" spans="1:40" ht="19.5" x14ac:dyDescent="0.25">
      <c r="A373" s="861">
        <f t="shared" ref="A373" si="937">WEEKNUM(B373,2)</f>
        <v>46</v>
      </c>
      <c r="B373" s="990">
        <v>43045</v>
      </c>
      <c r="C373" s="991"/>
      <c r="D373" s="510"/>
      <c r="E373" s="62"/>
      <c r="F373" s="62"/>
      <c r="G373" s="454" t="str">
        <f t="shared" ref="G373:G379" si="938">IF(F373="","",F373-E373)</f>
        <v/>
      </c>
      <c r="H373" s="44" t="str">
        <f t="shared" si="856"/>
        <v/>
      </c>
      <c r="I373" s="21" t="str">
        <f t="shared" ref="I373:I379" si="939">IF(G373="","",G373-K373)</f>
        <v/>
      </c>
      <c r="J373" s="22" t="str">
        <f t="shared" ref="J373:J379" si="940">IF(I373="","",I373*24)</f>
        <v/>
      </c>
      <c r="K373" s="23">
        <f t="shared" ref="K373:K379" si="941">SUM(O373,R373,U373,X373)</f>
        <v>0</v>
      </c>
      <c r="L373" s="37">
        <f t="shared" ref="L373:L379" si="942">SUM(O373,R373,U373,X373)*24</f>
        <v>0</v>
      </c>
      <c r="M373" s="24"/>
      <c r="N373" s="24"/>
      <c r="O373" s="255" t="str">
        <f t="shared" ref="O373:O379" si="943">IF(N373="","",N373-M373)</f>
        <v/>
      </c>
      <c r="P373" s="24"/>
      <c r="Q373" s="24"/>
      <c r="R373" s="244" t="str">
        <f t="shared" ref="R373:R379" si="944">IF(Q373="","",Q373-P373)</f>
        <v/>
      </c>
      <c r="S373" s="24"/>
      <c r="T373" s="24"/>
      <c r="U373" s="234" t="str">
        <f t="shared" ref="U373:U379" si="945">IF(T373="","",T373-S373)</f>
        <v/>
      </c>
      <c r="V373" s="24"/>
      <c r="W373" s="24"/>
      <c r="X373" s="25" t="str">
        <f t="shared" ref="X373:X379" si="946">IF(W373="","",W373-V373)</f>
        <v/>
      </c>
      <c r="Y373" s="151"/>
      <c r="Z373" s="132"/>
      <c r="AA373" s="26">
        <f t="shared" si="865"/>
        <v>0</v>
      </c>
      <c r="AB373" s="28" t="str">
        <f t="shared" ref="AB373:AB379" si="947">IF(F373*24&gt;$E$2,F373*24-$E$2-AD373,"")</f>
        <v/>
      </c>
      <c r="AC373" s="27">
        <f t="shared" si="867"/>
        <v>0</v>
      </c>
      <c r="AD373" s="28">
        <f t="shared" ref="AD373:AD379" si="948">IF(F373*24&gt;$E$3,F373*24-$E$3,0)</f>
        <v>0</v>
      </c>
      <c r="AE373" s="29"/>
      <c r="AF373" s="47"/>
      <c r="AG373" s="760">
        <f>A373</f>
        <v>46</v>
      </c>
      <c r="AH373" s="791"/>
      <c r="AI373" s="146"/>
      <c r="AJ373" s="147"/>
      <c r="AK373" s="146"/>
      <c r="AL373" s="571"/>
      <c r="AM373" s="569"/>
      <c r="AN373" s="140"/>
    </row>
    <row r="374" spans="1:40" ht="19.5" x14ac:dyDescent="0.25">
      <c r="A374" s="862"/>
      <c r="B374" s="986">
        <v>43046</v>
      </c>
      <c r="C374" s="987"/>
      <c r="D374" s="511"/>
      <c r="E374" s="12"/>
      <c r="F374" s="12"/>
      <c r="G374" s="451" t="str">
        <f t="shared" si="938"/>
        <v/>
      </c>
      <c r="H374" s="45" t="str">
        <f t="shared" si="856"/>
        <v/>
      </c>
      <c r="I374" s="13" t="str">
        <f t="shared" si="939"/>
        <v/>
      </c>
      <c r="J374" s="14" t="str">
        <f t="shared" si="940"/>
        <v/>
      </c>
      <c r="K374" s="15">
        <f t="shared" si="941"/>
        <v>0</v>
      </c>
      <c r="L374" s="38">
        <f t="shared" si="942"/>
        <v>0</v>
      </c>
      <c r="M374" s="16"/>
      <c r="N374" s="16"/>
      <c r="O374" s="252" t="str">
        <f t="shared" si="943"/>
        <v/>
      </c>
      <c r="P374" s="16"/>
      <c r="Q374" s="16"/>
      <c r="R374" s="241" t="str">
        <f t="shared" si="944"/>
        <v/>
      </c>
      <c r="S374" s="16"/>
      <c r="T374" s="16"/>
      <c r="U374" s="231" t="str">
        <f t="shared" si="945"/>
        <v/>
      </c>
      <c r="V374" s="16"/>
      <c r="W374" s="16"/>
      <c r="X374" s="17" t="str">
        <f t="shared" si="946"/>
        <v/>
      </c>
      <c r="Y374" s="149"/>
      <c r="Z374" s="14"/>
      <c r="AA374" s="18">
        <f t="shared" si="865"/>
        <v>0</v>
      </c>
      <c r="AB374" s="14" t="str">
        <f t="shared" si="947"/>
        <v/>
      </c>
      <c r="AC374" s="19">
        <f t="shared" si="867"/>
        <v>0</v>
      </c>
      <c r="AD374" s="14">
        <f t="shared" si="948"/>
        <v>0</v>
      </c>
      <c r="AE374" s="20"/>
      <c r="AF374" s="48"/>
      <c r="AG374" s="761"/>
      <c r="AH374" s="791"/>
      <c r="AI374" s="146"/>
      <c r="AJ374" s="147"/>
      <c r="AK374" s="146"/>
      <c r="AL374" s="571"/>
      <c r="AM374" s="569"/>
      <c r="AN374" s="140"/>
    </row>
    <row r="375" spans="1:40" ht="19.5" x14ac:dyDescent="0.25">
      <c r="A375" s="862"/>
      <c r="B375" s="986">
        <v>43047</v>
      </c>
      <c r="C375" s="987"/>
      <c r="D375" s="511"/>
      <c r="E375" s="12"/>
      <c r="F375" s="12"/>
      <c r="G375" s="451" t="str">
        <f t="shared" si="938"/>
        <v/>
      </c>
      <c r="H375" s="45" t="str">
        <f t="shared" si="856"/>
        <v/>
      </c>
      <c r="I375" s="13" t="str">
        <f t="shared" si="939"/>
        <v/>
      </c>
      <c r="J375" s="14" t="str">
        <f t="shared" si="940"/>
        <v/>
      </c>
      <c r="K375" s="15">
        <f t="shared" si="941"/>
        <v>0</v>
      </c>
      <c r="L375" s="38">
        <f t="shared" si="942"/>
        <v>0</v>
      </c>
      <c r="M375" s="16"/>
      <c r="N375" s="16"/>
      <c r="O375" s="252" t="str">
        <f t="shared" si="943"/>
        <v/>
      </c>
      <c r="P375" s="16"/>
      <c r="Q375" s="16"/>
      <c r="R375" s="241" t="str">
        <f t="shared" si="944"/>
        <v/>
      </c>
      <c r="S375" s="16"/>
      <c r="T375" s="16"/>
      <c r="U375" s="231" t="str">
        <f t="shared" si="945"/>
        <v/>
      </c>
      <c r="V375" s="16"/>
      <c r="W375" s="16"/>
      <c r="X375" s="17" t="str">
        <f t="shared" si="946"/>
        <v/>
      </c>
      <c r="Y375" s="149"/>
      <c r="Z375" s="14"/>
      <c r="AA375" s="18">
        <f t="shared" si="865"/>
        <v>0</v>
      </c>
      <c r="AB375" s="14" t="str">
        <f t="shared" si="947"/>
        <v/>
      </c>
      <c r="AC375" s="19">
        <f t="shared" si="867"/>
        <v>0</v>
      </c>
      <c r="AD375" s="14">
        <f t="shared" si="948"/>
        <v>0</v>
      </c>
      <c r="AE375" s="20"/>
      <c r="AF375" s="48"/>
      <c r="AG375" s="761"/>
      <c r="AH375" s="791"/>
      <c r="AI375" s="146"/>
      <c r="AJ375" s="147"/>
      <c r="AK375" s="146"/>
      <c r="AL375" s="571"/>
      <c r="AM375" s="569"/>
      <c r="AN375" s="140"/>
    </row>
    <row r="376" spans="1:40" ht="15.75" x14ac:dyDescent="0.25">
      <c r="A376" s="862"/>
      <c r="B376" s="986">
        <v>43048</v>
      </c>
      <c r="C376" s="987"/>
      <c r="D376" s="511"/>
      <c r="E376" s="12"/>
      <c r="F376" s="12"/>
      <c r="G376" s="451" t="str">
        <f t="shared" si="938"/>
        <v/>
      </c>
      <c r="H376" s="45" t="str">
        <f t="shared" si="856"/>
        <v/>
      </c>
      <c r="I376" s="13" t="str">
        <f t="shared" si="939"/>
        <v/>
      </c>
      <c r="J376" s="14" t="str">
        <f t="shared" si="940"/>
        <v/>
      </c>
      <c r="K376" s="15">
        <f t="shared" si="941"/>
        <v>0</v>
      </c>
      <c r="L376" s="38">
        <f t="shared" si="942"/>
        <v>0</v>
      </c>
      <c r="M376" s="16"/>
      <c r="N376" s="16"/>
      <c r="O376" s="252" t="str">
        <f t="shared" si="943"/>
        <v/>
      </c>
      <c r="P376" s="16"/>
      <c r="Q376" s="16"/>
      <c r="R376" s="241" t="str">
        <f t="shared" si="944"/>
        <v/>
      </c>
      <c r="S376" s="16"/>
      <c r="T376" s="16"/>
      <c r="U376" s="231" t="str">
        <f t="shared" si="945"/>
        <v/>
      </c>
      <c r="V376" s="16"/>
      <c r="W376" s="16"/>
      <c r="X376" s="17" t="str">
        <f t="shared" si="946"/>
        <v/>
      </c>
      <c r="Y376" s="149"/>
      <c r="Z376" s="14"/>
      <c r="AA376" s="18">
        <f t="shared" si="865"/>
        <v>0</v>
      </c>
      <c r="AB376" s="14" t="str">
        <f t="shared" si="947"/>
        <v/>
      </c>
      <c r="AC376" s="19">
        <f t="shared" si="867"/>
        <v>0</v>
      </c>
      <c r="AD376" s="14">
        <f t="shared" si="948"/>
        <v>0</v>
      </c>
      <c r="AE376" s="20"/>
      <c r="AF376" s="48"/>
      <c r="AG376" s="761"/>
      <c r="AH376" s="791"/>
      <c r="AI376" s="140"/>
      <c r="AJ376" s="140"/>
      <c r="AK376" s="140"/>
      <c r="AL376" s="140"/>
      <c r="AM376" s="569"/>
      <c r="AN376" s="140"/>
    </row>
    <row r="377" spans="1:40" ht="15.75" x14ac:dyDescent="0.25">
      <c r="A377" s="862"/>
      <c r="B377" s="986">
        <v>43049</v>
      </c>
      <c r="C377" s="987"/>
      <c r="D377" s="511"/>
      <c r="E377" s="12"/>
      <c r="F377" s="12"/>
      <c r="G377" s="451" t="str">
        <f t="shared" si="938"/>
        <v/>
      </c>
      <c r="H377" s="45" t="str">
        <f t="shared" si="856"/>
        <v/>
      </c>
      <c r="I377" s="13" t="str">
        <f t="shared" si="939"/>
        <v/>
      </c>
      <c r="J377" s="14" t="str">
        <f t="shared" si="940"/>
        <v/>
      </c>
      <c r="K377" s="15">
        <f t="shared" si="941"/>
        <v>0</v>
      </c>
      <c r="L377" s="38">
        <f t="shared" si="942"/>
        <v>0</v>
      </c>
      <c r="M377" s="16"/>
      <c r="N377" s="16"/>
      <c r="O377" s="252" t="str">
        <f t="shared" si="943"/>
        <v/>
      </c>
      <c r="P377" s="16"/>
      <c r="Q377" s="16"/>
      <c r="R377" s="241" t="str">
        <f t="shared" si="944"/>
        <v/>
      </c>
      <c r="S377" s="16"/>
      <c r="T377" s="16"/>
      <c r="U377" s="231" t="str">
        <f t="shared" si="945"/>
        <v/>
      </c>
      <c r="V377" s="16"/>
      <c r="W377" s="16"/>
      <c r="X377" s="17" t="str">
        <f t="shared" si="946"/>
        <v/>
      </c>
      <c r="Y377" s="149"/>
      <c r="Z377" s="14"/>
      <c r="AA377" s="18">
        <f t="shared" si="865"/>
        <v>0</v>
      </c>
      <c r="AB377" s="14" t="str">
        <f t="shared" si="947"/>
        <v/>
      </c>
      <c r="AC377" s="19">
        <f t="shared" si="867"/>
        <v>0</v>
      </c>
      <c r="AD377" s="14">
        <f t="shared" si="948"/>
        <v>0</v>
      </c>
      <c r="AE377" s="20"/>
      <c r="AF377" s="48"/>
      <c r="AG377" s="761"/>
      <c r="AH377" s="791"/>
      <c r="AI377" s="140"/>
      <c r="AJ377" s="140"/>
      <c r="AK377" s="140"/>
      <c r="AL377" s="140"/>
      <c r="AM377" s="569"/>
      <c r="AN377" s="140"/>
    </row>
    <row r="378" spans="1:40" ht="15.75" x14ac:dyDescent="0.25">
      <c r="A378" s="862"/>
      <c r="B378" s="992">
        <v>43050</v>
      </c>
      <c r="C378" s="993"/>
      <c r="D378" s="511"/>
      <c r="E378" s="12"/>
      <c r="F378" s="12"/>
      <c r="G378" s="451" t="str">
        <f t="shared" si="938"/>
        <v/>
      </c>
      <c r="H378" s="45" t="str">
        <f t="shared" si="856"/>
        <v/>
      </c>
      <c r="I378" s="13" t="str">
        <f t="shared" si="939"/>
        <v/>
      </c>
      <c r="J378" s="14" t="str">
        <f t="shared" si="940"/>
        <v/>
      </c>
      <c r="K378" s="15">
        <f t="shared" si="941"/>
        <v>0</v>
      </c>
      <c r="L378" s="38">
        <f t="shared" si="942"/>
        <v>0</v>
      </c>
      <c r="M378" s="16"/>
      <c r="N378" s="16"/>
      <c r="O378" s="252" t="str">
        <f t="shared" si="943"/>
        <v/>
      </c>
      <c r="P378" s="16"/>
      <c r="Q378" s="16"/>
      <c r="R378" s="241" t="str">
        <f t="shared" si="944"/>
        <v/>
      </c>
      <c r="S378" s="16"/>
      <c r="T378" s="16"/>
      <c r="U378" s="231" t="str">
        <f t="shared" si="945"/>
        <v/>
      </c>
      <c r="V378" s="16"/>
      <c r="W378" s="16"/>
      <c r="X378" s="17" t="str">
        <f t="shared" si="946"/>
        <v/>
      </c>
      <c r="Y378" s="149"/>
      <c r="Z378" s="14"/>
      <c r="AA378" s="18">
        <f t="shared" si="865"/>
        <v>0</v>
      </c>
      <c r="AB378" s="14" t="str">
        <f t="shared" si="947"/>
        <v/>
      </c>
      <c r="AC378" s="19">
        <f t="shared" si="867"/>
        <v>0</v>
      </c>
      <c r="AD378" s="14">
        <f t="shared" si="948"/>
        <v>0</v>
      </c>
      <c r="AE378" s="20"/>
      <c r="AF378" s="48"/>
      <c r="AG378" s="761"/>
      <c r="AH378" s="791"/>
      <c r="AI378" s="140"/>
      <c r="AJ378" s="140"/>
      <c r="AK378" s="140"/>
      <c r="AL378" s="140"/>
      <c r="AM378" s="569"/>
      <c r="AN378" s="140"/>
    </row>
    <row r="379" spans="1:40" ht="16.5" thickBot="1" x14ac:dyDescent="0.3">
      <c r="A379" s="863"/>
      <c r="B379" s="988">
        <v>43051</v>
      </c>
      <c r="C379" s="989"/>
      <c r="D379" s="512"/>
      <c r="E379" s="49"/>
      <c r="F379" s="49"/>
      <c r="G379" s="452" t="str">
        <f t="shared" si="938"/>
        <v/>
      </c>
      <c r="H379" s="50" t="str">
        <f t="shared" si="856"/>
        <v/>
      </c>
      <c r="I379" s="51" t="str">
        <f t="shared" si="939"/>
        <v/>
      </c>
      <c r="J379" s="52" t="str">
        <f t="shared" si="940"/>
        <v/>
      </c>
      <c r="K379" s="53">
        <f t="shared" si="941"/>
        <v>0</v>
      </c>
      <c r="L379" s="54">
        <f t="shared" si="942"/>
        <v>0</v>
      </c>
      <c r="M379" s="55"/>
      <c r="N379" s="55"/>
      <c r="O379" s="253" t="str">
        <f t="shared" si="943"/>
        <v/>
      </c>
      <c r="P379" s="55"/>
      <c r="Q379" s="55"/>
      <c r="R379" s="242" t="str">
        <f t="shared" si="944"/>
        <v/>
      </c>
      <c r="S379" s="55"/>
      <c r="T379" s="55"/>
      <c r="U379" s="232" t="str">
        <f t="shared" si="945"/>
        <v/>
      </c>
      <c r="V379" s="55"/>
      <c r="W379" s="55"/>
      <c r="X379" s="56" t="str">
        <f t="shared" si="946"/>
        <v/>
      </c>
      <c r="Y379" s="150"/>
      <c r="Z379" s="52"/>
      <c r="AA379" s="57">
        <f t="shared" si="865"/>
        <v>0</v>
      </c>
      <c r="AB379" s="52" t="str">
        <f t="shared" si="947"/>
        <v/>
      </c>
      <c r="AC379" s="58">
        <f t="shared" si="867"/>
        <v>0</v>
      </c>
      <c r="AD379" s="52">
        <f t="shared" si="948"/>
        <v>0</v>
      </c>
      <c r="AE379" s="59"/>
      <c r="AF379" s="60"/>
      <c r="AG379" s="761"/>
      <c r="AH379" s="791"/>
      <c r="AI379" s="140"/>
      <c r="AJ379" s="140"/>
      <c r="AK379" s="140"/>
      <c r="AL379" s="140"/>
      <c r="AM379" s="569"/>
      <c r="AN379" s="140"/>
    </row>
    <row r="380" spans="1:40" ht="30.75" customHeight="1" thickBot="1" x14ac:dyDescent="0.3">
      <c r="A380" s="457"/>
      <c r="B380" s="672" t="s">
        <v>125</v>
      </c>
      <c r="C380" s="673"/>
      <c r="D380" s="554"/>
      <c r="E380" s="555"/>
      <c r="F380" s="555"/>
      <c r="G380" s="453">
        <f>IF(H380="","",(H380/24))</f>
        <v>0</v>
      </c>
      <c r="H380" s="456">
        <f t="shared" ref="H380" si="949">SUM(H373:H379)</f>
        <v>0</v>
      </c>
      <c r="I380" s="168">
        <f>IF(J380="","",(J380/24))</f>
        <v>0</v>
      </c>
      <c r="J380" s="169">
        <f t="shared" ref="J380" si="950">SUM(J373:J379)</f>
        <v>0</v>
      </c>
      <c r="K380" s="133">
        <f t="shared" ref="K380" si="951">SUM(K373:K379)</f>
        <v>0</v>
      </c>
      <c r="L380" s="134">
        <f t="shared" ref="L380" si="952">SUM(L373:L379)</f>
        <v>0</v>
      </c>
      <c r="M380" s="520"/>
      <c r="N380" s="520"/>
      <c r="O380" s="254">
        <f t="shared" ref="O380" si="953">SUM(O373:O379)</f>
        <v>0</v>
      </c>
      <c r="P380" s="520"/>
      <c r="Q380" s="520"/>
      <c r="R380" s="243">
        <f t="shared" ref="R380" si="954">SUM(R373:R379)</f>
        <v>0</v>
      </c>
      <c r="S380" s="520"/>
      <c r="T380" s="520"/>
      <c r="U380" s="233">
        <f t="shared" ref="U380" si="955">SUM(U373:U379)</f>
        <v>0</v>
      </c>
      <c r="V380" s="520"/>
      <c r="W380" s="520"/>
      <c r="X380" s="227">
        <f t="shared" ref="X380" si="956">SUM(X373:X379)</f>
        <v>0</v>
      </c>
      <c r="Y380" s="133" t="str">
        <f>IF(Z380="","",(Z380/24))</f>
        <v/>
      </c>
      <c r="Z380" s="134" t="str">
        <f>IF(J380-$E$4&lt;=0,"",SUM(J380-$E$4))</f>
        <v/>
      </c>
      <c r="AA380" s="156">
        <f>IF(AB380="","",(AB380/24))</f>
        <v>0</v>
      </c>
      <c r="AB380" s="163">
        <f t="shared" ref="AB380" si="957">SUM(AB373:AB379)</f>
        <v>0</v>
      </c>
      <c r="AC380" s="160">
        <f>IF(AD380="","",(AD380/24))</f>
        <v>0</v>
      </c>
      <c r="AD380" s="164">
        <f t="shared" ref="AD380" si="958">SUM(AD373:AD379)</f>
        <v>0</v>
      </c>
      <c r="AE380" s="175">
        <f>IF(AF380="","",(AF380/24))</f>
        <v>0</v>
      </c>
      <c r="AF380" s="176">
        <f>IF(J380&gt;$E$4,J380-Z380,J380)</f>
        <v>0</v>
      </c>
      <c r="AG380" s="762"/>
      <c r="AH380" s="791"/>
      <c r="AI380" s="613" t="s">
        <v>62</v>
      </c>
      <c r="AJ380" s="614"/>
      <c r="AK380" s="597" t="s">
        <v>60</v>
      </c>
      <c r="AL380" s="597" t="s">
        <v>61</v>
      </c>
      <c r="AM380" s="569"/>
      <c r="AN380" s="140"/>
    </row>
    <row r="381" spans="1:40" ht="24" thickBot="1" x14ac:dyDescent="0.3">
      <c r="A381" s="861">
        <f t="shared" ref="A381" si="959">WEEKNUM(B381,2)</f>
        <v>47</v>
      </c>
      <c r="B381" s="990">
        <v>43052</v>
      </c>
      <c r="C381" s="991"/>
      <c r="D381" s="510"/>
      <c r="E381" s="62"/>
      <c r="F381" s="62"/>
      <c r="G381" s="454" t="str">
        <f t="shared" ref="G381:G387" si="960">IF(F381="","",F381-E381)</f>
        <v/>
      </c>
      <c r="H381" s="44" t="str">
        <f t="shared" si="856"/>
        <v/>
      </c>
      <c r="I381" s="21" t="str">
        <f t="shared" ref="I381:I387" si="961">IF(G381="","",G381-K381)</f>
        <v/>
      </c>
      <c r="J381" s="22" t="str">
        <f t="shared" ref="J381:J387" si="962">IF(I381="","",I381*24)</f>
        <v/>
      </c>
      <c r="K381" s="23">
        <f t="shared" ref="K381:K387" si="963">SUM(O381,R381,U381,X381)</f>
        <v>0</v>
      </c>
      <c r="L381" s="37">
        <f t="shared" ref="L381:L387" si="964">SUM(O381,R381,U381,X381)*24</f>
        <v>0</v>
      </c>
      <c r="M381" s="24"/>
      <c r="N381" s="24"/>
      <c r="O381" s="255" t="str">
        <f t="shared" ref="O381:O387" si="965">IF(N381="","",N381-M381)</f>
        <v/>
      </c>
      <c r="P381" s="24"/>
      <c r="Q381" s="24"/>
      <c r="R381" s="244" t="str">
        <f t="shared" ref="R381:R387" si="966">IF(Q381="","",Q381-P381)</f>
        <v/>
      </c>
      <c r="S381" s="24"/>
      <c r="T381" s="24"/>
      <c r="U381" s="234" t="str">
        <f t="shared" ref="U381:U387" si="967">IF(T381="","",T381-S381)</f>
        <v/>
      </c>
      <c r="V381" s="24"/>
      <c r="W381" s="24"/>
      <c r="X381" s="25" t="str">
        <f t="shared" ref="X381:X387" si="968">IF(W381="","",W381-V381)</f>
        <v/>
      </c>
      <c r="Y381" s="151"/>
      <c r="Z381" s="22"/>
      <c r="AA381" s="26">
        <f t="shared" si="865"/>
        <v>0</v>
      </c>
      <c r="AB381" s="28" t="str">
        <f t="shared" ref="AB381:AB387" si="969">IF(F381*24&gt;$E$2,F381*24-$E$2-AD381,"")</f>
        <v/>
      </c>
      <c r="AC381" s="27">
        <f t="shared" si="867"/>
        <v>0</v>
      </c>
      <c r="AD381" s="28">
        <f t="shared" ref="AD381:AD387" si="970">IF(F381*24&gt;$E$3,F381*24-$E$3,0)</f>
        <v>0</v>
      </c>
      <c r="AE381" s="29"/>
      <c r="AF381" s="47"/>
      <c r="AG381" s="760">
        <f>A381</f>
        <v>47</v>
      </c>
      <c r="AH381" s="791"/>
      <c r="AI381" s="611">
        <v>11</v>
      </c>
      <c r="AJ381" s="612"/>
      <c r="AK381" s="598"/>
      <c r="AL381" s="598"/>
      <c r="AM381" s="569"/>
      <c r="AN381" s="140"/>
    </row>
    <row r="382" spans="1:40" ht="39" customHeight="1" x14ac:dyDescent="0.25">
      <c r="A382" s="862"/>
      <c r="B382" s="986">
        <v>43053</v>
      </c>
      <c r="C382" s="987"/>
      <c r="D382" s="511"/>
      <c r="E382" s="12"/>
      <c r="F382" s="12"/>
      <c r="G382" s="451" t="str">
        <f t="shared" si="960"/>
        <v/>
      </c>
      <c r="H382" s="45" t="str">
        <f t="shared" si="856"/>
        <v/>
      </c>
      <c r="I382" s="13" t="str">
        <f t="shared" si="961"/>
        <v/>
      </c>
      <c r="J382" s="14" t="str">
        <f t="shared" si="962"/>
        <v/>
      </c>
      <c r="K382" s="15">
        <f t="shared" si="963"/>
        <v>0</v>
      </c>
      <c r="L382" s="38">
        <f t="shared" si="964"/>
        <v>0</v>
      </c>
      <c r="M382" s="16"/>
      <c r="N382" s="16"/>
      <c r="O382" s="252" t="str">
        <f t="shared" si="965"/>
        <v/>
      </c>
      <c r="P382" s="16"/>
      <c r="Q382" s="16"/>
      <c r="R382" s="241" t="str">
        <f t="shared" si="966"/>
        <v/>
      </c>
      <c r="S382" s="16"/>
      <c r="T382" s="16"/>
      <c r="U382" s="231" t="str">
        <f t="shared" si="967"/>
        <v/>
      </c>
      <c r="V382" s="16"/>
      <c r="W382" s="16"/>
      <c r="X382" s="17" t="str">
        <f t="shared" si="968"/>
        <v/>
      </c>
      <c r="Y382" s="149"/>
      <c r="Z382" s="14"/>
      <c r="AA382" s="18">
        <f t="shared" si="865"/>
        <v>0</v>
      </c>
      <c r="AB382" s="14" t="str">
        <f t="shared" si="969"/>
        <v/>
      </c>
      <c r="AC382" s="19">
        <f t="shared" si="867"/>
        <v>0</v>
      </c>
      <c r="AD382" s="14">
        <f t="shared" si="970"/>
        <v>0</v>
      </c>
      <c r="AE382" s="20"/>
      <c r="AF382" s="48"/>
      <c r="AG382" s="761"/>
      <c r="AH382" s="791"/>
      <c r="AI382" s="617" t="s">
        <v>59</v>
      </c>
      <c r="AJ382" s="444" t="s">
        <v>134</v>
      </c>
      <c r="AK382" s="440">
        <f>AF401</f>
        <v>0</v>
      </c>
      <c r="AL382" s="441">
        <f>AK382*$AF$1</f>
        <v>0</v>
      </c>
      <c r="AM382" s="569"/>
      <c r="AN382" s="140"/>
    </row>
    <row r="383" spans="1:40" ht="19.5" x14ac:dyDescent="0.25">
      <c r="A383" s="862"/>
      <c r="B383" s="986">
        <v>43054</v>
      </c>
      <c r="C383" s="987"/>
      <c r="D383" s="511"/>
      <c r="E383" s="12"/>
      <c r="F383" s="12"/>
      <c r="G383" s="451" t="str">
        <f t="shared" si="960"/>
        <v/>
      </c>
      <c r="H383" s="45" t="str">
        <f t="shared" si="856"/>
        <v/>
      </c>
      <c r="I383" s="13" t="str">
        <f t="shared" si="961"/>
        <v/>
      </c>
      <c r="J383" s="14" t="str">
        <f t="shared" si="962"/>
        <v/>
      </c>
      <c r="K383" s="15">
        <f t="shared" si="963"/>
        <v>0</v>
      </c>
      <c r="L383" s="38">
        <f t="shared" si="964"/>
        <v>0</v>
      </c>
      <c r="M383" s="16"/>
      <c r="N383" s="16"/>
      <c r="O383" s="252" t="str">
        <f t="shared" si="965"/>
        <v/>
      </c>
      <c r="P383" s="16"/>
      <c r="Q383" s="16"/>
      <c r="R383" s="241" t="str">
        <f t="shared" si="966"/>
        <v/>
      </c>
      <c r="S383" s="16"/>
      <c r="T383" s="16"/>
      <c r="U383" s="231" t="str">
        <f t="shared" si="967"/>
        <v/>
      </c>
      <c r="V383" s="16"/>
      <c r="W383" s="16"/>
      <c r="X383" s="17" t="str">
        <f t="shared" si="968"/>
        <v/>
      </c>
      <c r="Y383" s="149"/>
      <c r="Z383" s="14"/>
      <c r="AA383" s="18">
        <f t="shared" si="865"/>
        <v>0</v>
      </c>
      <c r="AB383" s="14" t="str">
        <f t="shared" si="969"/>
        <v/>
      </c>
      <c r="AC383" s="19">
        <f t="shared" si="867"/>
        <v>0</v>
      </c>
      <c r="AD383" s="14">
        <f t="shared" si="970"/>
        <v>0</v>
      </c>
      <c r="AE383" s="20"/>
      <c r="AF383" s="48"/>
      <c r="AG383" s="761"/>
      <c r="AH383" s="791"/>
      <c r="AI383" s="618"/>
      <c r="AJ383" s="445" t="s">
        <v>135</v>
      </c>
      <c r="AK383" s="437">
        <f>Z401</f>
        <v>0</v>
      </c>
      <c r="AL383" s="434">
        <f>AK383*$AF$2</f>
        <v>0</v>
      </c>
      <c r="AM383" s="569"/>
      <c r="AN383" s="140"/>
    </row>
    <row r="384" spans="1:40" ht="19.5" x14ac:dyDescent="0.25">
      <c r="A384" s="862"/>
      <c r="B384" s="986">
        <v>43055</v>
      </c>
      <c r="C384" s="987"/>
      <c r="D384" s="511"/>
      <c r="E384" s="12"/>
      <c r="F384" s="12"/>
      <c r="G384" s="451" t="str">
        <f t="shared" si="960"/>
        <v/>
      </c>
      <c r="H384" s="45" t="str">
        <f t="shared" si="856"/>
        <v/>
      </c>
      <c r="I384" s="13" t="str">
        <f t="shared" si="961"/>
        <v/>
      </c>
      <c r="J384" s="14" t="str">
        <f t="shared" si="962"/>
        <v/>
      </c>
      <c r="K384" s="15">
        <f t="shared" si="963"/>
        <v>0</v>
      </c>
      <c r="L384" s="38">
        <f t="shared" si="964"/>
        <v>0</v>
      </c>
      <c r="M384" s="16"/>
      <c r="N384" s="16"/>
      <c r="O384" s="252" t="str">
        <f t="shared" si="965"/>
        <v/>
      </c>
      <c r="P384" s="16"/>
      <c r="Q384" s="16"/>
      <c r="R384" s="241" t="str">
        <f t="shared" si="966"/>
        <v/>
      </c>
      <c r="S384" s="16"/>
      <c r="T384" s="16"/>
      <c r="U384" s="231" t="str">
        <f t="shared" si="967"/>
        <v/>
      </c>
      <c r="V384" s="16"/>
      <c r="W384" s="16"/>
      <c r="X384" s="17" t="str">
        <f t="shared" si="968"/>
        <v/>
      </c>
      <c r="Y384" s="149"/>
      <c r="Z384" s="14"/>
      <c r="AA384" s="18">
        <f t="shared" si="865"/>
        <v>0</v>
      </c>
      <c r="AB384" s="14" t="str">
        <f t="shared" si="969"/>
        <v/>
      </c>
      <c r="AC384" s="19">
        <f t="shared" si="867"/>
        <v>0</v>
      </c>
      <c r="AD384" s="14">
        <f t="shared" si="970"/>
        <v>0</v>
      </c>
      <c r="AE384" s="20"/>
      <c r="AF384" s="48"/>
      <c r="AG384" s="761"/>
      <c r="AH384" s="791"/>
      <c r="AI384" s="615" t="s">
        <v>136</v>
      </c>
      <c r="AJ384" s="446" t="s">
        <v>137</v>
      </c>
      <c r="AK384" s="438">
        <f t="array" ref="AK384">SUMPRODUCT(IF(ISNUMBER($B$9:$B$436),(MONTH($B$9:$B$436)=MONTH(B385)))*IF($AB$9:$AB$436&lt;&gt;"",$AB$9:$AB$436))</f>
        <v>0</v>
      </c>
      <c r="AL384" s="435">
        <f>AK384*$AF$3</f>
        <v>0</v>
      </c>
      <c r="AM384" s="569"/>
      <c r="AN384" s="140"/>
    </row>
    <row r="385" spans="1:40" ht="20.25" thickBot="1" x14ac:dyDescent="0.3">
      <c r="A385" s="862"/>
      <c r="B385" s="986">
        <v>43056</v>
      </c>
      <c r="C385" s="987"/>
      <c r="D385" s="511"/>
      <c r="E385" s="12"/>
      <c r="F385" s="12"/>
      <c r="G385" s="451" t="str">
        <f t="shared" si="960"/>
        <v/>
      </c>
      <c r="H385" s="45" t="str">
        <f t="shared" si="856"/>
        <v/>
      </c>
      <c r="I385" s="13" t="str">
        <f t="shared" si="961"/>
        <v/>
      </c>
      <c r="J385" s="14" t="str">
        <f t="shared" si="962"/>
        <v/>
      </c>
      <c r="K385" s="15">
        <f t="shared" si="963"/>
        <v>0</v>
      </c>
      <c r="L385" s="38">
        <f t="shared" si="964"/>
        <v>0</v>
      </c>
      <c r="M385" s="16"/>
      <c r="N385" s="16"/>
      <c r="O385" s="252" t="str">
        <f t="shared" si="965"/>
        <v/>
      </c>
      <c r="P385" s="16"/>
      <c r="Q385" s="16"/>
      <c r="R385" s="241" t="str">
        <f t="shared" si="966"/>
        <v/>
      </c>
      <c r="S385" s="16"/>
      <c r="T385" s="16"/>
      <c r="U385" s="231" t="str">
        <f t="shared" si="967"/>
        <v/>
      </c>
      <c r="V385" s="16"/>
      <c r="W385" s="16"/>
      <c r="X385" s="17" t="str">
        <f t="shared" si="968"/>
        <v/>
      </c>
      <c r="Y385" s="149"/>
      <c r="Z385" s="14"/>
      <c r="AA385" s="18">
        <f t="shared" si="865"/>
        <v>0</v>
      </c>
      <c r="AB385" s="14" t="str">
        <f t="shared" si="969"/>
        <v/>
      </c>
      <c r="AC385" s="19">
        <f t="shared" si="867"/>
        <v>0</v>
      </c>
      <c r="AD385" s="14">
        <f t="shared" si="970"/>
        <v>0</v>
      </c>
      <c r="AE385" s="20"/>
      <c r="AF385" s="48"/>
      <c r="AG385" s="761"/>
      <c r="AH385" s="791"/>
      <c r="AI385" s="616"/>
      <c r="AJ385" s="447" t="s">
        <v>138</v>
      </c>
      <c r="AK385" s="439">
        <f t="array" ref="AK385">SUMPRODUCT(IF(ISNUMBER($B$9:$B$436),(MONTH($B$9:$B$436)=MONTH(B385)))*IF($AD$9:$AD$436&lt;&gt;"",$AD$9:$AD$436))</f>
        <v>0</v>
      </c>
      <c r="AL385" s="436">
        <f>AK385*$AF$4</f>
        <v>0</v>
      </c>
      <c r="AM385" s="569"/>
      <c r="AN385" s="140"/>
    </row>
    <row r="386" spans="1:40" ht="19.5" customHeight="1" thickBot="1" x14ac:dyDescent="0.3">
      <c r="A386" s="862"/>
      <c r="B386" s="986">
        <v>43057</v>
      </c>
      <c r="C386" s="987"/>
      <c r="D386" s="511"/>
      <c r="E386" s="12"/>
      <c r="F386" s="12"/>
      <c r="G386" s="451" t="str">
        <f t="shared" si="960"/>
        <v/>
      </c>
      <c r="H386" s="45" t="str">
        <f t="shared" si="856"/>
        <v/>
      </c>
      <c r="I386" s="13" t="str">
        <f t="shared" si="961"/>
        <v/>
      </c>
      <c r="J386" s="14" t="str">
        <f t="shared" si="962"/>
        <v/>
      </c>
      <c r="K386" s="15">
        <f t="shared" si="963"/>
        <v>0</v>
      </c>
      <c r="L386" s="38">
        <f t="shared" si="964"/>
        <v>0</v>
      </c>
      <c r="M386" s="16"/>
      <c r="N386" s="16"/>
      <c r="O386" s="252" t="str">
        <f t="shared" si="965"/>
        <v/>
      </c>
      <c r="P386" s="16"/>
      <c r="Q386" s="16"/>
      <c r="R386" s="241" t="str">
        <f t="shared" si="966"/>
        <v/>
      </c>
      <c r="S386" s="16"/>
      <c r="T386" s="16"/>
      <c r="U386" s="231" t="str">
        <f t="shared" si="967"/>
        <v/>
      </c>
      <c r="V386" s="16"/>
      <c r="W386" s="16"/>
      <c r="X386" s="17" t="str">
        <f t="shared" si="968"/>
        <v/>
      </c>
      <c r="Y386" s="149"/>
      <c r="Z386" s="14"/>
      <c r="AA386" s="18">
        <f t="shared" si="865"/>
        <v>0</v>
      </c>
      <c r="AB386" s="14" t="str">
        <f t="shared" si="969"/>
        <v/>
      </c>
      <c r="AC386" s="19">
        <f t="shared" si="867"/>
        <v>0</v>
      </c>
      <c r="AD386" s="14">
        <f t="shared" si="970"/>
        <v>0</v>
      </c>
      <c r="AE386" s="20"/>
      <c r="AF386" s="48"/>
      <c r="AG386" s="761"/>
      <c r="AH386" s="791"/>
      <c r="AI386" s="145"/>
      <c r="AJ386" s="571"/>
      <c r="AK386" s="571"/>
      <c r="AL386" s="461">
        <f>SUM(AL382:AL385)</f>
        <v>0</v>
      </c>
      <c r="AM386" s="569"/>
      <c r="AN386" s="140"/>
    </row>
    <row r="387" spans="1:40" ht="20.25" customHeight="1" thickBot="1" x14ac:dyDescent="0.3">
      <c r="A387" s="863"/>
      <c r="B387" s="988">
        <v>43058</v>
      </c>
      <c r="C387" s="989"/>
      <c r="D387" s="512"/>
      <c r="E387" s="49"/>
      <c r="F387" s="49"/>
      <c r="G387" s="452" t="str">
        <f t="shared" si="960"/>
        <v/>
      </c>
      <c r="H387" s="50" t="str">
        <f t="shared" si="856"/>
        <v/>
      </c>
      <c r="I387" s="51" t="str">
        <f t="shared" si="961"/>
        <v/>
      </c>
      <c r="J387" s="52" t="str">
        <f t="shared" si="962"/>
        <v/>
      </c>
      <c r="K387" s="53">
        <f t="shared" si="963"/>
        <v>0</v>
      </c>
      <c r="L387" s="54">
        <f t="shared" si="964"/>
        <v>0</v>
      </c>
      <c r="M387" s="55"/>
      <c r="N387" s="55"/>
      <c r="O387" s="253" t="str">
        <f t="shared" si="965"/>
        <v/>
      </c>
      <c r="P387" s="55"/>
      <c r="Q387" s="55"/>
      <c r="R387" s="242" t="str">
        <f t="shared" si="966"/>
        <v/>
      </c>
      <c r="S387" s="55"/>
      <c r="T387" s="55"/>
      <c r="U387" s="232" t="str">
        <f t="shared" si="967"/>
        <v/>
      </c>
      <c r="V387" s="55"/>
      <c r="W387" s="55"/>
      <c r="X387" s="56" t="str">
        <f t="shared" si="968"/>
        <v/>
      </c>
      <c r="Y387" s="150"/>
      <c r="Z387" s="52"/>
      <c r="AA387" s="57">
        <f t="shared" si="865"/>
        <v>0</v>
      </c>
      <c r="AB387" s="52" t="str">
        <f t="shared" si="969"/>
        <v/>
      </c>
      <c r="AC387" s="58">
        <f t="shared" si="867"/>
        <v>0</v>
      </c>
      <c r="AD387" s="52">
        <f t="shared" si="970"/>
        <v>0</v>
      </c>
      <c r="AE387" s="59"/>
      <c r="AF387" s="60"/>
      <c r="AG387" s="761"/>
      <c r="AH387" s="791"/>
      <c r="AI387" s="140"/>
      <c r="AJ387" s="140"/>
      <c r="AK387" s="140"/>
      <c r="AL387" s="140"/>
      <c r="AM387" s="569"/>
      <c r="AN387" s="140"/>
    </row>
    <row r="388" spans="1:40" ht="30.75" customHeight="1" thickBot="1" x14ac:dyDescent="0.3">
      <c r="A388" s="457"/>
      <c r="B388" s="672" t="s">
        <v>126</v>
      </c>
      <c r="C388" s="673"/>
      <c r="D388" s="554"/>
      <c r="E388" s="555"/>
      <c r="F388" s="555"/>
      <c r="G388" s="453">
        <f>IF(H388="","",(H388/24))</f>
        <v>0</v>
      </c>
      <c r="H388" s="456">
        <f t="shared" ref="H388" si="971">SUM(H381:H387)</f>
        <v>0</v>
      </c>
      <c r="I388" s="168">
        <f>IF(J388="","",(J388/24))</f>
        <v>0</v>
      </c>
      <c r="J388" s="169">
        <f t="shared" ref="J388" si="972">SUM(J381:J387)</f>
        <v>0</v>
      </c>
      <c r="K388" s="133">
        <f t="shared" ref="K388" si="973">SUM(K381:K387)</f>
        <v>0</v>
      </c>
      <c r="L388" s="134">
        <f t="shared" ref="L388" si="974">SUM(L381:L387)</f>
        <v>0</v>
      </c>
      <c r="M388" s="520"/>
      <c r="N388" s="520"/>
      <c r="O388" s="254">
        <f t="shared" ref="O388" si="975">SUM(O381:O387)</f>
        <v>0</v>
      </c>
      <c r="P388" s="520"/>
      <c r="Q388" s="520"/>
      <c r="R388" s="243">
        <f t="shared" ref="R388" si="976">SUM(R381:R387)</f>
        <v>0</v>
      </c>
      <c r="S388" s="520"/>
      <c r="T388" s="520"/>
      <c r="U388" s="233">
        <f t="shared" ref="U388" si="977">SUM(U381:U387)</f>
        <v>0</v>
      </c>
      <c r="V388" s="520"/>
      <c r="W388" s="520"/>
      <c r="X388" s="227">
        <f t="shared" ref="X388" si="978">SUM(X381:X387)</f>
        <v>0</v>
      </c>
      <c r="Y388" s="133" t="str">
        <f>IF(Z388="","",(Z388/24))</f>
        <v/>
      </c>
      <c r="Z388" s="134" t="str">
        <f>IF(J388-$E$4&lt;=0,"",SUM(J388-$E$4))</f>
        <v/>
      </c>
      <c r="AA388" s="156">
        <f>IF(AB388="","",(AB388/24))</f>
        <v>0</v>
      </c>
      <c r="AB388" s="163">
        <f t="shared" ref="AB388" si="979">SUM(AB381:AB387)</f>
        <v>0</v>
      </c>
      <c r="AC388" s="160">
        <f>IF(AD388="","",(AD388/24))</f>
        <v>0</v>
      </c>
      <c r="AD388" s="164">
        <f t="shared" ref="AD388" si="980">SUM(AD381:AD387)</f>
        <v>0</v>
      </c>
      <c r="AE388" s="175">
        <f>IF(AF388="","",(AF388/24))</f>
        <v>0</v>
      </c>
      <c r="AF388" s="176">
        <f>IF(J388&gt;$E$4,J388-Z388,J388)</f>
        <v>0</v>
      </c>
      <c r="AG388" s="762"/>
      <c r="AH388" s="791"/>
      <c r="AI388" s="140"/>
      <c r="AJ388" s="140"/>
      <c r="AK388" s="140"/>
      <c r="AL388" s="140"/>
      <c r="AM388" s="569"/>
      <c r="AN388" s="140"/>
    </row>
    <row r="389" spans="1:40" ht="15.75" x14ac:dyDescent="0.25">
      <c r="A389" s="861">
        <f t="shared" ref="A389" si="981">WEEKNUM(B389,2)</f>
        <v>48</v>
      </c>
      <c r="B389" s="990">
        <v>43059</v>
      </c>
      <c r="C389" s="991"/>
      <c r="D389" s="510"/>
      <c r="E389" s="62"/>
      <c r="F389" s="62"/>
      <c r="G389" s="454" t="str">
        <f t="shared" ref="G389:G395" si="982">IF(F389="","",F389-E389)</f>
        <v/>
      </c>
      <c r="H389" s="44" t="str">
        <f t="shared" si="856"/>
        <v/>
      </c>
      <c r="I389" s="21" t="str">
        <f t="shared" ref="I389:I395" si="983">IF(G389="","",G389-K389)</f>
        <v/>
      </c>
      <c r="J389" s="22" t="str">
        <f t="shared" ref="J389:J395" si="984">IF(I389="","",I389*24)</f>
        <v/>
      </c>
      <c r="K389" s="23">
        <f t="shared" ref="K389:K395" si="985">SUM(O389,R389,U389,X389)</f>
        <v>0</v>
      </c>
      <c r="L389" s="37">
        <f t="shared" ref="L389:L395" si="986">SUM(O389,R389,U389,X389)*24</f>
        <v>0</v>
      </c>
      <c r="M389" s="24"/>
      <c r="N389" s="24"/>
      <c r="O389" s="255" t="str">
        <f t="shared" ref="O389:O395" si="987">IF(N389="","",N389-M389)</f>
        <v/>
      </c>
      <c r="P389" s="24"/>
      <c r="Q389" s="24"/>
      <c r="R389" s="244" t="str">
        <f t="shared" ref="R389:R395" si="988">IF(Q389="","",Q389-P389)</f>
        <v/>
      </c>
      <c r="S389" s="24"/>
      <c r="T389" s="24"/>
      <c r="U389" s="234" t="str">
        <f t="shared" ref="U389:U395" si="989">IF(T389="","",T389-S389)</f>
        <v/>
      </c>
      <c r="V389" s="24"/>
      <c r="W389" s="24"/>
      <c r="X389" s="25" t="str">
        <f t="shared" ref="X389:X395" si="990">IF(W389="","",W389-V389)</f>
        <v/>
      </c>
      <c r="Y389" s="151"/>
      <c r="Z389" s="22"/>
      <c r="AA389" s="26">
        <f t="shared" si="865"/>
        <v>0</v>
      </c>
      <c r="AB389" s="28" t="str">
        <f t="shared" ref="AB389:AB395" si="991">IF(F389*24&gt;$E$2,F389*24-$E$2-AD389,"")</f>
        <v/>
      </c>
      <c r="AC389" s="27">
        <f t="shared" si="867"/>
        <v>0</v>
      </c>
      <c r="AD389" s="28">
        <f t="shared" ref="AD389:AD395" si="992">IF(F389*24&gt;$E$3,F389*24-$E$3,0)</f>
        <v>0</v>
      </c>
      <c r="AE389" s="29"/>
      <c r="AF389" s="47"/>
      <c r="AG389" s="760">
        <f>A389</f>
        <v>48</v>
      </c>
      <c r="AH389" s="791"/>
      <c r="AI389" s="140"/>
      <c r="AJ389" s="140"/>
      <c r="AK389" s="140"/>
      <c r="AL389" s="140"/>
      <c r="AM389" s="569"/>
      <c r="AN389" s="140"/>
    </row>
    <row r="390" spans="1:40" ht="15.75" x14ac:dyDescent="0.25">
      <c r="A390" s="862"/>
      <c r="B390" s="986">
        <v>43060</v>
      </c>
      <c r="C390" s="987"/>
      <c r="D390" s="511"/>
      <c r="E390" s="12"/>
      <c r="F390" s="12"/>
      <c r="G390" s="451" t="str">
        <f t="shared" si="982"/>
        <v/>
      </c>
      <c r="H390" s="45" t="str">
        <f t="shared" si="856"/>
        <v/>
      </c>
      <c r="I390" s="13" t="str">
        <f t="shared" si="983"/>
        <v/>
      </c>
      <c r="J390" s="14" t="str">
        <f t="shared" si="984"/>
        <v/>
      </c>
      <c r="K390" s="15">
        <f t="shared" si="985"/>
        <v>0</v>
      </c>
      <c r="L390" s="38">
        <f t="shared" si="986"/>
        <v>0</v>
      </c>
      <c r="M390" s="16"/>
      <c r="N390" s="16"/>
      <c r="O390" s="252" t="str">
        <f t="shared" si="987"/>
        <v/>
      </c>
      <c r="P390" s="16"/>
      <c r="Q390" s="16"/>
      <c r="R390" s="241" t="str">
        <f t="shared" si="988"/>
        <v/>
      </c>
      <c r="S390" s="16"/>
      <c r="T390" s="16"/>
      <c r="U390" s="231" t="str">
        <f t="shared" si="989"/>
        <v/>
      </c>
      <c r="V390" s="16"/>
      <c r="W390" s="16"/>
      <c r="X390" s="17" t="str">
        <f t="shared" si="990"/>
        <v/>
      </c>
      <c r="Y390" s="149"/>
      <c r="Z390" s="14"/>
      <c r="AA390" s="18">
        <f t="shared" si="865"/>
        <v>0</v>
      </c>
      <c r="AB390" s="14" t="str">
        <f t="shared" si="991"/>
        <v/>
      </c>
      <c r="AC390" s="19">
        <f t="shared" si="867"/>
        <v>0</v>
      </c>
      <c r="AD390" s="14">
        <f t="shared" si="992"/>
        <v>0</v>
      </c>
      <c r="AE390" s="20"/>
      <c r="AF390" s="48"/>
      <c r="AG390" s="761"/>
      <c r="AH390" s="791"/>
      <c r="AI390" s="140"/>
      <c r="AJ390" s="140"/>
      <c r="AK390" s="140"/>
      <c r="AL390" s="140"/>
      <c r="AM390" s="569"/>
      <c r="AN390" s="140"/>
    </row>
    <row r="391" spans="1:40" ht="19.5" x14ac:dyDescent="0.25">
      <c r="A391" s="862"/>
      <c r="B391" s="986">
        <v>43061</v>
      </c>
      <c r="C391" s="987"/>
      <c r="D391" s="511"/>
      <c r="E391" s="12"/>
      <c r="F391" s="12"/>
      <c r="G391" s="451" t="str">
        <f t="shared" si="982"/>
        <v/>
      </c>
      <c r="H391" s="45" t="str">
        <f t="shared" si="856"/>
        <v/>
      </c>
      <c r="I391" s="13" t="str">
        <f t="shared" si="983"/>
        <v/>
      </c>
      <c r="J391" s="14" t="str">
        <f t="shared" si="984"/>
        <v/>
      </c>
      <c r="K391" s="15">
        <f t="shared" si="985"/>
        <v>0</v>
      </c>
      <c r="L391" s="38">
        <f t="shared" si="986"/>
        <v>0</v>
      </c>
      <c r="M391" s="16"/>
      <c r="N391" s="16"/>
      <c r="O391" s="252" t="str">
        <f t="shared" si="987"/>
        <v/>
      </c>
      <c r="P391" s="16"/>
      <c r="Q391" s="16"/>
      <c r="R391" s="241" t="str">
        <f t="shared" si="988"/>
        <v/>
      </c>
      <c r="S391" s="16"/>
      <c r="T391" s="16"/>
      <c r="U391" s="231" t="str">
        <f t="shared" si="989"/>
        <v/>
      </c>
      <c r="V391" s="16"/>
      <c r="W391" s="16"/>
      <c r="X391" s="17" t="str">
        <f t="shared" si="990"/>
        <v/>
      </c>
      <c r="Y391" s="149"/>
      <c r="Z391" s="14"/>
      <c r="AA391" s="18">
        <f t="shared" si="865"/>
        <v>0</v>
      </c>
      <c r="AB391" s="14" t="str">
        <f t="shared" si="991"/>
        <v/>
      </c>
      <c r="AC391" s="19">
        <f t="shared" si="867"/>
        <v>0</v>
      </c>
      <c r="AD391" s="14">
        <f t="shared" si="992"/>
        <v>0</v>
      </c>
      <c r="AE391" s="20"/>
      <c r="AF391" s="48"/>
      <c r="AG391" s="761"/>
      <c r="AH391" s="791"/>
      <c r="AI391" s="146"/>
      <c r="AJ391" s="147"/>
      <c r="AK391" s="146"/>
      <c r="AL391" s="571"/>
      <c r="AM391" s="569"/>
      <c r="AN391" s="140"/>
    </row>
    <row r="392" spans="1:40" ht="19.5" x14ac:dyDescent="0.25">
      <c r="A392" s="862"/>
      <c r="B392" s="986">
        <v>43062</v>
      </c>
      <c r="C392" s="987"/>
      <c r="D392" s="511"/>
      <c r="E392" s="12"/>
      <c r="F392" s="12"/>
      <c r="G392" s="451" t="str">
        <f t="shared" si="982"/>
        <v/>
      </c>
      <c r="H392" s="45" t="str">
        <f t="shared" si="856"/>
        <v/>
      </c>
      <c r="I392" s="13" t="str">
        <f t="shared" si="983"/>
        <v/>
      </c>
      <c r="J392" s="14" t="str">
        <f t="shared" si="984"/>
        <v/>
      </c>
      <c r="K392" s="15">
        <f t="shared" si="985"/>
        <v>0</v>
      </c>
      <c r="L392" s="38">
        <f t="shared" si="986"/>
        <v>0</v>
      </c>
      <c r="M392" s="16"/>
      <c r="N392" s="16"/>
      <c r="O392" s="252" t="str">
        <f t="shared" si="987"/>
        <v/>
      </c>
      <c r="P392" s="16"/>
      <c r="Q392" s="16"/>
      <c r="R392" s="241" t="str">
        <f t="shared" si="988"/>
        <v/>
      </c>
      <c r="S392" s="16"/>
      <c r="T392" s="16"/>
      <c r="U392" s="231" t="str">
        <f t="shared" si="989"/>
        <v/>
      </c>
      <c r="V392" s="16"/>
      <c r="W392" s="16"/>
      <c r="X392" s="17" t="str">
        <f t="shared" si="990"/>
        <v/>
      </c>
      <c r="Y392" s="149"/>
      <c r="Z392" s="14"/>
      <c r="AA392" s="18">
        <f t="shared" si="865"/>
        <v>0</v>
      </c>
      <c r="AB392" s="14" t="str">
        <f t="shared" si="991"/>
        <v/>
      </c>
      <c r="AC392" s="19">
        <f t="shared" si="867"/>
        <v>0</v>
      </c>
      <c r="AD392" s="14">
        <f t="shared" si="992"/>
        <v>0</v>
      </c>
      <c r="AE392" s="20"/>
      <c r="AF392" s="48"/>
      <c r="AG392" s="761"/>
      <c r="AH392" s="791"/>
      <c r="AI392" s="146"/>
      <c r="AJ392" s="147"/>
      <c r="AK392" s="146"/>
      <c r="AL392" s="571"/>
      <c r="AM392" s="569"/>
      <c r="AN392" s="140"/>
    </row>
    <row r="393" spans="1:40" ht="19.5" x14ac:dyDescent="0.25">
      <c r="A393" s="862"/>
      <c r="B393" s="986">
        <v>43063</v>
      </c>
      <c r="C393" s="987"/>
      <c r="D393" s="511"/>
      <c r="E393" s="12"/>
      <c r="F393" s="12"/>
      <c r="G393" s="451" t="str">
        <f t="shared" si="982"/>
        <v/>
      </c>
      <c r="H393" s="45" t="str">
        <f t="shared" si="856"/>
        <v/>
      </c>
      <c r="I393" s="13" t="str">
        <f t="shared" si="983"/>
        <v/>
      </c>
      <c r="J393" s="14" t="str">
        <f t="shared" si="984"/>
        <v/>
      </c>
      <c r="K393" s="15">
        <f t="shared" si="985"/>
        <v>0</v>
      </c>
      <c r="L393" s="38">
        <f t="shared" si="986"/>
        <v>0</v>
      </c>
      <c r="M393" s="16"/>
      <c r="N393" s="16"/>
      <c r="O393" s="252" t="str">
        <f t="shared" si="987"/>
        <v/>
      </c>
      <c r="P393" s="16"/>
      <c r="Q393" s="16"/>
      <c r="R393" s="241" t="str">
        <f t="shared" si="988"/>
        <v/>
      </c>
      <c r="S393" s="16"/>
      <c r="T393" s="16"/>
      <c r="U393" s="231" t="str">
        <f t="shared" si="989"/>
        <v/>
      </c>
      <c r="V393" s="16"/>
      <c r="W393" s="16"/>
      <c r="X393" s="17" t="str">
        <f t="shared" si="990"/>
        <v/>
      </c>
      <c r="Y393" s="149"/>
      <c r="Z393" s="14"/>
      <c r="AA393" s="18">
        <f t="shared" si="865"/>
        <v>0</v>
      </c>
      <c r="AB393" s="14" t="str">
        <f t="shared" si="991"/>
        <v/>
      </c>
      <c r="AC393" s="19">
        <f t="shared" si="867"/>
        <v>0</v>
      </c>
      <c r="AD393" s="14">
        <f t="shared" si="992"/>
        <v>0</v>
      </c>
      <c r="AE393" s="20"/>
      <c r="AF393" s="48"/>
      <c r="AG393" s="761"/>
      <c r="AH393" s="791"/>
      <c r="AI393" s="146"/>
      <c r="AJ393" s="147"/>
      <c r="AK393" s="146"/>
      <c r="AL393" s="571"/>
      <c r="AM393" s="569"/>
      <c r="AN393" s="140"/>
    </row>
    <row r="394" spans="1:40" ht="19.5" x14ac:dyDescent="0.25">
      <c r="A394" s="862"/>
      <c r="B394" s="986">
        <v>43064</v>
      </c>
      <c r="C394" s="987"/>
      <c r="D394" s="511"/>
      <c r="E394" s="12"/>
      <c r="F394" s="12"/>
      <c r="G394" s="451" t="str">
        <f t="shared" si="982"/>
        <v/>
      </c>
      <c r="H394" s="45" t="str">
        <f t="shared" si="856"/>
        <v/>
      </c>
      <c r="I394" s="13" t="str">
        <f t="shared" si="983"/>
        <v/>
      </c>
      <c r="J394" s="14" t="str">
        <f t="shared" si="984"/>
        <v/>
      </c>
      <c r="K394" s="15">
        <f t="shared" si="985"/>
        <v>0</v>
      </c>
      <c r="L394" s="38">
        <f t="shared" si="986"/>
        <v>0</v>
      </c>
      <c r="M394" s="16"/>
      <c r="N394" s="16"/>
      <c r="O394" s="252" t="str">
        <f t="shared" si="987"/>
        <v/>
      </c>
      <c r="P394" s="16"/>
      <c r="Q394" s="16"/>
      <c r="R394" s="241" t="str">
        <f t="shared" si="988"/>
        <v/>
      </c>
      <c r="S394" s="16"/>
      <c r="T394" s="16"/>
      <c r="U394" s="231" t="str">
        <f t="shared" si="989"/>
        <v/>
      </c>
      <c r="V394" s="16"/>
      <c r="W394" s="16"/>
      <c r="X394" s="17" t="str">
        <f t="shared" si="990"/>
        <v/>
      </c>
      <c r="Y394" s="149"/>
      <c r="Z394" s="14"/>
      <c r="AA394" s="18">
        <f t="shared" si="865"/>
        <v>0</v>
      </c>
      <c r="AB394" s="14" t="str">
        <f t="shared" si="991"/>
        <v/>
      </c>
      <c r="AC394" s="19">
        <f t="shared" si="867"/>
        <v>0</v>
      </c>
      <c r="AD394" s="14">
        <f t="shared" si="992"/>
        <v>0</v>
      </c>
      <c r="AE394" s="20"/>
      <c r="AF394" s="48"/>
      <c r="AG394" s="761"/>
      <c r="AH394" s="791"/>
      <c r="AI394" s="146"/>
      <c r="AJ394" s="147"/>
      <c r="AK394" s="146"/>
      <c r="AL394" s="571"/>
      <c r="AM394" s="569"/>
      <c r="AN394" s="140"/>
    </row>
    <row r="395" spans="1:40" ht="20.25" thickBot="1" x14ac:dyDescent="0.3">
      <c r="A395" s="863"/>
      <c r="B395" s="988">
        <v>43065</v>
      </c>
      <c r="C395" s="989"/>
      <c r="D395" s="512"/>
      <c r="E395" s="49"/>
      <c r="F395" s="49"/>
      <c r="G395" s="452" t="str">
        <f t="shared" si="982"/>
        <v/>
      </c>
      <c r="H395" s="50" t="str">
        <f t="shared" si="856"/>
        <v/>
      </c>
      <c r="I395" s="51" t="str">
        <f t="shared" si="983"/>
        <v/>
      </c>
      <c r="J395" s="52" t="str">
        <f t="shared" si="984"/>
        <v/>
      </c>
      <c r="K395" s="53">
        <f t="shared" si="985"/>
        <v>0</v>
      </c>
      <c r="L395" s="54">
        <f t="shared" si="986"/>
        <v>0</v>
      </c>
      <c r="M395" s="55"/>
      <c r="N395" s="55"/>
      <c r="O395" s="253" t="str">
        <f t="shared" si="987"/>
        <v/>
      </c>
      <c r="P395" s="55"/>
      <c r="Q395" s="55"/>
      <c r="R395" s="242" t="str">
        <f t="shared" si="988"/>
        <v/>
      </c>
      <c r="S395" s="55"/>
      <c r="T395" s="55"/>
      <c r="U395" s="232" t="str">
        <f t="shared" si="989"/>
        <v/>
      </c>
      <c r="V395" s="55"/>
      <c r="W395" s="55"/>
      <c r="X395" s="56" t="str">
        <f t="shared" si="990"/>
        <v/>
      </c>
      <c r="Y395" s="150"/>
      <c r="Z395" s="52"/>
      <c r="AA395" s="57">
        <f t="shared" si="865"/>
        <v>0</v>
      </c>
      <c r="AB395" s="52" t="str">
        <f t="shared" si="991"/>
        <v/>
      </c>
      <c r="AC395" s="58">
        <f t="shared" si="867"/>
        <v>0</v>
      </c>
      <c r="AD395" s="52">
        <f t="shared" si="992"/>
        <v>0</v>
      </c>
      <c r="AE395" s="59"/>
      <c r="AF395" s="60"/>
      <c r="AG395" s="761"/>
      <c r="AH395" s="791"/>
      <c r="AI395" s="146"/>
      <c r="AJ395" s="147"/>
      <c r="AK395" s="146"/>
      <c r="AL395" s="571"/>
      <c r="AM395" s="569"/>
      <c r="AN395" s="140"/>
    </row>
    <row r="396" spans="1:40" ht="30.75" customHeight="1" thickBot="1" x14ac:dyDescent="0.3">
      <c r="A396" s="457"/>
      <c r="B396" s="672" t="s">
        <v>127</v>
      </c>
      <c r="C396" s="673"/>
      <c r="D396" s="554"/>
      <c r="E396" s="555"/>
      <c r="F396" s="555"/>
      <c r="G396" s="453">
        <f>IF(H396="","",(H396/24))</f>
        <v>0</v>
      </c>
      <c r="H396" s="456">
        <f t="shared" ref="H396" si="993">SUM(H389:H395)</f>
        <v>0</v>
      </c>
      <c r="I396" s="168">
        <f>IF(J396="","",(J396/24))</f>
        <v>0</v>
      </c>
      <c r="J396" s="169">
        <f t="shared" ref="J396" si="994">SUM(J389:J395)</f>
        <v>0</v>
      </c>
      <c r="K396" s="133">
        <f t="shared" ref="K396" si="995">SUM(K389:K395)</f>
        <v>0</v>
      </c>
      <c r="L396" s="134">
        <f t="shared" ref="L396" si="996">SUM(L389:L395)</f>
        <v>0</v>
      </c>
      <c r="M396" s="520"/>
      <c r="N396" s="520"/>
      <c r="O396" s="254">
        <f t="shared" ref="O396" si="997">SUM(O389:O395)</f>
        <v>0</v>
      </c>
      <c r="P396" s="520"/>
      <c r="Q396" s="520"/>
      <c r="R396" s="243">
        <f t="shared" ref="R396" si="998">SUM(R389:R395)</f>
        <v>0</v>
      </c>
      <c r="S396" s="520"/>
      <c r="T396" s="520"/>
      <c r="U396" s="233">
        <f t="shared" ref="U396" si="999">SUM(U389:U395)</f>
        <v>0</v>
      </c>
      <c r="V396" s="520"/>
      <c r="W396" s="520"/>
      <c r="X396" s="227">
        <f t="shared" ref="X396" si="1000">SUM(X389:X395)</f>
        <v>0</v>
      </c>
      <c r="Y396" s="133" t="str">
        <f>IF(Z396="","",(Z396/24))</f>
        <v/>
      </c>
      <c r="Z396" s="134" t="str">
        <f>IF(J396-$E$4&lt;=0,"",SUM(J396-$E$4))</f>
        <v/>
      </c>
      <c r="AA396" s="156">
        <f>IF(AB396="","",(AB396/24))</f>
        <v>0</v>
      </c>
      <c r="AB396" s="163">
        <f t="shared" ref="AB396" si="1001">SUM(AB389:AB395)</f>
        <v>0</v>
      </c>
      <c r="AC396" s="160">
        <f>IF(AD396="","",(AD396/24))</f>
        <v>0</v>
      </c>
      <c r="AD396" s="164">
        <f t="shared" ref="AD396" si="1002">SUM(AD389:AD395)</f>
        <v>0</v>
      </c>
      <c r="AE396" s="175">
        <f>IF(AF396="","",(AF396/24))</f>
        <v>0</v>
      </c>
      <c r="AF396" s="176">
        <f>IF(J396&gt;$E$4,J396-Z396,J396)</f>
        <v>0</v>
      </c>
      <c r="AG396" s="762"/>
      <c r="AH396" s="791"/>
      <c r="AI396" s="146"/>
      <c r="AJ396" s="147"/>
      <c r="AK396" s="146"/>
      <c r="AL396" s="571"/>
      <c r="AM396" s="569"/>
      <c r="AN396" s="140"/>
    </row>
    <row r="397" spans="1:40" ht="19.5" x14ac:dyDescent="0.25">
      <c r="A397" s="861">
        <f t="shared" ref="A397" si="1003">WEEKNUM(B397,2)</f>
        <v>49</v>
      </c>
      <c r="B397" s="990">
        <v>43066</v>
      </c>
      <c r="C397" s="991"/>
      <c r="D397" s="510"/>
      <c r="E397" s="62"/>
      <c r="F397" s="62"/>
      <c r="G397" s="454" t="str">
        <f t="shared" ref="G397:G404" si="1004">IF(F397="","",F397-E397)</f>
        <v/>
      </c>
      <c r="H397" s="44" t="str">
        <f t="shared" si="856"/>
        <v/>
      </c>
      <c r="I397" s="21" t="str">
        <f>IF(G397="","",G397-K397)</f>
        <v/>
      </c>
      <c r="J397" s="22" t="str">
        <f>IF(I397="","",I397*24)</f>
        <v/>
      </c>
      <c r="K397" s="23">
        <f t="shared" ref="K397:K404" si="1005">SUM(O397,R397,U397,X397)</f>
        <v>0</v>
      </c>
      <c r="L397" s="37">
        <f t="shared" ref="L397:L404" si="1006">SUM(O397,R397,U397,X397)*24</f>
        <v>0</v>
      </c>
      <c r="M397" s="24"/>
      <c r="N397" s="24"/>
      <c r="O397" s="255" t="str">
        <f t="shared" ref="O397:O404" si="1007">IF(N397="","",N397-M397)</f>
        <v/>
      </c>
      <c r="P397" s="24"/>
      <c r="Q397" s="24"/>
      <c r="R397" s="244" t="str">
        <f t="shared" ref="R397:R404" si="1008">IF(Q397="","",Q397-P397)</f>
        <v/>
      </c>
      <c r="S397" s="24"/>
      <c r="T397" s="24"/>
      <c r="U397" s="234" t="str">
        <f t="shared" ref="U397:U404" si="1009">IF(T397="","",T397-S397)</f>
        <v/>
      </c>
      <c r="V397" s="24"/>
      <c r="W397" s="24"/>
      <c r="X397" s="25" t="str">
        <f t="shared" ref="X397:X404" si="1010">IF(W397="","",W397-V397)</f>
        <v/>
      </c>
      <c r="Y397" s="151"/>
      <c r="Z397" s="22"/>
      <c r="AA397" s="26">
        <f t="shared" si="865"/>
        <v>0</v>
      </c>
      <c r="AB397" s="28" t="str">
        <f>IF(F397*24&gt;$E$2,F397*24-$E$2-AD397,"")</f>
        <v/>
      </c>
      <c r="AC397" s="27">
        <f t="shared" si="867"/>
        <v>0</v>
      </c>
      <c r="AD397" s="28">
        <f>IF(F397*24&gt;$E$3,F397*24-$E$3,0)</f>
        <v>0</v>
      </c>
      <c r="AE397" s="29"/>
      <c r="AF397" s="47"/>
      <c r="AG397" s="760">
        <f>A397</f>
        <v>49</v>
      </c>
      <c r="AH397" s="791"/>
      <c r="AI397" s="146"/>
      <c r="AJ397" s="147"/>
      <c r="AK397" s="146"/>
      <c r="AL397" s="571"/>
      <c r="AM397" s="569"/>
      <c r="AN397" s="140"/>
    </row>
    <row r="398" spans="1:40" ht="19.5" x14ac:dyDescent="0.25">
      <c r="A398" s="862"/>
      <c r="B398" s="986">
        <v>43067</v>
      </c>
      <c r="C398" s="987"/>
      <c r="D398" s="511"/>
      <c r="E398" s="12"/>
      <c r="F398" s="12"/>
      <c r="G398" s="451" t="str">
        <f t="shared" si="1004"/>
        <v/>
      </c>
      <c r="H398" s="45" t="str">
        <f t="shared" si="856"/>
        <v/>
      </c>
      <c r="I398" s="13" t="str">
        <f>IF(G398="","",G398-K398)</f>
        <v/>
      </c>
      <c r="J398" s="14" t="str">
        <f>IF(I398="","",I398*24)</f>
        <v/>
      </c>
      <c r="K398" s="15">
        <f t="shared" si="1005"/>
        <v>0</v>
      </c>
      <c r="L398" s="38">
        <f t="shared" si="1006"/>
        <v>0</v>
      </c>
      <c r="M398" s="16"/>
      <c r="N398" s="16"/>
      <c r="O398" s="252" t="str">
        <f t="shared" si="1007"/>
        <v/>
      </c>
      <c r="P398" s="16"/>
      <c r="Q398" s="16"/>
      <c r="R398" s="241" t="str">
        <f t="shared" si="1008"/>
        <v/>
      </c>
      <c r="S398" s="16"/>
      <c r="T398" s="16"/>
      <c r="U398" s="231" t="str">
        <f t="shared" si="1009"/>
        <v/>
      </c>
      <c r="V398" s="16"/>
      <c r="W398" s="16"/>
      <c r="X398" s="17" t="str">
        <f t="shared" si="1010"/>
        <v/>
      </c>
      <c r="Y398" s="149"/>
      <c r="Z398" s="14"/>
      <c r="AA398" s="18">
        <f t="shared" si="865"/>
        <v>0</v>
      </c>
      <c r="AB398" s="14" t="str">
        <f>IF(F398*24&gt;$E$2,F398*24-$E$2-AD398,"")</f>
        <v/>
      </c>
      <c r="AC398" s="19">
        <f t="shared" si="867"/>
        <v>0</v>
      </c>
      <c r="AD398" s="14">
        <f>IF(F398*24&gt;$E$3,F398*24-$E$3,0)</f>
        <v>0</v>
      </c>
      <c r="AE398" s="20"/>
      <c r="AF398" s="48"/>
      <c r="AG398" s="761"/>
      <c r="AH398" s="791"/>
      <c r="AI398" s="146"/>
      <c r="AJ398" s="147"/>
      <c r="AK398" s="146"/>
      <c r="AL398" s="571"/>
      <c r="AM398" s="569"/>
      <c r="AN398" s="140"/>
    </row>
    <row r="399" spans="1:40" ht="19.5" x14ac:dyDescent="0.25">
      <c r="A399" s="862"/>
      <c r="B399" s="986">
        <v>43068</v>
      </c>
      <c r="C399" s="987"/>
      <c r="D399" s="511"/>
      <c r="E399" s="12"/>
      <c r="F399" s="12"/>
      <c r="G399" s="451" t="str">
        <f t="shared" si="1004"/>
        <v/>
      </c>
      <c r="H399" s="45" t="str">
        <f t="shared" si="856"/>
        <v/>
      </c>
      <c r="I399" s="13" t="str">
        <f>IF(G399="","",G399-K399)</f>
        <v/>
      </c>
      <c r="J399" s="14" t="str">
        <f>IF(I399="","",I399*24)</f>
        <v/>
      </c>
      <c r="K399" s="15">
        <f t="shared" si="1005"/>
        <v>0</v>
      </c>
      <c r="L399" s="38">
        <f t="shared" si="1006"/>
        <v>0</v>
      </c>
      <c r="M399" s="16"/>
      <c r="N399" s="16"/>
      <c r="O399" s="252" t="str">
        <f t="shared" si="1007"/>
        <v/>
      </c>
      <c r="P399" s="16"/>
      <c r="Q399" s="16"/>
      <c r="R399" s="241" t="str">
        <f t="shared" si="1008"/>
        <v/>
      </c>
      <c r="S399" s="16"/>
      <c r="T399" s="16"/>
      <c r="U399" s="231" t="str">
        <f t="shared" si="1009"/>
        <v/>
      </c>
      <c r="V399" s="16"/>
      <c r="W399" s="16"/>
      <c r="X399" s="17" t="str">
        <f t="shared" si="1010"/>
        <v/>
      </c>
      <c r="Y399" s="149"/>
      <c r="Z399" s="14"/>
      <c r="AA399" s="18">
        <f t="shared" si="865"/>
        <v>0</v>
      </c>
      <c r="AB399" s="14" t="str">
        <f>IF(F399*24&gt;$E$2,F399*24-$E$2-AD399,"")</f>
        <v/>
      </c>
      <c r="AC399" s="19">
        <f t="shared" si="867"/>
        <v>0</v>
      </c>
      <c r="AD399" s="14">
        <f>IF(F399*24&gt;$E$3,F399*24-$E$3,0)</f>
        <v>0</v>
      </c>
      <c r="AE399" s="20"/>
      <c r="AF399" s="48"/>
      <c r="AG399" s="761"/>
      <c r="AH399" s="791"/>
      <c r="AI399" s="146"/>
      <c r="AJ399" s="147"/>
      <c r="AK399" s="146"/>
      <c r="AL399" s="571"/>
      <c r="AM399" s="569"/>
      <c r="AN399" s="140"/>
    </row>
    <row r="400" spans="1:40" ht="20.25" thickBot="1" x14ac:dyDescent="0.3">
      <c r="A400" s="862"/>
      <c r="B400" s="994">
        <v>43069</v>
      </c>
      <c r="C400" s="995"/>
      <c r="D400" s="511"/>
      <c r="E400" s="12"/>
      <c r="F400" s="12"/>
      <c r="G400" s="455" t="str">
        <f t="shared" si="1004"/>
        <v/>
      </c>
      <c r="H400" s="77" t="str">
        <f t="shared" si="856"/>
        <v/>
      </c>
      <c r="I400" s="78" t="str">
        <f>IF(G400="","",G400-K400)</f>
        <v/>
      </c>
      <c r="J400" s="79" t="str">
        <f>IF(I400="","",I400*24)</f>
        <v/>
      </c>
      <c r="K400" s="80">
        <f t="shared" si="1005"/>
        <v>0</v>
      </c>
      <c r="L400" s="81">
        <f t="shared" si="1006"/>
        <v>0</v>
      </c>
      <c r="M400" s="82"/>
      <c r="N400" s="82"/>
      <c r="O400" s="256" t="str">
        <f t="shared" si="1007"/>
        <v/>
      </c>
      <c r="P400" s="82"/>
      <c r="Q400" s="82"/>
      <c r="R400" s="245" t="str">
        <f t="shared" si="1008"/>
        <v/>
      </c>
      <c r="S400" s="82"/>
      <c r="T400" s="82"/>
      <c r="U400" s="235" t="str">
        <f t="shared" si="1009"/>
        <v/>
      </c>
      <c r="V400" s="82"/>
      <c r="W400" s="82"/>
      <c r="X400" s="83" t="str">
        <f t="shared" si="1010"/>
        <v/>
      </c>
      <c r="Y400" s="152"/>
      <c r="Z400" s="79"/>
      <c r="AA400" s="84">
        <f t="shared" si="865"/>
        <v>0</v>
      </c>
      <c r="AB400" s="79" t="str">
        <f>IF(F400*24&gt;$E$2,F400*24-$E$2-AD400,"")</f>
        <v/>
      </c>
      <c r="AC400" s="85">
        <f t="shared" si="867"/>
        <v>0</v>
      </c>
      <c r="AD400" s="79">
        <f>IF(F400*24&gt;$E$3,F400*24-$E$3,0)</f>
        <v>0</v>
      </c>
      <c r="AE400" s="86"/>
      <c r="AF400" s="88"/>
      <c r="AG400" s="761"/>
      <c r="AH400" s="792"/>
      <c r="AI400" s="145"/>
      <c r="AJ400" s="144"/>
      <c r="AK400" s="145"/>
      <c r="AL400" s="571"/>
      <c r="AM400" s="569"/>
      <c r="AN400" s="140"/>
    </row>
    <row r="401" spans="1:40" ht="32.25" customHeight="1" thickTop="1" thickBot="1" x14ac:dyDescent="0.6">
      <c r="A401" s="862"/>
      <c r="B401" s="754" t="s">
        <v>78</v>
      </c>
      <c r="C401" s="755"/>
      <c r="D401" s="534"/>
      <c r="E401" s="421"/>
      <c r="F401" s="421"/>
      <c r="G401" s="406">
        <f>IF(H401="","",(H401/24))</f>
        <v>0</v>
      </c>
      <c r="H401" s="407">
        <f>SUM(H397:H400,H389:H395,H381:H387,H373:H379,H367:H371)</f>
        <v>0</v>
      </c>
      <c r="I401" s="408">
        <f>IF(J401="","",(J401/24))</f>
        <v>0</v>
      </c>
      <c r="J401" s="409">
        <f>SUM(J397:J400,J389:J395,J381:J387,J373:J379,J367:J371)</f>
        <v>0</v>
      </c>
      <c r="K401" s="474"/>
      <c r="L401" s="474"/>
      <c r="M401" s="475"/>
      <c r="N401" s="475"/>
      <c r="O401" s="474"/>
      <c r="P401" s="475"/>
      <c r="Q401" s="475"/>
      <c r="R401" s="474"/>
      <c r="S401" s="475"/>
      <c r="T401" s="475"/>
      <c r="U401" s="474"/>
      <c r="V401" s="475"/>
      <c r="W401" s="475"/>
      <c r="X401" s="474"/>
      <c r="Y401" s="410"/>
      <c r="Z401" s="409">
        <f>SUM(Z396,Z388,Z380,Z372)</f>
        <v>0</v>
      </c>
      <c r="AA401" s="411">
        <f>IF(AB401="","",(AB401/24))</f>
        <v>0</v>
      </c>
      <c r="AB401" s="419">
        <f>SUM(AB397:AB400,AB389:AB395,AB381:AB387,AB373:AB379,AB367:AB371)</f>
        <v>0</v>
      </c>
      <c r="AC401" s="413">
        <f>IF(AD401="","",(AD401/24))</f>
        <v>0</v>
      </c>
      <c r="AD401" s="412">
        <f>SUM(AD397:AD400,AD389:AD395,AD381:AD387,AD373:AD379,AD367:AD371)</f>
        <v>0</v>
      </c>
      <c r="AE401" s="413">
        <f>IF(AF401="","",(AF401/24))</f>
        <v>0</v>
      </c>
      <c r="AF401" s="432">
        <f>J401-Z401</f>
        <v>0</v>
      </c>
      <c r="AG401" s="761"/>
      <c r="AH401" s="742"/>
      <c r="AI401" s="743"/>
      <c r="AJ401" s="743"/>
      <c r="AK401" s="744"/>
      <c r="AL401" s="571"/>
      <c r="AM401" s="569"/>
      <c r="AN401" s="140"/>
    </row>
    <row r="402" spans="1:40" ht="20.25" thickTop="1" x14ac:dyDescent="0.25">
      <c r="A402" s="862"/>
      <c r="B402" s="996">
        <v>43070</v>
      </c>
      <c r="C402" s="997"/>
      <c r="D402" s="511"/>
      <c r="E402" s="12"/>
      <c r="F402" s="12"/>
      <c r="G402" s="467" t="str">
        <f t="shared" si="1004"/>
        <v/>
      </c>
      <c r="H402" s="63" t="str">
        <f t="shared" si="856"/>
        <v/>
      </c>
      <c r="I402" s="64" t="str">
        <f>IF(G402="","",G402-K402)</f>
        <v/>
      </c>
      <c r="J402" s="65" t="str">
        <f>IF(I402="","",I402*24)</f>
        <v/>
      </c>
      <c r="K402" s="66">
        <f t="shared" si="1005"/>
        <v>0</v>
      </c>
      <c r="L402" s="67">
        <f t="shared" si="1006"/>
        <v>0</v>
      </c>
      <c r="M402" s="68"/>
      <c r="N402" s="68"/>
      <c r="O402" s="251" t="str">
        <f t="shared" si="1007"/>
        <v/>
      </c>
      <c r="P402" s="68"/>
      <c r="Q402" s="68"/>
      <c r="R402" s="240" t="str">
        <f t="shared" si="1008"/>
        <v/>
      </c>
      <c r="S402" s="68"/>
      <c r="T402" s="68"/>
      <c r="U402" s="230" t="str">
        <f t="shared" si="1009"/>
        <v/>
      </c>
      <c r="V402" s="68"/>
      <c r="W402" s="68"/>
      <c r="X402" s="69" t="str">
        <f t="shared" si="1010"/>
        <v/>
      </c>
      <c r="Y402" s="148"/>
      <c r="Z402" s="65"/>
      <c r="AA402" s="70">
        <f t="shared" si="865"/>
        <v>0</v>
      </c>
      <c r="AB402" s="65" t="str">
        <f>IF(F402*24&gt;$E$2,F402*24-$E$2-AD402,"")</f>
        <v/>
      </c>
      <c r="AC402" s="71">
        <f t="shared" si="867"/>
        <v>0</v>
      </c>
      <c r="AD402" s="418">
        <f>IF(F402*24&gt;$E$3,F402*24-$E$3,0)</f>
        <v>0</v>
      </c>
      <c r="AE402" s="73"/>
      <c r="AF402" s="87"/>
      <c r="AG402" s="761"/>
      <c r="AH402" s="793" t="s">
        <v>58</v>
      </c>
      <c r="AI402" s="146"/>
      <c r="AJ402" s="147"/>
      <c r="AK402" s="146"/>
      <c r="AL402" s="571"/>
      <c r="AM402" s="569"/>
      <c r="AN402" s="140"/>
    </row>
    <row r="403" spans="1:40" ht="19.5" x14ac:dyDescent="0.25">
      <c r="A403" s="862"/>
      <c r="B403" s="998">
        <v>43071</v>
      </c>
      <c r="C403" s="999"/>
      <c r="D403" s="511"/>
      <c r="E403" s="12"/>
      <c r="F403" s="12"/>
      <c r="G403" s="468" t="str">
        <f t="shared" si="1004"/>
        <v/>
      </c>
      <c r="H403" s="45" t="str">
        <f t="shared" si="856"/>
        <v/>
      </c>
      <c r="I403" s="13" t="str">
        <f>IF(G403="","",G403-K403)</f>
        <v/>
      </c>
      <c r="J403" s="14" t="str">
        <f>IF(I403="","",I403*24)</f>
        <v/>
      </c>
      <c r="K403" s="15">
        <f t="shared" si="1005"/>
        <v>0</v>
      </c>
      <c r="L403" s="38">
        <f t="shared" si="1006"/>
        <v>0</v>
      </c>
      <c r="M403" s="16"/>
      <c r="N403" s="16"/>
      <c r="O403" s="252" t="str">
        <f t="shared" si="1007"/>
        <v/>
      </c>
      <c r="P403" s="16"/>
      <c r="Q403" s="16"/>
      <c r="R403" s="241" t="str">
        <f t="shared" si="1008"/>
        <v/>
      </c>
      <c r="S403" s="16"/>
      <c r="T403" s="16"/>
      <c r="U403" s="231" t="str">
        <f t="shared" si="1009"/>
        <v/>
      </c>
      <c r="V403" s="16"/>
      <c r="W403" s="16"/>
      <c r="X403" s="17" t="str">
        <f t="shared" si="1010"/>
        <v/>
      </c>
      <c r="Y403" s="149"/>
      <c r="Z403" s="14"/>
      <c r="AA403" s="18">
        <f t="shared" si="865"/>
        <v>0</v>
      </c>
      <c r="AB403" s="14" t="str">
        <f>IF(F403*24&gt;$E$2,F403*24-$E$2-AD403,"")</f>
        <v/>
      </c>
      <c r="AC403" s="19">
        <f t="shared" si="867"/>
        <v>0</v>
      </c>
      <c r="AD403" s="14">
        <f>IF(F403*24&gt;$E$3,F403*24-$E$3,0)</f>
        <v>0</v>
      </c>
      <c r="AE403" s="20"/>
      <c r="AF403" s="48"/>
      <c r="AG403" s="761"/>
      <c r="AH403" s="794"/>
      <c r="AI403" s="146"/>
      <c r="AJ403" s="147"/>
      <c r="AK403" s="146"/>
      <c r="AL403" s="571"/>
      <c r="AM403" s="569"/>
      <c r="AN403" s="140"/>
    </row>
    <row r="404" spans="1:40" ht="20.25" thickBot="1" x14ac:dyDescent="0.3">
      <c r="A404" s="863"/>
      <c r="B404" s="1000">
        <v>43072</v>
      </c>
      <c r="C404" s="1001"/>
      <c r="D404" s="512"/>
      <c r="E404" s="49"/>
      <c r="F404" s="49"/>
      <c r="G404" s="159" t="str">
        <f t="shared" si="1004"/>
        <v/>
      </c>
      <c r="H404" s="50" t="str">
        <f t="shared" si="856"/>
        <v/>
      </c>
      <c r="I404" s="51" t="str">
        <f>IF(G404="","",G404-K404)</f>
        <v/>
      </c>
      <c r="J404" s="52" t="str">
        <f>IF(I404="","",I404*24)</f>
        <v/>
      </c>
      <c r="K404" s="53">
        <f t="shared" si="1005"/>
        <v>0</v>
      </c>
      <c r="L404" s="54">
        <f t="shared" si="1006"/>
        <v>0</v>
      </c>
      <c r="M404" s="55"/>
      <c r="N404" s="55"/>
      <c r="O404" s="253" t="str">
        <f t="shared" si="1007"/>
        <v/>
      </c>
      <c r="P404" s="55"/>
      <c r="Q404" s="55"/>
      <c r="R404" s="242" t="str">
        <f t="shared" si="1008"/>
        <v/>
      </c>
      <c r="S404" s="55"/>
      <c r="T404" s="55"/>
      <c r="U404" s="232" t="str">
        <f t="shared" si="1009"/>
        <v/>
      </c>
      <c r="V404" s="55"/>
      <c r="W404" s="55"/>
      <c r="X404" s="56" t="str">
        <f t="shared" si="1010"/>
        <v/>
      </c>
      <c r="Y404" s="150"/>
      <c r="Z404" s="52"/>
      <c r="AA404" s="57">
        <f t="shared" si="865"/>
        <v>0</v>
      </c>
      <c r="AB404" s="52" t="str">
        <f>IF(F404*24&gt;$E$2,F404*24-$E$2-AD404,"")</f>
        <v/>
      </c>
      <c r="AC404" s="58">
        <f t="shared" si="867"/>
        <v>0</v>
      </c>
      <c r="AD404" s="52">
        <f>IF(F404*24&gt;$E$3,F404*24-$E$3,0)</f>
        <v>0</v>
      </c>
      <c r="AE404" s="59"/>
      <c r="AF404" s="60"/>
      <c r="AG404" s="761"/>
      <c r="AH404" s="794"/>
      <c r="AI404" s="146"/>
      <c r="AJ404" s="147"/>
      <c r="AK404" s="146"/>
      <c r="AL404" s="571"/>
      <c r="AM404" s="569"/>
      <c r="AN404" s="140"/>
    </row>
    <row r="405" spans="1:40" ht="30.75" customHeight="1" thickBot="1" x14ac:dyDescent="0.3">
      <c r="A405" s="317"/>
      <c r="B405" s="674" t="s">
        <v>128</v>
      </c>
      <c r="C405" s="675"/>
      <c r="D405" s="556"/>
      <c r="E405" s="557"/>
      <c r="F405" s="558"/>
      <c r="G405" s="466">
        <f>IF(H405="","",(H405/24))</f>
        <v>0</v>
      </c>
      <c r="H405" s="472">
        <f>SUM(H402:H404,H397:H400)</f>
        <v>0</v>
      </c>
      <c r="I405" s="168">
        <f>IF(J405="","",(J405/24))</f>
        <v>0</v>
      </c>
      <c r="J405" s="169">
        <f>SUM(J402:J404,J397:J400)</f>
        <v>0</v>
      </c>
      <c r="K405" s="133">
        <f t="shared" ref="K405" si="1011">SUM(K397:K404)</f>
        <v>0</v>
      </c>
      <c r="L405" s="134">
        <f t="shared" ref="L405" si="1012">SUM(L397:L404)</f>
        <v>0</v>
      </c>
      <c r="M405" s="520"/>
      <c r="N405" s="520"/>
      <c r="O405" s="254">
        <f t="shared" ref="O405" si="1013">SUM(O397:O404)</f>
        <v>0</v>
      </c>
      <c r="P405" s="520"/>
      <c r="Q405" s="520"/>
      <c r="R405" s="243">
        <f t="shared" ref="R405" si="1014">SUM(R397:R404)</f>
        <v>0</v>
      </c>
      <c r="S405" s="520"/>
      <c r="T405" s="520"/>
      <c r="U405" s="233">
        <f t="shared" ref="U405" si="1015">SUM(U397:U404)</f>
        <v>0</v>
      </c>
      <c r="V405" s="520"/>
      <c r="W405" s="520"/>
      <c r="X405" s="227">
        <f t="shared" ref="X405" si="1016">SUM(X397:X404)</f>
        <v>0</v>
      </c>
      <c r="Y405" s="133" t="str">
        <f>IF(Z405="","",(Z405/24))</f>
        <v/>
      </c>
      <c r="Z405" s="134" t="str">
        <f>IF(J405-$E$4&lt;=0,"",SUM(J405-$E$4))</f>
        <v/>
      </c>
      <c r="AA405" s="156">
        <f>IF(AB405="","",(AB405/24))</f>
        <v>0</v>
      </c>
      <c r="AB405" s="163">
        <f>SUM(AB402:AB404,AB397:AB400)</f>
        <v>0</v>
      </c>
      <c r="AC405" s="160">
        <f>IF(AD405="","",(AD405/24))</f>
        <v>0</v>
      </c>
      <c r="AD405" s="164">
        <f>SUM(AD402:AD404,AD397:AD400)</f>
        <v>0</v>
      </c>
      <c r="AE405" s="175">
        <f>IF(AF405="","",(AF405/24))</f>
        <v>0</v>
      </c>
      <c r="AF405" s="176">
        <f>IF(J405&gt;$E$4,J405-Z405,J405)</f>
        <v>0</v>
      </c>
      <c r="AG405" s="762"/>
      <c r="AH405" s="794"/>
      <c r="AI405" s="146"/>
      <c r="AJ405" s="147"/>
      <c r="AK405" s="146"/>
      <c r="AL405" s="571"/>
      <c r="AM405" s="569"/>
      <c r="AN405" s="140"/>
    </row>
    <row r="406" spans="1:40" ht="19.5" x14ac:dyDescent="0.25">
      <c r="A406" s="861">
        <f t="shared" ref="A406" si="1017">WEEKNUM(B406,2)</f>
        <v>50</v>
      </c>
      <c r="B406" s="1002">
        <v>43073</v>
      </c>
      <c r="C406" s="1003"/>
      <c r="D406" s="510"/>
      <c r="E406" s="429"/>
      <c r="F406" s="62"/>
      <c r="G406" s="467" t="str">
        <f t="shared" ref="G406:G412" si="1018">IF(F406="","",F406-E406)</f>
        <v/>
      </c>
      <c r="H406" s="63" t="str">
        <f t="shared" ref="H406:H436" si="1019">IF(G406="","",G406*24)</f>
        <v/>
      </c>
      <c r="I406" s="21" t="str">
        <f t="shared" ref="I406:I412" si="1020">IF(G406="","",G406-K406)</f>
        <v/>
      </c>
      <c r="J406" s="22" t="str">
        <f t="shared" ref="J406:J412" si="1021">IF(I406="","",I406*24)</f>
        <v/>
      </c>
      <c r="K406" s="23">
        <f t="shared" ref="K406:K412" si="1022">SUM(O406,R406,U406,X406)</f>
        <v>0</v>
      </c>
      <c r="L406" s="37">
        <f t="shared" ref="L406:L412" si="1023">SUM(O406,R406,U406,X406)*24</f>
        <v>0</v>
      </c>
      <c r="M406" s="24"/>
      <c r="N406" s="24"/>
      <c r="O406" s="255" t="str">
        <f t="shared" ref="O406:O412" si="1024">IF(N406="","",N406-M406)</f>
        <v/>
      </c>
      <c r="P406" s="24"/>
      <c r="Q406" s="24"/>
      <c r="R406" s="244" t="str">
        <f t="shared" ref="R406:R412" si="1025">IF(Q406="","",Q406-P406)</f>
        <v/>
      </c>
      <c r="S406" s="24"/>
      <c r="T406" s="24"/>
      <c r="U406" s="234" t="str">
        <f t="shared" ref="U406:U412" si="1026">IF(T406="","",T406-S406)</f>
        <v/>
      </c>
      <c r="V406" s="24"/>
      <c r="W406" s="24"/>
      <c r="X406" s="25" t="str">
        <f t="shared" ref="X406:X412" si="1027">IF(W406="","",W406-V406)</f>
        <v/>
      </c>
      <c r="Y406" s="151"/>
      <c r="Z406" s="22"/>
      <c r="AA406" s="26">
        <f t="shared" ref="AA406:AA436" si="1028">IF(AB406="",0,AB406/24)</f>
        <v>0</v>
      </c>
      <c r="AB406" s="28" t="str">
        <f t="shared" ref="AB406:AB412" si="1029">IF(F406*24&gt;$E$2,F406*24-$E$2-AD406,"")</f>
        <v/>
      </c>
      <c r="AC406" s="27">
        <f t="shared" ref="AC406:AC436" si="1030">IF(AD406="",0,AD406/24)</f>
        <v>0</v>
      </c>
      <c r="AD406" s="28">
        <f t="shared" ref="AD406:AD412" si="1031">IF(F406*24&gt;$E$3,F406*24-$E$3,0)</f>
        <v>0</v>
      </c>
      <c r="AE406" s="29"/>
      <c r="AF406" s="47"/>
      <c r="AG406" s="760">
        <f>A406</f>
        <v>50</v>
      </c>
      <c r="AH406" s="794"/>
      <c r="AI406" s="146"/>
      <c r="AJ406" s="147"/>
      <c r="AK406" s="146"/>
      <c r="AL406" s="571"/>
      <c r="AM406" s="569"/>
      <c r="AN406" s="140"/>
    </row>
    <row r="407" spans="1:40" ht="19.5" x14ac:dyDescent="0.25">
      <c r="A407" s="862"/>
      <c r="B407" s="998">
        <v>43074</v>
      </c>
      <c r="C407" s="999"/>
      <c r="D407" s="511"/>
      <c r="E407" s="12"/>
      <c r="F407" s="12"/>
      <c r="G407" s="468" t="str">
        <f t="shared" si="1018"/>
        <v/>
      </c>
      <c r="H407" s="45" t="str">
        <f t="shared" si="1019"/>
        <v/>
      </c>
      <c r="I407" s="13" t="str">
        <f t="shared" si="1020"/>
        <v/>
      </c>
      <c r="J407" s="14" t="str">
        <f t="shared" si="1021"/>
        <v/>
      </c>
      <c r="K407" s="15">
        <f t="shared" si="1022"/>
        <v>0</v>
      </c>
      <c r="L407" s="38">
        <f t="shared" si="1023"/>
        <v>0</v>
      </c>
      <c r="M407" s="16"/>
      <c r="N407" s="16"/>
      <c r="O407" s="252" t="str">
        <f t="shared" si="1024"/>
        <v/>
      </c>
      <c r="P407" s="16"/>
      <c r="Q407" s="16"/>
      <c r="R407" s="241" t="str">
        <f t="shared" si="1025"/>
        <v/>
      </c>
      <c r="S407" s="16"/>
      <c r="T407" s="16"/>
      <c r="U407" s="231" t="str">
        <f t="shared" si="1026"/>
        <v/>
      </c>
      <c r="V407" s="16"/>
      <c r="W407" s="16"/>
      <c r="X407" s="17" t="str">
        <f t="shared" si="1027"/>
        <v/>
      </c>
      <c r="Y407" s="149"/>
      <c r="Z407" s="14"/>
      <c r="AA407" s="18">
        <f t="shared" si="1028"/>
        <v>0</v>
      </c>
      <c r="AB407" s="14" t="str">
        <f t="shared" si="1029"/>
        <v/>
      </c>
      <c r="AC407" s="19">
        <f t="shared" si="1030"/>
        <v>0</v>
      </c>
      <c r="AD407" s="14">
        <f t="shared" si="1031"/>
        <v>0</v>
      </c>
      <c r="AE407" s="20"/>
      <c r="AF407" s="48"/>
      <c r="AG407" s="761"/>
      <c r="AH407" s="794"/>
      <c r="AI407" s="146"/>
      <c r="AJ407" s="147"/>
      <c r="AK407" s="146"/>
      <c r="AL407" s="571"/>
      <c r="AM407" s="569"/>
      <c r="AN407" s="140"/>
    </row>
    <row r="408" spans="1:40" ht="19.5" x14ac:dyDescent="0.25">
      <c r="A408" s="862"/>
      <c r="B408" s="998">
        <v>43075</v>
      </c>
      <c r="C408" s="999"/>
      <c r="D408" s="511"/>
      <c r="E408" s="12"/>
      <c r="F408" s="12"/>
      <c r="G408" s="468" t="str">
        <f t="shared" si="1018"/>
        <v/>
      </c>
      <c r="H408" s="45" t="str">
        <f t="shared" si="1019"/>
        <v/>
      </c>
      <c r="I408" s="13" t="str">
        <f t="shared" si="1020"/>
        <v/>
      </c>
      <c r="J408" s="14" t="str">
        <f t="shared" si="1021"/>
        <v/>
      </c>
      <c r="K408" s="15">
        <f t="shared" si="1022"/>
        <v>0</v>
      </c>
      <c r="L408" s="38">
        <f t="shared" si="1023"/>
        <v>0</v>
      </c>
      <c r="M408" s="16"/>
      <c r="N408" s="16"/>
      <c r="O408" s="252" t="str">
        <f t="shared" si="1024"/>
        <v/>
      </c>
      <c r="P408" s="16"/>
      <c r="Q408" s="16"/>
      <c r="R408" s="241" t="str">
        <f t="shared" si="1025"/>
        <v/>
      </c>
      <c r="S408" s="16"/>
      <c r="T408" s="16"/>
      <c r="U408" s="231" t="str">
        <f t="shared" si="1026"/>
        <v/>
      </c>
      <c r="V408" s="16"/>
      <c r="W408" s="16"/>
      <c r="X408" s="17" t="str">
        <f t="shared" si="1027"/>
        <v/>
      </c>
      <c r="Y408" s="149"/>
      <c r="Z408" s="14"/>
      <c r="AA408" s="18">
        <f t="shared" si="1028"/>
        <v>0</v>
      </c>
      <c r="AB408" s="14" t="str">
        <f t="shared" si="1029"/>
        <v/>
      </c>
      <c r="AC408" s="19">
        <f t="shared" si="1030"/>
        <v>0</v>
      </c>
      <c r="AD408" s="14">
        <f t="shared" si="1031"/>
        <v>0</v>
      </c>
      <c r="AE408" s="20"/>
      <c r="AF408" s="48"/>
      <c r="AG408" s="761"/>
      <c r="AH408" s="794"/>
      <c r="AI408" s="146"/>
      <c r="AJ408" s="147"/>
      <c r="AK408" s="146"/>
      <c r="AL408" s="571"/>
      <c r="AM408" s="569"/>
      <c r="AN408" s="140"/>
    </row>
    <row r="409" spans="1:40" ht="15.75" x14ac:dyDescent="0.25">
      <c r="A409" s="862"/>
      <c r="B409" s="998">
        <v>43076</v>
      </c>
      <c r="C409" s="999"/>
      <c r="D409" s="511"/>
      <c r="E409" s="12"/>
      <c r="F409" s="12"/>
      <c r="G409" s="468" t="str">
        <f t="shared" si="1018"/>
        <v/>
      </c>
      <c r="H409" s="45" t="str">
        <f t="shared" si="1019"/>
        <v/>
      </c>
      <c r="I409" s="13" t="str">
        <f t="shared" si="1020"/>
        <v/>
      </c>
      <c r="J409" s="14" t="str">
        <f t="shared" si="1021"/>
        <v/>
      </c>
      <c r="K409" s="15">
        <f t="shared" si="1022"/>
        <v>0</v>
      </c>
      <c r="L409" s="38">
        <f t="shared" si="1023"/>
        <v>0</v>
      </c>
      <c r="M409" s="16"/>
      <c r="N409" s="16"/>
      <c r="O409" s="252" t="str">
        <f t="shared" si="1024"/>
        <v/>
      </c>
      <c r="P409" s="16"/>
      <c r="Q409" s="16"/>
      <c r="R409" s="241" t="str">
        <f t="shared" si="1025"/>
        <v/>
      </c>
      <c r="S409" s="16"/>
      <c r="T409" s="16"/>
      <c r="U409" s="231" t="str">
        <f t="shared" si="1026"/>
        <v/>
      </c>
      <c r="V409" s="16"/>
      <c r="W409" s="16"/>
      <c r="X409" s="17" t="str">
        <f t="shared" si="1027"/>
        <v/>
      </c>
      <c r="Y409" s="149"/>
      <c r="Z409" s="14"/>
      <c r="AA409" s="18">
        <f t="shared" si="1028"/>
        <v>0</v>
      </c>
      <c r="AB409" s="14" t="str">
        <f t="shared" si="1029"/>
        <v/>
      </c>
      <c r="AC409" s="19">
        <f t="shared" si="1030"/>
        <v>0</v>
      </c>
      <c r="AD409" s="14">
        <f t="shared" si="1031"/>
        <v>0</v>
      </c>
      <c r="AE409" s="20"/>
      <c r="AF409" s="48"/>
      <c r="AG409" s="761"/>
      <c r="AH409" s="794"/>
      <c r="AI409" s="140"/>
      <c r="AJ409" s="140"/>
      <c r="AK409" s="140"/>
      <c r="AL409" s="140"/>
      <c r="AM409" s="569"/>
      <c r="AN409" s="140"/>
    </row>
    <row r="410" spans="1:40" ht="15.75" x14ac:dyDescent="0.25">
      <c r="A410" s="862"/>
      <c r="B410" s="998">
        <v>43077</v>
      </c>
      <c r="C410" s="999"/>
      <c r="D410" s="511"/>
      <c r="E410" s="12"/>
      <c r="F410" s="12"/>
      <c r="G410" s="468" t="str">
        <f t="shared" si="1018"/>
        <v/>
      </c>
      <c r="H410" s="45" t="str">
        <f t="shared" si="1019"/>
        <v/>
      </c>
      <c r="I410" s="13" t="str">
        <f t="shared" si="1020"/>
        <v/>
      </c>
      <c r="J410" s="14" t="str">
        <f t="shared" si="1021"/>
        <v/>
      </c>
      <c r="K410" s="15">
        <f t="shared" si="1022"/>
        <v>0</v>
      </c>
      <c r="L410" s="38">
        <f t="shared" si="1023"/>
        <v>0</v>
      </c>
      <c r="M410" s="16"/>
      <c r="N410" s="16"/>
      <c r="O410" s="252" t="str">
        <f t="shared" si="1024"/>
        <v/>
      </c>
      <c r="P410" s="16"/>
      <c r="Q410" s="16"/>
      <c r="R410" s="241" t="str">
        <f t="shared" si="1025"/>
        <v/>
      </c>
      <c r="S410" s="16"/>
      <c r="T410" s="16"/>
      <c r="U410" s="231" t="str">
        <f t="shared" si="1026"/>
        <v/>
      </c>
      <c r="V410" s="16"/>
      <c r="W410" s="16"/>
      <c r="X410" s="17" t="str">
        <f t="shared" si="1027"/>
        <v/>
      </c>
      <c r="Y410" s="149"/>
      <c r="Z410" s="14"/>
      <c r="AA410" s="18">
        <f t="shared" si="1028"/>
        <v>0</v>
      </c>
      <c r="AB410" s="14" t="str">
        <f t="shared" si="1029"/>
        <v/>
      </c>
      <c r="AC410" s="19">
        <f t="shared" si="1030"/>
        <v>0</v>
      </c>
      <c r="AD410" s="14">
        <f t="shared" si="1031"/>
        <v>0</v>
      </c>
      <c r="AE410" s="20"/>
      <c r="AF410" s="48"/>
      <c r="AG410" s="761"/>
      <c r="AH410" s="794"/>
      <c r="AI410" s="140"/>
      <c r="AJ410" s="140"/>
      <c r="AK410" s="140"/>
      <c r="AL410" s="140"/>
      <c r="AM410" s="569"/>
      <c r="AN410" s="140"/>
    </row>
    <row r="411" spans="1:40" ht="15.75" x14ac:dyDescent="0.25">
      <c r="A411" s="862"/>
      <c r="B411" s="998">
        <v>43078</v>
      </c>
      <c r="C411" s="999"/>
      <c r="D411" s="511"/>
      <c r="E411" s="12"/>
      <c r="F411" s="12"/>
      <c r="G411" s="468" t="str">
        <f t="shared" si="1018"/>
        <v/>
      </c>
      <c r="H411" s="45" t="str">
        <f t="shared" si="1019"/>
        <v/>
      </c>
      <c r="I411" s="13" t="str">
        <f t="shared" si="1020"/>
        <v/>
      </c>
      <c r="J411" s="14" t="str">
        <f t="shared" si="1021"/>
        <v/>
      </c>
      <c r="K411" s="15">
        <f t="shared" si="1022"/>
        <v>0</v>
      </c>
      <c r="L411" s="38">
        <f t="shared" si="1023"/>
        <v>0</v>
      </c>
      <c r="M411" s="16"/>
      <c r="N411" s="16"/>
      <c r="O411" s="252" t="str">
        <f t="shared" si="1024"/>
        <v/>
      </c>
      <c r="P411" s="16"/>
      <c r="Q411" s="16"/>
      <c r="R411" s="241" t="str">
        <f t="shared" si="1025"/>
        <v/>
      </c>
      <c r="S411" s="16"/>
      <c r="T411" s="16"/>
      <c r="U411" s="231" t="str">
        <f t="shared" si="1026"/>
        <v/>
      </c>
      <c r="V411" s="16"/>
      <c r="W411" s="16"/>
      <c r="X411" s="17" t="str">
        <f t="shared" si="1027"/>
        <v/>
      </c>
      <c r="Y411" s="149"/>
      <c r="Z411" s="14"/>
      <c r="AA411" s="18">
        <f t="shared" si="1028"/>
        <v>0</v>
      </c>
      <c r="AB411" s="14" t="str">
        <f t="shared" si="1029"/>
        <v/>
      </c>
      <c r="AC411" s="19">
        <f t="shared" si="1030"/>
        <v>0</v>
      </c>
      <c r="AD411" s="14">
        <f t="shared" si="1031"/>
        <v>0</v>
      </c>
      <c r="AE411" s="20"/>
      <c r="AF411" s="48"/>
      <c r="AG411" s="761"/>
      <c r="AH411" s="794"/>
      <c r="AI411" s="140"/>
      <c r="AJ411" s="140"/>
      <c r="AK411" s="140"/>
      <c r="AL411" s="140"/>
      <c r="AM411" s="569"/>
      <c r="AN411" s="140"/>
    </row>
    <row r="412" spans="1:40" ht="16.5" thickBot="1" x14ac:dyDescent="0.3">
      <c r="A412" s="863"/>
      <c r="B412" s="1000">
        <v>43079</v>
      </c>
      <c r="C412" s="1001"/>
      <c r="D412" s="512"/>
      <c r="E412" s="12"/>
      <c r="F412" s="12"/>
      <c r="G412" s="469" t="str">
        <f t="shared" si="1018"/>
        <v/>
      </c>
      <c r="H412" s="50" t="str">
        <f t="shared" si="1019"/>
        <v/>
      </c>
      <c r="I412" s="51" t="str">
        <f t="shared" si="1020"/>
        <v/>
      </c>
      <c r="J412" s="52" t="str">
        <f t="shared" si="1021"/>
        <v/>
      </c>
      <c r="K412" s="53">
        <f t="shared" si="1022"/>
        <v>0</v>
      </c>
      <c r="L412" s="54">
        <f t="shared" si="1023"/>
        <v>0</v>
      </c>
      <c r="M412" s="55"/>
      <c r="N412" s="55"/>
      <c r="O412" s="253" t="str">
        <f t="shared" si="1024"/>
        <v/>
      </c>
      <c r="P412" s="55"/>
      <c r="Q412" s="55"/>
      <c r="R412" s="242" t="str">
        <f t="shared" si="1025"/>
        <v/>
      </c>
      <c r="S412" s="55"/>
      <c r="T412" s="55"/>
      <c r="U412" s="232" t="str">
        <f t="shared" si="1026"/>
        <v/>
      </c>
      <c r="V412" s="55"/>
      <c r="W412" s="55"/>
      <c r="X412" s="56" t="str">
        <f t="shared" si="1027"/>
        <v/>
      </c>
      <c r="Y412" s="150"/>
      <c r="Z412" s="52"/>
      <c r="AA412" s="57">
        <f t="shared" si="1028"/>
        <v>0</v>
      </c>
      <c r="AB412" s="52" t="str">
        <f t="shared" si="1029"/>
        <v/>
      </c>
      <c r="AC412" s="58">
        <f t="shared" si="1030"/>
        <v>0</v>
      </c>
      <c r="AD412" s="52">
        <f t="shared" si="1031"/>
        <v>0</v>
      </c>
      <c r="AE412" s="59"/>
      <c r="AF412" s="60"/>
      <c r="AG412" s="761"/>
      <c r="AH412" s="794"/>
      <c r="AI412" s="140"/>
      <c r="AJ412" s="140"/>
      <c r="AK412" s="140"/>
      <c r="AL412" s="140"/>
      <c r="AM412" s="569"/>
      <c r="AN412" s="140"/>
    </row>
    <row r="413" spans="1:40" ht="30.75" customHeight="1" thickBot="1" x14ac:dyDescent="0.3">
      <c r="A413" s="430"/>
      <c r="B413" s="676" t="s">
        <v>129</v>
      </c>
      <c r="C413" s="677"/>
      <c r="D413" s="556"/>
      <c r="E413" s="559"/>
      <c r="F413" s="559"/>
      <c r="G413" s="466">
        <f>IF(H413="","",(H413/24))</f>
        <v>0</v>
      </c>
      <c r="H413" s="473">
        <f t="shared" ref="H413" si="1032">SUM(H406:H412)</f>
        <v>0</v>
      </c>
      <c r="I413" s="168">
        <f>IF(J413="","",(J413/24))</f>
        <v>0</v>
      </c>
      <c r="J413" s="169">
        <f t="shared" ref="J413" si="1033">SUM(J406:J412)</f>
        <v>0</v>
      </c>
      <c r="K413" s="133">
        <f t="shared" ref="K413" si="1034">SUM(K406:K412)</f>
        <v>0</v>
      </c>
      <c r="L413" s="287">
        <f t="shared" ref="L413" si="1035">SUM(L406:L412)</f>
        <v>0</v>
      </c>
      <c r="M413" s="520"/>
      <c r="N413" s="520"/>
      <c r="O413" s="254">
        <f t="shared" ref="O413" si="1036">SUM(O406:O412)</f>
        <v>0</v>
      </c>
      <c r="P413" s="520"/>
      <c r="Q413" s="520"/>
      <c r="R413" s="243">
        <f t="shared" ref="R413" si="1037">SUM(R406:R412)</f>
        <v>0</v>
      </c>
      <c r="S413" s="520"/>
      <c r="T413" s="520"/>
      <c r="U413" s="233">
        <f t="shared" ref="U413" si="1038">SUM(U406:U412)</f>
        <v>0</v>
      </c>
      <c r="V413" s="520"/>
      <c r="W413" s="520"/>
      <c r="X413" s="227">
        <f t="shared" ref="X413" si="1039">SUM(X406:X412)</f>
        <v>0</v>
      </c>
      <c r="Y413" s="133" t="str">
        <f>IF(Z413="","",(Z413/24))</f>
        <v/>
      </c>
      <c r="Z413" s="134" t="str">
        <f>IF(J413-$E$4&lt;=0,"",SUM(J413-$E$4))</f>
        <v/>
      </c>
      <c r="AA413" s="156">
        <f>IF(AB413="","",(AB413/24))</f>
        <v>0</v>
      </c>
      <c r="AB413" s="163">
        <f t="shared" ref="AB413" si="1040">SUM(AB406:AB412)</f>
        <v>0</v>
      </c>
      <c r="AC413" s="160">
        <f>IF(AD413="","",(AD413/24))</f>
        <v>0</v>
      </c>
      <c r="AD413" s="164">
        <f t="shared" ref="AD413" si="1041">SUM(AD406:AD412)</f>
        <v>0</v>
      </c>
      <c r="AE413" s="175">
        <f>IF(AF413="","",(AF413/24))</f>
        <v>0</v>
      </c>
      <c r="AF413" s="176">
        <f>IF(J413&gt;$E$4,J413-Z413,J413)</f>
        <v>0</v>
      </c>
      <c r="AG413" s="762"/>
      <c r="AH413" s="794"/>
      <c r="AI413" s="625" t="s">
        <v>62</v>
      </c>
      <c r="AJ413" s="626"/>
      <c r="AK413" s="595" t="s">
        <v>60</v>
      </c>
      <c r="AL413" s="595" t="s">
        <v>61</v>
      </c>
      <c r="AM413" s="569"/>
      <c r="AN413" s="140"/>
    </row>
    <row r="414" spans="1:40" ht="24" thickBot="1" x14ac:dyDescent="0.3">
      <c r="A414" s="862">
        <f t="shared" ref="A414" si="1042">WEEKNUM(B414,2)</f>
        <v>51</v>
      </c>
      <c r="B414" s="1006">
        <v>43080</v>
      </c>
      <c r="C414" s="1007"/>
      <c r="D414" s="510"/>
      <c r="E414" s="429"/>
      <c r="F414" s="429"/>
      <c r="G414" s="467" t="str">
        <f t="shared" ref="G414:G420" si="1043">IF(F414="","",F414-E414)</f>
        <v/>
      </c>
      <c r="H414" s="428" t="str">
        <f t="shared" si="1019"/>
        <v/>
      </c>
      <c r="I414" s="21" t="str">
        <f t="shared" ref="I414:I420" si="1044">IF(G414="","",G414-K414)</f>
        <v/>
      </c>
      <c r="J414" s="22" t="str">
        <f t="shared" ref="J414:J420" si="1045">IF(I414="","",I414*24)</f>
        <v/>
      </c>
      <c r="K414" s="23">
        <f t="shared" ref="K414:K420" si="1046">SUM(O414,R414,U414,X414)</f>
        <v>0</v>
      </c>
      <c r="L414" s="37">
        <f t="shared" ref="L414:L420" si="1047">SUM(O414,R414,U414,X414)*24</f>
        <v>0</v>
      </c>
      <c r="M414" s="24"/>
      <c r="N414" s="24"/>
      <c r="O414" s="255" t="str">
        <f t="shared" ref="O414:O420" si="1048">IF(N414="","",N414-M414)</f>
        <v/>
      </c>
      <c r="P414" s="24"/>
      <c r="Q414" s="24"/>
      <c r="R414" s="244" t="str">
        <f t="shared" ref="R414:R420" si="1049">IF(Q414="","",Q414-P414)</f>
        <v/>
      </c>
      <c r="S414" s="24"/>
      <c r="T414" s="24"/>
      <c r="U414" s="234" t="str">
        <f t="shared" ref="U414:U420" si="1050">IF(T414="","",T414-S414)</f>
        <v/>
      </c>
      <c r="V414" s="24"/>
      <c r="W414" s="24"/>
      <c r="X414" s="25" t="str">
        <f t="shared" ref="X414:X420" si="1051">IF(W414="","",W414-V414)</f>
        <v/>
      </c>
      <c r="Y414" s="151"/>
      <c r="Z414" s="132"/>
      <c r="AA414" s="26">
        <f t="shared" si="1028"/>
        <v>0</v>
      </c>
      <c r="AB414" s="28" t="str">
        <f t="shared" ref="AB414:AB420" si="1052">IF(F414*24&gt;$E$2,F414*24-$E$2-AD414,"")</f>
        <v/>
      </c>
      <c r="AC414" s="27">
        <f t="shared" si="1030"/>
        <v>0</v>
      </c>
      <c r="AD414" s="28">
        <f t="shared" ref="AD414:AD420" si="1053">IF(F414*24&gt;$E$3,F414*24-$E$3,0)</f>
        <v>0</v>
      </c>
      <c r="AE414" s="29"/>
      <c r="AF414" s="47"/>
      <c r="AG414" s="760">
        <f>A414</f>
        <v>51</v>
      </c>
      <c r="AH414" s="794"/>
      <c r="AI414" s="623">
        <v>12</v>
      </c>
      <c r="AJ414" s="624"/>
      <c r="AK414" s="596"/>
      <c r="AL414" s="596"/>
      <c r="AM414" s="569"/>
      <c r="AN414" s="140"/>
    </row>
    <row r="415" spans="1:40" ht="39" customHeight="1" x14ac:dyDescent="0.25">
      <c r="A415" s="862"/>
      <c r="B415" s="998">
        <v>43081</v>
      </c>
      <c r="C415" s="999"/>
      <c r="D415" s="511"/>
      <c r="E415" s="12"/>
      <c r="F415" s="12"/>
      <c r="G415" s="468" t="str">
        <f t="shared" si="1043"/>
        <v/>
      </c>
      <c r="H415" s="45" t="str">
        <f t="shared" si="1019"/>
        <v/>
      </c>
      <c r="I415" s="13" t="str">
        <f t="shared" si="1044"/>
        <v/>
      </c>
      <c r="J415" s="14" t="str">
        <f t="shared" si="1045"/>
        <v/>
      </c>
      <c r="K415" s="15">
        <f t="shared" si="1046"/>
        <v>0</v>
      </c>
      <c r="L415" s="38">
        <f t="shared" si="1047"/>
        <v>0</v>
      </c>
      <c r="M415" s="16"/>
      <c r="N415" s="16"/>
      <c r="O415" s="252" t="str">
        <f t="shared" si="1048"/>
        <v/>
      </c>
      <c r="P415" s="16"/>
      <c r="Q415" s="16"/>
      <c r="R415" s="241" t="str">
        <f t="shared" si="1049"/>
        <v/>
      </c>
      <c r="S415" s="16"/>
      <c r="T415" s="16"/>
      <c r="U415" s="231" t="str">
        <f t="shared" si="1050"/>
        <v/>
      </c>
      <c r="V415" s="16"/>
      <c r="W415" s="16"/>
      <c r="X415" s="17" t="str">
        <f t="shared" si="1051"/>
        <v/>
      </c>
      <c r="Y415" s="149"/>
      <c r="Z415" s="14"/>
      <c r="AA415" s="18">
        <f t="shared" si="1028"/>
        <v>0</v>
      </c>
      <c r="AB415" s="14" t="str">
        <f t="shared" si="1052"/>
        <v/>
      </c>
      <c r="AC415" s="19">
        <f t="shared" si="1030"/>
        <v>0</v>
      </c>
      <c r="AD415" s="14">
        <f t="shared" si="1053"/>
        <v>0</v>
      </c>
      <c r="AE415" s="20"/>
      <c r="AF415" s="48"/>
      <c r="AG415" s="761"/>
      <c r="AH415" s="794"/>
      <c r="AI415" s="621" t="s">
        <v>59</v>
      </c>
      <c r="AJ415" s="444" t="s">
        <v>134</v>
      </c>
      <c r="AK415" s="440">
        <f>AF438</f>
        <v>0</v>
      </c>
      <c r="AL415" s="441">
        <f>AK415*$AF$1</f>
        <v>0</v>
      </c>
      <c r="AM415" s="569"/>
      <c r="AN415" s="140"/>
    </row>
    <row r="416" spans="1:40" ht="19.5" x14ac:dyDescent="0.25">
      <c r="A416" s="862"/>
      <c r="B416" s="998">
        <v>43082</v>
      </c>
      <c r="C416" s="999"/>
      <c r="D416" s="511"/>
      <c r="E416" s="12"/>
      <c r="F416" s="12"/>
      <c r="G416" s="468" t="str">
        <f t="shared" si="1043"/>
        <v/>
      </c>
      <c r="H416" s="45" t="str">
        <f t="shared" si="1019"/>
        <v/>
      </c>
      <c r="I416" s="13" t="str">
        <f t="shared" si="1044"/>
        <v/>
      </c>
      <c r="J416" s="14" t="str">
        <f t="shared" si="1045"/>
        <v/>
      </c>
      <c r="K416" s="15">
        <f t="shared" si="1046"/>
        <v>0</v>
      </c>
      <c r="L416" s="38">
        <f t="shared" si="1047"/>
        <v>0</v>
      </c>
      <c r="M416" s="16"/>
      <c r="N416" s="16"/>
      <c r="O416" s="252" t="str">
        <f t="shared" si="1048"/>
        <v/>
      </c>
      <c r="P416" s="16"/>
      <c r="Q416" s="16"/>
      <c r="R416" s="241" t="str">
        <f t="shared" si="1049"/>
        <v/>
      </c>
      <c r="S416" s="16"/>
      <c r="T416" s="16"/>
      <c r="U416" s="231" t="str">
        <f t="shared" si="1050"/>
        <v/>
      </c>
      <c r="V416" s="16"/>
      <c r="W416" s="16"/>
      <c r="X416" s="17" t="str">
        <f t="shared" si="1051"/>
        <v/>
      </c>
      <c r="Y416" s="149"/>
      <c r="Z416" s="14"/>
      <c r="AA416" s="18">
        <f t="shared" si="1028"/>
        <v>0</v>
      </c>
      <c r="AB416" s="14" t="str">
        <f t="shared" si="1052"/>
        <v/>
      </c>
      <c r="AC416" s="19">
        <f t="shared" si="1030"/>
        <v>0</v>
      </c>
      <c r="AD416" s="14">
        <f t="shared" si="1053"/>
        <v>0</v>
      </c>
      <c r="AE416" s="20"/>
      <c r="AF416" s="48"/>
      <c r="AG416" s="761"/>
      <c r="AH416" s="794"/>
      <c r="AI416" s="622"/>
      <c r="AJ416" s="445" t="s">
        <v>135</v>
      </c>
      <c r="AK416" s="437">
        <f>Z438</f>
        <v>0</v>
      </c>
      <c r="AL416" s="434">
        <f>AK416*$AF$2</f>
        <v>0</v>
      </c>
      <c r="AM416" s="569"/>
      <c r="AN416" s="140"/>
    </row>
    <row r="417" spans="1:40" ht="19.5" x14ac:dyDescent="0.25">
      <c r="A417" s="862"/>
      <c r="B417" s="998">
        <v>43083</v>
      </c>
      <c r="C417" s="999"/>
      <c r="D417" s="511"/>
      <c r="E417" s="12"/>
      <c r="F417" s="12"/>
      <c r="G417" s="468" t="str">
        <f t="shared" si="1043"/>
        <v/>
      </c>
      <c r="H417" s="45" t="str">
        <f t="shared" si="1019"/>
        <v/>
      </c>
      <c r="I417" s="13" t="str">
        <f t="shared" si="1044"/>
        <v/>
      </c>
      <c r="J417" s="14" t="str">
        <f t="shared" si="1045"/>
        <v/>
      </c>
      <c r="K417" s="15">
        <f t="shared" si="1046"/>
        <v>0</v>
      </c>
      <c r="L417" s="38">
        <f t="shared" si="1047"/>
        <v>0</v>
      </c>
      <c r="M417" s="16"/>
      <c r="N417" s="16"/>
      <c r="O417" s="252" t="str">
        <f t="shared" si="1048"/>
        <v/>
      </c>
      <c r="P417" s="16"/>
      <c r="Q417" s="16"/>
      <c r="R417" s="241" t="str">
        <f t="shared" si="1049"/>
        <v/>
      </c>
      <c r="S417" s="16"/>
      <c r="T417" s="16"/>
      <c r="U417" s="231" t="str">
        <f t="shared" si="1050"/>
        <v/>
      </c>
      <c r="V417" s="16"/>
      <c r="W417" s="16"/>
      <c r="X417" s="17" t="str">
        <f t="shared" si="1051"/>
        <v/>
      </c>
      <c r="Y417" s="149"/>
      <c r="Z417" s="14"/>
      <c r="AA417" s="18">
        <f t="shared" si="1028"/>
        <v>0</v>
      </c>
      <c r="AB417" s="14" t="str">
        <f t="shared" si="1052"/>
        <v/>
      </c>
      <c r="AC417" s="19">
        <f t="shared" si="1030"/>
        <v>0</v>
      </c>
      <c r="AD417" s="14">
        <f t="shared" si="1053"/>
        <v>0</v>
      </c>
      <c r="AE417" s="20"/>
      <c r="AF417" s="48"/>
      <c r="AG417" s="761"/>
      <c r="AH417" s="794"/>
      <c r="AI417" s="619" t="s">
        <v>136</v>
      </c>
      <c r="AJ417" s="446" t="s">
        <v>137</v>
      </c>
      <c r="AK417" s="438">
        <f t="array" ref="AK417">SUMPRODUCT(IF(ISNUMBER($B$9:$B$436),(MONTH($B$9:$B$436)=MONTH(B418)))*IF($AB$9:$AB$436&lt;&gt;"",$AB$9:$AB$436))</f>
        <v>0</v>
      </c>
      <c r="AL417" s="435">
        <f>AK417*$AF$3</f>
        <v>0</v>
      </c>
      <c r="AM417" s="569"/>
      <c r="AN417" s="140"/>
    </row>
    <row r="418" spans="1:40" ht="25.5" customHeight="1" thickBot="1" x14ac:dyDescent="0.3">
      <c r="A418" s="862"/>
      <c r="B418" s="998">
        <v>43084</v>
      </c>
      <c r="C418" s="999"/>
      <c r="D418" s="511"/>
      <c r="E418" s="12"/>
      <c r="F418" s="12"/>
      <c r="G418" s="468" t="str">
        <f t="shared" si="1043"/>
        <v/>
      </c>
      <c r="H418" s="45" t="str">
        <f t="shared" si="1019"/>
        <v/>
      </c>
      <c r="I418" s="13" t="str">
        <f t="shared" si="1044"/>
        <v/>
      </c>
      <c r="J418" s="14" t="str">
        <f t="shared" si="1045"/>
        <v/>
      </c>
      <c r="K418" s="15">
        <f t="shared" si="1046"/>
        <v>0</v>
      </c>
      <c r="L418" s="38">
        <f t="shared" si="1047"/>
        <v>0</v>
      </c>
      <c r="M418" s="16"/>
      <c r="N418" s="16"/>
      <c r="O418" s="252" t="str">
        <f t="shared" si="1048"/>
        <v/>
      </c>
      <c r="P418" s="16"/>
      <c r="Q418" s="16"/>
      <c r="R418" s="241" t="str">
        <f t="shared" si="1049"/>
        <v/>
      </c>
      <c r="S418" s="16"/>
      <c r="T418" s="16"/>
      <c r="U418" s="231" t="str">
        <f t="shared" si="1050"/>
        <v/>
      </c>
      <c r="V418" s="16"/>
      <c r="W418" s="16"/>
      <c r="X418" s="17" t="str">
        <f t="shared" si="1051"/>
        <v/>
      </c>
      <c r="Y418" s="149"/>
      <c r="Z418" s="14"/>
      <c r="AA418" s="18">
        <f t="shared" si="1028"/>
        <v>0</v>
      </c>
      <c r="AB418" s="14" t="str">
        <f t="shared" si="1052"/>
        <v/>
      </c>
      <c r="AC418" s="19">
        <f t="shared" si="1030"/>
        <v>0</v>
      </c>
      <c r="AD418" s="14">
        <f t="shared" si="1053"/>
        <v>0</v>
      </c>
      <c r="AE418" s="20"/>
      <c r="AF418" s="48"/>
      <c r="AG418" s="761"/>
      <c r="AH418" s="794"/>
      <c r="AI418" s="620"/>
      <c r="AJ418" s="447" t="s">
        <v>138</v>
      </c>
      <c r="AK418" s="439">
        <f t="array" ref="AK418">SUMPRODUCT(IF(ISNUMBER($B$9:$B$436),(MONTH($B$9:$B$436)=MONTH(B418)))*IF($AD$9:$AD$436&lt;&gt;"",$AD$9:$AD$436))</f>
        <v>0</v>
      </c>
      <c r="AL418" s="436">
        <f>AK418*$AF$4</f>
        <v>0</v>
      </c>
      <c r="AM418" s="569"/>
      <c r="AN418" s="140"/>
    </row>
    <row r="419" spans="1:40" ht="27.75" customHeight="1" thickBot="1" x14ac:dyDescent="0.3">
      <c r="A419" s="862"/>
      <c r="B419" s="998">
        <v>43085</v>
      </c>
      <c r="C419" s="999"/>
      <c r="D419" s="511"/>
      <c r="E419" s="12"/>
      <c r="F419" s="12"/>
      <c r="G419" s="468" t="str">
        <f t="shared" si="1043"/>
        <v/>
      </c>
      <c r="H419" s="45" t="str">
        <f t="shared" si="1019"/>
        <v/>
      </c>
      <c r="I419" s="13" t="str">
        <f t="shared" si="1044"/>
        <v/>
      </c>
      <c r="J419" s="14" t="str">
        <f t="shared" si="1045"/>
        <v/>
      </c>
      <c r="K419" s="15">
        <f t="shared" si="1046"/>
        <v>0</v>
      </c>
      <c r="L419" s="38">
        <f t="shared" si="1047"/>
        <v>0</v>
      </c>
      <c r="M419" s="16"/>
      <c r="N419" s="16"/>
      <c r="O419" s="252" t="str">
        <f t="shared" si="1048"/>
        <v/>
      </c>
      <c r="P419" s="16"/>
      <c r="Q419" s="16"/>
      <c r="R419" s="241" t="str">
        <f t="shared" si="1049"/>
        <v/>
      </c>
      <c r="S419" s="16"/>
      <c r="T419" s="16"/>
      <c r="U419" s="231" t="str">
        <f t="shared" si="1050"/>
        <v/>
      </c>
      <c r="V419" s="16"/>
      <c r="W419" s="16"/>
      <c r="X419" s="17" t="str">
        <f t="shared" si="1051"/>
        <v/>
      </c>
      <c r="Y419" s="149"/>
      <c r="Z419" s="14"/>
      <c r="AA419" s="18">
        <f t="shared" si="1028"/>
        <v>0</v>
      </c>
      <c r="AB419" s="14" t="str">
        <f t="shared" si="1052"/>
        <v/>
      </c>
      <c r="AC419" s="19">
        <f t="shared" si="1030"/>
        <v>0</v>
      </c>
      <c r="AD419" s="14">
        <f t="shared" si="1053"/>
        <v>0</v>
      </c>
      <c r="AE419" s="20"/>
      <c r="AF419" s="48"/>
      <c r="AG419" s="761"/>
      <c r="AH419" s="794"/>
      <c r="AI419" s="145"/>
      <c r="AJ419" s="571"/>
      <c r="AK419" s="571"/>
      <c r="AL419" s="465">
        <f>SUM(AL415:AL418)</f>
        <v>0</v>
      </c>
      <c r="AM419" s="569"/>
      <c r="AN419" s="140"/>
    </row>
    <row r="420" spans="1:40" ht="20.25" customHeight="1" thickBot="1" x14ac:dyDescent="0.3">
      <c r="A420" s="863"/>
      <c r="B420" s="1000">
        <v>43086</v>
      </c>
      <c r="C420" s="1001"/>
      <c r="D420" s="512"/>
      <c r="E420" s="12"/>
      <c r="F420" s="12"/>
      <c r="G420" s="469" t="str">
        <f t="shared" si="1043"/>
        <v/>
      </c>
      <c r="H420" s="50" t="str">
        <f t="shared" si="1019"/>
        <v/>
      </c>
      <c r="I420" s="51" t="str">
        <f t="shared" si="1044"/>
        <v/>
      </c>
      <c r="J420" s="52" t="str">
        <f t="shared" si="1045"/>
        <v/>
      </c>
      <c r="K420" s="53">
        <f t="shared" si="1046"/>
        <v>0</v>
      </c>
      <c r="L420" s="54">
        <f t="shared" si="1047"/>
        <v>0</v>
      </c>
      <c r="M420" s="55"/>
      <c r="N420" s="55"/>
      <c r="O420" s="253" t="str">
        <f t="shared" si="1048"/>
        <v/>
      </c>
      <c r="P420" s="55"/>
      <c r="Q420" s="55"/>
      <c r="R420" s="242" t="str">
        <f t="shared" si="1049"/>
        <v/>
      </c>
      <c r="S420" s="55"/>
      <c r="T420" s="55"/>
      <c r="U420" s="232" t="str">
        <f t="shared" si="1050"/>
        <v/>
      </c>
      <c r="V420" s="55"/>
      <c r="W420" s="55"/>
      <c r="X420" s="56" t="str">
        <f t="shared" si="1051"/>
        <v/>
      </c>
      <c r="Y420" s="150"/>
      <c r="Z420" s="52"/>
      <c r="AA420" s="57">
        <f t="shared" si="1028"/>
        <v>0</v>
      </c>
      <c r="AB420" s="52" t="str">
        <f t="shared" si="1052"/>
        <v/>
      </c>
      <c r="AC420" s="58">
        <f t="shared" si="1030"/>
        <v>0</v>
      </c>
      <c r="AD420" s="52">
        <f t="shared" si="1053"/>
        <v>0</v>
      </c>
      <c r="AE420" s="59"/>
      <c r="AF420" s="60"/>
      <c r="AG420" s="761"/>
      <c r="AH420" s="794"/>
      <c r="AI420" s="140"/>
      <c r="AJ420" s="140"/>
      <c r="AK420" s="140"/>
      <c r="AL420" s="140"/>
      <c r="AM420" s="569"/>
      <c r="AN420" s="140"/>
    </row>
    <row r="421" spans="1:40" ht="30.75" customHeight="1" thickBot="1" x14ac:dyDescent="0.3">
      <c r="A421" s="430"/>
      <c r="B421" s="676" t="s">
        <v>130</v>
      </c>
      <c r="C421" s="677"/>
      <c r="D421" s="556"/>
      <c r="E421" s="559"/>
      <c r="F421" s="559"/>
      <c r="G421" s="466">
        <f>IF(H421="","",(H421/24))</f>
        <v>0</v>
      </c>
      <c r="H421" s="472">
        <f t="shared" ref="H421" si="1054">SUM(H414:H420)</f>
        <v>0</v>
      </c>
      <c r="I421" s="168">
        <f>IF(J421="","",(J421/24))</f>
        <v>0</v>
      </c>
      <c r="J421" s="169">
        <f t="shared" ref="J421" si="1055">SUM(J414:J420)</f>
        <v>0</v>
      </c>
      <c r="K421" s="133">
        <f t="shared" ref="K421" si="1056">SUM(K414:K420)</f>
        <v>0</v>
      </c>
      <c r="L421" s="134">
        <f t="shared" ref="L421" si="1057">SUM(L414:L420)</f>
        <v>0</v>
      </c>
      <c r="M421" s="520"/>
      <c r="N421" s="520"/>
      <c r="O421" s="254">
        <f t="shared" ref="O421" si="1058">SUM(O414:O420)</f>
        <v>0</v>
      </c>
      <c r="P421" s="520"/>
      <c r="Q421" s="520"/>
      <c r="R421" s="243">
        <f t="shared" ref="R421" si="1059">SUM(R414:R420)</f>
        <v>0</v>
      </c>
      <c r="S421" s="520"/>
      <c r="T421" s="520"/>
      <c r="U421" s="233">
        <f t="shared" ref="U421" si="1060">SUM(U414:U420)</f>
        <v>0</v>
      </c>
      <c r="V421" s="520"/>
      <c r="W421" s="520"/>
      <c r="X421" s="227">
        <f t="shared" ref="X421" si="1061">SUM(X414:X420)</f>
        <v>0</v>
      </c>
      <c r="Y421" s="133" t="str">
        <f>IF(Z421="","",(Z421/24))</f>
        <v/>
      </c>
      <c r="Z421" s="134" t="str">
        <f>IF(J421-$E$4&lt;=0,"",SUM(J421-$E$4))</f>
        <v/>
      </c>
      <c r="AA421" s="156">
        <f>IF(AB421="","",(AB421/24))</f>
        <v>0</v>
      </c>
      <c r="AB421" s="163">
        <f t="shared" ref="AB421" si="1062">SUM(AB414:AB420)</f>
        <v>0</v>
      </c>
      <c r="AC421" s="160">
        <f>IF(AD421="","",(AD421/24))</f>
        <v>0</v>
      </c>
      <c r="AD421" s="164">
        <f t="shared" ref="AD421" si="1063">SUM(AD414:AD420)</f>
        <v>0</v>
      </c>
      <c r="AE421" s="175">
        <f>IF(AF421="","",(AF421/24))</f>
        <v>0</v>
      </c>
      <c r="AF421" s="176">
        <f>IF(J421&gt;$E$4,J421-Z421,J421)</f>
        <v>0</v>
      </c>
      <c r="AG421" s="762"/>
      <c r="AH421" s="794"/>
      <c r="AI421" s="140"/>
      <c r="AJ421" s="140"/>
      <c r="AK421" s="140"/>
      <c r="AL421" s="140"/>
      <c r="AM421" s="569"/>
      <c r="AN421" s="140"/>
    </row>
    <row r="422" spans="1:40" ht="15.75" x14ac:dyDescent="0.25">
      <c r="A422" s="862">
        <f t="shared" ref="A422" si="1064">WEEKNUM(B422,2)</f>
        <v>52</v>
      </c>
      <c r="B422" s="1006">
        <v>43087</v>
      </c>
      <c r="C422" s="1007"/>
      <c r="D422" s="510"/>
      <c r="E422" s="62"/>
      <c r="F422" s="62"/>
      <c r="G422" s="467" t="str">
        <f t="shared" ref="G422:G428" si="1065">IF(F422="","",F422-E422)</f>
        <v/>
      </c>
      <c r="H422" s="63" t="str">
        <f t="shared" si="1019"/>
        <v/>
      </c>
      <c r="I422" s="21" t="str">
        <f t="shared" ref="I422:I428" si="1066">IF(G422="","",G422-K422)</f>
        <v/>
      </c>
      <c r="J422" s="22" t="str">
        <f t="shared" ref="J422:J428" si="1067">IF(I422="","",I422*24)</f>
        <v/>
      </c>
      <c r="K422" s="23">
        <f t="shared" ref="K422:K428" si="1068">SUM(O422,R422,U422,X422)</f>
        <v>0</v>
      </c>
      <c r="L422" s="37">
        <f t="shared" ref="L422:L428" si="1069">SUM(O422,R422,U422,X422)*24</f>
        <v>0</v>
      </c>
      <c r="M422" s="24"/>
      <c r="N422" s="24"/>
      <c r="O422" s="255" t="str">
        <f t="shared" ref="O422:O428" si="1070">IF(N422="","",N422-M422)</f>
        <v/>
      </c>
      <c r="P422" s="24"/>
      <c r="Q422" s="24"/>
      <c r="R422" s="244" t="str">
        <f t="shared" ref="R422:R428" si="1071">IF(Q422="","",Q422-P422)</f>
        <v/>
      </c>
      <c r="S422" s="24"/>
      <c r="T422" s="24"/>
      <c r="U422" s="234" t="str">
        <f t="shared" ref="U422:U428" si="1072">IF(T422="","",T422-S422)</f>
        <v/>
      </c>
      <c r="V422" s="24"/>
      <c r="W422" s="24"/>
      <c r="X422" s="25" t="str">
        <f t="shared" ref="X422:X428" si="1073">IF(W422="","",W422-V422)</f>
        <v/>
      </c>
      <c r="Y422" s="151"/>
      <c r="Z422" s="22"/>
      <c r="AA422" s="26">
        <f t="shared" si="1028"/>
        <v>0</v>
      </c>
      <c r="AB422" s="28" t="str">
        <f t="shared" ref="AB422:AB428" si="1074">IF(F422*24&gt;$E$2,F422*24-$E$2-AD422,"")</f>
        <v/>
      </c>
      <c r="AC422" s="27">
        <f t="shared" si="1030"/>
        <v>0</v>
      </c>
      <c r="AD422" s="28">
        <f t="shared" ref="AD422:AD428" si="1075">IF(F422*24&gt;$E$3,F422*24-$E$3,0)</f>
        <v>0</v>
      </c>
      <c r="AE422" s="29"/>
      <c r="AF422" s="47"/>
      <c r="AG422" s="760">
        <f>A422</f>
        <v>52</v>
      </c>
      <c r="AH422" s="794"/>
      <c r="AI422" s="140"/>
      <c r="AJ422" s="140"/>
      <c r="AK422" s="140"/>
      <c r="AL422" s="140"/>
      <c r="AM422" s="569"/>
      <c r="AN422" s="140"/>
    </row>
    <row r="423" spans="1:40" ht="15.75" x14ac:dyDescent="0.25">
      <c r="A423" s="862"/>
      <c r="B423" s="998">
        <v>43088</v>
      </c>
      <c r="C423" s="999"/>
      <c r="D423" s="511"/>
      <c r="E423" s="12"/>
      <c r="F423" s="12"/>
      <c r="G423" s="468" t="str">
        <f t="shared" si="1065"/>
        <v/>
      </c>
      <c r="H423" s="45" t="str">
        <f t="shared" si="1019"/>
        <v/>
      </c>
      <c r="I423" s="13" t="str">
        <f t="shared" si="1066"/>
        <v/>
      </c>
      <c r="J423" s="14" t="str">
        <f t="shared" si="1067"/>
        <v/>
      </c>
      <c r="K423" s="15">
        <f t="shared" si="1068"/>
        <v>0</v>
      </c>
      <c r="L423" s="38">
        <f t="shared" si="1069"/>
        <v>0</v>
      </c>
      <c r="M423" s="16"/>
      <c r="N423" s="16"/>
      <c r="O423" s="252" t="str">
        <f t="shared" si="1070"/>
        <v/>
      </c>
      <c r="P423" s="16"/>
      <c r="Q423" s="16"/>
      <c r="R423" s="241" t="str">
        <f t="shared" si="1071"/>
        <v/>
      </c>
      <c r="S423" s="16"/>
      <c r="T423" s="16"/>
      <c r="U423" s="231" t="str">
        <f t="shared" si="1072"/>
        <v/>
      </c>
      <c r="V423" s="16"/>
      <c r="W423" s="16"/>
      <c r="X423" s="17" t="str">
        <f t="shared" si="1073"/>
        <v/>
      </c>
      <c r="Y423" s="149"/>
      <c r="Z423" s="14"/>
      <c r="AA423" s="18">
        <f t="shared" si="1028"/>
        <v>0</v>
      </c>
      <c r="AB423" s="14" t="str">
        <f t="shared" si="1074"/>
        <v/>
      </c>
      <c r="AC423" s="19">
        <f t="shared" si="1030"/>
        <v>0</v>
      </c>
      <c r="AD423" s="14">
        <f t="shared" si="1075"/>
        <v>0</v>
      </c>
      <c r="AE423" s="20"/>
      <c r="AF423" s="48"/>
      <c r="AG423" s="761"/>
      <c r="AH423" s="794"/>
      <c r="AI423" s="140"/>
      <c r="AJ423" s="140"/>
      <c r="AK423" s="140"/>
      <c r="AL423" s="140"/>
      <c r="AM423" s="569"/>
      <c r="AN423" s="140"/>
    </row>
    <row r="424" spans="1:40" ht="15.75" x14ac:dyDescent="0.25">
      <c r="A424" s="862"/>
      <c r="B424" s="998">
        <v>43089</v>
      </c>
      <c r="C424" s="999"/>
      <c r="D424" s="511"/>
      <c r="E424" s="12"/>
      <c r="F424" s="12"/>
      <c r="G424" s="468" t="str">
        <f t="shared" si="1065"/>
        <v/>
      </c>
      <c r="H424" s="45" t="str">
        <f t="shared" si="1019"/>
        <v/>
      </c>
      <c r="I424" s="13" t="str">
        <f t="shared" si="1066"/>
        <v/>
      </c>
      <c r="J424" s="14" t="str">
        <f t="shared" si="1067"/>
        <v/>
      </c>
      <c r="K424" s="15">
        <f t="shared" si="1068"/>
        <v>0</v>
      </c>
      <c r="L424" s="38">
        <f t="shared" si="1069"/>
        <v>0</v>
      </c>
      <c r="M424" s="16"/>
      <c r="N424" s="16"/>
      <c r="O424" s="252" t="str">
        <f t="shared" si="1070"/>
        <v/>
      </c>
      <c r="P424" s="16"/>
      <c r="Q424" s="16"/>
      <c r="R424" s="241" t="str">
        <f t="shared" si="1071"/>
        <v/>
      </c>
      <c r="S424" s="16"/>
      <c r="T424" s="16"/>
      <c r="U424" s="231" t="str">
        <f t="shared" si="1072"/>
        <v/>
      </c>
      <c r="V424" s="16"/>
      <c r="W424" s="16"/>
      <c r="X424" s="17" t="str">
        <f t="shared" si="1073"/>
        <v/>
      </c>
      <c r="Y424" s="149"/>
      <c r="Z424" s="14"/>
      <c r="AA424" s="18">
        <f t="shared" si="1028"/>
        <v>0</v>
      </c>
      <c r="AB424" s="14" t="str">
        <f t="shared" si="1074"/>
        <v/>
      </c>
      <c r="AC424" s="19">
        <f t="shared" si="1030"/>
        <v>0</v>
      </c>
      <c r="AD424" s="14">
        <f t="shared" si="1075"/>
        <v>0</v>
      </c>
      <c r="AE424" s="20"/>
      <c r="AF424" s="48"/>
      <c r="AG424" s="761"/>
      <c r="AH424" s="794"/>
      <c r="AI424" s="140"/>
      <c r="AJ424" s="140"/>
      <c r="AK424" s="140"/>
      <c r="AL424" s="140"/>
      <c r="AM424" s="569"/>
      <c r="AN424" s="140"/>
    </row>
    <row r="425" spans="1:40" ht="19.5" x14ac:dyDescent="0.25">
      <c r="A425" s="862"/>
      <c r="B425" s="998">
        <v>43090</v>
      </c>
      <c r="C425" s="999"/>
      <c r="D425" s="511"/>
      <c r="E425" s="12"/>
      <c r="F425" s="12"/>
      <c r="G425" s="468" t="str">
        <f t="shared" si="1065"/>
        <v/>
      </c>
      <c r="H425" s="45" t="str">
        <f t="shared" si="1019"/>
        <v/>
      </c>
      <c r="I425" s="13" t="str">
        <f t="shared" si="1066"/>
        <v/>
      </c>
      <c r="J425" s="14" t="str">
        <f t="shared" si="1067"/>
        <v/>
      </c>
      <c r="K425" s="15">
        <f t="shared" si="1068"/>
        <v>0</v>
      </c>
      <c r="L425" s="38">
        <f t="shared" si="1069"/>
        <v>0</v>
      </c>
      <c r="M425" s="16"/>
      <c r="N425" s="16"/>
      <c r="O425" s="252" t="str">
        <f t="shared" si="1070"/>
        <v/>
      </c>
      <c r="P425" s="16"/>
      <c r="Q425" s="16"/>
      <c r="R425" s="241" t="str">
        <f t="shared" si="1071"/>
        <v/>
      </c>
      <c r="S425" s="16"/>
      <c r="T425" s="16"/>
      <c r="U425" s="231" t="str">
        <f t="shared" si="1072"/>
        <v/>
      </c>
      <c r="V425" s="16"/>
      <c r="W425" s="16"/>
      <c r="X425" s="17" t="str">
        <f t="shared" si="1073"/>
        <v/>
      </c>
      <c r="Y425" s="149"/>
      <c r="Z425" s="14"/>
      <c r="AA425" s="18">
        <f t="shared" si="1028"/>
        <v>0</v>
      </c>
      <c r="AB425" s="14" t="str">
        <f t="shared" si="1074"/>
        <v/>
      </c>
      <c r="AC425" s="19">
        <f t="shared" si="1030"/>
        <v>0</v>
      </c>
      <c r="AD425" s="14">
        <f t="shared" si="1075"/>
        <v>0</v>
      </c>
      <c r="AE425" s="20"/>
      <c r="AF425" s="48"/>
      <c r="AG425" s="761"/>
      <c r="AH425" s="794"/>
      <c r="AI425" s="146"/>
      <c r="AJ425" s="147"/>
      <c r="AK425" s="146"/>
      <c r="AL425" s="571"/>
      <c r="AM425" s="569"/>
      <c r="AN425" s="140"/>
    </row>
    <row r="426" spans="1:40" ht="19.5" x14ac:dyDescent="0.25">
      <c r="A426" s="862"/>
      <c r="B426" s="998">
        <v>43091</v>
      </c>
      <c r="C426" s="999"/>
      <c r="D426" s="511"/>
      <c r="E426" s="12"/>
      <c r="F426" s="12"/>
      <c r="G426" s="468" t="str">
        <f t="shared" si="1065"/>
        <v/>
      </c>
      <c r="H426" s="45" t="str">
        <f t="shared" si="1019"/>
        <v/>
      </c>
      <c r="I426" s="13" t="str">
        <f t="shared" si="1066"/>
        <v/>
      </c>
      <c r="J426" s="14" t="str">
        <f t="shared" si="1067"/>
        <v/>
      </c>
      <c r="K426" s="15">
        <f t="shared" si="1068"/>
        <v>0</v>
      </c>
      <c r="L426" s="38">
        <f t="shared" si="1069"/>
        <v>0</v>
      </c>
      <c r="M426" s="16"/>
      <c r="N426" s="16"/>
      <c r="O426" s="252" t="str">
        <f t="shared" si="1070"/>
        <v/>
      </c>
      <c r="P426" s="16"/>
      <c r="Q426" s="16"/>
      <c r="R426" s="241" t="str">
        <f t="shared" si="1071"/>
        <v/>
      </c>
      <c r="S426" s="16"/>
      <c r="T426" s="16"/>
      <c r="U426" s="231" t="str">
        <f t="shared" si="1072"/>
        <v/>
      </c>
      <c r="V426" s="16"/>
      <c r="W426" s="16"/>
      <c r="X426" s="17" t="str">
        <f t="shared" si="1073"/>
        <v/>
      </c>
      <c r="Y426" s="149"/>
      <c r="Z426" s="14"/>
      <c r="AA426" s="18">
        <f t="shared" si="1028"/>
        <v>0</v>
      </c>
      <c r="AB426" s="14" t="str">
        <f t="shared" si="1074"/>
        <v/>
      </c>
      <c r="AC426" s="19">
        <f t="shared" si="1030"/>
        <v>0</v>
      </c>
      <c r="AD426" s="14">
        <f t="shared" si="1075"/>
        <v>0</v>
      </c>
      <c r="AE426" s="20"/>
      <c r="AF426" s="48"/>
      <c r="AG426" s="761"/>
      <c r="AH426" s="794"/>
      <c r="AI426" s="146"/>
      <c r="AJ426" s="147"/>
      <c r="AK426" s="146"/>
      <c r="AL426" s="571"/>
      <c r="AM426" s="569"/>
      <c r="AN426" s="140"/>
    </row>
    <row r="427" spans="1:40" ht="19.5" x14ac:dyDescent="0.25">
      <c r="A427" s="862"/>
      <c r="B427" s="998">
        <v>43092</v>
      </c>
      <c r="C427" s="999"/>
      <c r="D427" s="511"/>
      <c r="E427" s="12"/>
      <c r="F427" s="12"/>
      <c r="G427" s="468" t="str">
        <f t="shared" si="1065"/>
        <v/>
      </c>
      <c r="H427" s="45" t="str">
        <f t="shared" si="1019"/>
        <v/>
      </c>
      <c r="I427" s="13" t="str">
        <f t="shared" si="1066"/>
        <v/>
      </c>
      <c r="J427" s="14" t="str">
        <f t="shared" si="1067"/>
        <v/>
      </c>
      <c r="K427" s="15">
        <f t="shared" si="1068"/>
        <v>0</v>
      </c>
      <c r="L427" s="38">
        <f t="shared" si="1069"/>
        <v>0</v>
      </c>
      <c r="M427" s="16"/>
      <c r="N427" s="16"/>
      <c r="O427" s="252" t="str">
        <f t="shared" si="1070"/>
        <v/>
      </c>
      <c r="P427" s="16"/>
      <c r="Q427" s="16"/>
      <c r="R427" s="241" t="str">
        <f t="shared" si="1071"/>
        <v/>
      </c>
      <c r="S427" s="16"/>
      <c r="T427" s="16"/>
      <c r="U427" s="231" t="str">
        <f t="shared" si="1072"/>
        <v/>
      </c>
      <c r="V427" s="16"/>
      <c r="W427" s="16"/>
      <c r="X427" s="17" t="str">
        <f t="shared" si="1073"/>
        <v/>
      </c>
      <c r="Y427" s="149"/>
      <c r="Z427" s="14"/>
      <c r="AA427" s="18">
        <f t="shared" si="1028"/>
        <v>0</v>
      </c>
      <c r="AB427" s="14" t="str">
        <f t="shared" si="1074"/>
        <v/>
      </c>
      <c r="AC427" s="19">
        <f t="shared" si="1030"/>
        <v>0</v>
      </c>
      <c r="AD427" s="14">
        <f t="shared" si="1075"/>
        <v>0</v>
      </c>
      <c r="AE427" s="20"/>
      <c r="AF427" s="48"/>
      <c r="AG427" s="761"/>
      <c r="AH427" s="794"/>
      <c r="AI427" s="146"/>
      <c r="AJ427" s="147"/>
      <c r="AK427" s="146"/>
      <c r="AL427" s="571"/>
      <c r="AM427" s="569"/>
      <c r="AN427" s="140"/>
    </row>
    <row r="428" spans="1:40" ht="20.25" thickBot="1" x14ac:dyDescent="0.3">
      <c r="A428" s="863"/>
      <c r="B428" s="1000">
        <v>43093</v>
      </c>
      <c r="C428" s="1001"/>
      <c r="D428" s="512"/>
      <c r="E428" s="49"/>
      <c r="F428" s="49"/>
      <c r="G428" s="469" t="str">
        <f t="shared" si="1065"/>
        <v/>
      </c>
      <c r="H428" s="50" t="str">
        <f t="shared" si="1019"/>
        <v/>
      </c>
      <c r="I428" s="51" t="str">
        <f t="shared" si="1066"/>
        <v/>
      </c>
      <c r="J428" s="52" t="str">
        <f t="shared" si="1067"/>
        <v/>
      </c>
      <c r="K428" s="53">
        <f t="shared" si="1068"/>
        <v>0</v>
      </c>
      <c r="L428" s="54">
        <f t="shared" si="1069"/>
        <v>0</v>
      </c>
      <c r="M428" s="55"/>
      <c r="N428" s="55"/>
      <c r="O428" s="253" t="str">
        <f t="shared" si="1070"/>
        <v/>
      </c>
      <c r="P428" s="55"/>
      <c r="Q428" s="55"/>
      <c r="R428" s="242" t="str">
        <f t="shared" si="1071"/>
        <v/>
      </c>
      <c r="S428" s="55"/>
      <c r="T428" s="55"/>
      <c r="U428" s="232" t="str">
        <f t="shared" si="1072"/>
        <v/>
      </c>
      <c r="V428" s="55"/>
      <c r="W428" s="55"/>
      <c r="X428" s="56" t="str">
        <f t="shared" si="1073"/>
        <v/>
      </c>
      <c r="Y428" s="150"/>
      <c r="Z428" s="52"/>
      <c r="AA428" s="57">
        <f t="shared" si="1028"/>
        <v>0</v>
      </c>
      <c r="AB428" s="52" t="str">
        <f t="shared" si="1074"/>
        <v/>
      </c>
      <c r="AC428" s="58">
        <f t="shared" si="1030"/>
        <v>0</v>
      </c>
      <c r="AD428" s="52">
        <f t="shared" si="1075"/>
        <v>0</v>
      </c>
      <c r="AE428" s="59"/>
      <c r="AF428" s="60"/>
      <c r="AG428" s="761"/>
      <c r="AH428" s="794"/>
      <c r="AI428" s="146"/>
      <c r="AJ428" s="147"/>
      <c r="AK428" s="146"/>
      <c r="AL428" s="571"/>
      <c r="AM428" s="569"/>
      <c r="AN428" s="140"/>
    </row>
    <row r="429" spans="1:40" ht="30.75" customHeight="1" thickBot="1" x14ac:dyDescent="0.3">
      <c r="A429" s="317"/>
      <c r="B429" s="676" t="s">
        <v>131</v>
      </c>
      <c r="C429" s="677"/>
      <c r="D429" s="556"/>
      <c r="E429" s="557"/>
      <c r="F429" s="557"/>
      <c r="G429" s="470">
        <f>IF(H429="","",(H429/24))</f>
        <v>0</v>
      </c>
      <c r="H429" s="473">
        <f t="shared" ref="H429" si="1076">SUM(H422:H428)</f>
        <v>0</v>
      </c>
      <c r="I429" s="168">
        <f>IF(J429="","",(J429/24))</f>
        <v>0</v>
      </c>
      <c r="J429" s="169">
        <f t="shared" ref="J429" si="1077">SUM(J422:J428)</f>
        <v>0</v>
      </c>
      <c r="K429" s="133">
        <f t="shared" ref="K429" si="1078">SUM(K422:K428)</f>
        <v>0</v>
      </c>
      <c r="L429" s="134">
        <f t="shared" ref="L429" si="1079">SUM(L422:L428)</f>
        <v>0</v>
      </c>
      <c r="M429" s="520"/>
      <c r="N429" s="520"/>
      <c r="O429" s="254">
        <f t="shared" ref="O429" si="1080">SUM(O422:O428)</f>
        <v>0</v>
      </c>
      <c r="P429" s="520"/>
      <c r="Q429" s="520"/>
      <c r="R429" s="243">
        <f t="shared" ref="R429" si="1081">SUM(R422:R428)</f>
        <v>0</v>
      </c>
      <c r="S429" s="520"/>
      <c r="T429" s="520"/>
      <c r="U429" s="233">
        <f t="shared" ref="U429" si="1082">SUM(U422:U428)</f>
        <v>0</v>
      </c>
      <c r="V429" s="520"/>
      <c r="W429" s="520"/>
      <c r="X429" s="227">
        <f t="shared" ref="X429" si="1083">SUM(X422:X428)</f>
        <v>0</v>
      </c>
      <c r="Y429" s="133" t="str">
        <f>IF(Z429="","",(Z429/24))</f>
        <v/>
      </c>
      <c r="Z429" s="134" t="str">
        <f>IF(J429-$E$4&lt;=0,"",SUM(J429-$E$4))</f>
        <v/>
      </c>
      <c r="AA429" s="156">
        <f>IF(AB429="","",(AB429/24))</f>
        <v>0</v>
      </c>
      <c r="AB429" s="163">
        <f t="shared" ref="AB429" si="1084">SUM(AB422:AB428)</f>
        <v>0</v>
      </c>
      <c r="AC429" s="160">
        <f>IF(AD429="","",(AD429/24))</f>
        <v>0</v>
      </c>
      <c r="AD429" s="164">
        <f t="shared" ref="AD429" si="1085">SUM(AD422:AD428)</f>
        <v>0</v>
      </c>
      <c r="AE429" s="175">
        <f>IF(AF429="","",(AF429/24))</f>
        <v>0</v>
      </c>
      <c r="AF429" s="176">
        <f>IF(J429&gt;$E$4,J429-Z429,J429)</f>
        <v>0</v>
      </c>
      <c r="AG429" s="762"/>
      <c r="AH429" s="794"/>
      <c r="AI429" s="146"/>
      <c r="AJ429" s="147"/>
      <c r="AK429" s="146"/>
      <c r="AL429" s="571"/>
      <c r="AM429" s="569"/>
      <c r="AN429" s="140"/>
    </row>
    <row r="430" spans="1:40" ht="19.5" x14ac:dyDescent="0.25">
      <c r="A430" s="861">
        <f t="shared" ref="A430" si="1086">WEEKNUM(B430,2)</f>
        <v>53</v>
      </c>
      <c r="B430" s="1004">
        <v>43094</v>
      </c>
      <c r="C430" s="1005"/>
      <c r="D430" s="510"/>
      <c r="E430" s="429"/>
      <c r="F430" s="429"/>
      <c r="G430" s="471" t="str">
        <f t="shared" ref="G430:G436" si="1087">IF(F430="","",F430-E430)</f>
        <v/>
      </c>
      <c r="H430" s="428" t="str">
        <f t="shared" si="1019"/>
        <v/>
      </c>
      <c r="I430" s="21" t="str">
        <f t="shared" ref="I430:I436" si="1088">IF(G430="","",G430-K430)</f>
        <v/>
      </c>
      <c r="J430" s="22" t="str">
        <f t="shared" ref="J430:J436" si="1089">IF(I430="","",I430*24)</f>
        <v/>
      </c>
      <c r="K430" s="23">
        <f t="shared" ref="K430:K436" si="1090">SUM(O430,R430,U430,X430)</f>
        <v>0</v>
      </c>
      <c r="L430" s="37">
        <f t="shared" ref="L430:L436" si="1091">SUM(O430,R430,U430,X430)*24</f>
        <v>0</v>
      </c>
      <c r="M430" s="24"/>
      <c r="N430" s="24"/>
      <c r="O430" s="255" t="str">
        <f t="shared" ref="O430:O436" si="1092">IF(N430="","",N430-M430)</f>
        <v/>
      </c>
      <c r="P430" s="24"/>
      <c r="Q430" s="24"/>
      <c r="R430" s="244" t="str">
        <f t="shared" ref="R430:R436" si="1093">IF(Q430="","",Q430-P430)</f>
        <v/>
      </c>
      <c r="S430" s="24"/>
      <c r="T430" s="24"/>
      <c r="U430" s="234" t="str">
        <f t="shared" ref="U430:U436" si="1094">IF(T430="","",T430-S430)</f>
        <v/>
      </c>
      <c r="V430" s="24"/>
      <c r="W430" s="24"/>
      <c r="X430" s="25" t="str">
        <f t="shared" ref="X430:X436" si="1095">IF(W430="","",W430-V430)</f>
        <v/>
      </c>
      <c r="Y430" s="151"/>
      <c r="Z430" s="22"/>
      <c r="AA430" s="26">
        <f t="shared" si="1028"/>
        <v>0</v>
      </c>
      <c r="AB430" s="28" t="str">
        <f t="shared" ref="AB430:AB436" si="1096">IF(F430*24&gt;$E$2,F430*24-$E$2-AD430,"")</f>
        <v/>
      </c>
      <c r="AC430" s="27">
        <f t="shared" si="1030"/>
        <v>0</v>
      </c>
      <c r="AD430" s="28">
        <f t="shared" ref="AD430:AD436" si="1097">IF(F430*24&gt;$E$3,F430*24-$E$3,0)</f>
        <v>0</v>
      </c>
      <c r="AE430" s="29"/>
      <c r="AF430" s="47"/>
      <c r="AG430" s="760">
        <f>A430</f>
        <v>53</v>
      </c>
      <c r="AH430" s="794"/>
      <c r="AI430" s="146"/>
      <c r="AJ430" s="147"/>
      <c r="AK430" s="146"/>
      <c r="AL430" s="571"/>
      <c r="AM430" s="569"/>
      <c r="AN430" s="140"/>
    </row>
    <row r="431" spans="1:40" ht="19.5" x14ac:dyDescent="0.25">
      <c r="A431" s="862"/>
      <c r="B431" s="998">
        <v>43095</v>
      </c>
      <c r="C431" s="999"/>
      <c r="D431" s="511"/>
      <c r="E431" s="12"/>
      <c r="F431" s="12"/>
      <c r="G431" s="468" t="str">
        <f t="shared" si="1087"/>
        <v/>
      </c>
      <c r="H431" s="45" t="str">
        <f t="shared" si="1019"/>
        <v/>
      </c>
      <c r="I431" s="13" t="str">
        <f t="shared" si="1088"/>
        <v/>
      </c>
      <c r="J431" s="14" t="str">
        <f t="shared" si="1089"/>
        <v/>
      </c>
      <c r="K431" s="15">
        <f t="shared" si="1090"/>
        <v>0</v>
      </c>
      <c r="L431" s="38">
        <f t="shared" si="1091"/>
        <v>0</v>
      </c>
      <c r="M431" s="16"/>
      <c r="N431" s="16"/>
      <c r="O431" s="252" t="str">
        <f t="shared" si="1092"/>
        <v/>
      </c>
      <c r="P431" s="16"/>
      <c r="Q431" s="16"/>
      <c r="R431" s="241" t="str">
        <f t="shared" si="1093"/>
        <v/>
      </c>
      <c r="S431" s="16"/>
      <c r="T431" s="16"/>
      <c r="U431" s="231" t="str">
        <f t="shared" si="1094"/>
        <v/>
      </c>
      <c r="V431" s="16"/>
      <c r="W431" s="16"/>
      <c r="X431" s="17" t="str">
        <f t="shared" si="1095"/>
        <v/>
      </c>
      <c r="Y431" s="149"/>
      <c r="Z431" s="14"/>
      <c r="AA431" s="18">
        <f t="shared" si="1028"/>
        <v>0</v>
      </c>
      <c r="AB431" s="14" t="str">
        <f t="shared" si="1096"/>
        <v/>
      </c>
      <c r="AC431" s="19">
        <f t="shared" si="1030"/>
        <v>0</v>
      </c>
      <c r="AD431" s="14">
        <f t="shared" si="1097"/>
        <v>0</v>
      </c>
      <c r="AE431" s="20"/>
      <c r="AF431" s="48"/>
      <c r="AG431" s="761"/>
      <c r="AH431" s="794"/>
      <c r="AI431" s="146"/>
      <c r="AJ431" s="147"/>
      <c r="AK431" s="146"/>
      <c r="AL431" s="571"/>
      <c r="AM431" s="569"/>
      <c r="AN431" s="140"/>
    </row>
    <row r="432" spans="1:40" ht="19.5" x14ac:dyDescent="0.25">
      <c r="A432" s="862"/>
      <c r="B432" s="998">
        <v>43096</v>
      </c>
      <c r="C432" s="999"/>
      <c r="D432" s="511"/>
      <c r="E432" s="12"/>
      <c r="F432" s="12"/>
      <c r="G432" s="468" t="str">
        <f t="shared" si="1087"/>
        <v/>
      </c>
      <c r="H432" s="45" t="str">
        <f t="shared" si="1019"/>
        <v/>
      </c>
      <c r="I432" s="13" t="str">
        <f t="shared" si="1088"/>
        <v/>
      </c>
      <c r="J432" s="14" t="str">
        <f t="shared" si="1089"/>
        <v/>
      </c>
      <c r="K432" s="15">
        <f t="shared" si="1090"/>
        <v>0</v>
      </c>
      <c r="L432" s="38">
        <f t="shared" si="1091"/>
        <v>0</v>
      </c>
      <c r="M432" s="16"/>
      <c r="N432" s="16"/>
      <c r="O432" s="252" t="str">
        <f t="shared" si="1092"/>
        <v/>
      </c>
      <c r="P432" s="16"/>
      <c r="Q432" s="16"/>
      <c r="R432" s="241" t="str">
        <f t="shared" si="1093"/>
        <v/>
      </c>
      <c r="S432" s="16"/>
      <c r="T432" s="16"/>
      <c r="U432" s="231" t="str">
        <f t="shared" si="1094"/>
        <v/>
      </c>
      <c r="V432" s="16"/>
      <c r="W432" s="16"/>
      <c r="X432" s="17" t="str">
        <f t="shared" si="1095"/>
        <v/>
      </c>
      <c r="Y432" s="149"/>
      <c r="Z432" s="14"/>
      <c r="AA432" s="18">
        <f t="shared" si="1028"/>
        <v>0</v>
      </c>
      <c r="AB432" s="14" t="str">
        <f t="shared" si="1096"/>
        <v/>
      </c>
      <c r="AC432" s="19">
        <f t="shared" si="1030"/>
        <v>0</v>
      </c>
      <c r="AD432" s="14">
        <f t="shared" si="1097"/>
        <v>0</v>
      </c>
      <c r="AE432" s="20"/>
      <c r="AF432" s="48"/>
      <c r="AG432" s="761"/>
      <c r="AH432" s="794"/>
      <c r="AI432" s="146"/>
      <c r="AJ432" s="147"/>
      <c r="AK432" s="146"/>
      <c r="AL432" s="571"/>
      <c r="AM432" s="569"/>
      <c r="AN432" s="140"/>
    </row>
    <row r="433" spans="1:40" ht="19.5" x14ac:dyDescent="0.25">
      <c r="A433" s="862"/>
      <c r="B433" s="998">
        <v>43097</v>
      </c>
      <c r="C433" s="999"/>
      <c r="D433" s="511"/>
      <c r="E433" s="12"/>
      <c r="F433" s="12"/>
      <c r="G433" s="468" t="str">
        <f t="shared" si="1087"/>
        <v/>
      </c>
      <c r="H433" s="45" t="str">
        <f t="shared" si="1019"/>
        <v/>
      </c>
      <c r="I433" s="13" t="str">
        <f t="shared" si="1088"/>
        <v/>
      </c>
      <c r="J433" s="14" t="str">
        <f t="shared" si="1089"/>
        <v/>
      </c>
      <c r="K433" s="15">
        <f t="shared" si="1090"/>
        <v>0</v>
      </c>
      <c r="L433" s="38">
        <f t="shared" si="1091"/>
        <v>0</v>
      </c>
      <c r="M433" s="16"/>
      <c r="N433" s="16"/>
      <c r="O433" s="252" t="str">
        <f t="shared" si="1092"/>
        <v/>
      </c>
      <c r="P433" s="16"/>
      <c r="Q433" s="16"/>
      <c r="R433" s="241" t="str">
        <f t="shared" si="1093"/>
        <v/>
      </c>
      <c r="S433" s="16"/>
      <c r="T433" s="16"/>
      <c r="U433" s="231" t="str">
        <f t="shared" si="1094"/>
        <v/>
      </c>
      <c r="V433" s="16"/>
      <c r="W433" s="16"/>
      <c r="X433" s="17" t="str">
        <f t="shared" si="1095"/>
        <v/>
      </c>
      <c r="Y433" s="149"/>
      <c r="Z433" s="14"/>
      <c r="AA433" s="18">
        <f t="shared" si="1028"/>
        <v>0</v>
      </c>
      <c r="AB433" s="14" t="str">
        <f t="shared" si="1096"/>
        <v/>
      </c>
      <c r="AC433" s="19">
        <f t="shared" si="1030"/>
        <v>0</v>
      </c>
      <c r="AD433" s="14">
        <f t="shared" si="1097"/>
        <v>0</v>
      </c>
      <c r="AE433" s="20"/>
      <c r="AF433" s="48"/>
      <c r="AG433" s="761"/>
      <c r="AH433" s="794"/>
      <c r="AI433" s="146"/>
      <c r="AJ433" s="147"/>
      <c r="AK433" s="146"/>
      <c r="AL433" s="571"/>
      <c r="AM433" s="569"/>
      <c r="AN433" s="140"/>
    </row>
    <row r="434" spans="1:40" ht="19.5" x14ac:dyDescent="0.25">
      <c r="A434" s="862"/>
      <c r="B434" s="998">
        <v>43098</v>
      </c>
      <c r="C434" s="999"/>
      <c r="D434" s="511"/>
      <c r="E434" s="12"/>
      <c r="F434" s="12"/>
      <c r="G434" s="468" t="str">
        <f t="shared" si="1087"/>
        <v/>
      </c>
      <c r="H434" s="45" t="str">
        <f t="shared" si="1019"/>
        <v/>
      </c>
      <c r="I434" s="13" t="str">
        <f t="shared" si="1088"/>
        <v/>
      </c>
      <c r="J434" s="14" t="str">
        <f t="shared" si="1089"/>
        <v/>
      </c>
      <c r="K434" s="15">
        <f t="shared" si="1090"/>
        <v>0</v>
      </c>
      <c r="L434" s="38">
        <f t="shared" si="1091"/>
        <v>0</v>
      </c>
      <c r="M434" s="16"/>
      <c r="N434" s="16"/>
      <c r="O434" s="252" t="str">
        <f t="shared" si="1092"/>
        <v/>
      </c>
      <c r="P434" s="16"/>
      <c r="Q434" s="16"/>
      <c r="R434" s="241" t="str">
        <f t="shared" si="1093"/>
        <v/>
      </c>
      <c r="S434" s="16"/>
      <c r="T434" s="16"/>
      <c r="U434" s="231" t="str">
        <f t="shared" si="1094"/>
        <v/>
      </c>
      <c r="V434" s="16"/>
      <c r="W434" s="16"/>
      <c r="X434" s="17" t="str">
        <f t="shared" si="1095"/>
        <v/>
      </c>
      <c r="Y434" s="149"/>
      <c r="Z434" s="14"/>
      <c r="AA434" s="18">
        <f t="shared" si="1028"/>
        <v>0</v>
      </c>
      <c r="AB434" s="14" t="str">
        <f t="shared" si="1096"/>
        <v/>
      </c>
      <c r="AC434" s="19">
        <f t="shared" si="1030"/>
        <v>0</v>
      </c>
      <c r="AD434" s="14">
        <f t="shared" si="1097"/>
        <v>0</v>
      </c>
      <c r="AE434" s="20"/>
      <c r="AF434" s="48"/>
      <c r="AG434" s="761"/>
      <c r="AH434" s="794"/>
      <c r="AI434" s="146"/>
      <c r="AJ434" s="147"/>
      <c r="AK434" s="146"/>
      <c r="AL434" s="571"/>
      <c r="AM434" s="569"/>
      <c r="AN434" s="140"/>
    </row>
    <row r="435" spans="1:40" ht="19.5" x14ac:dyDescent="0.25">
      <c r="A435" s="862"/>
      <c r="B435" s="998">
        <v>43099</v>
      </c>
      <c r="C435" s="999"/>
      <c r="D435" s="511"/>
      <c r="E435" s="12"/>
      <c r="F435" s="12"/>
      <c r="G435" s="468" t="str">
        <f t="shared" si="1087"/>
        <v/>
      </c>
      <c r="H435" s="45" t="str">
        <f t="shared" si="1019"/>
        <v/>
      </c>
      <c r="I435" s="13" t="str">
        <f t="shared" si="1088"/>
        <v/>
      </c>
      <c r="J435" s="14" t="str">
        <f t="shared" si="1089"/>
        <v/>
      </c>
      <c r="K435" s="15">
        <f t="shared" si="1090"/>
        <v>0</v>
      </c>
      <c r="L435" s="38">
        <f t="shared" si="1091"/>
        <v>0</v>
      </c>
      <c r="M435" s="16"/>
      <c r="N435" s="16"/>
      <c r="O435" s="252" t="str">
        <f t="shared" si="1092"/>
        <v/>
      </c>
      <c r="P435" s="16"/>
      <c r="Q435" s="16"/>
      <c r="R435" s="241" t="str">
        <f t="shared" si="1093"/>
        <v/>
      </c>
      <c r="S435" s="16"/>
      <c r="T435" s="16"/>
      <c r="U435" s="231" t="str">
        <f t="shared" si="1094"/>
        <v/>
      </c>
      <c r="V435" s="16"/>
      <c r="W435" s="16"/>
      <c r="X435" s="17" t="str">
        <f t="shared" si="1095"/>
        <v/>
      </c>
      <c r="Y435" s="149"/>
      <c r="Z435" s="14"/>
      <c r="AA435" s="18">
        <f t="shared" si="1028"/>
        <v>0</v>
      </c>
      <c r="AB435" s="14" t="str">
        <f t="shared" si="1096"/>
        <v/>
      </c>
      <c r="AC435" s="19">
        <f t="shared" si="1030"/>
        <v>0</v>
      </c>
      <c r="AD435" s="14">
        <f t="shared" si="1097"/>
        <v>0</v>
      </c>
      <c r="AE435" s="20"/>
      <c r="AF435" s="48"/>
      <c r="AG435" s="761"/>
      <c r="AH435" s="794"/>
      <c r="AI435" s="146"/>
      <c r="AJ435" s="147"/>
      <c r="AK435" s="146"/>
      <c r="AL435" s="571"/>
      <c r="AM435" s="569"/>
      <c r="AN435" s="140"/>
    </row>
    <row r="436" spans="1:40" ht="20.25" thickBot="1" x14ac:dyDescent="0.3">
      <c r="A436" s="863"/>
      <c r="B436" s="1000">
        <v>43100</v>
      </c>
      <c r="C436" s="1001"/>
      <c r="D436" s="512"/>
      <c r="E436" s="49"/>
      <c r="F436" s="49"/>
      <c r="G436" s="469" t="str">
        <f t="shared" si="1087"/>
        <v/>
      </c>
      <c r="H436" s="50" t="str">
        <f t="shared" si="1019"/>
        <v/>
      </c>
      <c r="I436" s="51" t="str">
        <f t="shared" si="1088"/>
        <v/>
      </c>
      <c r="J436" s="52" t="str">
        <f t="shared" si="1089"/>
        <v/>
      </c>
      <c r="K436" s="53">
        <f t="shared" si="1090"/>
        <v>0</v>
      </c>
      <c r="L436" s="54">
        <f t="shared" si="1091"/>
        <v>0</v>
      </c>
      <c r="M436" s="55"/>
      <c r="N436" s="55"/>
      <c r="O436" s="253" t="str">
        <f t="shared" si="1092"/>
        <v/>
      </c>
      <c r="P436" s="55"/>
      <c r="Q436" s="55"/>
      <c r="R436" s="242" t="str">
        <f t="shared" si="1093"/>
        <v/>
      </c>
      <c r="S436" s="55"/>
      <c r="T436" s="55"/>
      <c r="U436" s="232" t="str">
        <f t="shared" si="1094"/>
        <v/>
      </c>
      <c r="V436" s="55"/>
      <c r="W436" s="55"/>
      <c r="X436" s="56" t="str">
        <f t="shared" si="1095"/>
        <v/>
      </c>
      <c r="Y436" s="150"/>
      <c r="Z436" s="52"/>
      <c r="AA436" s="57">
        <f t="shared" si="1028"/>
        <v>0</v>
      </c>
      <c r="AB436" s="52" t="str">
        <f t="shared" si="1096"/>
        <v/>
      </c>
      <c r="AC436" s="58">
        <f t="shared" si="1030"/>
        <v>0</v>
      </c>
      <c r="AD436" s="52">
        <f t="shared" si="1097"/>
        <v>0</v>
      </c>
      <c r="AE436" s="59"/>
      <c r="AF436" s="60"/>
      <c r="AG436" s="761"/>
      <c r="AH436" s="794"/>
      <c r="AI436" s="146"/>
      <c r="AJ436" s="147"/>
      <c r="AK436" s="146"/>
      <c r="AL436" s="571"/>
      <c r="AM436" s="569"/>
      <c r="AN436" s="140"/>
    </row>
    <row r="437" spans="1:40" ht="30.75" customHeight="1" thickBot="1" x14ac:dyDescent="0.3">
      <c r="A437" s="317"/>
      <c r="B437" s="674" t="s">
        <v>132</v>
      </c>
      <c r="C437" s="675"/>
      <c r="D437" s="560"/>
      <c r="E437" s="557"/>
      <c r="F437" s="557"/>
      <c r="G437" s="495">
        <f>IF(H437="","",(H437/24))</f>
        <v>0</v>
      </c>
      <c r="H437" s="473">
        <f t="shared" ref="H437" si="1098">SUM(H430:H436)</f>
        <v>0</v>
      </c>
      <c r="I437" s="343">
        <f>IF(J437="","",(J437/24))</f>
        <v>0</v>
      </c>
      <c r="J437" s="344">
        <f t="shared" ref="J437" si="1099">SUM(J430:J436)</f>
        <v>0</v>
      </c>
      <c r="K437" s="345">
        <f t="shared" ref="K437" si="1100">SUM(K430:K436)</f>
        <v>0</v>
      </c>
      <c r="L437" s="346">
        <f t="shared" ref="L437" si="1101">SUM(L430:L436)</f>
        <v>0</v>
      </c>
      <c r="M437" s="561"/>
      <c r="N437" s="561"/>
      <c r="O437" s="257">
        <f t="shared" ref="O437" si="1102">SUM(O430:O436)</f>
        <v>0</v>
      </c>
      <c r="P437" s="561"/>
      <c r="Q437" s="561"/>
      <c r="R437" s="347">
        <f t="shared" ref="R437" si="1103">SUM(R430:R436)</f>
        <v>0</v>
      </c>
      <c r="S437" s="561"/>
      <c r="T437" s="561"/>
      <c r="U437" s="348">
        <f t="shared" ref="U437" si="1104">SUM(U430:U436)</f>
        <v>0</v>
      </c>
      <c r="V437" s="561"/>
      <c r="W437" s="561"/>
      <c r="X437" s="349">
        <f t="shared" ref="X437" si="1105">SUM(X430:X436)</f>
        <v>0</v>
      </c>
      <c r="Y437" s="345" t="str">
        <f>IF(Z437="","",(Z437/24))</f>
        <v/>
      </c>
      <c r="Z437" s="346" t="str">
        <f>IF(J437-$E$4&lt;=0,"",SUM(J437-$E$4))</f>
        <v/>
      </c>
      <c r="AA437" s="350">
        <f>IF(AB437="","",(AB437/24))</f>
        <v>0</v>
      </c>
      <c r="AB437" s="351">
        <f t="shared" ref="AB437" si="1106">SUM(AB430:AB436)</f>
        <v>0</v>
      </c>
      <c r="AC437" s="352">
        <f>IF(AD437="","",(AD437/24))</f>
        <v>0</v>
      </c>
      <c r="AD437" s="353">
        <f t="shared" ref="AD437" si="1107">SUM(AD430:AD436)</f>
        <v>0</v>
      </c>
      <c r="AE437" s="354">
        <f>IF(AF437="","",(AF437/24))</f>
        <v>0</v>
      </c>
      <c r="AF437" s="355">
        <f>IF(J437&gt;$E$4,J437-Z437,J437)</f>
        <v>0</v>
      </c>
      <c r="AG437" s="761"/>
      <c r="AH437" s="794"/>
      <c r="AI437" s="146"/>
      <c r="AJ437" s="147"/>
      <c r="AK437" s="146"/>
      <c r="AL437" s="571"/>
      <c r="AM437" s="569"/>
      <c r="AN437" s="140"/>
    </row>
    <row r="438" spans="1:40" s="541" customFormat="1" ht="32.25" customHeight="1" thickBot="1" x14ac:dyDescent="0.6">
      <c r="A438" s="414"/>
      <c r="B438" s="717" t="s">
        <v>79</v>
      </c>
      <c r="C438" s="718"/>
      <c r="D438" s="562"/>
      <c r="E438" s="496"/>
      <c r="F438" s="496"/>
      <c r="G438" s="497">
        <f>IF(H438="","",(H438/24))</f>
        <v>0</v>
      </c>
      <c r="H438" s="498">
        <f>SUM(H430:H436,H422:H428,H414:H420,H406:H412,H402:H404)</f>
        <v>0</v>
      </c>
      <c r="I438" s="499">
        <f>IF(J438="","",(J438/24))</f>
        <v>0</v>
      </c>
      <c r="J438" s="485">
        <f>SUM(J430:J436,J422:J428,J414:J420,J406:J412,J402:J404)</f>
        <v>0</v>
      </c>
      <c r="K438" s="486"/>
      <c r="L438" s="494"/>
      <c r="M438" s="489"/>
      <c r="N438" s="489"/>
      <c r="O438" s="488"/>
      <c r="P438" s="489"/>
      <c r="Q438" s="489"/>
      <c r="R438" s="488"/>
      <c r="S438" s="489"/>
      <c r="T438" s="489"/>
      <c r="U438" s="488"/>
      <c r="V438" s="489"/>
      <c r="W438" s="489"/>
      <c r="X438" s="488"/>
      <c r="Y438" s="490"/>
      <c r="Z438" s="491">
        <f>SUM(Z437,Z429,Z421,Z413,Z405)</f>
        <v>0</v>
      </c>
      <c r="AA438" s="492">
        <f>+SUM(AA402,AA404:AA410,AA412:AA418,AA420:AA426,AA428:AA434,AA436:AA437)</f>
        <v>0</v>
      </c>
      <c r="AB438" s="493">
        <f>SUM(AB430:AB436,AB422:AB428,AB414:AB420,AB406:AB412,AB402:AB404)</f>
        <v>0</v>
      </c>
      <c r="AC438" s="500">
        <f>+SUM(AC402,AC404:AC410,AC412:AC418,AC420:AC426,AC428:AC434,AC436:AC437)</f>
        <v>0</v>
      </c>
      <c r="AD438" s="501">
        <f>SUM(AD430:AD436,AD422:AD428,AD414:AD420,AD406:AD412,AD402:AD404)</f>
        <v>0</v>
      </c>
      <c r="AE438" s="500">
        <f>IF(AF438="","",(AF438/24))</f>
        <v>0</v>
      </c>
      <c r="AF438" s="502">
        <f>J438-Z438</f>
        <v>0</v>
      </c>
      <c r="AG438" s="745"/>
      <c r="AH438" s="746"/>
      <c r="AI438" s="746"/>
      <c r="AJ438" s="746"/>
      <c r="AK438" s="747"/>
      <c r="AL438" s="577"/>
      <c r="AM438" s="569"/>
      <c r="AN438" s="140"/>
    </row>
    <row r="439" spans="1:40" x14ac:dyDescent="0.25">
      <c r="A439" s="4"/>
      <c r="B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126"/>
    </row>
    <row r="440" spans="1:40" x14ac:dyDescent="0.25">
      <c r="A440" s="4"/>
      <c r="B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row>
    <row r="441" spans="1:40" x14ac:dyDescent="0.25">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row>
    <row r="442" spans="1:40" x14ac:dyDescent="0.25">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row>
    <row r="443" spans="1:40" x14ac:dyDescent="0.25">
      <c r="A443" s="4"/>
      <c r="B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row>
    <row r="444" spans="1:40" x14ac:dyDescent="0.25">
      <c r="A444" s="4"/>
      <c r="B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row>
    <row r="445" spans="1:40" x14ac:dyDescent="0.25">
      <c r="A445" s="4"/>
      <c r="B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row>
    <row r="446" spans="1:40" x14ac:dyDescent="0.25">
      <c r="A446" s="4"/>
      <c r="B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row>
    <row r="447" spans="1:40" x14ac:dyDescent="0.25">
      <c r="A447" s="4"/>
      <c r="B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row>
    <row r="448" spans="1:40" x14ac:dyDescent="0.25">
      <c r="A448" s="4"/>
      <c r="B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row>
    <row r="449" spans="1:30" x14ac:dyDescent="0.25">
      <c r="A449" s="4"/>
      <c r="B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row>
    <row r="450" spans="1:30" x14ac:dyDescent="0.25">
      <c r="A450" s="4"/>
      <c r="B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row>
    <row r="451" spans="1:30" x14ac:dyDescent="0.25">
      <c r="A451" s="4"/>
      <c r="B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row>
    <row r="452" spans="1:30" x14ac:dyDescent="0.25">
      <c r="A452" s="4"/>
      <c r="B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row>
    <row r="453" spans="1:30" x14ac:dyDescent="0.25">
      <c r="A453" s="4"/>
      <c r="B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row>
    <row r="454" spans="1:30" x14ac:dyDescent="0.25">
      <c r="A454" s="4"/>
      <c r="B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row>
    <row r="455" spans="1:30" x14ac:dyDescent="0.25">
      <c r="A455" s="4"/>
      <c r="B455" s="4"/>
    </row>
    <row r="456" spans="1:30" x14ac:dyDescent="0.25">
      <c r="A456" s="4"/>
      <c r="B456" s="4"/>
    </row>
    <row r="457" spans="1:30" x14ac:dyDescent="0.25">
      <c r="A457" s="4"/>
      <c r="B457" s="4"/>
    </row>
    <row r="458" spans="1:30" x14ac:dyDescent="0.25">
      <c r="A458" s="4"/>
      <c r="B458" s="4"/>
    </row>
    <row r="459" spans="1:30" x14ac:dyDescent="0.25">
      <c r="A459" s="4"/>
      <c r="B459" s="4"/>
    </row>
    <row r="460" spans="1:30" x14ac:dyDescent="0.25">
      <c r="A460" s="4"/>
      <c r="B460" s="4"/>
    </row>
    <row r="461" spans="1:30" x14ac:dyDescent="0.25">
      <c r="A461" s="4"/>
      <c r="B461" s="4"/>
    </row>
    <row r="462" spans="1:30" x14ac:dyDescent="0.25">
      <c r="A462" s="4"/>
      <c r="B462" s="4"/>
    </row>
    <row r="463" spans="1:30" x14ac:dyDescent="0.25">
      <c r="A463" s="4"/>
      <c r="B463" s="4"/>
    </row>
    <row r="464" spans="1:30" x14ac:dyDescent="0.25">
      <c r="A464" s="4"/>
      <c r="B464" s="4"/>
    </row>
    <row r="465" spans="1:2" x14ac:dyDescent="0.25">
      <c r="A465" s="4"/>
      <c r="B465" s="4"/>
    </row>
    <row r="466" spans="1:2" x14ac:dyDescent="0.25">
      <c r="A466" s="4"/>
      <c r="B466" s="4"/>
    </row>
    <row r="467" spans="1:2" x14ac:dyDescent="0.25">
      <c r="A467" s="4"/>
      <c r="B467" s="4"/>
    </row>
    <row r="468" spans="1:2" x14ac:dyDescent="0.25">
      <c r="A468" s="4"/>
      <c r="B468" s="4"/>
    </row>
    <row r="469" spans="1:2" x14ac:dyDescent="0.25">
      <c r="A469" s="4"/>
      <c r="B469" s="4"/>
    </row>
    <row r="470" spans="1:2" x14ac:dyDescent="0.25">
      <c r="A470" s="4"/>
      <c r="B470" s="4"/>
    </row>
    <row r="471" spans="1:2" x14ac:dyDescent="0.25">
      <c r="A471" s="4"/>
      <c r="B471" s="4"/>
    </row>
    <row r="472" spans="1:2" x14ac:dyDescent="0.25">
      <c r="A472" s="4"/>
      <c r="B472" s="4"/>
    </row>
    <row r="473" spans="1:2" x14ac:dyDescent="0.25">
      <c r="A473" s="4"/>
      <c r="B473" s="4"/>
    </row>
  </sheetData>
  <sheetProtection algorithmName="SHA-512" hashValue="J8nip/AEKFzvaZzUM8mPEyf917HlpgyhobLQit7CyhDDJuBURmExtnFpik5XgfTAIVKBNo8gWhDY+Z2y8Gnh6w==" saltValue="NJYRqWcv1P/+vm1hvVVnew==" spinCount="100000" sheet="1" objects="1" scenarios="1"/>
  <mergeCells count="664">
    <mergeCell ref="A430:A436"/>
    <mergeCell ref="B430:C430"/>
    <mergeCell ref="B431:C431"/>
    <mergeCell ref="B432:C432"/>
    <mergeCell ref="B433:C433"/>
    <mergeCell ref="B434:C434"/>
    <mergeCell ref="B435:C435"/>
    <mergeCell ref="B436:C436"/>
    <mergeCell ref="A422:A428"/>
    <mergeCell ref="B422:C422"/>
    <mergeCell ref="B423:C423"/>
    <mergeCell ref="B424:C424"/>
    <mergeCell ref="B425:C425"/>
    <mergeCell ref="B426:C426"/>
    <mergeCell ref="B427:C427"/>
    <mergeCell ref="B428:C428"/>
    <mergeCell ref="B415:C415"/>
    <mergeCell ref="B416:C416"/>
    <mergeCell ref="B417:C417"/>
    <mergeCell ref="B418:C418"/>
    <mergeCell ref="B419:C419"/>
    <mergeCell ref="B420:C420"/>
    <mergeCell ref="A406:A412"/>
    <mergeCell ref="B406:C406"/>
    <mergeCell ref="B407:C407"/>
    <mergeCell ref="B408:C408"/>
    <mergeCell ref="B409:C409"/>
    <mergeCell ref="B410:C410"/>
    <mergeCell ref="B411:C411"/>
    <mergeCell ref="B412:C412"/>
    <mergeCell ref="A414:A420"/>
    <mergeCell ref="B414:C414"/>
    <mergeCell ref="A397:A404"/>
    <mergeCell ref="B397:C397"/>
    <mergeCell ref="B398:C398"/>
    <mergeCell ref="B399:C399"/>
    <mergeCell ref="B400:C400"/>
    <mergeCell ref="B402:C402"/>
    <mergeCell ref="B403:C403"/>
    <mergeCell ref="B404:C404"/>
    <mergeCell ref="A389:A395"/>
    <mergeCell ref="B389:C389"/>
    <mergeCell ref="B390:C390"/>
    <mergeCell ref="B391:C391"/>
    <mergeCell ref="B392:C392"/>
    <mergeCell ref="B393:C393"/>
    <mergeCell ref="B394:C394"/>
    <mergeCell ref="B395:C395"/>
    <mergeCell ref="B401:C401"/>
    <mergeCell ref="A381:A387"/>
    <mergeCell ref="B381:C381"/>
    <mergeCell ref="B382:C382"/>
    <mergeCell ref="B383:C383"/>
    <mergeCell ref="B384:C384"/>
    <mergeCell ref="B385:C385"/>
    <mergeCell ref="B386:C386"/>
    <mergeCell ref="B387:C387"/>
    <mergeCell ref="A373:A379"/>
    <mergeCell ref="B373:C373"/>
    <mergeCell ref="B374:C374"/>
    <mergeCell ref="B375:C375"/>
    <mergeCell ref="B376:C376"/>
    <mergeCell ref="B377:C377"/>
    <mergeCell ref="B378:C378"/>
    <mergeCell ref="B379:C379"/>
    <mergeCell ref="A364:A371"/>
    <mergeCell ref="B364:C364"/>
    <mergeCell ref="B365:C365"/>
    <mergeCell ref="B367:C367"/>
    <mergeCell ref="B368:C368"/>
    <mergeCell ref="B369:C369"/>
    <mergeCell ref="B370:C370"/>
    <mergeCell ref="B371:C371"/>
    <mergeCell ref="A356:A362"/>
    <mergeCell ref="B356:C356"/>
    <mergeCell ref="B357:C357"/>
    <mergeCell ref="B358:C358"/>
    <mergeCell ref="B359:C359"/>
    <mergeCell ref="B360:C360"/>
    <mergeCell ref="B361:C361"/>
    <mergeCell ref="B362:C362"/>
    <mergeCell ref="B366:C366"/>
    <mergeCell ref="A348:A354"/>
    <mergeCell ref="B348:C348"/>
    <mergeCell ref="B349:C349"/>
    <mergeCell ref="B350:C350"/>
    <mergeCell ref="B351:C351"/>
    <mergeCell ref="B352:C352"/>
    <mergeCell ref="B353:C353"/>
    <mergeCell ref="B354:C354"/>
    <mergeCell ref="A340:A346"/>
    <mergeCell ref="B340:C340"/>
    <mergeCell ref="B341:C341"/>
    <mergeCell ref="B342:C342"/>
    <mergeCell ref="B343:C343"/>
    <mergeCell ref="B344:C344"/>
    <mergeCell ref="B345:C345"/>
    <mergeCell ref="B346:C346"/>
    <mergeCell ref="A332:A338"/>
    <mergeCell ref="B332:C332"/>
    <mergeCell ref="B333:C333"/>
    <mergeCell ref="B334:C334"/>
    <mergeCell ref="B335:C335"/>
    <mergeCell ref="B336:C336"/>
    <mergeCell ref="B337:C337"/>
    <mergeCell ref="B338:C338"/>
    <mergeCell ref="A323:A330"/>
    <mergeCell ref="B323:C323"/>
    <mergeCell ref="B324:C324"/>
    <mergeCell ref="B325:C325"/>
    <mergeCell ref="B326:C326"/>
    <mergeCell ref="B327:C327"/>
    <mergeCell ref="B328:C328"/>
    <mergeCell ref="B330:C330"/>
    <mergeCell ref="B329:C329"/>
    <mergeCell ref="A315:A321"/>
    <mergeCell ref="B315:C315"/>
    <mergeCell ref="B316:C316"/>
    <mergeCell ref="B317:C317"/>
    <mergeCell ref="B318:C318"/>
    <mergeCell ref="B319:C319"/>
    <mergeCell ref="B320:C320"/>
    <mergeCell ref="B321:C321"/>
    <mergeCell ref="A307:A313"/>
    <mergeCell ref="B307:C307"/>
    <mergeCell ref="B308:C308"/>
    <mergeCell ref="B309:C309"/>
    <mergeCell ref="B310:C310"/>
    <mergeCell ref="B311:C311"/>
    <mergeCell ref="B312:C312"/>
    <mergeCell ref="B313:C313"/>
    <mergeCell ref="A299:A305"/>
    <mergeCell ref="B299:C299"/>
    <mergeCell ref="B300:C300"/>
    <mergeCell ref="B301:C301"/>
    <mergeCell ref="B302:C302"/>
    <mergeCell ref="B303:C303"/>
    <mergeCell ref="B304:C304"/>
    <mergeCell ref="B305:C305"/>
    <mergeCell ref="A290:A297"/>
    <mergeCell ref="B290:C290"/>
    <mergeCell ref="B291:C291"/>
    <mergeCell ref="B292:C292"/>
    <mergeCell ref="B293:C293"/>
    <mergeCell ref="B295:C295"/>
    <mergeCell ref="B296:C296"/>
    <mergeCell ref="B297:C297"/>
    <mergeCell ref="B294:C294"/>
    <mergeCell ref="A282:A288"/>
    <mergeCell ref="B282:C282"/>
    <mergeCell ref="B283:C283"/>
    <mergeCell ref="B284:C284"/>
    <mergeCell ref="B285:C285"/>
    <mergeCell ref="B286:C286"/>
    <mergeCell ref="B287:C287"/>
    <mergeCell ref="B288:C288"/>
    <mergeCell ref="A274:A280"/>
    <mergeCell ref="B274:C274"/>
    <mergeCell ref="B275:C275"/>
    <mergeCell ref="B276:C276"/>
    <mergeCell ref="B277:C277"/>
    <mergeCell ref="B278:C278"/>
    <mergeCell ref="B279:C279"/>
    <mergeCell ref="B280:C280"/>
    <mergeCell ref="A266:A272"/>
    <mergeCell ref="B266:C266"/>
    <mergeCell ref="B267:C267"/>
    <mergeCell ref="B268:C268"/>
    <mergeCell ref="B269:C269"/>
    <mergeCell ref="B270:C270"/>
    <mergeCell ref="B271:C271"/>
    <mergeCell ref="B272:C272"/>
    <mergeCell ref="A257:A264"/>
    <mergeCell ref="B257:C257"/>
    <mergeCell ref="B259:C259"/>
    <mergeCell ref="B260:C260"/>
    <mergeCell ref="B261:C261"/>
    <mergeCell ref="B262:C262"/>
    <mergeCell ref="B263:C263"/>
    <mergeCell ref="B264:C264"/>
    <mergeCell ref="B258:C258"/>
    <mergeCell ref="A249:A255"/>
    <mergeCell ref="B249:C249"/>
    <mergeCell ref="B250:C250"/>
    <mergeCell ref="B251:C251"/>
    <mergeCell ref="B252:C252"/>
    <mergeCell ref="B253:C253"/>
    <mergeCell ref="B254:C254"/>
    <mergeCell ref="B255:C255"/>
    <mergeCell ref="A241:A247"/>
    <mergeCell ref="B241:C241"/>
    <mergeCell ref="B242:C242"/>
    <mergeCell ref="B243:C243"/>
    <mergeCell ref="B244:C244"/>
    <mergeCell ref="B245:C245"/>
    <mergeCell ref="B246:C246"/>
    <mergeCell ref="B247:C247"/>
    <mergeCell ref="A233:A239"/>
    <mergeCell ref="B233:C233"/>
    <mergeCell ref="B234:C234"/>
    <mergeCell ref="B235:C235"/>
    <mergeCell ref="B236:C236"/>
    <mergeCell ref="B237:C237"/>
    <mergeCell ref="B238:C238"/>
    <mergeCell ref="B239:C239"/>
    <mergeCell ref="A225:A231"/>
    <mergeCell ref="B225:C225"/>
    <mergeCell ref="B226:C226"/>
    <mergeCell ref="B227:C227"/>
    <mergeCell ref="B228:C228"/>
    <mergeCell ref="B229:C229"/>
    <mergeCell ref="B230:C230"/>
    <mergeCell ref="B231:C231"/>
    <mergeCell ref="A216:A223"/>
    <mergeCell ref="B216:C216"/>
    <mergeCell ref="B217:C217"/>
    <mergeCell ref="B218:C218"/>
    <mergeCell ref="B219:C219"/>
    <mergeCell ref="B220:C220"/>
    <mergeCell ref="B222:C222"/>
    <mergeCell ref="B223:C223"/>
    <mergeCell ref="A208:A214"/>
    <mergeCell ref="B208:C208"/>
    <mergeCell ref="B209:C209"/>
    <mergeCell ref="B210:C210"/>
    <mergeCell ref="B211:C211"/>
    <mergeCell ref="B212:C212"/>
    <mergeCell ref="B213:C213"/>
    <mergeCell ref="B214:C214"/>
    <mergeCell ref="B221:C221"/>
    <mergeCell ref="B215:C215"/>
    <mergeCell ref="A200:A206"/>
    <mergeCell ref="B200:C200"/>
    <mergeCell ref="B201:C201"/>
    <mergeCell ref="B202:C202"/>
    <mergeCell ref="B203:C203"/>
    <mergeCell ref="B204:C204"/>
    <mergeCell ref="B205:C205"/>
    <mergeCell ref="B206:C206"/>
    <mergeCell ref="A192:A198"/>
    <mergeCell ref="B192:C192"/>
    <mergeCell ref="B193:C193"/>
    <mergeCell ref="B194:C194"/>
    <mergeCell ref="B195:C195"/>
    <mergeCell ref="B196:C196"/>
    <mergeCell ref="B197:C197"/>
    <mergeCell ref="B198:C198"/>
    <mergeCell ref="A183:A190"/>
    <mergeCell ref="B183:C183"/>
    <mergeCell ref="B184:C184"/>
    <mergeCell ref="B185:C185"/>
    <mergeCell ref="B187:C187"/>
    <mergeCell ref="B188:C188"/>
    <mergeCell ref="B189:C189"/>
    <mergeCell ref="B190:C190"/>
    <mergeCell ref="A175:A181"/>
    <mergeCell ref="B175:C175"/>
    <mergeCell ref="B176:C176"/>
    <mergeCell ref="B177:C177"/>
    <mergeCell ref="B178:C178"/>
    <mergeCell ref="B179:C179"/>
    <mergeCell ref="B180:C180"/>
    <mergeCell ref="B181:C181"/>
    <mergeCell ref="A167:A173"/>
    <mergeCell ref="B167:C167"/>
    <mergeCell ref="B168:C168"/>
    <mergeCell ref="B169:C169"/>
    <mergeCell ref="B170:C170"/>
    <mergeCell ref="B171:C171"/>
    <mergeCell ref="B172:C172"/>
    <mergeCell ref="B173:C173"/>
    <mergeCell ref="A159:A165"/>
    <mergeCell ref="B159:C159"/>
    <mergeCell ref="B160:C160"/>
    <mergeCell ref="B161:C161"/>
    <mergeCell ref="B162:C162"/>
    <mergeCell ref="B163:C163"/>
    <mergeCell ref="B164:C164"/>
    <mergeCell ref="B165:C165"/>
    <mergeCell ref="A151:A157"/>
    <mergeCell ref="B151:C151"/>
    <mergeCell ref="B152:C152"/>
    <mergeCell ref="B153:C153"/>
    <mergeCell ref="B154:C154"/>
    <mergeCell ref="B155:C155"/>
    <mergeCell ref="B156:C156"/>
    <mergeCell ref="B157:C157"/>
    <mergeCell ref="A142:A148"/>
    <mergeCell ref="B142:C142"/>
    <mergeCell ref="B143:C143"/>
    <mergeCell ref="B144:C144"/>
    <mergeCell ref="B145:C145"/>
    <mergeCell ref="B146:C146"/>
    <mergeCell ref="B147:C147"/>
    <mergeCell ref="B148:C148"/>
    <mergeCell ref="A134:A140"/>
    <mergeCell ref="B134:C134"/>
    <mergeCell ref="B135:C135"/>
    <mergeCell ref="B136:C136"/>
    <mergeCell ref="B137:C137"/>
    <mergeCell ref="B138:C138"/>
    <mergeCell ref="B139:C139"/>
    <mergeCell ref="B140:C140"/>
    <mergeCell ref="A126:A132"/>
    <mergeCell ref="B126:C126"/>
    <mergeCell ref="B127:C127"/>
    <mergeCell ref="B128:C128"/>
    <mergeCell ref="B129:C129"/>
    <mergeCell ref="B130:C130"/>
    <mergeCell ref="B131:C131"/>
    <mergeCell ref="B132:C132"/>
    <mergeCell ref="A118:A124"/>
    <mergeCell ref="B118:C118"/>
    <mergeCell ref="B119:C119"/>
    <mergeCell ref="B120:C120"/>
    <mergeCell ref="B121:C121"/>
    <mergeCell ref="B122:C122"/>
    <mergeCell ref="B123:C123"/>
    <mergeCell ref="B124:C124"/>
    <mergeCell ref="A109:A116"/>
    <mergeCell ref="B109:C109"/>
    <mergeCell ref="B110:C110"/>
    <mergeCell ref="B111:C111"/>
    <mergeCell ref="B112:C112"/>
    <mergeCell ref="B113:C113"/>
    <mergeCell ref="B115:C115"/>
    <mergeCell ref="B116:C116"/>
    <mergeCell ref="A101:A107"/>
    <mergeCell ref="B101:C101"/>
    <mergeCell ref="B102:C102"/>
    <mergeCell ref="B103:C103"/>
    <mergeCell ref="B104:C104"/>
    <mergeCell ref="B105:C105"/>
    <mergeCell ref="B106:C106"/>
    <mergeCell ref="B107:C107"/>
    <mergeCell ref="A93:A99"/>
    <mergeCell ref="B93:C93"/>
    <mergeCell ref="B94:C94"/>
    <mergeCell ref="B95:C95"/>
    <mergeCell ref="B96:C96"/>
    <mergeCell ref="B97:C97"/>
    <mergeCell ref="B98:C98"/>
    <mergeCell ref="B99:C99"/>
    <mergeCell ref="A85:A91"/>
    <mergeCell ref="B85:C85"/>
    <mergeCell ref="B86:C86"/>
    <mergeCell ref="B87:C87"/>
    <mergeCell ref="B88:C88"/>
    <mergeCell ref="B89:C89"/>
    <mergeCell ref="B90:C90"/>
    <mergeCell ref="B91:C91"/>
    <mergeCell ref="A76:A83"/>
    <mergeCell ref="B76:C76"/>
    <mergeCell ref="B77:C77"/>
    <mergeCell ref="B79:C79"/>
    <mergeCell ref="B80:C80"/>
    <mergeCell ref="B81:C81"/>
    <mergeCell ref="B82:C82"/>
    <mergeCell ref="B83:C83"/>
    <mergeCell ref="A68:A74"/>
    <mergeCell ref="B68:C68"/>
    <mergeCell ref="B69:C69"/>
    <mergeCell ref="B70:C70"/>
    <mergeCell ref="B71:C71"/>
    <mergeCell ref="B72:C72"/>
    <mergeCell ref="B73:C73"/>
    <mergeCell ref="B74:C74"/>
    <mergeCell ref="A60:A66"/>
    <mergeCell ref="B60:C60"/>
    <mergeCell ref="B61:C61"/>
    <mergeCell ref="B62:C62"/>
    <mergeCell ref="B63:C63"/>
    <mergeCell ref="B64:C64"/>
    <mergeCell ref="B65:C65"/>
    <mergeCell ref="B66:C66"/>
    <mergeCell ref="A52:A58"/>
    <mergeCell ref="B52:C52"/>
    <mergeCell ref="B53:C53"/>
    <mergeCell ref="B54:C54"/>
    <mergeCell ref="B55:C55"/>
    <mergeCell ref="B56:C56"/>
    <mergeCell ref="B57:C57"/>
    <mergeCell ref="B58:C58"/>
    <mergeCell ref="B41:C41"/>
    <mergeCell ref="A43:A50"/>
    <mergeCell ref="B43:C43"/>
    <mergeCell ref="B45:C45"/>
    <mergeCell ref="B46:C46"/>
    <mergeCell ref="B47:C47"/>
    <mergeCell ref="B48:C48"/>
    <mergeCell ref="B49:C49"/>
    <mergeCell ref="B50:C50"/>
    <mergeCell ref="A35:A41"/>
    <mergeCell ref="B35:C35"/>
    <mergeCell ref="B36:C36"/>
    <mergeCell ref="B37:C37"/>
    <mergeCell ref="B38:C38"/>
    <mergeCell ref="B39:C39"/>
    <mergeCell ref="B40:C40"/>
    <mergeCell ref="A27:A33"/>
    <mergeCell ref="B27:C27"/>
    <mergeCell ref="B28:C28"/>
    <mergeCell ref="F2:AC2"/>
    <mergeCell ref="F3:AC3"/>
    <mergeCell ref="B7:C8"/>
    <mergeCell ref="B16:C16"/>
    <mergeCell ref="B15:C15"/>
    <mergeCell ref="B14:C14"/>
    <mergeCell ref="B13:C13"/>
    <mergeCell ref="B12:C12"/>
    <mergeCell ref="B11:C11"/>
    <mergeCell ref="B9:C9"/>
    <mergeCell ref="H7:H8"/>
    <mergeCell ref="L7:L8"/>
    <mergeCell ref="A7:A8"/>
    <mergeCell ref="B29:C29"/>
    <mergeCell ref="B30:C30"/>
    <mergeCell ref="B31:C31"/>
    <mergeCell ref="B32:C32"/>
    <mergeCell ref="B33:C33"/>
    <mergeCell ref="F5:AC5"/>
    <mergeCell ref="I7:I8"/>
    <mergeCell ref="A1:D1"/>
    <mergeCell ref="A2:D2"/>
    <mergeCell ref="A3:D3"/>
    <mergeCell ref="B17:C17"/>
    <mergeCell ref="A11:A17"/>
    <mergeCell ref="A19:A25"/>
    <mergeCell ref="B19:C19"/>
    <mergeCell ref="B20:C20"/>
    <mergeCell ref="B21:C21"/>
    <mergeCell ref="B22:C22"/>
    <mergeCell ref="B23:C23"/>
    <mergeCell ref="B24:C24"/>
    <mergeCell ref="B25:C25"/>
    <mergeCell ref="A4:C4"/>
    <mergeCell ref="AG126:AG133"/>
    <mergeCell ref="AG134:AG141"/>
    <mergeCell ref="AG142:AG149"/>
    <mergeCell ref="AG151:AG158"/>
    <mergeCell ref="AG159:AG166"/>
    <mergeCell ref="AE7:AE8"/>
    <mergeCell ref="AF7:AF8"/>
    <mergeCell ref="G7:G8"/>
    <mergeCell ref="O7:O8"/>
    <mergeCell ref="R7:R8"/>
    <mergeCell ref="P7:Q7"/>
    <mergeCell ref="M7:N7"/>
    <mergeCell ref="AA7:AA8"/>
    <mergeCell ref="AB7:AB8"/>
    <mergeCell ref="AD7:AD8"/>
    <mergeCell ref="K7:K8"/>
    <mergeCell ref="S7:T7"/>
    <mergeCell ref="Y7:Y8"/>
    <mergeCell ref="X7:X8"/>
    <mergeCell ref="U7:U8"/>
    <mergeCell ref="V7:W7"/>
    <mergeCell ref="Z7:Z8"/>
    <mergeCell ref="J7:J8"/>
    <mergeCell ref="AG52:AG59"/>
    <mergeCell ref="F1:AC1"/>
    <mergeCell ref="AC7:AC8"/>
    <mergeCell ref="F4:AC4"/>
    <mergeCell ref="E7:F7"/>
    <mergeCell ref="AG167:AG174"/>
    <mergeCell ref="AG175:AG182"/>
    <mergeCell ref="AG183:AG191"/>
    <mergeCell ref="AG192:AG199"/>
    <mergeCell ref="AG200:AG207"/>
    <mergeCell ref="AG60:AG67"/>
    <mergeCell ref="AG68:AG75"/>
    <mergeCell ref="AG76:AG84"/>
    <mergeCell ref="AG85:AG92"/>
    <mergeCell ref="AG93:AG100"/>
    <mergeCell ref="AG101:AG108"/>
    <mergeCell ref="AG109:AG117"/>
    <mergeCell ref="AG118:AG125"/>
    <mergeCell ref="AG7:AG8"/>
    <mergeCell ref="AG9:AG10"/>
    <mergeCell ref="AG11:AG18"/>
    <mergeCell ref="AG19:AG26"/>
    <mergeCell ref="AG27:AG34"/>
    <mergeCell ref="AG35:AG42"/>
    <mergeCell ref="AG43:AG51"/>
    <mergeCell ref="AG348:AG355"/>
    <mergeCell ref="AG356:AG363"/>
    <mergeCell ref="AG208:AG215"/>
    <mergeCell ref="AG216:AG224"/>
    <mergeCell ref="AG225:AG232"/>
    <mergeCell ref="AG233:AG240"/>
    <mergeCell ref="AG364:AG372"/>
    <mergeCell ref="AG373:AG380"/>
    <mergeCell ref="AG381:AG388"/>
    <mergeCell ref="AG241:AG248"/>
    <mergeCell ref="AG249:AG256"/>
    <mergeCell ref="AG257:AG265"/>
    <mergeCell ref="AG266:AG273"/>
    <mergeCell ref="AG274:AG281"/>
    <mergeCell ref="AG282:AG289"/>
    <mergeCell ref="AG290:AG298"/>
    <mergeCell ref="AG299:AG306"/>
    <mergeCell ref="AG307:AG314"/>
    <mergeCell ref="AK92:AK93"/>
    <mergeCell ref="B44:C44"/>
    <mergeCell ref="AG389:AG396"/>
    <mergeCell ref="AG397:AG405"/>
    <mergeCell ref="AG406:AG413"/>
    <mergeCell ref="AG414:AG421"/>
    <mergeCell ref="AG422:AG429"/>
    <mergeCell ref="AG430:AG437"/>
    <mergeCell ref="AH9:AH45"/>
    <mergeCell ref="AH46:AH77"/>
    <mergeCell ref="AH79:AH113"/>
    <mergeCell ref="AH115:AH149"/>
    <mergeCell ref="AH151:AH185"/>
    <mergeCell ref="AH187:AH220"/>
    <mergeCell ref="AH222:AH257"/>
    <mergeCell ref="AH259:AH293"/>
    <mergeCell ref="AH295:AH328"/>
    <mergeCell ref="AH330:AH365"/>
    <mergeCell ref="AH367:AH400"/>
    <mergeCell ref="AH402:AH437"/>
    <mergeCell ref="AG315:AG322"/>
    <mergeCell ref="AG323:AG331"/>
    <mergeCell ref="AG332:AG339"/>
    <mergeCell ref="AG340:AG347"/>
    <mergeCell ref="B186:C186"/>
    <mergeCell ref="B10:C10"/>
    <mergeCell ref="B18:C18"/>
    <mergeCell ref="B26:C26"/>
    <mergeCell ref="B34:C34"/>
    <mergeCell ref="B42:C42"/>
    <mergeCell ref="B141:C141"/>
    <mergeCell ref="B149:C149"/>
    <mergeCell ref="B158:C158"/>
    <mergeCell ref="B92:C92"/>
    <mergeCell ref="B100:C100"/>
    <mergeCell ref="B108:C108"/>
    <mergeCell ref="B117:C117"/>
    <mergeCell ref="B125:C125"/>
    <mergeCell ref="B133:C133"/>
    <mergeCell ref="B78:C78"/>
    <mergeCell ref="B114:C114"/>
    <mergeCell ref="B150:C150"/>
    <mergeCell ref="B265:C265"/>
    <mergeCell ref="B256:C256"/>
    <mergeCell ref="B248:C248"/>
    <mergeCell ref="B240:C240"/>
    <mergeCell ref="B232:C232"/>
    <mergeCell ref="B224:C224"/>
    <mergeCell ref="B438:C438"/>
    <mergeCell ref="AI45:AK45"/>
    <mergeCell ref="AH114:AK114"/>
    <mergeCell ref="AH150:AK150"/>
    <mergeCell ref="AH186:AK186"/>
    <mergeCell ref="AH221:AK221"/>
    <mergeCell ref="AH258:AK258"/>
    <mergeCell ref="AH294:AK294"/>
    <mergeCell ref="AH329:AK329"/>
    <mergeCell ref="AH366:AK366"/>
    <mergeCell ref="AH401:AK401"/>
    <mergeCell ref="AG438:AK438"/>
    <mergeCell ref="B166:C166"/>
    <mergeCell ref="B51:C51"/>
    <mergeCell ref="B75:C75"/>
    <mergeCell ref="B67:C67"/>
    <mergeCell ref="B59:C59"/>
    <mergeCell ref="B84:C84"/>
    <mergeCell ref="B339:C339"/>
    <mergeCell ref="B331:C331"/>
    <mergeCell ref="B322:C322"/>
    <mergeCell ref="B314:C314"/>
    <mergeCell ref="B306:C306"/>
    <mergeCell ref="B298:C298"/>
    <mergeCell ref="B289:C289"/>
    <mergeCell ref="B281:C281"/>
    <mergeCell ref="B273:C273"/>
    <mergeCell ref="AI20:AJ20"/>
    <mergeCell ref="AI21:AJ21"/>
    <mergeCell ref="AI22:AI23"/>
    <mergeCell ref="AI24:AI25"/>
    <mergeCell ref="AI92:AJ92"/>
    <mergeCell ref="AI168:AI169"/>
    <mergeCell ref="AI170:AI171"/>
    <mergeCell ref="AI166:AJ166"/>
    <mergeCell ref="AI167:AJ167"/>
    <mergeCell ref="AI63:AI64"/>
    <mergeCell ref="B207:C207"/>
    <mergeCell ref="B199:C199"/>
    <mergeCell ref="B396:C396"/>
    <mergeCell ref="B405:C405"/>
    <mergeCell ref="B413:C413"/>
    <mergeCell ref="B421:C421"/>
    <mergeCell ref="B429:C429"/>
    <mergeCell ref="B437:C437"/>
    <mergeCell ref="AI203:AI204"/>
    <mergeCell ref="AI201:AI202"/>
    <mergeCell ref="AI200:AJ200"/>
    <mergeCell ref="AI199:AJ199"/>
    <mergeCell ref="AI236:AI237"/>
    <mergeCell ref="AI234:AI235"/>
    <mergeCell ref="B191:C191"/>
    <mergeCell ref="B182:C182"/>
    <mergeCell ref="B174:C174"/>
    <mergeCell ref="B388:C388"/>
    <mergeCell ref="B380:C380"/>
    <mergeCell ref="B372:C372"/>
    <mergeCell ref="B363:C363"/>
    <mergeCell ref="B355:C355"/>
    <mergeCell ref="B347:C347"/>
    <mergeCell ref="AI417:AI418"/>
    <mergeCell ref="AI415:AI416"/>
    <mergeCell ref="AI414:AJ414"/>
    <mergeCell ref="AI413:AJ413"/>
    <mergeCell ref="AI233:AJ233"/>
    <mergeCell ref="AI232:AJ232"/>
    <mergeCell ref="AI277:AI278"/>
    <mergeCell ref="AI275:AI276"/>
    <mergeCell ref="AI274:AJ274"/>
    <mergeCell ref="AI273:AJ273"/>
    <mergeCell ref="AI310:AI311"/>
    <mergeCell ref="AI308:AI309"/>
    <mergeCell ref="AI307:AJ307"/>
    <mergeCell ref="AI306:AJ306"/>
    <mergeCell ref="AK413:AK414"/>
    <mergeCell ref="AL413:AL414"/>
    <mergeCell ref="AK380:AK381"/>
    <mergeCell ref="AL380:AL381"/>
    <mergeCell ref="AK347:AK348"/>
    <mergeCell ref="AL347:AL348"/>
    <mergeCell ref="AK306:AK307"/>
    <mergeCell ref="AL306:AL307"/>
    <mergeCell ref="AI351:AI352"/>
    <mergeCell ref="AI349:AI350"/>
    <mergeCell ref="AI348:AJ348"/>
    <mergeCell ref="AI347:AJ347"/>
    <mergeCell ref="AI381:AJ381"/>
    <mergeCell ref="AI380:AJ380"/>
    <mergeCell ref="AI384:AI385"/>
    <mergeCell ref="AI382:AI383"/>
    <mergeCell ref="AL166:AL167"/>
    <mergeCell ref="AK166:AK167"/>
    <mergeCell ref="AK199:AK200"/>
    <mergeCell ref="AL199:AL200"/>
    <mergeCell ref="AI1:AK5"/>
    <mergeCell ref="AL232:AL233"/>
    <mergeCell ref="AK232:AK233"/>
    <mergeCell ref="AL273:AL274"/>
    <mergeCell ref="AK273:AK274"/>
    <mergeCell ref="AL92:AL93"/>
    <mergeCell ref="AI93:AJ93"/>
    <mergeCell ref="AI94:AI95"/>
    <mergeCell ref="AI96:AI97"/>
    <mergeCell ref="AI133:AJ133"/>
    <mergeCell ref="AK133:AK134"/>
    <mergeCell ref="AL133:AL134"/>
    <mergeCell ref="AI134:AJ134"/>
    <mergeCell ref="AK20:AK21"/>
    <mergeCell ref="AL20:AL21"/>
    <mergeCell ref="AI59:AJ59"/>
    <mergeCell ref="AK59:AK60"/>
    <mergeCell ref="AL59:AL60"/>
    <mergeCell ref="AI60:AJ60"/>
    <mergeCell ref="AI61:AI62"/>
  </mergeCells>
  <conditionalFormatting sqref="AC9 AC11:AC17 AC19:AC25 AC27:AC33 AC35:AC41 AC52:AC58 AC60:AC66 AC68:AC74 AC76:AC77 AC85:AC91 AC93:AC99 AC101:AC107 AC109:AC113 AC118:AC124 AC126:AC132 AC142:AC148 AC151:AC157 AC159:AC165 AC167:AC173 AC175:AC181 AC183:AC185 AC192:AC198 AC200:AC206 AC208:AC214 AC216:AC220 AC225:AC231 AC233:AC239 AC241:AC247 AC249:AC255 AC257 AC266:AC272 AC274:AC280 AC282:AC288 AC290:AC293 AC299:AC305 AC307:AC313 AC315:AC321 AC323:AC328 AC332:AC338 AC340:AC346 AC348:AC354 AC356:AC362 AC364:AC365 AC373:AC379 AC381:AC387 AC389:AC395 AC397:AC400 AC406:AC412 AC414:AC420 AC422:AC428 AC430:AC436 AC134:AC140 AC43:AC44 AC46:AC50 AC79:AC83 AC115:AC116 AC187:AC190 AC222:AC223 AC259:AC264 AC295:AC297 AC330 AC367:AC371 AC402:AC404">
    <cfRule type="cellIs" dxfId="147" priority="201" operator="equal">
      <formula>0</formula>
    </cfRule>
  </conditionalFormatting>
  <conditionalFormatting sqref="AD11:AD17 AD19:AD25 AD27:AD33 AD52:AD58 AD60:AD66 AD68:AD74 AD76:AD77 AD85:AD91 AD93:AD99 AD101:AD107 AD109:AD113 AD118:AD124 AD126:AD132 AD151:AD157 AD159:AD165 AD167:AD173 AD175:AD181 AD183:AD185 AD192:AD198 AD200:AD206 AD208:AD214 AD216:AD220 AD225:AD231 AD233:AD239 AD241:AD247 AD249:AD255 AD266:AD272 AD274:AD280 AD282:AD288 AD290:AD293 AD299:AD305 AD307:AD313 AD315:AD321 AD323:AD328 AD332:AD338 AD340:AD346 AD348:AD354 AD356:AD362 AD364:AD365 AD373:AD379 AD381:AD387 AD389:AD395 AD397:AD400 AD406:AD412 AD414:AD420 AD422:AD428 AD430:AD436 AD134:AD140 AD142:AD148 AD35:AD41 AD257 AD43:AD44 AD46:AD50 AD79:AD83 AD115:AD116 AD187:AD190 AD222:AD223 AD259:AD264 AD295:AD297 AD330 AD367:AD371 AD402:AD404">
    <cfRule type="cellIs" dxfId="146" priority="199" operator="equal">
      <formula>0</formula>
    </cfRule>
  </conditionalFormatting>
  <conditionalFormatting sqref="K11:K17 K19:K25 K27:K33 K35:K41 K52:K58 K60:K66 K68:K74 K76:K77 K85:K91 K93:K99 K101:K107 K109:K113 K118:K124 K126:K132 K134:K140 K142:K148 K151:K157 K159:K165 K167:K173 K175:K181 K183:K185 K192:K198 K200:K206 K208:K214 K216:K220 K225:K231 K233:K239 K241:K247 K249:K255 K257 K266:K272 K274:K280 K282:K288 K290:K293 K299:K305 K307:K313 K315:K321 K332:K338 K340:K346 K348:K354 K356:K362 K364:K365 K373:K379 K381:K387 K389:K395 K397:K400 K406:K412 K414:K420 K422:K428 K430:K436 K323:K328 K43:K50 K79:K83 K115:K116 K187:K190 K222:K223 K259:K264 K295:K297 K330 K367:K371 K402:K404">
    <cfRule type="cellIs" dxfId="145" priority="195" operator="equal">
      <formula>0</formula>
    </cfRule>
  </conditionalFormatting>
  <conditionalFormatting sqref="B9:AF9 B348:D354 B361:AF362 B379:AF379 G348:AF354 A364:D365 B373:D378 G373:AF378 B49:AF50 B11:AF17 B19:AF25 G43:AF44 G45:Y45 B52:AF58 B60:AF66 B68:AF74 B76:AF77 B85:AF91 B93:AF99 B101:AF107 B109:AF113 B118:AF124 B126:AF132 B134:AF140 B142:AF148 B159:AF165 B167:AF173 B175:AF181 B183:AF185 B192:AF198 B200:AF206 B208:AF214 B216:AF220 B225:AF231 B233:AF239 B241:AF247 B249:AF255 B257:AF257 B266:AF272 B274:AF280 B282:AF288 B290:AF293 B299:AF305 B307:AF313 B315:AF321 B323:AF328 B332:AF338 B340:AF346 B356:D360 G356:AF360 G364:AF365 B381:AF387 B389:AF395 B397:AF400 B406:AF412 B414:AF420 B422:AF428 B430:AF436 B43:D48 G46:AF48 B79:AF83 B115:AF116 B187:AF190 B222:AF223 B259:AF264 B295:AF297 B330:AF330 G367:AF371 A367:D371 B402:AF404 B151:AF157 B27:AF33 B35:AF41">
    <cfRule type="expression" dxfId="144" priority="189">
      <formula>WEEKDAY($B9)=1</formula>
    </cfRule>
  </conditionalFormatting>
  <conditionalFormatting sqref="K9:L9 AC9">
    <cfRule type="cellIs" dxfId="143" priority="188" operator="equal">
      <formula>0</formula>
    </cfRule>
  </conditionalFormatting>
  <conditionalFormatting sqref="AE9 AE11:AE17 AE19:AE25 AE27:AE33 AE35:AE41 AE52:AE58 AE60:AE66 AE68:AE74 AE76:AE77 AE85:AE91 AE93:AE99 AE101:AE107 AE109:AE113 AE118:AE124 AE126:AE132 AE142:AE148 AE151:AE157 AE159:AE165 AE167:AE173 AE175:AE181 AE183:AE185 AE192:AE198 AE200:AE206 AE208:AE214 AE216:AE220 AE225:AE231 AE233:AE239 AE241:AE247 AE249:AE255 AE257 AE266:AE272 AE274:AE280 AE282:AE288 AE290:AE293 AE299:AE305 AE307:AE313 AE315:AE321 AE323:AE328 AE332:AE338 AE340:AE346 AE348:AE354 AE356:AE362 AE364:AE365 AE373:AE379 AE381:AE387 AE389:AE395 AE397:AE400 AE406:AE412 AE414:AE420 AE422:AE428 AE430:AE436 AE134:AE140 AE43:AE44 AE46:AE50 AE79:AE83 AE115:AE116 AE187:AE190 AE222:AE223 AE259:AE264 AE295:AE297 AE330 AE367:AE371 AE402:AE404">
    <cfRule type="cellIs" dxfId="142" priority="187" operator="equal">
      <formula>0</formula>
    </cfRule>
  </conditionalFormatting>
  <conditionalFormatting sqref="AF9 AF19:AF25 AF27:AF33 AF35:AF41 AF52:AF58 AF60:AF66 AF68:AF74 AF76:AF77 AF85:AF91 AF93:AF99 AF101:AF107 AF109:AF113 AF118:AF124 AF126:AF132 AF142:AF148 AF151:AF157 AF159:AF165 AF167:AF173 AF175:AF181 AF183:AF185 AF192:AF198 AF200:AF206 AF208:AF214 AF216:AF220 AF225:AF231 AF233:AF239 AF241:AF247 AF249:AF255 AF257 AF266:AF272 AF274:AF280 AF282:AF288 AF290:AF293 AF299:AF305 AF307:AF313 AF315:AF321 AF323:AF328 AF332:AF338 AF340:AF346 AF348:AF354 AF356:AF362 AF364:AF365 AF373:AF379 AF381:AF387 AF389:AF395 AF397:AF400 AF406:AF412 AF414:AF420 AF422:AF428 AF430:AF436 AF11:AF17 AF134:AF140 AF46:AF50 AF43:AF44 AF79:AF83 AF115:AF116 AF187:AF190 AF222:AF223 AF259:AF264 AF295:AF297 AF330 AF367:AF371 AF402:AF404">
    <cfRule type="cellIs" dxfId="141" priority="186" operator="equal">
      <formula>0</formula>
    </cfRule>
  </conditionalFormatting>
  <conditionalFormatting sqref="AE9">
    <cfRule type="cellIs" dxfId="140" priority="184" operator="equal">
      <formula>0</formula>
    </cfRule>
  </conditionalFormatting>
  <conditionalFormatting sqref="AE11 AE19 AE27 AE35 AE52 AE60 AE68 AE76 AE85 AE93 AE101 AE109 AE118 AE126 AE142 AE151 AE159 AE167 AE175 AE183 AE192 AE200 AE208 AE216 AE225 AE233 AE241 AE249 AE257 AE266 AE274 AE282 AE290 AE299 AE307 AE315 AE323 AE332 AE340 AE348 AE356 AE364 AE373 AE381 AE389 AE397 AE406 AE414 AE422 AE430 AE134 AE43:AE44">
    <cfRule type="cellIs" dxfId="139" priority="182" operator="equal">
      <formula>0</formula>
    </cfRule>
  </conditionalFormatting>
  <conditionalFormatting sqref="Y11:Y17 Y9 Y19:Y25 Y27:Y33 Y35:Y41 Y52:Y58 Y60:Y66 Y76:Y77 Y85:Y91 Y93:Y99 Y101:Y107 Y109:Y113 Y118:Y124 Y126:Y132 Y134:Y140 Y142:Y148 Y151:Y157 Y159:Y165 Y167:Y173 Y175:Y181 Y183:Y185 Y192:Y198 Y200:Y206 Y208:Y214 Y216:Y220 Y225:Y231 Y233:Y239 Y241:Y247 Y249:Y255 Y257 Y266:Y272 Y274:Y280 Y282:Y288 Y290:Y293 Y299:Y305 Y307:Y313 Y315:Y321 Y323:Y328 Y332:Y338 Y340:Y346 Y348:Y354 Y356:Y362 Y364:Y365 Y373:Y379 Y381:Y387 Y389:Y395 Y397:Y400 Y406:Y412 Y414:Y420 Y422:Y428 Y430:Y436 Y68:Y74 Y43:Y50 Y79:Y83 Y115:Y116 Y187:Y190 Y222:Y223 Y259:Y264 Y295:Y297 Y330 Y367:Y371 Y402:Y404">
    <cfRule type="expression" dxfId="138" priority="167">
      <formula>$C9=1</formula>
    </cfRule>
  </conditionalFormatting>
  <conditionalFormatting sqref="Y9 Y11:Y15 Y19:Y23 Y27:Y31 Y35:Y39 Y52:Y56 Y60:Y64 Y76:Y77 Y85:Y89 Y93:Y97 Y101:Y105 Y109:Y113 Y118:Y122 Y126:Y130 Y134:Y138 Y142:Y146 Y151:Y155 Y159:Y163 Y167:Y171 Y175:Y179 Y183:Y185 Y192:Y196 Y200:Y204 Y208:Y212 Y216:Y220 Y225:Y229 Y233:Y237 Y241:Y245 Y249:Y253 Y257 Y266:Y270 Y274:Y278 Y282:Y286 Y290:Y293 Y299:Y303 Y307:Y311 Y315:Y319 Y323:Y327 Y332:Y336 Y340:Y344 Y348:Y352 Y356:Y360 Y364:Y365 Y373:Y377 Y381:Y385 Y389:Y393 Y397:Y400 Y406:Y410 Y414:Y418 Y422:Y426 Y430:Y434 Y68:Y73 Y43:Y48 Y79:Y81 Y187:Y188 Y259:Y262 Y295 Y367:Y369 Y402">
    <cfRule type="cellIs" dxfId="137" priority="166" operator="equal">
      <formula>0</formula>
    </cfRule>
  </conditionalFormatting>
  <conditionalFormatting sqref="Y16 Y24 Y32 Y40 Y49 Y57 Y65 Y73 Y82 Y90 Y98 Y106 Y115 Y123 Y131 Y139 Y147 Y156 Y164 Y172 Y180 Y189 Y197 Y205 Y213 Y222 Y230 Y238 Y246 Y254 Y263 Y271 Y279 Y287 Y296 Y304 Y312 Y320 Y328 Y337 Y345 Y353 Y361 Y370 Y378 Y386 Y394 Y403 Y411 Y419 Y427 Y435">
    <cfRule type="cellIs" dxfId="136" priority="165" operator="equal">
      <formula>0</formula>
    </cfRule>
  </conditionalFormatting>
  <conditionalFormatting sqref="Y17 Y25 Y33 Y41 Y50 Y58 Y66 Y74 Y83 Y91 Y99 Y107 Y116 Y124 Y132 Y140 Y148 Y157 Y165 Y173 Y181 Y190 Y198 Y206 Y214 Y223 Y231 Y239 Y247 Y255 Y264 Y272 Y280 Y288 Y297 Y305 Y313 Y321 Y330 Y338 Y346 Y354 Y362 Y371 Y379 Y387 Y395 Y404 Y412 Y420 Y428 Y436">
    <cfRule type="cellIs" dxfId="135" priority="164" operator="equal">
      <formula>0</formula>
    </cfRule>
  </conditionalFormatting>
  <conditionalFormatting sqref="Z9 Z85:Z91 Z93:Z99 Z101:Z107 Z109:Z113 Z118:Z124 Z126:Z132 Z142:Z148 Z151:Z157 Z159:Z165 Z167:Z173 Z175:Z181 Z183:Z185 Z192:Z198 Z200:Z206 Z216:Z220 Z225:Z231 Z233:Z239 Z241:Z247 Z249:Z255 Z257 Z266:Z272 Z274:Z280 Z282:Z288 Z290:Z293 Z299:Z305 Z307:Z313 Z315:Z321 Z323:Z328 Z332:Z338 Z340:Z346 Z348:Z354 Z356:Z362 Z364:Z365 Z373:Z379 Z381:Z387 Z389:Z395 Z397:Z400 Z406:Z412 Z414:Z420 Z422:Z428 Z430:Z436 Z134:Z140 Z11:Z17 Z19:Z25 Z27:Z33 Z35:Z41 Z52:Z58 Z60:Z66 Z68:Z74 Z76:Z77 Z208:Z214 Z43:Z44 Z46:Z50 Z79:Z83 Z115:Z116 Z187:Z190 Z222:Z223 Z259:Z264 Z295:Z297 Z330 Z367:Z371 Z402:Z404">
    <cfRule type="expression" dxfId="134" priority="163">
      <formula>$C9=1</formula>
    </cfRule>
  </conditionalFormatting>
  <conditionalFormatting sqref="AA9 AA11:AA17 AA19:AA25 AA27:AA33 AA35:AA41 AA52:AA58 AA60:AA66 AA68:AA74 AA76:AA77 AA85:AA91 AA93:AA99 AA101:AA107 AA109:AA113 AA118:AA124 AA126:AA132 AA142:AA148 AA151:AA157 AA159:AA165 AA167:AA173 AA175:AA181 AA183:AA185 AA192:AA198 AA200:AA206 AA208:AA214 AA216:AA220 AA225:AA231 AA233:AA239 AA241:AA247 AA249:AA255 AA257 AA266:AA272 AA274:AA280 AA282:AA288 AA290:AA293 AA299:AA305 AA307:AA313 AA315:AA321 AA323:AA328 AA332:AA338 AA340:AA346 AA348:AA354 AA356:AA362 AA364:AA365 AA373:AA379 AA381:AA387 AA389:AA395 AA397:AA400 AA406:AA412 AA414:AA420 AA422:AA428 AA430:AA436 AA134:AA140 AA43:AA44 AA46:AA50 AA79:AA83 AA115:AA116 AA187:AA190 AA222:AA223 AA259:AA264 AA295:AA297 AA330 AA367:AA371 AA402:AA404">
    <cfRule type="cellIs" dxfId="133" priority="162" operator="equal">
      <formula>0</formula>
    </cfRule>
  </conditionalFormatting>
  <conditionalFormatting sqref="AA11:AA17 AA9 AA19:AA25 AA27:AA33 AA35:AA41 AA52:AA58 AA60:AA66 AA68:AA74 AA76:AA77 AA85:AA91 AA93:AA99 AA101:AA107 AA109:AA113 AA118:AA124 AA126:AA132 AA142:AA148 AA151:AA157 AA159:AA165 AA167:AA173 AA175:AA181 AA183:AA185 AA192:AA198 AA200:AA206 AA208:AA214 AA216:AA220 AA225:AA231 AA233:AA239 AA241:AA247 AA249:AA255 AA257 AA266:AA272 AA274:AA280 AA282:AA288 AA290:AA293 AA299:AA305 AA307:AA313 AA315:AA321 AA323:AA328 AA332:AA338 AA340:AA346 AA348:AA354 AA356:AA362 AA364:AA365 AA373:AA379 AA381:AA387 AA389:AA395 AA397:AA400 AA406:AA412 AA414:AA420 AA422:AA428 AA430:AA436 AA134:AA140 AA43:AA44 AA46:AA50 AA79:AA83 AA115:AA116 AA187:AA190 AA222:AA223 AA259:AA264 AA295:AA297 AA330 AA367:AA371 AA402:AA404">
    <cfRule type="expression" dxfId="132" priority="161">
      <formula>$C9=1</formula>
    </cfRule>
  </conditionalFormatting>
  <conditionalFormatting sqref="AA9">
    <cfRule type="cellIs" dxfId="131" priority="160" operator="equal">
      <formula>0</formula>
    </cfRule>
  </conditionalFormatting>
  <conditionalFormatting sqref="AB9 AB11:AB17 AB19:AB25 AB27:AB33 AB35:AB41 AB52:AB58 AB60:AB66 AB68:AB74 AB76:AB77 AB85:AB91 AB93:AB99 AB101:AB107 AB109:AB113 AB118:AB124 AB126:AB132 AB142:AB148 AB151:AB157 AB159:AB165 AB167:AB173 AB175:AB181 AB183:AB185 AB192:AB198 AB200:AB206 AB208:AB214 AB216:AB220 AB225:AB231 AB233:AB239 AB241:AB247 AB257 AB266:AB272 AB274:AB280 AB282:AB288 AB290:AB293 AB299:AB305 AB307:AB313 AB315:AB321 AB323:AB328 AB332:AB338 AB340:AB346 AB348:AB354 AB356:AB362 AB364:AB365 AB373:AB379 AB381:AB387 AB389:AB395 AB397:AB400 AB406:AB412 AB414:AB420 AB422:AB428 AB134:AB140 AB430:AB436 AB249:AB255 AB43:AB44 AB46:AB50 AB79:AB83 AB115:AB116 AB187:AB190 AB222:AB223 AB259:AB264 AB295:AB297 AB330 AB367:AB371 AB402:AB404">
    <cfRule type="cellIs" dxfId="130" priority="159" operator="equal">
      <formula>0</formula>
    </cfRule>
  </conditionalFormatting>
  <conditionalFormatting sqref="AB11:AB17 AB9 AB19:AB25 AB27:AB33 AB35:AB41 AB52:AB58 AB60:AB66 AB68:AB74 AB76:AB77 AB85:AB91 AB93:AB99 AB101:AB107 AB109:AB113 AB118:AB124 AB126:AB132 AB142:AB148 AB151:AB157 AB159:AB165 AB167:AB173 AB175:AB181 AB183:AB185 AB192:AB198 AB200:AB206 AB208:AB214 AB216:AB220 AB225:AB231 AB233:AB239 AB241:AB247 AB257 AB266:AB272 AB274:AB280 AB282:AB288 AB290:AB293 AB299:AB305 AB307:AB313 AB315:AB321 AB323:AB328 AB332:AB338 AB340:AB346 AB348:AB354 AB356:AB362 AB364:AB365 AB373:AB379 AB381:AB387 AB389:AB395 AB397:AB400 AB406:AB412 AB414:AB420 AB422:AB428 AB134:AB140 AB430:AB436 AB249:AB255 AB43:AB44 AB46:AB50 AB79:AB83 AB115:AB116 AB187:AB190 AB222:AB223 AB259:AB264 AB295:AB297 AB330 AB367:AB371 AB402:AB404">
    <cfRule type="expression" dxfId="129" priority="158">
      <formula>$C9=1</formula>
    </cfRule>
  </conditionalFormatting>
  <conditionalFormatting sqref="AD9">
    <cfRule type="cellIs" dxfId="128" priority="157" operator="equal">
      <formula>0</formula>
    </cfRule>
  </conditionalFormatting>
  <conditionalFormatting sqref="AD9">
    <cfRule type="expression" dxfId="127" priority="156">
      <formula>$C9=1</formula>
    </cfRule>
  </conditionalFormatting>
  <conditionalFormatting sqref="L11:L17 L19:L25 L27:L33 L35:L41 L52:L58 L60:L66 L68:L74 L76:L77 L85:L91 L93:L99 L101:L107 L109:L113 L118:L124 L126:L132 L134:L140 L142:L148 L151:L157 L159:L165 L167:L173 L175:L181 L183:L185 L192:L198 L200:L206 L208:L214 L216:L220 L225:L231 L233:L239 L241:L247 L249:L255 L257 L266:L272 L274:L280 L282:L288 L290:L293 L299:L305 L307:L313 L315:L321 L323:L328 L332:L338 L340:L346 L348:L354 L356:L362 L364:L365 L373:L379 L381:L387 L389:L395 L397:L400 L406:L412 L414:L420 L422:L428 L430:L436 L43:L50 L79:L83 L115:L116 L187:L190 L222:L223 L259:L264 L295:L297 L330 L367:L371 L402:L404">
    <cfRule type="cellIs" dxfId="126" priority="155" operator="equal">
      <formula>0</formula>
    </cfRule>
  </conditionalFormatting>
  <conditionalFormatting sqref="E353:F354">
    <cfRule type="expression" dxfId="125" priority="153">
      <formula>WEEKDAY($B353)=1</formula>
    </cfRule>
  </conditionalFormatting>
  <conditionalFormatting sqref="E378:F378 E370:F371">
    <cfRule type="expression" dxfId="124" priority="149">
      <formula>WEEKDAY($B370)=1</formula>
    </cfRule>
  </conditionalFormatting>
  <conditionalFormatting sqref="Z9:Z44 Z46:Z77 Z79:Z113 Z115:Z149 Z151:Z185 Z187:Z220 Z222:Z257 Z259:Z293 Z295:Z328 Z330:Z365 Z367:Z400 Z402:Z437">
    <cfRule type="expression" dxfId="123" priority="147">
      <formula>Z9&lt;&gt;""</formula>
    </cfRule>
  </conditionalFormatting>
  <conditionalFormatting sqref="AK24 AB10 AB18 AB26 AB34 AB42 AB51 AB59 AB67 AB75 AB84 AB92 AB100 AB108 AB117 AB125 AB133 AB141 AB149 AB158 AB166 AB174 AB182 AB191 AB199 AB207 AB215 AB224 AB232 AB240 AB248 AB256 AB265 AB273 AB281 AB289 AB298 AB306 AB314 AB322 AB331 AB339 AB347 AB355 AB363 AB372 AB380 AB388 AB396 AB405 AB413 AB421 AB429 AB437">
    <cfRule type="cellIs" dxfId="122" priority="146" operator="greaterThan">
      <formula>0</formula>
    </cfRule>
  </conditionalFormatting>
  <conditionalFormatting sqref="AK25 AD437 AD429 AD421 AD413 AD405 AD396 AD388 AD380 AD372 AD363 AD355 AD347 AD339 AD331 AD314 AD322 AD306 AD298 AD289 AD281 AD273 AD265 AD256 AD248 AD240 AD232 AD224 AD215 AD207 AD199 AD191 AD182 AD174 AD166 AD158 AD149 AD141 AD133 AD125 AD117 AD108 AD100 AD92 AD84 AD75 AD67 AD59 AD51 AD42 AD34 AD26 AD18 AD10">
    <cfRule type="cellIs" dxfId="121" priority="145" operator="greaterThan">
      <formula>0</formula>
    </cfRule>
  </conditionalFormatting>
  <conditionalFormatting sqref="AK23">
    <cfRule type="cellIs" dxfId="120" priority="144" operator="greaterThan">
      <formula>0</formula>
    </cfRule>
  </conditionalFormatting>
  <conditionalFormatting sqref="AB45">
    <cfRule type="cellIs" dxfId="119" priority="143" operator="greaterThan">
      <formula>0</formula>
    </cfRule>
  </conditionalFormatting>
  <conditionalFormatting sqref="AD45">
    <cfRule type="cellIs" dxfId="118" priority="142" operator="greaterThan">
      <formula>0</formula>
    </cfRule>
  </conditionalFormatting>
  <conditionalFormatting sqref="Z45">
    <cfRule type="expression" dxfId="117" priority="140">
      <formula>$Z$45&lt;&gt;"0"</formula>
    </cfRule>
  </conditionalFormatting>
  <conditionalFormatting sqref="E43:F47">
    <cfRule type="expression" dxfId="116" priority="139">
      <formula>WEEKDAY($B43)=1</formula>
    </cfRule>
  </conditionalFormatting>
  <conditionalFormatting sqref="E373:F377 E364:F365 E356:F360 E348:F352 E367:F369">
    <cfRule type="expression" dxfId="115" priority="138">
      <formula>WEEKDAY($B348)=1</formula>
    </cfRule>
  </conditionalFormatting>
  <conditionalFormatting sqref="E48:F48">
    <cfRule type="expression" dxfId="114" priority="137">
      <formula>WEEKDAY($B48)=1</formula>
    </cfRule>
  </conditionalFormatting>
  <conditionalFormatting sqref="K78">
    <cfRule type="cellIs" dxfId="113" priority="136" operator="equal">
      <formula>0</formula>
    </cfRule>
  </conditionalFormatting>
  <conditionalFormatting sqref="G78:Y78 D78">
    <cfRule type="expression" dxfId="112" priority="135">
      <formula>WEEKDAY($B78)=1</formula>
    </cfRule>
  </conditionalFormatting>
  <conditionalFormatting sqref="Y78">
    <cfRule type="expression" dxfId="111" priority="134">
      <formula>$C78=1</formula>
    </cfRule>
  </conditionalFormatting>
  <conditionalFormatting sqref="Y78">
    <cfRule type="cellIs" dxfId="110" priority="133" operator="equal">
      <formula>0</formula>
    </cfRule>
  </conditionalFormatting>
  <conditionalFormatting sqref="L78">
    <cfRule type="cellIs" dxfId="109" priority="132" operator="equal">
      <formula>0</formula>
    </cfRule>
  </conditionalFormatting>
  <conditionalFormatting sqref="AB78">
    <cfRule type="cellIs" dxfId="108" priority="131" operator="greaterThan">
      <formula>0</formula>
    </cfRule>
  </conditionalFormatting>
  <conditionalFormatting sqref="AD78">
    <cfRule type="cellIs" dxfId="107" priority="130" operator="greaterThan">
      <formula>0</formula>
    </cfRule>
  </conditionalFormatting>
  <conditionalFormatting sqref="Z78">
    <cfRule type="expression" dxfId="106" priority="129">
      <formula>$Z$45&lt;&gt;"0"</formula>
    </cfRule>
  </conditionalFormatting>
  <conditionalFormatting sqref="E78:F78">
    <cfRule type="expression" dxfId="105" priority="128">
      <formula>WEEKDAY($B78)=1</formula>
    </cfRule>
  </conditionalFormatting>
  <conditionalFormatting sqref="K114">
    <cfRule type="cellIs" dxfId="104" priority="127" operator="equal">
      <formula>0</formula>
    </cfRule>
  </conditionalFormatting>
  <conditionalFormatting sqref="G114:Y114 D114">
    <cfRule type="expression" dxfId="103" priority="126">
      <formula>WEEKDAY($B114)=1</formula>
    </cfRule>
  </conditionalFormatting>
  <conditionalFormatting sqref="Y114">
    <cfRule type="expression" dxfId="102" priority="125">
      <formula>$C114=1</formula>
    </cfRule>
  </conditionalFormatting>
  <conditionalFormatting sqref="Y114">
    <cfRule type="cellIs" dxfId="101" priority="124" operator="equal">
      <formula>0</formula>
    </cfRule>
  </conditionalFormatting>
  <conditionalFormatting sqref="L114">
    <cfRule type="cellIs" dxfId="100" priority="123" operator="equal">
      <formula>0</formula>
    </cfRule>
  </conditionalFormatting>
  <conditionalFormatting sqref="AB114">
    <cfRule type="cellIs" dxfId="99" priority="122" operator="greaterThan">
      <formula>0</formula>
    </cfRule>
  </conditionalFormatting>
  <conditionalFormatting sqref="AD114">
    <cfRule type="cellIs" dxfId="98" priority="121" operator="greaterThan">
      <formula>0</formula>
    </cfRule>
  </conditionalFormatting>
  <conditionalFormatting sqref="Z114">
    <cfRule type="expression" dxfId="97" priority="120">
      <formula>$Z$45&lt;&gt;"0"</formula>
    </cfRule>
  </conditionalFormatting>
  <conditionalFormatting sqref="E114:F114">
    <cfRule type="expression" dxfId="96" priority="119">
      <formula>WEEKDAY($B114)=1</formula>
    </cfRule>
  </conditionalFormatting>
  <conditionalFormatting sqref="K150">
    <cfRule type="cellIs" dxfId="95" priority="118" operator="equal">
      <formula>0</formula>
    </cfRule>
  </conditionalFormatting>
  <conditionalFormatting sqref="G150:Y150 B150:D150">
    <cfRule type="expression" dxfId="94" priority="117">
      <formula>WEEKDAY($B150)=1</formula>
    </cfRule>
  </conditionalFormatting>
  <conditionalFormatting sqref="Y150">
    <cfRule type="expression" dxfId="93" priority="116">
      <formula>$C150=1</formula>
    </cfRule>
  </conditionalFormatting>
  <conditionalFormatting sqref="Y150">
    <cfRule type="cellIs" dxfId="92" priority="115" operator="equal">
      <formula>0</formula>
    </cfRule>
  </conditionalFormatting>
  <conditionalFormatting sqref="L150">
    <cfRule type="cellIs" dxfId="91" priority="114" operator="equal">
      <formula>0</formula>
    </cfRule>
  </conditionalFormatting>
  <conditionalFormatting sqref="AB150">
    <cfRule type="cellIs" dxfId="90" priority="113" operator="greaterThan">
      <formula>0</formula>
    </cfRule>
  </conditionalFormatting>
  <conditionalFormatting sqref="AD150">
    <cfRule type="cellIs" dxfId="89" priority="112" operator="greaterThan">
      <formula>0</formula>
    </cfRule>
  </conditionalFormatting>
  <conditionalFormatting sqref="Z150">
    <cfRule type="expression" dxfId="88" priority="111">
      <formula>$Z$45&lt;&gt;"0"</formula>
    </cfRule>
  </conditionalFormatting>
  <conditionalFormatting sqref="E150:F150">
    <cfRule type="expression" dxfId="87" priority="110">
      <formula>WEEKDAY($B150)=1</formula>
    </cfRule>
  </conditionalFormatting>
  <conditionalFormatting sqref="K186">
    <cfRule type="cellIs" dxfId="86" priority="100" operator="equal">
      <formula>0</formula>
    </cfRule>
  </conditionalFormatting>
  <conditionalFormatting sqref="G186:Y186 B186:D186">
    <cfRule type="expression" dxfId="85" priority="99">
      <formula>WEEKDAY($B186)=1</formula>
    </cfRule>
  </conditionalFormatting>
  <conditionalFormatting sqref="Y186">
    <cfRule type="expression" dxfId="84" priority="98">
      <formula>$C186=1</formula>
    </cfRule>
  </conditionalFormatting>
  <conditionalFormatting sqref="Y186">
    <cfRule type="cellIs" dxfId="83" priority="97" operator="equal">
      <formula>0</formula>
    </cfRule>
  </conditionalFormatting>
  <conditionalFormatting sqref="L186">
    <cfRule type="cellIs" dxfId="82" priority="96" operator="equal">
      <formula>0</formula>
    </cfRule>
  </conditionalFormatting>
  <conditionalFormatting sqref="AB186">
    <cfRule type="cellIs" dxfId="81" priority="95" operator="greaterThan">
      <formula>0</formula>
    </cfRule>
  </conditionalFormatting>
  <conditionalFormatting sqref="AD186">
    <cfRule type="cellIs" dxfId="80" priority="94" operator="greaterThan">
      <formula>0</formula>
    </cfRule>
  </conditionalFormatting>
  <conditionalFormatting sqref="Z186">
    <cfRule type="expression" dxfId="79" priority="93">
      <formula>$Z$45&lt;&gt;"0"</formula>
    </cfRule>
  </conditionalFormatting>
  <conditionalFormatting sqref="E186:F186">
    <cfRule type="expression" dxfId="78" priority="92">
      <formula>WEEKDAY($B186)=1</formula>
    </cfRule>
  </conditionalFormatting>
  <conditionalFormatting sqref="E258:F258">
    <cfRule type="expression" dxfId="77" priority="74">
      <formula>WEEKDAY($B258)=1</formula>
    </cfRule>
  </conditionalFormatting>
  <conditionalFormatting sqref="E294:F294">
    <cfRule type="expression" dxfId="76" priority="65">
      <formula>WEEKDAY($B294)=1</formula>
    </cfRule>
  </conditionalFormatting>
  <conditionalFormatting sqref="E329:F329">
    <cfRule type="expression" dxfId="75" priority="56">
      <formula>WEEKDAY($B329)=1</formula>
    </cfRule>
  </conditionalFormatting>
  <conditionalFormatting sqref="B221:D221">
    <cfRule type="expression" dxfId="74" priority="90">
      <formula>WEEKDAY($B221)=1</formula>
    </cfRule>
  </conditionalFormatting>
  <conditionalFormatting sqref="E366:F366">
    <cfRule type="expression" dxfId="73" priority="47">
      <formula>WEEKDAY($B366)=1</formula>
    </cfRule>
  </conditionalFormatting>
  <conditionalFormatting sqref="K258">
    <cfRule type="cellIs" dxfId="72" priority="82" operator="equal">
      <formula>0</formula>
    </cfRule>
  </conditionalFormatting>
  <conditionalFormatting sqref="G258:Y258 B258:D258">
    <cfRule type="expression" dxfId="71" priority="81">
      <formula>WEEKDAY($B258)=1</formula>
    </cfRule>
  </conditionalFormatting>
  <conditionalFormatting sqref="Y258">
    <cfRule type="expression" dxfId="70" priority="80">
      <formula>$C258=1</formula>
    </cfRule>
  </conditionalFormatting>
  <conditionalFormatting sqref="Y258">
    <cfRule type="cellIs" dxfId="69" priority="79" operator="equal">
      <formula>0</formula>
    </cfRule>
  </conditionalFormatting>
  <conditionalFormatting sqref="L258">
    <cfRule type="cellIs" dxfId="68" priority="78" operator="equal">
      <formula>0</formula>
    </cfRule>
  </conditionalFormatting>
  <conditionalFormatting sqref="AB258">
    <cfRule type="cellIs" dxfId="67" priority="77" operator="greaterThan">
      <formula>0</formula>
    </cfRule>
  </conditionalFormatting>
  <conditionalFormatting sqref="AD258">
    <cfRule type="cellIs" dxfId="66" priority="76" operator="greaterThan">
      <formula>0</formula>
    </cfRule>
  </conditionalFormatting>
  <conditionalFormatting sqref="Z258">
    <cfRule type="expression" dxfId="65" priority="75">
      <formula>$Z$45&lt;&gt;"0"</formula>
    </cfRule>
  </conditionalFormatting>
  <conditionalFormatting sqref="E401:F401">
    <cfRule type="expression" dxfId="64" priority="38">
      <formula>WEEKDAY($B401)=1</formula>
    </cfRule>
  </conditionalFormatting>
  <conditionalFormatting sqref="K294">
    <cfRule type="cellIs" dxfId="63" priority="73" operator="equal">
      <formula>0</formula>
    </cfRule>
  </conditionalFormatting>
  <conditionalFormatting sqref="G294:Y294 B294:D294">
    <cfRule type="expression" dxfId="62" priority="72">
      <formula>WEEKDAY($B294)=1</formula>
    </cfRule>
  </conditionalFormatting>
  <conditionalFormatting sqref="Y294">
    <cfRule type="expression" dxfId="61" priority="71">
      <formula>$C294=1</formula>
    </cfRule>
  </conditionalFormatting>
  <conditionalFormatting sqref="Y294">
    <cfRule type="cellIs" dxfId="60" priority="70" operator="equal">
      <formula>0</formula>
    </cfRule>
  </conditionalFormatting>
  <conditionalFormatting sqref="L294">
    <cfRule type="cellIs" dxfId="59" priority="69" operator="equal">
      <formula>0</formula>
    </cfRule>
  </conditionalFormatting>
  <conditionalFormatting sqref="AB294">
    <cfRule type="cellIs" dxfId="58" priority="68" operator="greaterThan">
      <formula>0</formula>
    </cfRule>
  </conditionalFormatting>
  <conditionalFormatting sqref="AD294">
    <cfRule type="cellIs" dxfId="57" priority="67" operator="greaterThan">
      <formula>0</formula>
    </cfRule>
  </conditionalFormatting>
  <conditionalFormatting sqref="Z294">
    <cfRule type="expression" dxfId="56" priority="66">
      <formula>$Z$45&lt;&gt;"0"</formula>
    </cfRule>
  </conditionalFormatting>
  <conditionalFormatting sqref="B114:C114">
    <cfRule type="expression" dxfId="55" priority="27">
      <formula>WEEKDAY($B114)=1</formula>
    </cfRule>
  </conditionalFormatting>
  <conditionalFormatting sqref="K329">
    <cfRule type="cellIs" dxfId="54" priority="64" operator="equal">
      <formula>0</formula>
    </cfRule>
  </conditionalFormatting>
  <conditionalFormatting sqref="G329:Y329 B329:D329">
    <cfRule type="expression" dxfId="53" priority="63">
      <formula>WEEKDAY($B329)=1</formula>
    </cfRule>
  </conditionalFormatting>
  <conditionalFormatting sqref="Y329">
    <cfRule type="expression" dxfId="52" priority="62">
      <formula>$C329=1</formula>
    </cfRule>
  </conditionalFormatting>
  <conditionalFormatting sqref="Y329">
    <cfRule type="cellIs" dxfId="51" priority="61" operator="equal">
      <formula>0</formula>
    </cfRule>
  </conditionalFormatting>
  <conditionalFormatting sqref="L329">
    <cfRule type="cellIs" dxfId="50" priority="60" operator="equal">
      <formula>0</formula>
    </cfRule>
  </conditionalFormatting>
  <conditionalFormatting sqref="AB329">
    <cfRule type="cellIs" dxfId="49" priority="59" operator="greaterThan">
      <formula>0</formula>
    </cfRule>
  </conditionalFormatting>
  <conditionalFormatting sqref="AD329">
    <cfRule type="cellIs" dxfId="48" priority="58" operator="greaterThan">
      <formula>0</formula>
    </cfRule>
  </conditionalFormatting>
  <conditionalFormatting sqref="Z329">
    <cfRule type="expression" dxfId="47" priority="57">
      <formula>$Z$45&lt;&gt;"0"</formula>
    </cfRule>
  </conditionalFormatting>
  <conditionalFormatting sqref="K366">
    <cfRule type="cellIs" dxfId="46" priority="55" operator="equal">
      <formula>0</formula>
    </cfRule>
  </conditionalFormatting>
  <conditionalFormatting sqref="G366:Y366 B366:D366">
    <cfRule type="expression" dxfId="45" priority="54">
      <formula>WEEKDAY($B366)=1</formula>
    </cfRule>
  </conditionalFormatting>
  <conditionalFormatting sqref="Y366">
    <cfRule type="expression" dxfId="44" priority="53">
      <formula>$C366=1</formula>
    </cfRule>
  </conditionalFormatting>
  <conditionalFormatting sqref="Y366">
    <cfRule type="cellIs" dxfId="43" priority="52" operator="equal">
      <formula>0</formula>
    </cfRule>
  </conditionalFormatting>
  <conditionalFormatting sqref="L366">
    <cfRule type="cellIs" dxfId="42" priority="51" operator="equal">
      <formula>0</formula>
    </cfRule>
  </conditionalFormatting>
  <conditionalFormatting sqref="AB366">
    <cfRule type="cellIs" dxfId="41" priority="50" operator="greaterThan">
      <formula>0</formula>
    </cfRule>
  </conditionalFormatting>
  <conditionalFormatting sqref="AD366">
    <cfRule type="cellIs" dxfId="40" priority="49" operator="greaterThan">
      <formula>0</formula>
    </cfRule>
  </conditionalFormatting>
  <conditionalFormatting sqref="Z366">
    <cfRule type="expression" dxfId="39" priority="48">
      <formula>$Z$45&lt;&gt;"0"</formula>
    </cfRule>
  </conditionalFormatting>
  <conditionalFormatting sqref="K401">
    <cfRule type="cellIs" dxfId="38" priority="46" operator="equal">
      <formula>0</formula>
    </cfRule>
  </conditionalFormatting>
  <conditionalFormatting sqref="G401:Y401 B401:D401">
    <cfRule type="expression" dxfId="37" priority="45">
      <formula>WEEKDAY($B401)=1</formula>
    </cfRule>
  </conditionalFormatting>
  <conditionalFormatting sqref="Y401">
    <cfRule type="expression" dxfId="36" priority="44">
      <formula>$C401=1</formula>
    </cfRule>
  </conditionalFormatting>
  <conditionalFormatting sqref="Y401">
    <cfRule type="cellIs" dxfId="35" priority="43" operator="equal">
      <formula>0</formula>
    </cfRule>
  </conditionalFormatting>
  <conditionalFormatting sqref="L401">
    <cfRule type="cellIs" dxfId="34" priority="42" operator="equal">
      <formula>0</formula>
    </cfRule>
  </conditionalFormatting>
  <conditionalFormatting sqref="AB401">
    <cfRule type="cellIs" dxfId="33" priority="41" operator="greaterThan">
      <formula>0</formula>
    </cfRule>
  </conditionalFormatting>
  <conditionalFormatting sqref="AD401">
    <cfRule type="cellIs" dxfId="32" priority="40" operator="greaterThan">
      <formula>0</formula>
    </cfRule>
  </conditionalFormatting>
  <conditionalFormatting sqref="Z401">
    <cfRule type="expression" dxfId="31" priority="39">
      <formula>$Z$45&lt;&gt;"0"</formula>
    </cfRule>
  </conditionalFormatting>
  <conditionalFormatting sqref="E438:F438">
    <cfRule type="expression" dxfId="30" priority="29">
      <formula>WEEKDAY($B438)=1</formula>
    </cfRule>
  </conditionalFormatting>
  <conditionalFormatting sqref="K438">
    <cfRule type="cellIs" dxfId="29" priority="37" operator="equal">
      <formula>0</formula>
    </cfRule>
  </conditionalFormatting>
  <conditionalFormatting sqref="G438:Y438 B438:D438">
    <cfRule type="expression" dxfId="28" priority="36">
      <formula>WEEKDAY($B438)=1</formula>
    </cfRule>
  </conditionalFormatting>
  <conditionalFormatting sqref="Y438">
    <cfRule type="expression" dxfId="27" priority="35">
      <formula>$C438=1</formula>
    </cfRule>
  </conditionalFormatting>
  <conditionalFormatting sqref="Y438">
    <cfRule type="cellIs" dxfId="26" priority="34" operator="equal">
      <formula>0</formula>
    </cfRule>
  </conditionalFormatting>
  <conditionalFormatting sqref="L438">
    <cfRule type="cellIs" dxfId="25" priority="33" operator="equal">
      <formula>0</formula>
    </cfRule>
  </conditionalFormatting>
  <conditionalFormatting sqref="AB438">
    <cfRule type="cellIs" dxfId="24" priority="32" operator="greaterThan">
      <formula>0</formula>
    </cfRule>
  </conditionalFormatting>
  <conditionalFormatting sqref="AD438">
    <cfRule type="cellIs" dxfId="23" priority="31" operator="greaterThan">
      <formula>0</formula>
    </cfRule>
  </conditionalFormatting>
  <conditionalFormatting sqref="Z438">
    <cfRule type="expression" dxfId="22" priority="30">
      <formula>$Z$45&lt;&gt;"0"</formula>
    </cfRule>
  </conditionalFormatting>
  <conditionalFormatting sqref="B78:C78">
    <cfRule type="expression" dxfId="21" priority="28">
      <formula>WEEKDAY($B78)=1</formula>
    </cfRule>
  </conditionalFormatting>
  <conditionalFormatting sqref="AK63">
    <cfRule type="cellIs" dxfId="20" priority="26" operator="greaterThan">
      <formula>0</formula>
    </cfRule>
  </conditionalFormatting>
  <conditionalFormatting sqref="AK64">
    <cfRule type="cellIs" dxfId="19" priority="25" operator="greaterThan">
      <formula>0</formula>
    </cfRule>
  </conditionalFormatting>
  <conditionalFormatting sqref="AK62">
    <cfRule type="cellIs" dxfId="18" priority="24" operator="greaterThan">
      <formula>0</formula>
    </cfRule>
  </conditionalFormatting>
  <conditionalFormatting sqref="AK96">
    <cfRule type="cellIs" dxfId="17" priority="23" operator="greaterThan">
      <formula>0</formula>
    </cfRule>
  </conditionalFormatting>
  <conditionalFormatting sqref="AK97">
    <cfRule type="cellIs" dxfId="16" priority="22" operator="greaterThan">
      <formula>0</formula>
    </cfRule>
  </conditionalFormatting>
  <conditionalFormatting sqref="AK95">
    <cfRule type="cellIs" dxfId="15" priority="21" operator="greaterThan">
      <formula>0</formula>
    </cfRule>
  </conditionalFormatting>
  <conditionalFormatting sqref="E221:H221 K221:W221">
    <cfRule type="expression" dxfId="14" priority="19">
      <formula>WEEKDAY($B221)=1</formula>
    </cfRule>
  </conditionalFormatting>
  <conditionalFormatting sqref="W221">
    <cfRule type="expression" dxfId="13" priority="18">
      <formula>$C221=1</formula>
    </cfRule>
  </conditionalFormatting>
  <conditionalFormatting sqref="W221">
    <cfRule type="cellIs" dxfId="12" priority="17" operator="equal">
      <formula>0</formula>
    </cfRule>
  </conditionalFormatting>
  <conditionalFormatting sqref="AB221">
    <cfRule type="cellIs" dxfId="11" priority="14" operator="greaterThan">
      <formula>0</formula>
    </cfRule>
  </conditionalFormatting>
  <conditionalFormatting sqref="X221">
    <cfRule type="expression" dxfId="10" priority="13">
      <formula>$Z$45&lt;&gt;"0"</formula>
    </cfRule>
  </conditionalFormatting>
  <conditionalFormatting sqref="J221">
    <cfRule type="expression" dxfId="9" priority="12">
      <formula>WEEKDAY($B221)=1</formula>
    </cfRule>
  </conditionalFormatting>
  <conditionalFormatting sqref="AD221">
    <cfRule type="cellIs" dxfId="8" priority="11" operator="greaterThan">
      <formula>0</formula>
    </cfRule>
  </conditionalFormatting>
  <conditionalFormatting sqref="Z221">
    <cfRule type="expression" dxfId="7" priority="8">
      <formula>$Z$45&lt;&gt;"0"</formula>
    </cfRule>
  </conditionalFormatting>
  <conditionalFormatting sqref="I221">
    <cfRule type="expression" dxfId="6" priority="7">
      <formula>WEEKDAY($B221)=1</formula>
    </cfRule>
  </conditionalFormatting>
  <conditionalFormatting sqref="AK137">
    <cfRule type="cellIs" dxfId="5" priority="6" operator="greaterThan">
      <formula>0</formula>
    </cfRule>
  </conditionalFormatting>
  <conditionalFormatting sqref="AK138">
    <cfRule type="cellIs" dxfId="4" priority="5" operator="greaterThan">
      <formula>0</formula>
    </cfRule>
  </conditionalFormatting>
  <conditionalFormatting sqref="AK136">
    <cfRule type="cellIs" dxfId="3" priority="4" operator="greaterThan">
      <formula>0</formula>
    </cfRule>
  </conditionalFormatting>
  <conditionalFormatting sqref="AK417 AK384 AK351 AK310 AK277 AK236 AK203 AK170">
    <cfRule type="cellIs" dxfId="2" priority="3" operator="greaterThan">
      <formula>0</formula>
    </cfRule>
  </conditionalFormatting>
  <conditionalFormatting sqref="AK418 AK385 AK352 AK311 AK278 AK237 AK204 AK171">
    <cfRule type="cellIs" dxfId="1" priority="2" operator="greaterThan">
      <formula>0</formula>
    </cfRule>
  </conditionalFormatting>
  <conditionalFormatting sqref="AK416 AK383 AK350 AK309 AK276 AK235 AK202 AK169">
    <cfRule type="cellIs" dxfId="0" priority="1" operator="greaterThan">
      <formula>0</formula>
    </cfRule>
  </conditionalFormatting>
  <pageMargins left="0.7" right="0.7" top="0.75" bottom="0.75" header="0.3" footer="0.3"/>
  <pageSetup paperSize="9" orientation="portrait" horizontalDpi="4294967293" verticalDpi="4294967293"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workbookViewId="0">
      <selection activeCell="C29" sqref="C29"/>
    </sheetView>
  </sheetViews>
  <sheetFormatPr baseColWidth="10" defaultRowHeight="15.75" x14ac:dyDescent="0.25"/>
  <cols>
    <col min="1" max="1" width="26" bestFit="1" customWidth="1"/>
    <col min="2" max="2" width="27.375" customWidth="1"/>
  </cols>
  <sheetData>
    <row r="1" spans="1:2" ht="27" customHeight="1" x14ac:dyDescent="0.25">
      <c r="A1" s="1008" t="s">
        <v>37</v>
      </c>
      <c r="B1" s="1009"/>
    </row>
    <row r="2" spans="1:2" ht="15.75" customHeight="1" x14ac:dyDescent="0.25">
      <c r="A2" s="42">
        <v>42736</v>
      </c>
      <c r="B2" s="40" t="s">
        <v>17</v>
      </c>
    </row>
    <row r="3" spans="1:2" ht="15.75" customHeight="1" x14ac:dyDescent="0.25">
      <c r="A3" s="42">
        <v>42826</v>
      </c>
      <c r="B3" s="40" t="s">
        <v>18</v>
      </c>
    </row>
    <row r="4" spans="1:2" ht="15.75" customHeight="1" x14ac:dyDescent="0.25">
      <c r="A4" s="42">
        <v>42827</v>
      </c>
      <c r="B4" s="40" t="s">
        <v>19</v>
      </c>
    </row>
    <row r="5" spans="1:2" ht="15.75" customHeight="1" x14ac:dyDescent="0.25">
      <c r="A5" s="42">
        <v>42856</v>
      </c>
      <c r="B5" s="40" t="s">
        <v>20</v>
      </c>
    </row>
    <row r="6" spans="1:2" ht="15.75" customHeight="1" x14ac:dyDescent="0.25">
      <c r="A6" s="42">
        <v>42863</v>
      </c>
      <c r="B6" s="40" t="s">
        <v>21</v>
      </c>
    </row>
    <row r="7" spans="1:2" ht="15.75" customHeight="1" x14ac:dyDescent="0.25">
      <c r="A7" s="42">
        <v>42865</v>
      </c>
      <c r="B7" s="40" t="s">
        <v>22</v>
      </c>
    </row>
    <row r="8" spans="1:2" ht="15.75" customHeight="1" x14ac:dyDescent="0.25">
      <c r="A8" s="42">
        <v>42875</v>
      </c>
      <c r="B8" s="40" t="s">
        <v>23</v>
      </c>
    </row>
    <row r="9" spans="1:2" ht="15.75" customHeight="1" x14ac:dyDescent="0.25">
      <c r="A9" s="42">
        <v>42876</v>
      </c>
      <c r="B9" s="40" t="s">
        <v>24</v>
      </c>
    </row>
    <row r="10" spans="1:2" ht="15.75" customHeight="1" x14ac:dyDescent="0.25">
      <c r="A10" s="42">
        <v>42930</v>
      </c>
      <c r="B10" s="40" t="s">
        <v>25</v>
      </c>
    </row>
    <row r="11" spans="1:2" ht="15.75" customHeight="1" x14ac:dyDescent="0.25">
      <c r="A11" s="42">
        <v>42962</v>
      </c>
      <c r="B11" s="40" t="s">
        <v>26</v>
      </c>
    </row>
    <row r="12" spans="1:2" ht="15.75" customHeight="1" x14ac:dyDescent="0.25">
      <c r="A12" s="42">
        <v>43040</v>
      </c>
      <c r="B12" s="40" t="s">
        <v>27</v>
      </c>
    </row>
    <row r="13" spans="1:2" ht="15.75" customHeight="1" x14ac:dyDescent="0.25">
      <c r="A13" s="42">
        <v>43050</v>
      </c>
      <c r="B13" s="40" t="s">
        <v>28</v>
      </c>
    </row>
    <row r="14" spans="1:2" ht="15.75" customHeight="1" x14ac:dyDescent="0.25">
      <c r="A14" s="42">
        <v>43094</v>
      </c>
      <c r="B14" s="40" t="s">
        <v>29</v>
      </c>
    </row>
    <row r="15" spans="1:2" ht="15.75" customHeight="1" x14ac:dyDescent="0.25">
      <c r="A15" s="43"/>
      <c r="B15" s="41"/>
    </row>
  </sheetData>
  <mergeCells count="1">
    <mergeCell ref="A1:B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Synthèse annuelle</vt:lpstr>
      <vt:lpstr>JF 2017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sweet zed</dc:creator>
  <cp:keywords/>
  <dc:description/>
  <cp:lastModifiedBy>sweet zed</cp:lastModifiedBy>
  <cp:revision/>
  <dcterms:created xsi:type="dcterms:W3CDTF">2017-09-20T20:13:37Z</dcterms:created>
  <dcterms:modified xsi:type="dcterms:W3CDTF">2017-09-30T23:04:53Z</dcterms:modified>
  <cp:category/>
  <cp:contentStatus/>
</cp:coreProperties>
</file>