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citrix04\documents$\p.petit\PPP\"/>
    </mc:Choice>
  </mc:AlternateContent>
  <bookViews>
    <workbookView xWindow="0" yWindow="0" windowWidth="17910" windowHeight="8415"/>
  </bookViews>
  <sheets>
    <sheet name="Coût" sheetId="5" r:id="rId1"/>
    <sheet name="Traction" sheetId="6" r:id="rId2"/>
    <sheet name="Quai" sheetId="4" r:id="rId3"/>
    <sheet name="Enlévement" sheetId="3" r:id="rId4"/>
    <sheet name="Livraison" sheetId="2" r:id="rId5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5" l="1"/>
  <c r="E30" i="5"/>
  <c r="F9" i="5" l="1"/>
  <c r="C16" i="5" s="1"/>
  <c r="H8" i="5"/>
  <c r="H7" i="5"/>
  <c r="I5" i="5"/>
  <c r="I3" i="5"/>
  <c r="I8" i="5" l="1"/>
  <c r="I9" i="5" s="1"/>
  <c r="I7" i="5"/>
  <c r="C19" i="5" l="1"/>
  <c r="G19" i="5" s="1"/>
  <c r="C10" i="5"/>
  <c r="G10" i="5" s="1"/>
  <c r="C13" i="5"/>
  <c r="G16" i="5"/>
  <c r="D3" i="2"/>
  <c r="E3" i="3"/>
  <c r="F3" i="3" s="1"/>
  <c r="G3" i="3" s="1"/>
  <c r="H3" i="3" s="1"/>
  <c r="I3" i="3" s="1"/>
  <c r="J3" i="3" s="1"/>
  <c r="D3" i="3"/>
  <c r="G13" i="5" l="1"/>
  <c r="G21" i="5" s="1"/>
  <c r="E3" i="2"/>
  <c r="F3" i="2" s="1"/>
  <c r="G3" i="2" s="1"/>
  <c r="H3" i="2" s="1"/>
  <c r="I3" i="2" s="1"/>
  <c r="J3" i="2" s="1"/>
  <c r="K3" i="2" s="1"/>
</calcChain>
</file>

<file path=xl/sharedStrings.xml><?xml version="1.0" encoding="utf-8"?>
<sst xmlns="http://schemas.openxmlformats.org/spreadsheetml/2006/main" count="72" uniqueCount="56">
  <si>
    <t>FORFAIT</t>
  </si>
  <si>
    <t>TARIF ENLEVEMENT</t>
  </si>
  <si>
    <t>TARIF LIVRAISON</t>
  </si>
  <si>
    <t>PASSAGE A QUAI</t>
  </si>
  <si>
    <t>Condition rapport poids volume</t>
  </si>
  <si>
    <t>Cubage</t>
  </si>
  <si>
    <t>Poids taxable</t>
  </si>
  <si>
    <t>Poids Réel kg</t>
  </si>
  <si>
    <t>TARIF
 AU
100 KG</t>
  </si>
  <si>
    <t>Zone</t>
  </si>
  <si>
    <t>Kg</t>
  </si>
  <si>
    <t>€</t>
  </si>
  <si>
    <t>Elevement</t>
  </si>
  <si>
    <t>livraison</t>
  </si>
  <si>
    <t>Quai</t>
  </si>
  <si>
    <t>Tarif pour</t>
  </si>
  <si>
    <t>Valeur</t>
  </si>
  <si>
    <t>Traction</t>
  </si>
  <si>
    <t>Total</t>
  </si>
  <si>
    <t>Poids</t>
  </si>
  <si>
    <t>Tarif</t>
  </si>
  <si>
    <t>M³</t>
  </si>
  <si>
    <t>Volume</t>
  </si>
  <si>
    <t>Poids Kg</t>
  </si>
  <si>
    <t>surface plancher</t>
  </si>
  <si>
    <t>M²</t>
  </si>
  <si>
    <t>arrondi au 100 kgs supérieur mini 300 Kg</t>
  </si>
  <si>
    <t>palette</t>
  </si>
  <si>
    <t>longueur</t>
  </si>
  <si>
    <t>largeur</t>
  </si>
  <si>
    <t>EXEMPLE DE CALCUL</t>
  </si>
  <si>
    <t>M3</t>
  </si>
  <si>
    <t>Poids réel</t>
  </si>
  <si>
    <t>Vu la régle 300 le m3 arrondi au 100 kg supérieur</t>
  </si>
  <si>
    <t>Les couts</t>
  </si>
  <si>
    <t>Enlevement</t>
  </si>
  <si>
    <t xml:space="preserve">      </t>
  </si>
  <si>
    <t>5,24 est dans la tranche de 101 à 500 kg comme le tarif est 100 kg on multiplie par 3 vu qu'il y a 300 kg,</t>
  </si>
  <si>
    <t>quai</t>
  </si>
  <si>
    <t>10 € vu que nous sommes dans le minimum de perception,</t>
  </si>
  <si>
    <t>La traction idem enlèvement et livraison sur le poids taxable ou le poids réel si supérieur au poids taxable toujours arrondi au 100 kgs supérieur  et on multiplie par 3 vu qu'il y a 300kgs</t>
  </si>
  <si>
    <t>Livraison</t>
  </si>
  <si>
    <t>6,36 est dans la tranche de 101 à 500 kg comme le tarif est au 100 kgs on multiplie par 3 vu qu'il y a 300 kgs</t>
  </si>
  <si>
    <t>cout global</t>
  </si>
  <si>
    <t>pal</t>
  </si>
  <si>
    <t>long</t>
  </si>
  <si>
    <t>larg</t>
  </si>
  <si>
    <t>haut</t>
  </si>
  <si>
    <t>Rapport pds/vol</t>
  </si>
  <si>
    <t>Poids tax</t>
  </si>
  <si>
    <t>Dans ce cas précis 1,92 x300 = 576  donc 600 kg arrondi au 100 kg supérieur = 300</t>
  </si>
  <si>
    <t>Z1</t>
  </si>
  <si>
    <t>Régle facturation au poids réel</t>
  </si>
  <si>
    <t>1,5 les 100 kgs</t>
  </si>
  <si>
    <t>Mini</t>
  </si>
  <si>
    <t xml:space="preserve">Maxi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</si>
</sst>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1" fillId="3" borderId="0" xfId="0" applyFont="1" applyFill="1"/>
    <xf numFmtId="0" fontId="1" fillId="4" borderId="0" xfId="0" applyFont="1" applyFill="1"/>
    <xf numFmtId="0" fontId="0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2" fontId="0" fillId="0" borderId="0" xfId="0" applyNumberFormat="1"/>
    <xf numFmtId="2" fontId="5" fillId="0" borderId="0" xfId="0" applyNumberFormat="1" applyFont="1"/>
    <xf numFmtId="0" fontId="5" fillId="0" borderId="0" xfId="0" applyFont="1" applyAlignment="1">
      <alignment horizontal="right"/>
    </xf>
    <xf numFmtId="0" fontId="4" fillId="2" borderId="0" xfId="0" applyFont="1" applyFill="1"/>
    <xf numFmtId="0" fontId="1" fillId="5" borderId="0" xfId="0" applyFont="1" applyFill="1"/>
    <xf numFmtId="0" fontId="0" fillId="0" borderId="0" xfId="0" applyFont="1" applyAlignment="1">
      <alignment horizontal="center"/>
    </xf>
    <xf numFmtId="0" fontId="1" fillId="2" borderId="0" xfId="0" applyFont="1" applyFill="1"/>
    <xf numFmtId="0" fontId="6" fillId="0" borderId="0" xfId="0" applyFont="1"/>
    <xf numFmtId="0" fontId="6" fillId="2" borderId="0" xfId="0" applyFont="1" applyFill="1"/>
    <xf numFmtId="0" fontId="0" fillId="5" borderId="0" xfId="0" applyFont="1" applyFill="1"/>
    <xf numFmtId="0" fontId="0" fillId="5" borderId="0" xfId="0" applyFill="1"/>
    <xf numFmtId="0" fontId="0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10</xdr:row>
      <xdr:rowOff>114299</xdr:rowOff>
    </xdr:from>
    <xdr:to>
      <xdr:col>12</xdr:col>
      <xdr:colOff>219075</xdr:colOff>
      <xdr:row>23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7A19327-6109-48D3-8C51-C5B8EEA8A447}"/>
            </a:ext>
          </a:extLst>
        </xdr:cNvPr>
        <xdr:cNvSpPr txBox="1"/>
      </xdr:nvSpPr>
      <xdr:spPr>
        <a:xfrm>
          <a:off x="6315075" y="1657349"/>
          <a:ext cx="3048000" cy="2571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Sélectionner la zone</a:t>
          </a:r>
        </a:p>
        <a:p>
          <a:endParaRPr lang="fr-FR" sz="1100"/>
        </a:p>
        <a:p>
          <a:r>
            <a:rPr lang="fr-FR" sz="1100"/>
            <a:t>en F8 pour l'enlévement</a:t>
          </a:r>
        </a:p>
        <a:p>
          <a:endParaRPr lang="fr-FR" sz="1100"/>
        </a:p>
        <a:p>
          <a:r>
            <a:rPr lang="fr-FR" sz="1100"/>
            <a:t>en F11 pour</a:t>
          </a:r>
          <a:r>
            <a:rPr lang="fr-FR" sz="1100" baseline="0"/>
            <a:t> livraison</a:t>
          </a:r>
        </a:p>
        <a:p>
          <a:endParaRPr lang="fr-FR" sz="1100" baseline="0"/>
        </a:p>
        <a:p>
          <a:r>
            <a:rPr lang="fr-FR" sz="1100" baseline="0"/>
            <a:t>Comment voulez vous calculer votre poids  (I7) pour relier la cellule du total poids à la cellule  C8 pour enlévement</a:t>
          </a:r>
        </a:p>
        <a:p>
          <a:r>
            <a:rPr lang="fr-FR" sz="1100" baseline="0"/>
            <a:t>Que doit on prendre pour  calculer le coût Enlévement + livraison + quai + traction</a:t>
          </a:r>
        </a:p>
        <a:p>
          <a:r>
            <a:rPr lang="fr-FR" sz="1100" baseline="0"/>
            <a:t>Ou mettez vous  l'inrormation de surface de plancher ?</a:t>
          </a:r>
        </a:p>
        <a:p>
          <a:r>
            <a:rPr lang="fr-FR" sz="1100" baseline="0"/>
            <a:t>Vous ne donnez pas d'explication ?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66675</xdr:rowOff>
    </xdr:from>
    <xdr:to>
      <xdr:col>5</xdr:col>
      <xdr:colOff>533400</xdr:colOff>
      <xdr:row>7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0C761B8-D48B-467C-8E01-1F3CFD0BED23}"/>
            </a:ext>
          </a:extLst>
        </xdr:cNvPr>
        <xdr:cNvSpPr txBox="1"/>
      </xdr:nvSpPr>
      <xdr:spPr>
        <a:xfrm>
          <a:off x="2390775" y="466725"/>
          <a:ext cx="19526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Vérifier le tarif</a:t>
          </a:r>
        </a:p>
        <a:p>
          <a:r>
            <a:rPr lang="fr-FR" sz="1100"/>
            <a:t>Poids / coût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C37" sqref="C37"/>
    </sheetView>
  </sheetViews>
  <sheetFormatPr baseColWidth="10" defaultRowHeight="15" x14ac:dyDescent="0.25"/>
  <cols>
    <col min="1" max="1" width="15.5703125" bestFit="1" customWidth="1"/>
    <col min="7" max="7" width="15.140625" bestFit="1" customWidth="1"/>
  </cols>
  <sheetData>
    <row r="1" spans="1:10" x14ac:dyDescent="0.25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0" t="s">
        <v>22</v>
      </c>
      <c r="B2" s="12"/>
      <c r="D2" s="12"/>
      <c r="E2" s="12"/>
      <c r="F2" s="20" t="s">
        <v>23</v>
      </c>
      <c r="G2" s="12"/>
      <c r="H2" s="12"/>
      <c r="I2" s="1" t="s">
        <v>6</v>
      </c>
      <c r="J2" s="12"/>
    </row>
    <row r="3" spans="1:10" x14ac:dyDescent="0.25">
      <c r="A3" s="18"/>
      <c r="B3" s="3" t="s">
        <v>21</v>
      </c>
      <c r="E3" s="1"/>
      <c r="F3" s="21"/>
      <c r="G3" s="1"/>
      <c r="I3" s="24">
        <f>IF(AND(A3=1,F3&lt;=300),300,F3)</f>
        <v>0</v>
      </c>
      <c r="J3" s="22" t="s">
        <v>26</v>
      </c>
    </row>
    <row r="4" spans="1:10" x14ac:dyDescent="0.25">
      <c r="A4" s="3" t="s">
        <v>24</v>
      </c>
      <c r="D4" s="1"/>
      <c r="E4" s="1"/>
      <c r="G4" s="1"/>
      <c r="I4" s="1"/>
      <c r="J4" s="1"/>
    </row>
    <row r="5" spans="1:10" x14ac:dyDescent="0.25">
      <c r="A5" s="21"/>
      <c r="B5" s="3" t="s">
        <v>25</v>
      </c>
      <c r="D5" s="1"/>
      <c r="E5" s="1"/>
      <c r="F5" s="21"/>
      <c r="G5" s="1"/>
      <c r="H5" s="1"/>
      <c r="I5" s="25" t="str">
        <f>IF(A5&lt;&gt;"",A5*F5,"")</f>
        <v/>
      </c>
    </row>
    <row r="6" spans="1:10" x14ac:dyDescent="0.25">
      <c r="A6" s="1"/>
      <c r="B6" s="1"/>
      <c r="C6" s="3" t="s">
        <v>28</v>
      </c>
      <c r="D6" s="3" t="s">
        <v>29</v>
      </c>
      <c r="E6" s="1"/>
      <c r="F6" s="1" t="s">
        <v>7</v>
      </c>
      <c r="G6" s="1"/>
      <c r="H6" s="1" t="s">
        <v>5</v>
      </c>
    </row>
    <row r="7" spans="1:10" x14ac:dyDescent="0.25">
      <c r="A7" s="21">
        <v>1</v>
      </c>
      <c r="B7" s="3" t="s">
        <v>27</v>
      </c>
      <c r="C7" s="1">
        <v>0.8</v>
      </c>
      <c r="D7" s="1">
        <v>1.2</v>
      </c>
      <c r="E7" s="1"/>
      <c r="F7" s="23">
        <v>100</v>
      </c>
      <c r="G7" s="1"/>
      <c r="H7" s="1">
        <f>C7*D7*A7</f>
        <v>0.96</v>
      </c>
      <c r="I7" s="19">
        <f>IF(F7&lt;300,300,MROUND(F7,100))</f>
        <v>300</v>
      </c>
    </row>
    <row r="8" spans="1:10" x14ac:dyDescent="0.25">
      <c r="A8" s="26">
        <v>1</v>
      </c>
      <c r="B8" s="3" t="s">
        <v>27</v>
      </c>
      <c r="C8" s="1">
        <v>0.8</v>
      </c>
      <c r="D8" s="1">
        <v>1.2</v>
      </c>
      <c r="E8" s="1"/>
      <c r="F8" s="23">
        <v>350</v>
      </c>
      <c r="G8" s="1"/>
      <c r="H8" s="1">
        <f>C8*D8*A8</f>
        <v>0.96</v>
      </c>
      <c r="I8" s="19">
        <f>IF(F8&lt;300,300,MROUND(F8,100))</f>
        <v>400</v>
      </c>
    </row>
    <row r="9" spans="1:10" ht="15.75" x14ac:dyDescent="0.25">
      <c r="F9" s="6">
        <f>SUM(F3:F8)</f>
        <v>450</v>
      </c>
      <c r="G9" s="13" t="s">
        <v>16</v>
      </c>
      <c r="I9" s="6">
        <f>SUM(I3:I8)</f>
        <v>700</v>
      </c>
    </row>
    <row r="10" spans="1:10" ht="15.75" x14ac:dyDescent="0.25">
      <c r="A10" t="s">
        <v>15</v>
      </c>
      <c r="B10" t="s">
        <v>12</v>
      </c>
      <c r="C10" s="18">
        <f>$I$9</f>
        <v>700</v>
      </c>
      <c r="D10" t="s">
        <v>10</v>
      </c>
      <c r="E10" t="s">
        <v>9</v>
      </c>
      <c r="F10" s="7">
        <v>1</v>
      </c>
      <c r="G10" s="14">
        <f>VLOOKUP(C10,Enlévement!C4:J12,HLOOKUP(F10,Enlévement!$D$2:$J$3,2,FALSE),1)</f>
        <v>2</v>
      </c>
    </row>
    <row r="11" spans="1:10" x14ac:dyDescent="0.25">
      <c r="G11" s="15"/>
    </row>
    <row r="12" spans="1:10" ht="15.75" x14ac:dyDescent="0.25">
      <c r="D12" s="6"/>
      <c r="E12" s="6"/>
      <c r="G12" s="15"/>
    </row>
    <row r="13" spans="1:10" ht="15.75" x14ac:dyDescent="0.25">
      <c r="A13" t="s">
        <v>15</v>
      </c>
      <c r="B13" t="s">
        <v>13</v>
      </c>
      <c r="C13" s="7">
        <f>$I$9</f>
        <v>700</v>
      </c>
      <c r="D13" t="s">
        <v>10</v>
      </c>
      <c r="E13" t="s">
        <v>9</v>
      </c>
      <c r="F13" s="7">
        <v>1</v>
      </c>
      <c r="G13" s="14">
        <f>VLOOKUP($C$13,Livraison!C4:J14,HLOOKUP($F$13,Livraison!$D$2:$J$3,2,FALSE),1)</f>
        <v>2.5</v>
      </c>
    </row>
    <row r="14" spans="1:10" x14ac:dyDescent="0.25">
      <c r="G14" s="15"/>
    </row>
    <row r="15" spans="1:10" x14ac:dyDescent="0.25">
      <c r="G15" s="15"/>
    </row>
    <row r="16" spans="1:10" ht="15.75" x14ac:dyDescent="0.25">
      <c r="A16" t="s">
        <v>15</v>
      </c>
      <c r="B16" t="s">
        <v>14</v>
      </c>
      <c r="C16" s="7">
        <f>F9</f>
        <v>450</v>
      </c>
      <c r="D16" t="s">
        <v>10</v>
      </c>
      <c r="G16" s="14">
        <f>VLOOKUP(C16,Quai!A3:B22,2,1)</f>
        <v>6</v>
      </c>
    </row>
    <row r="17" spans="1:13" x14ac:dyDescent="0.25">
      <c r="G17" s="15"/>
    </row>
    <row r="18" spans="1:13" x14ac:dyDescent="0.25">
      <c r="G18" s="15"/>
    </row>
    <row r="19" spans="1:13" ht="15.75" x14ac:dyDescent="0.25">
      <c r="A19" t="s">
        <v>17</v>
      </c>
      <c r="C19" s="7">
        <f>$I$9</f>
        <v>700</v>
      </c>
      <c r="D19" t="s">
        <v>10</v>
      </c>
      <c r="G19" s="14">
        <f>VLOOKUP(C19,Traction!$A$3:$B$12,2,1)</f>
        <v>5</v>
      </c>
    </row>
    <row r="21" spans="1:13" ht="18.75" x14ac:dyDescent="0.3">
      <c r="F21" s="17" t="s">
        <v>18</v>
      </c>
      <c r="G21" s="16">
        <f>SUM(G10:G20)</f>
        <v>15.5</v>
      </c>
    </row>
    <row r="26" spans="1:13" x14ac:dyDescent="0.25">
      <c r="B26" t="s">
        <v>51</v>
      </c>
      <c r="C26" t="s">
        <v>51</v>
      </c>
    </row>
    <row r="28" spans="1:13" x14ac:dyDescent="0.25">
      <c r="A28" t="s">
        <v>30</v>
      </c>
    </row>
    <row r="29" spans="1:13" x14ac:dyDescent="0.25">
      <c r="A29" t="s">
        <v>44</v>
      </c>
      <c r="B29" t="s">
        <v>45</v>
      </c>
      <c r="C29" t="s">
        <v>46</v>
      </c>
      <c r="D29" t="s">
        <v>47</v>
      </c>
      <c r="E29" t="s">
        <v>31</v>
      </c>
      <c r="F29" t="s">
        <v>32</v>
      </c>
      <c r="G29" t="s">
        <v>48</v>
      </c>
      <c r="H29" t="s">
        <v>49</v>
      </c>
    </row>
    <row r="30" spans="1:13" x14ac:dyDescent="0.25">
      <c r="A30">
        <v>2</v>
      </c>
      <c r="B30">
        <v>1.2</v>
      </c>
      <c r="C30">
        <v>0.8</v>
      </c>
      <c r="D30">
        <v>1</v>
      </c>
      <c r="E30">
        <f>B30*C30*D30*A30</f>
        <v>1.92</v>
      </c>
      <c r="F30">
        <v>450</v>
      </c>
      <c r="G30">
        <f>E30*300</f>
        <v>576</v>
      </c>
      <c r="H30">
        <v>600</v>
      </c>
      <c r="I30" t="s">
        <v>33</v>
      </c>
      <c r="M30" t="s">
        <v>50</v>
      </c>
    </row>
    <row r="32" spans="1:13" x14ac:dyDescent="0.25">
      <c r="A32" t="s">
        <v>34</v>
      </c>
      <c r="B32" t="s">
        <v>35</v>
      </c>
      <c r="C32">
        <v>12</v>
      </c>
      <c r="D32" t="s">
        <v>36</v>
      </c>
      <c r="F32" t="s">
        <v>37</v>
      </c>
    </row>
    <row r="33" spans="2:6" x14ac:dyDescent="0.25">
      <c r="B33" t="s">
        <v>38</v>
      </c>
      <c r="C33">
        <v>10</v>
      </c>
      <c r="F33" t="s">
        <v>39</v>
      </c>
    </row>
    <row r="34" spans="2:6" x14ac:dyDescent="0.25">
      <c r="B34" t="s">
        <v>17</v>
      </c>
      <c r="C34">
        <v>30</v>
      </c>
      <c r="F34" t="s">
        <v>40</v>
      </c>
    </row>
    <row r="35" spans="2:6" x14ac:dyDescent="0.25">
      <c r="B35" t="s">
        <v>41</v>
      </c>
      <c r="C35">
        <v>19.079999999999998</v>
      </c>
      <c r="F35" t="s">
        <v>42</v>
      </c>
    </row>
    <row r="36" spans="2:6" x14ac:dyDescent="0.25">
      <c r="B36" t="s">
        <v>43</v>
      </c>
      <c r="C36">
        <v>15</v>
      </c>
    </row>
  </sheetData>
  <mergeCells count="1">
    <mergeCell ref="A1:J1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Enlévement!$D$2:$J$2</xm:f>
          </x14:formula1>
          <xm:sqref>F10</xm:sqref>
        </x14:dataValidation>
        <x14:dataValidation type="list" allowBlank="1" showInputMessage="1" showErrorMessage="1">
          <x14:formula1>
            <xm:f>Livraison!$D$2:$K$2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4" sqref="D4"/>
    </sheetView>
  </sheetViews>
  <sheetFormatPr baseColWidth="10" defaultRowHeight="15" x14ac:dyDescent="0.25"/>
  <sheetData>
    <row r="1" spans="1:2" ht="15.75" x14ac:dyDescent="0.25">
      <c r="A1" s="13" t="s">
        <v>19</v>
      </c>
      <c r="B1" s="13" t="s">
        <v>20</v>
      </c>
    </row>
    <row r="2" spans="1:2" ht="15.75" x14ac:dyDescent="0.25">
      <c r="A2" s="13" t="s">
        <v>10</v>
      </c>
      <c r="B2" s="13" t="s">
        <v>11</v>
      </c>
    </row>
    <row r="3" spans="1:2" x14ac:dyDescent="0.25">
      <c r="A3">
        <v>1</v>
      </c>
      <c r="B3">
        <v>15</v>
      </c>
    </row>
    <row r="4" spans="1:2" x14ac:dyDescent="0.25">
      <c r="A4">
        <v>101</v>
      </c>
      <c r="B4">
        <v>15</v>
      </c>
    </row>
    <row r="5" spans="1:2" x14ac:dyDescent="0.25">
      <c r="A5">
        <v>501</v>
      </c>
      <c r="B5">
        <v>5</v>
      </c>
    </row>
    <row r="6" spans="1:2" x14ac:dyDescent="0.25">
      <c r="A6">
        <v>1001</v>
      </c>
      <c r="B6">
        <v>5</v>
      </c>
    </row>
    <row r="7" spans="1:2" x14ac:dyDescent="0.25">
      <c r="A7">
        <v>1501</v>
      </c>
      <c r="B7">
        <v>4</v>
      </c>
    </row>
    <row r="8" spans="1:2" x14ac:dyDescent="0.25">
      <c r="A8">
        <v>3001</v>
      </c>
      <c r="B8">
        <v>4</v>
      </c>
    </row>
    <row r="9" spans="1:2" x14ac:dyDescent="0.25">
      <c r="A9">
        <v>4001</v>
      </c>
      <c r="B9">
        <v>3</v>
      </c>
    </row>
    <row r="10" spans="1:2" x14ac:dyDescent="0.25">
      <c r="A10">
        <v>5001</v>
      </c>
      <c r="B10">
        <v>2</v>
      </c>
    </row>
    <row r="11" spans="1:2" x14ac:dyDescent="0.25">
      <c r="A11">
        <v>7001</v>
      </c>
      <c r="B11">
        <v>1</v>
      </c>
    </row>
    <row r="12" spans="1:2" x14ac:dyDescent="0.25">
      <c r="A12">
        <v>10000</v>
      </c>
      <c r="B12">
        <v>1.5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31" sqref="A31"/>
    </sheetView>
  </sheetViews>
  <sheetFormatPr baseColWidth="10" defaultRowHeight="15" x14ac:dyDescent="0.25"/>
  <sheetData>
    <row r="1" spans="1:10" x14ac:dyDescent="0.25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3" t="s">
        <v>10</v>
      </c>
      <c r="B2" s="3" t="s">
        <v>11</v>
      </c>
      <c r="D2" s="1"/>
      <c r="E2" s="1"/>
      <c r="F2" s="1"/>
      <c r="G2" s="1"/>
      <c r="H2" s="1"/>
      <c r="I2" s="1"/>
      <c r="J2" s="1"/>
    </row>
    <row r="3" spans="1:10" x14ac:dyDescent="0.25">
      <c r="A3" s="1">
        <v>1</v>
      </c>
      <c r="B3" s="1">
        <v>5</v>
      </c>
      <c r="D3" s="1"/>
      <c r="E3" s="1"/>
      <c r="F3" s="1"/>
      <c r="G3" s="1"/>
      <c r="H3" s="1"/>
      <c r="I3" s="1"/>
      <c r="J3" s="1"/>
    </row>
    <row r="4" spans="1:10" x14ac:dyDescent="0.25">
      <c r="A4" s="1">
        <v>100</v>
      </c>
      <c r="B4" s="1">
        <v>5</v>
      </c>
    </row>
    <row r="5" spans="1:10" x14ac:dyDescent="0.25">
      <c r="A5">
        <v>200</v>
      </c>
      <c r="B5">
        <v>5</v>
      </c>
    </row>
    <row r="6" spans="1:10" x14ac:dyDescent="0.25">
      <c r="A6">
        <v>300</v>
      </c>
      <c r="B6">
        <v>5</v>
      </c>
    </row>
    <row r="7" spans="1:10" x14ac:dyDescent="0.25">
      <c r="A7">
        <v>400</v>
      </c>
      <c r="B7">
        <v>6</v>
      </c>
    </row>
    <row r="8" spans="1:10" x14ac:dyDescent="0.25">
      <c r="A8" s="1">
        <v>500</v>
      </c>
      <c r="B8">
        <v>7.5</v>
      </c>
    </row>
    <row r="9" spans="1:10" x14ac:dyDescent="0.25">
      <c r="A9">
        <v>600</v>
      </c>
      <c r="B9" s="1">
        <v>9</v>
      </c>
    </row>
    <row r="10" spans="1:10" x14ac:dyDescent="0.25">
      <c r="A10">
        <v>700</v>
      </c>
      <c r="B10">
        <v>10.5</v>
      </c>
    </row>
    <row r="11" spans="1:10" x14ac:dyDescent="0.25">
      <c r="A11">
        <v>800</v>
      </c>
      <c r="B11">
        <v>12</v>
      </c>
    </row>
    <row r="12" spans="1:10" x14ac:dyDescent="0.25">
      <c r="A12" s="1">
        <v>900</v>
      </c>
      <c r="B12">
        <v>13.5</v>
      </c>
    </row>
    <row r="13" spans="1:10" x14ac:dyDescent="0.25">
      <c r="A13">
        <v>1000</v>
      </c>
      <c r="B13">
        <v>15</v>
      </c>
    </row>
    <row r="14" spans="1:10" x14ac:dyDescent="0.25">
      <c r="A14">
        <v>1100</v>
      </c>
      <c r="B14" s="1">
        <v>16.5</v>
      </c>
    </row>
    <row r="15" spans="1:10" x14ac:dyDescent="0.25">
      <c r="A15">
        <v>1200</v>
      </c>
      <c r="B15">
        <v>18</v>
      </c>
    </row>
    <row r="16" spans="1:10" x14ac:dyDescent="0.25">
      <c r="A16" s="1">
        <v>1300</v>
      </c>
      <c r="B16">
        <v>19.5</v>
      </c>
    </row>
    <row r="17" spans="1:2" x14ac:dyDescent="0.25">
      <c r="A17">
        <v>1400</v>
      </c>
      <c r="B17" s="1">
        <v>21</v>
      </c>
    </row>
    <row r="18" spans="1:2" x14ac:dyDescent="0.25">
      <c r="A18">
        <v>1500</v>
      </c>
      <c r="B18">
        <v>22.5</v>
      </c>
    </row>
    <row r="19" spans="1:2" x14ac:dyDescent="0.25">
      <c r="A19">
        <v>1600</v>
      </c>
      <c r="B19">
        <v>24</v>
      </c>
    </row>
    <row r="20" spans="1:2" x14ac:dyDescent="0.25">
      <c r="A20" s="1">
        <v>1700</v>
      </c>
      <c r="B20">
        <v>25.5</v>
      </c>
    </row>
    <row r="21" spans="1:2" x14ac:dyDescent="0.25">
      <c r="A21">
        <v>1800</v>
      </c>
      <c r="B21">
        <v>27</v>
      </c>
    </row>
    <row r="22" spans="1:2" x14ac:dyDescent="0.25">
      <c r="A22">
        <v>23000</v>
      </c>
      <c r="B22" s="1">
        <v>27</v>
      </c>
    </row>
    <row r="24" spans="1:2" x14ac:dyDescent="0.25">
      <c r="A24" s="1"/>
    </row>
    <row r="26" spans="1:2" x14ac:dyDescent="0.25">
      <c r="A26" t="s">
        <v>52</v>
      </c>
    </row>
    <row r="28" spans="1:2" x14ac:dyDescent="0.25">
      <c r="A28" t="s">
        <v>53</v>
      </c>
    </row>
    <row r="29" spans="1:2" x14ac:dyDescent="0.25">
      <c r="A29" t="s">
        <v>54</v>
      </c>
      <c r="B29" s="30">
        <v>10</v>
      </c>
    </row>
    <row r="30" spans="1:2" x14ac:dyDescent="0.25">
      <c r="A30" t="s">
        <v>55</v>
      </c>
      <c r="B30" s="30">
        <v>27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6" sqref="D6"/>
    </sheetView>
  </sheetViews>
  <sheetFormatPr baseColWidth="10" defaultRowHeight="15" x14ac:dyDescent="0.25"/>
  <sheetData>
    <row r="1" spans="1:10" x14ac:dyDescent="0.25">
      <c r="C1" s="2" t="s">
        <v>1</v>
      </c>
    </row>
    <row r="2" spans="1:10" x14ac:dyDescent="0.25">
      <c r="B2" s="1"/>
      <c r="C2" s="3" t="s">
        <v>9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</row>
    <row r="3" spans="1:10" ht="15.75" x14ac:dyDescent="0.25">
      <c r="B3" s="1"/>
      <c r="C3" s="5">
        <v>1</v>
      </c>
      <c r="D3" s="5">
        <f>C3+1</f>
        <v>2</v>
      </c>
      <c r="E3" s="5">
        <f t="shared" ref="E3:J3" si="0">D3+1</f>
        <v>3</v>
      </c>
      <c r="F3" s="5">
        <f t="shared" si="0"/>
        <v>4</v>
      </c>
      <c r="G3" s="5">
        <f t="shared" si="0"/>
        <v>5</v>
      </c>
      <c r="H3" s="5">
        <f t="shared" si="0"/>
        <v>6</v>
      </c>
      <c r="I3" s="5">
        <f t="shared" si="0"/>
        <v>7</v>
      </c>
      <c r="J3" s="5">
        <f t="shared" si="0"/>
        <v>8</v>
      </c>
    </row>
    <row r="4" spans="1:10" x14ac:dyDescent="0.25">
      <c r="A4" s="2"/>
      <c r="B4" s="1"/>
      <c r="C4" s="9">
        <v>0</v>
      </c>
      <c r="D4" s="9">
        <v>0.5</v>
      </c>
      <c r="E4" s="9">
        <v>1</v>
      </c>
      <c r="F4" s="9">
        <v>1.5</v>
      </c>
      <c r="G4" s="9">
        <v>2</v>
      </c>
      <c r="H4" s="9">
        <v>2.5</v>
      </c>
      <c r="I4" s="9">
        <v>3</v>
      </c>
      <c r="J4" s="9">
        <v>3.5</v>
      </c>
    </row>
    <row r="5" spans="1:10" ht="15" customHeight="1" x14ac:dyDescent="0.25">
      <c r="A5" s="2"/>
      <c r="B5" s="28" t="s">
        <v>8</v>
      </c>
      <c r="C5" s="9">
        <v>101</v>
      </c>
      <c r="D5" s="9">
        <v>1</v>
      </c>
      <c r="E5" s="9">
        <v>1.5</v>
      </c>
      <c r="F5" s="9">
        <v>2</v>
      </c>
      <c r="G5" s="9">
        <v>2.5</v>
      </c>
      <c r="H5" s="9">
        <v>3</v>
      </c>
      <c r="I5" s="9">
        <v>3.5</v>
      </c>
      <c r="J5" s="9">
        <v>4</v>
      </c>
    </row>
    <row r="6" spans="1:10" x14ac:dyDescent="0.25">
      <c r="A6" s="2"/>
      <c r="B6" s="29"/>
      <c r="C6" s="9">
        <v>501</v>
      </c>
      <c r="D6" s="9">
        <v>2</v>
      </c>
      <c r="E6" s="9">
        <v>2.5</v>
      </c>
      <c r="F6" s="9">
        <v>3</v>
      </c>
      <c r="G6" s="9">
        <v>3.5</v>
      </c>
      <c r="H6" s="9">
        <v>4</v>
      </c>
      <c r="I6" s="9">
        <v>4.5</v>
      </c>
      <c r="J6" s="9">
        <v>5</v>
      </c>
    </row>
    <row r="7" spans="1:10" x14ac:dyDescent="0.25">
      <c r="A7" s="2"/>
      <c r="B7" s="29"/>
      <c r="C7" s="9">
        <v>1001</v>
      </c>
      <c r="D7" s="9">
        <v>3</v>
      </c>
      <c r="E7" s="9">
        <v>3.5</v>
      </c>
      <c r="F7" s="9">
        <v>4</v>
      </c>
      <c r="G7" s="9">
        <v>4.5</v>
      </c>
      <c r="H7" s="9">
        <v>5</v>
      </c>
      <c r="I7" s="9">
        <v>5.5</v>
      </c>
      <c r="J7" s="9">
        <v>6</v>
      </c>
    </row>
    <row r="8" spans="1:10" x14ac:dyDescent="0.25">
      <c r="A8" s="2"/>
      <c r="B8" s="29" t="s">
        <v>0</v>
      </c>
      <c r="C8" s="9">
        <v>1501</v>
      </c>
      <c r="D8" s="9">
        <v>4</v>
      </c>
      <c r="E8" s="9">
        <v>4.5</v>
      </c>
      <c r="F8" s="9">
        <v>5</v>
      </c>
      <c r="G8" s="9">
        <v>5.5</v>
      </c>
      <c r="H8" s="9">
        <v>6</v>
      </c>
      <c r="I8" s="9">
        <v>6.5</v>
      </c>
      <c r="J8" s="9">
        <v>7</v>
      </c>
    </row>
    <row r="9" spans="1:10" x14ac:dyDescent="0.25">
      <c r="A9" s="2"/>
      <c r="B9" s="29"/>
      <c r="C9" s="9">
        <v>3001</v>
      </c>
      <c r="D9" s="9">
        <v>5</v>
      </c>
      <c r="E9" s="9">
        <v>5.5</v>
      </c>
      <c r="F9" s="9">
        <v>6</v>
      </c>
      <c r="G9" s="9">
        <v>6.5</v>
      </c>
      <c r="H9" s="9">
        <v>7</v>
      </c>
      <c r="I9" s="9">
        <v>7.5</v>
      </c>
      <c r="J9" s="9">
        <v>8</v>
      </c>
    </row>
    <row r="10" spans="1:10" x14ac:dyDescent="0.25">
      <c r="A10" s="2"/>
      <c r="B10" s="29"/>
      <c r="C10" s="9">
        <v>4001</v>
      </c>
      <c r="D10" s="9">
        <v>6</v>
      </c>
      <c r="E10" s="9">
        <v>6.5</v>
      </c>
      <c r="F10" s="9">
        <v>7</v>
      </c>
      <c r="G10" s="9">
        <v>7.5</v>
      </c>
      <c r="H10" s="9">
        <v>8</v>
      </c>
      <c r="I10" s="9">
        <v>8.5</v>
      </c>
      <c r="J10" s="9">
        <v>9</v>
      </c>
    </row>
    <row r="11" spans="1:10" x14ac:dyDescent="0.25">
      <c r="A11" s="2"/>
      <c r="B11" s="29"/>
      <c r="C11" s="9">
        <v>5001</v>
      </c>
      <c r="D11" s="9">
        <v>7</v>
      </c>
      <c r="E11" s="9">
        <v>7.5</v>
      </c>
      <c r="F11" s="9">
        <v>8</v>
      </c>
      <c r="G11" s="9">
        <v>8.5</v>
      </c>
      <c r="H11" s="9">
        <v>9</v>
      </c>
      <c r="I11" s="9">
        <v>9.5</v>
      </c>
      <c r="J11" s="9">
        <v>10</v>
      </c>
    </row>
    <row r="12" spans="1:10" x14ac:dyDescent="0.25">
      <c r="A12" s="2"/>
      <c r="B12" s="29"/>
      <c r="C12" s="9">
        <v>7001</v>
      </c>
      <c r="D12" s="9">
        <v>8</v>
      </c>
      <c r="E12" s="9">
        <v>8.5</v>
      </c>
      <c r="F12" s="9">
        <v>9</v>
      </c>
      <c r="G12" s="9">
        <v>9.5</v>
      </c>
      <c r="H12" s="9">
        <v>10</v>
      </c>
      <c r="I12" s="9">
        <v>10.5</v>
      </c>
      <c r="J12" s="9">
        <v>11</v>
      </c>
    </row>
  </sheetData>
  <mergeCells count="2">
    <mergeCell ref="B5:B7"/>
    <mergeCell ref="B8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D6" sqref="D6"/>
    </sheetView>
  </sheetViews>
  <sheetFormatPr baseColWidth="10" defaultRowHeight="15" x14ac:dyDescent="0.25"/>
  <sheetData>
    <row r="1" spans="1:11" x14ac:dyDescent="0.25">
      <c r="C1" s="2" t="s">
        <v>2</v>
      </c>
    </row>
    <row r="2" spans="1:11" x14ac:dyDescent="0.25">
      <c r="A2" s="2"/>
      <c r="B2" s="1"/>
      <c r="C2" s="3" t="s">
        <v>9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</row>
    <row r="3" spans="1:11" ht="15.75" x14ac:dyDescent="0.25">
      <c r="A3" s="2"/>
      <c r="B3" s="1"/>
      <c r="C3" s="5">
        <v>1</v>
      </c>
      <c r="D3" s="5">
        <f>C3+1</f>
        <v>2</v>
      </c>
      <c r="E3" s="5">
        <f t="shared" ref="E3:K3" si="0">D3+1</f>
        <v>3</v>
      </c>
      <c r="F3" s="5">
        <f t="shared" si="0"/>
        <v>4</v>
      </c>
      <c r="G3" s="5">
        <f t="shared" si="0"/>
        <v>5</v>
      </c>
      <c r="H3" s="5">
        <f t="shared" si="0"/>
        <v>6</v>
      </c>
      <c r="I3" s="5">
        <f t="shared" si="0"/>
        <v>7</v>
      </c>
      <c r="J3" s="5">
        <f t="shared" si="0"/>
        <v>8</v>
      </c>
      <c r="K3" s="5">
        <f t="shared" si="0"/>
        <v>9</v>
      </c>
    </row>
    <row r="4" spans="1:11" x14ac:dyDescent="0.25">
      <c r="A4" s="2"/>
      <c r="B4" s="1"/>
      <c r="C4" s="8">
        <v>1</v>
      </c>
      <c r="D4" s="8">
        <v>1</v>
      </c>
      <c r="E4" s="8">
        <v>1.5</v>
      </c>
      <c r="F4" s="8">
        <v>2</v>
      </c>
      <c r="G4" s="8">
        <v>2.5</v>
      </c>
      <c r="H4" s="8">
        <v>3</v>
      </c>
      <c r="I4" s="8">
        <v>3.5</v>
      </c>
      <c r="J4" s="8">
        <v>4</v>
      </c>
      <c r="K4" s="8">
        <v>4.5</v>
      </c>
    </row>
    <row r="5" spans="1:11" x14ac:dyDescent="0.25">
      <c r="A5" s="2"/>
      <c r="B5" s="28" t="s">
        <v>8</v>
      </c>
      <c r="C5" s="8">
        <v>101</v>
      </c>
      <c r="D5" s="8">
        <v>1.5</v>
      </c>
      <c r="E5" s="8">
        <v>2</v>
      </c>
      <c r="F5" s="8">
        <v>2.5</v>
      </c>
      <c r="G5" s="8">
        <v>3</v>
      </c>
      <c r="H5" s="8">
        <v>3.5</v>
      </c>
      <c r="I5" s="8">
        <v>4</v>
      </c>
      <c r="J5" s="8">
        <v>4.5</v>
      </c>
      <c r="K5" s="8">
        <v>5</v>
      </c>
    </row>
    <row r="6" spans="1:11" x14ac:dyDescent="0.25">
      <c r="A6" s="2"/>
      <c r="B6" s="29"/>
      <c r="C6" s="8">
        <v>501</v>
      </c>
      <c r="D6" s="8">
        <v>2.5</v>
      </c>
      <c r="E6" s="8">
        <v>3</v>
      </c>
      <c r="F6" s="8">
        <v>3.5</v>
      </c>
      <c r="G6" s="8">
        <v>4</v>
      </c>
      <c r="H6" s="8">
        <v>4.5</v>
      </c>
      <c r="I6" s="8">
        <v>5</v>
      </c>
      <c r="J6" s="8">
        <v>5.5</v>
      </c>
      <c r="K6" s="8">
        <v>6</v>
      </c>
    </row>
    <row r="7" spans="1:11" x14ac:dyDescent="0.25">
      <c r="A7" s="2"/>
      <c r="B7" s="29"/>
      <c r="C7" s="8">
        <v>1001</v>
      </c>
      <c r="D7" s="8">
        <v>3.5</v>
      </c>
      <c r="E7" s="8">
        <v>4</v>
      </c>
      <c r="F7" s="8">
        <v>4.5</v>
      </c>
      <c r="G7" s="8">
        <v>5</v>
      </c>
      <c r="H7" s="8">
        <v>5.5</v>
      </c>
      <c r="I7" s="8">
        <v>6</v>
      </c>
      <c r="J7" s="8">
        <v>6.5</v>
      </c>
      <c r="K7" s="8">
        <v>7</v>
      </c>
    </row>
    <row r="8" spans="1:11" x14ac:dyDescent="0.25">
      <c r="A8" s="2"/>
      <c r="B8" s="29" t="s">
        <v>0</v>
      </c>
      <c r="C8" s="8">
        <v>1501</v>
      </c>
      <c r="D8" s="8">
        <v>4.5</v>
      </c>
      <c r="E8" s="8">
        <v>5</v>
      </c>
      <c r="F8" s="8">
        <v>5.5</v>
      </c>
      <c r="G8" s="8">
        <v>6</v>
      </c>
      <c r="H8" s="8">
        <v>6.5</v>
      </c>
      <c r="I8" s="8">
        <v>7</v>
      </c>
      <c r="J8" s="8">
        <v>7.5</v>
      </c>
      <c r="K8" s="8">
        <v>8</v>
      </c>
    </row>
    <row r="9" spans="1:11" x14ac:dyDescent="0.25">
      <c r="A9" s="2"/>
      <c r="B9" s="29"/>
      <c r="C9" s="8">
        <v>3001</v>
      </c>
      <c r="D9" s="8">
        <v>5.5</v>
      </c>
      <c r="E9" s="8">
        <v>6</v>
      </c>
      <c r="F9" s="8">
        <v>6.5</v>
      </c>
      <c r="G9" s="8">
        <v>7</v>
      </c>
      <c r="H9" s="8">
        <v>7.5</v>
      </c>
      <c r="I9" s="8">
        <v>8</v>
      </c>
      <c r="J9" s="8">
        <v>8.5</v>
      </c>
      <c r="K9" s="8">
        <v>9</v>
      </c>
    </row>
    <row r="10" spans="1:11" x14ac:dyDescent="0.25">
      <c r="A10" s="2"/>
      <c r="B10" s="29"/>
      <c r="C10" s="8">
        <v>4001</v>
      </c>
      <c r="D10" s="8">
        <v>6.5</v>
      </c>
      <c r="E10" s="8">
        <v>7</v>
      </c>
      <c r="F10" s="8">
        <v>7.5</v>
      </c>
      <c r="G10" s="8">
        <v>8</v>
      </c>
      <c r="H10" s="8">
        <v>8.5</v>
      </c>
      <c r="I10" s="8">
        <v>9</v>
      </c>
      <c r="J10" s="8">
        <v>9.5</v>
      </c>
      <c r="K10" s="8">
        <v>10</v>
      </c>
    </row>
    <row r="11" spans="1:11" x14ac:dyDescent="0.25">
      <c r="A11" s="2"/>
      <c r="B11" s="29"/>
      <c r="C11" s="8">
        <v>5001</v>
      </c>
      <c r="D11" s="8">
        <v>7.5</v>
      </c>
      <c r="E11" s="8">
        <v>8</v>
      </c>
      <c r="F11" s="8">
        <v>8.5</v>
      </c>
      <c r="G11" s="8">
        <v>9</v>
      </c>
      <c r="H11" s="8">
        <v>9.5</v>
      </c>
      <c r="I11" s="8">
        <v>10</v>
      </c>
      <c r="J11" s="8">
        <v>10.5</v>
      </c>
      <c r="K11" s="8">
        <v>11</v>
      </c>
    </row>
    <row r="12" spans="1:11" x14ac:dyDescent="0.25">
      <c r="B12" s="29"/>
      <c r="C12" s="8">
        <v>7001</v>
      </c>
      <c r="D12" s="8">
        <v>8.5</v>
      </c>
      <c r="E12" s="8">
        <v>9</v>
      </c>
      <c r="F12" s="8">
        <v>9.5</v>
      </c>
      <c r="G12" s="8">
        <v>10</v>
      </c>
      <c r="H12" s="8">
        <v>10.5</v>
      </c>
      <c r="I12" s="8">
        <v>11</v>
      </c>
      <c r="J12" s="8">
        <v>11.5</v>
      </c>
      <c r="K12" s="8">
        <v>12</v>
      </c>
    </row>
    <row r="13" spans="1:11" x14ac:dyDescent="0.25">
      <c r="C13" s="10">
        <v>23000</v>
      </c>
      <c r="D13" s="11"/>
      <c r="E13" s="11"/>
      <c r="F13" s="11"/>
      <c r="G13" s="11"/>
      <c r="H13" s="11"/>
      <c r="I13" s="11"/>
      <c r="J13" s="11"/>
      <c r="K13" s="11"/>
    </row>
  </sheetData>
  <mergeCells count="2">
    <mergeCell ref="B5:B7"/>
    <mergeCell ref="B8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Coût</vt:lpstr>
      <vt:lpstr>Traction</vt:lpstr>
      <vt:lpstr>Quai</vt:lpstr>
      <vt:lpstr>Enlévement</vt:lpstr>
      <vt:lpstr>Livraison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PETIT;philou10120</dc:creator>
  <cp:lastModifiedBy>Pascal PETIT</cp:lastModifiedBy>
  <dcterms:created xsi:type="dcterms:W3CDTF">2017-09-21T10:39:27Z</dcterms:created>
  <dcterms:modified xsi:type="dcterms:W3CDTF">2017-09-26T14:26:21Z</dcterms:modified>
</cp:coreProperties>
</file>